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defaultThemeVersion="166925"/>
  <mc:AlternateContent xmlns:mc="http://schemas.openxmlformats.org/markup-compatibility/2006">
    <mc:Choice Requires="x15">
      <x15ac:absPath xmlns:x15ac="http://schemas.microsoft.com/office/spreadsheetml/2010/11/ac" url="C:\Users\soj1724\Desktop\"/>
    </mc:Choice>
  </mc:AlternateContent>
  <xr:revisionPtr revIDLastSave="0" documentId="13_ncr:1_{C3A1463B-E37D-420E-A1F6-FEB365567CD9}" xr6:coauthVersionLast="47" xr6:coauthVersionMax="47" xr10:uidLastSave="{00000000-0000-0000-0000-000000000000}"/>
  <workbookProtection workbookAlgorithmName="SHA-512" workbookHashValue="bccbTTDgqnM0YFHL0l3nm0I4iN7rXJV7KGz13Hy56Hppg9irVVc9TVMd6Tin6Zc3UC+lWQ1owDejeYtL6+pFjA==" workbookSaltValue="mw3T0GZ1ko+R+cofRxsB2w==" workbookSpinCount="100000" lockStructure="1"/>
  <bookViews>
    <workbookView xWindow="29610" yWindow="15" windowWidth="28110" windowHeight="16440" tabRatio="708" xr2:uid="{9C789D6C-CD9F-49FD-84BA-A071EBF7B915}"/>
  </bookViews>
  <sheets>
    <sheet name="1. Instructions" sheetId="26" r:id="rId1"/>
    <sheet name="2. Project Info" sheetId="17" r:id="rId2"/>
    <sheet name="3. EC Modelling Info" sheetId="23" r:id="rId3"/>
    <sheet name="4. Results &amp; Compliance" sheetId="25" r:id="rId4"/>
    <sheet name="5. Carbon Storage (Opt.)" sheetId="29" r:id="rId5"/>
    <sheet name="6. Raw Data" sheetId="30" r:id="rId6"/>
    <sheet name="7. Definitions" sheetId="31" r:id="rId7"/>
    <sheet name="8. Version Tracker" sheetId="32" r:id="rId8"/>
    <sheet name="Responsible Material Sourcing" sheetId="27" state="hidden" r:id="rId9"/>
    <sheet name="Backend (to be hidden)" sheetId="9" state="hidden" r:id="rId10"/>
  </sheets>
  <definedNames>
    <definedName name="_xlnm.Print_Area" localSheetId="0">'1. Instructions'!$B$2:$G$37</definedName>
    <definedName name="_xlnm.Print_Area" localSheetId="1">'2. Project Info'!$B$2:$G$90</definedName>
    <definedName name="_xlnm.Print_Area" localSheetId="3">'4. Results &amp; Compliance'!$B$2:$G$92</definedName>
    <definedName name="_xlnm.Print_Area" localSheetId="4">'5. Carbon Storage (Opt.)'!$B$2:$G$47</definedName>
    <definedName name="_xlnm.Print_Area" localSheetId="5">'6. Raw Data'!$B$2:$G$26</definedName>
    <definedName name="_xlnm.Print_Area" localSheetId="6">'7. Definitions'!$B$2:$G$69</definedName>
    <definedName name="_xlnm.Print_Area" localSheetId="7">'8. Version Tracker'!$A$1:$G$17</definedName>
    <definedName name="_xlnm.Print_Titles" localSheetId="0">'1. Instructions'!$2:$5</definedName>
    <definedName name="_xlnm.Print_Titles" localSheetId="1">'2. Project Info'!$2:$5</definedName>
    <definedName name="_xlnm.Print_Titles" localSheetId="2">'3. EC Modelling Info'!$2:$5</definedName>
    <definedName name="_xlnm.Print_Titles" localSheetId="3">'4. Results &amp; Compliance'!$2:$5</definedName>
    <definedName name="_xlnm.Print_Titles" localSheetId="4">'5. Carbon Storage (Opt.)'!$2:$6</definedName>
    <definedName name="_xlnm.Print_Titles" localSheetId="5">'6. Raw Data'!$2:$5</definedName>
    <definedName name="_xlnm.Print_Titles" localSheetId="6">'7. Definitions'!$2:$8</definedName>
    <definedName name="_xlnm.Print_Titles" localSheetId="7">'8. Version Tracker'!$2:$8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F24" i="9" l="1"/>
  <c r="CF21" i="9"/>
  <c r="CF17" i="9"/>
  <c r="D35" i="23"/>
  <c r="D36" i="23"/>
  <c r="D34" i="23"/>
  <c r="D33" i="23"/>
  <c r="F65" i="23" l="1"/>
  <c r="F64" i="23"/>
  <c r="F68" i="23"/>
  <c r="F67" i="23"/>
  <c r="F63" i="23"/>
  <c r="CC9" i="9" l="1"/>
  <c r="CC7" i="9" l="1"/>
  <c r="CC6" i="9" l="1"/>
  <c r="CF18" i="9" s="1"/>
  <c r="CC5" i="9"/>
  <c r="CC4" i="9"/>
  <c r="CF15" i="9" s="1"/>
  <c r="CC3" i="9"/>
  <c r="CC8" i="9"/>
  <c r="F76" i="25" l="1"/>
  <c r="D43" i="25"/>
  <c r="D76" i="25"/>
  <c r="F43" i="25"/>
  <c r="E43" i="25"/>
  <c r="E76" i="25"/>
  <c r="D45" i="25" l="1"/>
  <c r="D78" i="25"/>
  <c r="D46" i="25"/>
  <c r="D79" i="25"/>
  <c r="D44" i="25"/>
  <c r="D77" i="25"/>
  <c r="CF16" i="9" l="1"/>
  <c r="CG7" i="9"/>
  <c r="CH4" i="9" a="1"/>
  <c r="CH6" i="9" a="1"/>
  <c r="CH3" i="9" a="1"/>
  <c r="CH5" i="9" a="1"/>
  <c r="CH7" i="9" a="1"/>
  <c r="CH3" i="9" l="1"/>
  <c r="CH4" i="9"/>
  <c r="CH5" i="9"/>
  <c r="CH6" i="9"/>
  <c r="CH7" i="9"/>
  <c r="D29" i="25"/>
  <c r="C11" i="25" l="1"/>
  <c r="D37" i="25"/>
  <c r="E77" i="25"/>
  <c r="F77" i="25"/>
  <c r="E78" i="25"/>
  <c r="F78" i="25"/>
  <c r="E79" i="25"/>
  <c r="F79" i="25"/>
  <c r="C9" i="29" l="1"/>
  <c r="C20" i="23" l="1"/>
  <c r="F45" i="25" l="1"/>
  <c r="E45" i="25"/>
  <c r="E46" i="25"/>
  <c r="F46" i="25"/>
  <c r="F44" i="25"/>
  <c r="E44" i="25"/>
  <c r="E80" i="25" l="1"/>
  <c r="CD13" i="9" s="1"/>
  <c r="F47" i="25"/>
  <c r="F80" i="25"/>
  <c r="CD14" i="9" s="1"/>
  <c r="E47" i="25"/>
  <c r="D80" i="25"/>
  <c r="CD12" i="9" s="1"/>
  <c r="CC19" i="9" l="1"/>
  <c r="CC30" i="9"/>
  <c r="CC13" i="9"/>
  <c r="CC20" i="9"/>
  <c r="CC14" i="9"/>
  <c r="CG4" i="9"/>
  <c r="BN4" i="9"/>
  <c r="CD19" i="9" l="1"/>
  <c r="CD20" i="9"/>
  <c r="F77" i="23"/>
  <c r="F74" i="23"/>
  <c r="F73" i="23"/>
  <c r="F72" i="23"/>
  <c r="F71" i="23"/>
  <c r="F66" i="23"/>
  <c r="F16" i="25"/>
  <c r="F41" i="29" l="1"/>
  <c r="F40" i="29"/>
  <c r="D41" i="29"/>
  <c r="D40" i="29"/>
  <c r="F23" i="29"/>
  <c r="F22" i="29"/>
  <c r="D23" i="29"/>
  <c r="D22" i="29"/>
  <c r="D47" i="25" l="1"/>
  <c r="CC12" i="9" s="1"/>
  <c r="CC18" i="9" l="1"/>
  <c r="CG5" i="9"/>
  <c r="D70" i="25"/>
  <c r="CD18" i="9" l="1"/>
  <c r="CG3" i="9"/>
  <c r="CF23" i="9"/>
  <c r="CF22" i="9"/>
  <c r="E22" i="25"/>
  <c r="D32" i="25"/>
  <c r="F22" i="25"/>
  <c r="E70" i="25"/>
  <c r="E37" i="25"/>
  <c r="C15" i="25"/>
  <c r="D22" i="25" l="1"/>
  <c r="CF19" i="9"/>
  <c r="CF20" i="9"/>
  <c r="CG25" i="9"/>
  <c r="CG6" i="9" s="1"/>
  <c r="F37" i="25"/>
  <c r="F70" i="25"/>
  <c r="D27" i="25" l="1"/>
  <c r="F15" i="25"/>
  <c r="D52" i="25" l="1"/>
  <c r="D85" i="25"/>
  <c r="E86" i="25"/>
  <c r="F53" i="25"/>
  <c r="F86" i="25"/>
  <c r="E53" i="25"/>
  <c r="F85" i="25"/>
  <c r="E52" i="25"/>
  <c r="E85" i="25"/>
  <c r="F52" i="25"/>
  <c r="D86" i="25"/>
  <c r="D53" i="25"/>
  <c r="D23" i="25"/>
  <c r="D30" i="25" l="1"/>
  <c r="D66" i="25"/>
  <c r="E23" i="25"/>
  <c r="F23" i="25"/>
  <c r="D43" i="17"/>
  <c r="F58" i="25" l="1"/>
  <c r="E58" i="25"/>
  <c r="F91" i="25"/>
  <c r="E91" i="25"/>
  <c r="F27" i="29"/>
  <c r="F57" i="25"/>
  <c r="E57" i="25"/>
  <c r="E90" i="25"/>
  <c r="F90" i="25"/>
  <c r="D46" i="29"/>
  <c r="D27" i="29"/>
  <c r="F28" i="29"/>
  <c r="D28" i="29"/>
  <c r="F46" i="29"/>
  <c r="F45" i="29"/>
  <c r="D45" i="29"/>
  <c r="D58" i="25"/>
  <c r="D57" i="25"/>
  <c r="D91" i="25"/>
  <c r="D90" i="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Teshnizi, Zahra</author>
  </authors>
  <commentList>
    <comment ref="C19" authorId="0" shapeId="0" xr:uid="{00000000-0006-0000-0000-000001000000}">
      <text>
        <r>
          <rPr>
            <sz val="9"/>
            <color indexed="81"/>
            <rFont val="Tahoma"/>
            <family val="2"/>
          </rPr>
          <t>These fields can be left blank if they do not apply to the project or if the information is not available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Teshnizi, Zahra</author>
  </authors>
  <commentList>
    <comment ref="C17" authorId="0" shapeId="0" xr:uid="{00000000-0006-0000-0100-000001000000}">
      <text>
        <r>
          <rPr>
            <sz val="9"/>
            <color rgb="FF000000"/>
            <rFont val="Tahoma"/>
            <family val="2"/>
          </rPr>
          <t xml:space="preserve">Projects with multiple buildings shall follow the guidance provided in Sections 2.4 (a) and 6.1 of the Vancouver Embodied Carbon Guidelines to decide whether the they should submit one Design Report per building or combine embodied carbon reporting from multiple buildings. </t>
        </r>
      </text>
    </comment>
    <comment ref="C19" authorId="0" shapeId="0" xr:uid="{00000000-0006-0000-0100-000002000000}">
      <text>
        <r>
          <rPr>
            <b/>
            <sz val="9"/>
            <color indexed="81"/>
            <rFont val="Tahoma"/>
            <family val="2"/>
          </rPr>
          <t xml:space="preserve">- Before October 1, 2023: </t>
        </r>
        <r>
          <rPr>
            <sz val="9"/>
            <color indexed="81"/>
            <rFont val="Tahoma"/>
            <family val="2"/>
          </rPr>
          <t xml:space="preserve">There are no compliance requirements.
</t>
        </r>
        <r>
          <rPr>
            <b/>
            <sz val="9"/>
            <color indexed="81"/>
            <rFont val="Tahoma"/>
            <family val="2"/>
          </rPr>
          <t>- Oct 1, 2023 - Mid 2025 (TBC):</t>
        </r>
        <r>
          <rPr>
            <sz val="9"/>
            <color indexed="81"/>
            <rFont val="Tahoma"/>
            <family val="2"/>
          </rPr>
          <t xml:space="preserve"> The embodied carbon limit of the proposed design should be equal or less than double the benchmark, which is set based on the compliance path.
</t>
        </r>
        <r>
          <rPr>
            <b/>
            <sz val="9"/>
            <color indexed="81"/>
            <rFont val="Tahoma"/>
            <family val="2"/>
          </rPr>
          <t xml:space="preserve">
- After Mid 2025 (TBC):</t>
        </r>
        <r>
          <rPr>
            <sz val="9"/>
            <color indexed="81"/>
            <rFont val="Tahoma"/>
            <family val="2"/>
          </rPr>
          <t xml:space="preserve"> The embodied carbon of the proposed design should be 10% below the benchmark for Part 3 buildings. The benchmark is set based on the compliance path.
Please note that the BP application date refers to the </t>
        </r>
        <r>
          <rPr>
            <b/>
            <sz val="9"/>
            <color indexed="81"/>
            <rFont val="Tahoma"/>
            <family val="2"/>
          </rPr>
          <t>date the application is accepted for review</t>
        </r>
        <r>
          <rPr>
            <sz val="9"/>
            <color indexed="81"/>
            <rFont val="Tahoma"/>
            <family val="2"/>
          </rPr>
          <t xml:space="preserve">, not the submission date. This occurs after all required documents have been submitted, the BP fees have been paid, and a successful intake meeting has taken place for staged permit applications.
For staged BP submissions, the date of the first stage BP sets the applicable date. </t>
        </r>
      </text>
    </comment>
    <comment ref="C29" authorId="0" shapeId="0" xr:uid="{00000000-0006-0000-0100-000003000000}">
      <text>
        <r>
          <rPr>
            <sz val="9"/>
            <color indexed="81"/>
            <rFont val="Tahoma"/>
            <family val="2"/>
          </rPr>
          <t xml:space="preserve">At the time of embodied carbon modelling
</t>
        </r>
        <r>
          <rPr>
            <b/>
            <sz val="9"/>
            <color indexed="81"/>
            <rFont val="Tahoma"/>
            <family val="2"/>
          </rPr>
          <t xml:space="preserve">- Rezoning application: </t>
        </r>
        <r>
          <rPr>
            <sz val="9"/>
            <color indexed="81"/>
            <rFont val="Tahoma"/>
            <family val="2"/>
          </rPr>
          <t xml:space="preserve">The project phase should be at minimum "Schematic Design"
</t>
        </r>
        <r>
          <rPr>
            <b/>
            <sz val="9"/>
            <color indexed="81"/>
            <rFont val="Tahoma"/>
            <family val="2"/>
          </rPr>
          <t xml:space="preserve">- Building Permit: </t>
        </r>
        <r>
          <rPr>
            <sz val="9"/>
            <color indexed="81"/>
            <rFont val="Tahoma"/>
            <family val="2"/>
          </rPr>
          <t xml:space="preserve">The project phase should be at minimum "Design Development"
</t>
        </r>
        <r>
          <rPr>
            <i/>
            <sz val="9"/>
            <color indexed="81"/>
            <rFont val="Tahoma"/>
            <family val="2"/>
          </rPr>
          <t>See the definition of the project phases in "Definitions" tab.</t>
        </r>
      </text>
    </comment>
    <comment ref="C30" authorId="0" shapeId="0" xr:uid="{00000000-0006-0000-0100-000004000000}">
      <text>
        <r>
          <rPr>
            <sz val="9"/>
            <color indexed="81"/>
            <rFont val="Tahoma"/>
            <family val="2"/>
          </rPr>
          <t>City of Vancouver only requires reporting embodoed carbon, using this Design Report, for projects at Rezoning and Building Permit applications (As of Oct, 2023).</t>
        </r>
      </text>
    </comment>
    <comment ref="C34" authorId="0" shapeId="0" xr:uid="{00000000-0006-0000-0100-000005000000}">
      <text>
        <r>
          <rPr>
            <b/>
            <i/>
            <sz val="9"/>
            <color indexed="81"/>
            <rFont val="Tahoma"/>
            <family val="2"/>
          </rPr>
          <t xml:space="preserve">Source: </t>
        </r>
        <r>
          <rPr>
            <i/>
            <sz val="9"/>
            <color indexed="81"/>
            <rFont val="Tahoma"/>
            <family val="2"/>
          </rPr>
          <t>VBBL 2019, Part 3, Section 3.1, Table 3.1.2.1: "Major Occupancy Classification”</t>
        </r>
        <r>
          <rPr>
            <sz val="9"/>
            <color indexed="81"/>
            <rFont val="Tahoma"/>
            <family val="2"/>
          </rPr>
          <t xml:space="preserve">
See the definition of the major occupancies here:
https://free.bcpublications.ca/civix/document/id/public/vbbl2019/1484887491#page=2</t>
        </r>
      </text>
    </comment>
    <comment ref="C35" authorId="0" shapeId="0" xr:uid="{00000000-0006-0000-0100-000006000000}">
      <text>
        <r>
          <rPr>
            <sz val="9"/>
            <color indexed="81"/>
            <rFont val="Tahoma"/>
            <family val="2"/>
          </rPr>
          <t>without parkade gross floor area</t>
        </r>
      </text>
    </comment>
    <comment ref="C37" authorId="0" shapeId="0" xr:uid="{00000000-0006-0000-0100-000007000000}">
      <text>
        <r>
          <rPr>
            <sz val="9"/>
            <color indexed="81"/>
            <rFont val="Tahoma"/>
            <family val="2"/>
          </rPr>
          <t>without parkade gross floor area</t>
        </r>
      </text>
    </comment>
    <comment ref="C38" authorId="0" shapeId="0" xr:uid="{00000000-0006-0000-0100-000008000000}">
      <text>
        <r>
          <rPr>
            <sz val="9"/>
            <color indexed="81"/>
            <rFont val="Tahoma"/>
            <family val="2"/>
          </rPr>
          <t>Choose "Addition" if a major existing building or structure on site is retained in the proposed design.
See the "Application" section of Vancouver Embodied Carbon Guidelines for more information on when the embodied carbon requirements of VBBL apply to "Addition" projects.</t>
        </r>
      </text>
    </comment>
    <comment ref="C41" authorId="0" shapeId="0" xr:uid="{00000000-0006-0000-0100-000009000000}">
      <text>
        <r>
          <rPr>
            <b/>
            <sz val="9"/>
            <color indexed="81"/>
            <rFont val="Tahoma"/>
            <family val="2"/>
          </rPr>
          <t>GFA</t>
        </r>
        <r>
          <rPr>
            <sz val="9"/>
            <color indexed="81"/>
            <rFont val="Tahoma"/>
            <family val="2"/>
          </rPr>
          <t xml:space="preserve"> measures fully-enclosed spaces up to the outside face of enclosing walls, without deductions for interior walls, columns, or floor openings like stairwells, elevators, ducts, or other apertures. 
For more details on GFA calculations, refer to Appendix A of the National Research Council of Canada’s National Guidelines for Whole-building Life Cycle Assessment.
</t>
        </r>
        <r>
          <rPr>
            <b/>
            <sz val="9"/>
            <color indexed="81"/>
            <rFont val="Tahoma"/>
            <family val="2"/>
          </rPr>
          <t xml:space="preserve">Note: </t>
        </r>
        <r>
          <rPr>
            <sz val="9"/>
            <color indexed="81"/>
            <rFont val="Tahoma"/>
            <family val="2"/>
          </rPr>
          <t>The elements used in the parkade are included in calculating the total embodied carbon emissions. However, the parkade floor area shall be excluded in the GFA used for calculating the embodied carbon intensity.</t>
        </r>
      </text>
    </comment>
    <comment ref="C42" authorId="0" shapeId="0" xr:uid="{00000000-0006-0000-0100-00000A000000}">
      <text>
        <r>
          <rPr>
            <sz val="9"/>
            <color indexed="81"/>
            <rFont val="Tahoma"/>
            <family val="2"/>
          </rPr>
          <t>Parkade is a building or part thereof for the storage or parking of motor vehicles and not containing provisions for the repair or servicing of such vehicles.</t>
        </r>
      </text>
    </comment>
    <comment ref="C58" authorId="0" shapeId="0" xr:uid="{00000000-0006-0000-0100-00000B000000}">
      <text>
        <r>
          <rPr>
            <sz val="9"/>
            <color rgb="FF000000"/>
            <rFont val="Tahoma"/>
            <family val="2"/>
          </rPr>
          <t>Primary material and system of the structural system</t>
        </r>
      </text>
    </comment>
    <comment ref="C60" authorId="0" shapeId="0" xr:uid="{00000000-0006-0000-0100-00000C000000}">
      <text>
        <r>
          <rPr>
            <sz val="9"/>
            <color indexed="81"/>
            <rFont val="Tahoma"/>
            <family val="2"/>
          </rPr>
          <t xml:space="preserve">The system that resists gravity loads, including dead and live loads in a building and transfers them to the vertical system in a building. 
</t>
        </r>
        <r>
          <rPr>
            <i/>
            <sz val="9"/>
            <color indexed="81"/>
            <rFont val="Tahoma"/>
            <family val="2"/>
          </rPr>
          <t xml:space="preserve">
See the description of the structural systems in "Definitions" tab.</t>
        </r>
      </text>
    </comment>
    <comment ref="C62" authorId="0" shapeId="0" xr:uid="{00000000-0006-0000-0100-00000D000000}">
      <text>
        <r>
          <rPr>
            <sz val="9"/>
            <color rgb="FF000000"/>
            <rFont val="Tahoma"/>
            <family val="2"/>
          </rPr>
          <t xml:space="preserve">The system that handles the loads from the horizontal system, resists gravity, and transfers the load to the foundation.
</t>
        </r>
        <r>
          <rPr>
            <i/>
            <sz val="9"/>
            <color rgb="FF000000"/>
            <rFont val="Tahoma"/>
            <family val="2"/>
          </rPr>
          <t xml:space="preserve">
See the description of the structural systems in "Definitions" tab.</t>
        </r>
      </text>
    </comment>
    <comment ref="C64" authorId="0" shapeId="0" xr:uid="{00000000-0006-0000-0100-00000E000000}">
      <text>
        <r>
          <rPr>
            <sz val="9"/>
            <color indexed="81"/>
            <rFont val="Tahoma"/>
            <family val="2"/>
          </rPr>
          <t xml:space="preserve">The system that braces the building against shear loads created by wind or seismic activity.
</t>
        </r>
        <r>
          <rPr>
            <i/>
            <sz val="9"/>
            <color indexed="81"/>
            <rFont val="Tahoma"/>
            <family val="2"/>
          </rPr>
          <t>See the description of the structural systems in "Definitions" tab.</t>
        </r>
      </text>
    </comment>
    <comment ref="C66" authorId="0" shapeId="0" xr:uid="{00000000-0006-0000-0100-00000F000000}">
      <text>
        <r>
          <rPr>
            <sz val="9"/>
            <color indexed="81"/>
            <rFont val="Tahoma"/>
            <family val="2"/>
          </rPr>
          <t>See the description of the structural systems in "Definitions" tab.</t>
        </r>
      </text>
    </comment>
    <comment ref="C67" authorId="0" shapeId="0" xr:uid="{00000000-0006-0000-0100-000010000000}">
      <text>
        <r>
          <rPr>
            <sz val="9"/>
            <color indexed="81"/>
            <rFont val="Tahoma"/>
            <family val="2"/>
          </rPr>
          <t>See the description of the structural systems in "Definitions" tab.</t>
        </r>
      </text>
    </comment>
    <comment ref="C69" authorId="0" shapeId="0" xr:uid="{00000000-0006-0000-0100-000011000000}">
      <text>
        <r>
          <rPr>
            <sz val="9"/>
            <color indexed="81"/>
            <rFont val="Tahoma"/>
            <family val="2"/>
          </rPr>
          <t xml:space="preserve">A classification assigned to a structure based on its occupancy category and the severity of the design earthquake ground motion at the site.
</t>
        </r>
        <r>
          <rPr>
            <b/>
            <i/>
            <sz val="9"/>
            <color indexed="81"/>
            <rFont val="Tahoma"/>
            <family val="2"/>
          </rPr>
          <t xml:space="preserve">Source: </t>
        </r>
        <r>
          <rPr>
            <i/>
            <sz val="9"/>
            <color indexed="81"/>
            <rFont val="Tahoma"/>
            <family val="2"/>
          </rPr>
          <t>ASCE 7-05
See the description of the categories in  "Definitions" tab.</t>
        </r>
      </text>
    </comment>
    <comment ref="C70" authorId="0" shapeId="0" xr:uid="{00000000-0006-0000-0100-000012000000}">
      <text>
        <r>
          <rPr>
            <sz val="9"/>
            <color indexed="81"/>
            <rFont val="Tahoma"/>
            <family val="2"/>
          </rPr>
          <t xml:space="preserve">Risk categories are assigned to buildings to account for consequences and risks to human life in the event of a building failure. 
</t>
        </r>
        <r>
          <rPr>
            <i/>
            <sz val="9"/>
            <color indexed="81"/>
            <rFont val="Tahoma"/>
            <family val="2"/>
          </rPr>
          <t xml:space="preserve">
</t>
        </r>
        <r>
          <rPr>
            <b/>
            <i/>
            <sz val="9"/>
            <color indexed="81"/>
            <rFont val="Tahoma"/>
            <family val="2"/>
          </rPr>
          <t xml:space="preserve">Source: </t>
        </r>
        <r>
          <rPr>
            <i/>
            <sz val="9"/>
            <color indexed="81"/>
            <rFont val="Tahoma"/>
            <family val="2"/>
          </rPr>
          <t>IBC, Chapter 16, Section 1604.5, Table 1604.5: "Risk Category of Buildings and Other Structures”</t>
        </r>
      </text>
    </comment>
    <comment ref="C71" authorId="0" shapeId="0" xr:uid="{00000000-0006-0000-0100-000013000000}">
      <text>
        <r>
          <rPr>
            <sz val="9"/>
            <color indexed="81"/>
            <rFont val="Tahoma"/>
            <family val="2"/>
          </rPr>
          <t xml:space="preserve">The Site Class quantifies the soil’s propensity to amplify, or in some cases decrease, surface ground motion propagating from underlying rock. The Site Class is used by designers to determine the Seismic Performance Zone for a structure. 
</t>
        </r>
        <r>
          <rPr>
            <b/>
            <i/>
            <sz val="9"/>
            <color indexed="81"/>
            <rFont val="Tahoma"/>
            <family val="2"/>
          </rPr>
          <t xml:space="preserve">Source: </t>
        </r>
        <r>
          <rPr>
            <i/>
            <sz val="9"/>
            <color indexed="81"/>
            <rFont val="Tahoma"/>
            <family val="2"/>
          </rPr>
          <t>ASCE 7, Chapter 20, Section 1613.2.2
See the description of the seismic site classes in  "Definitions" tab.</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Teshnizi, Zahra</author>
    <author>Borch, Forest</author>
  </authors>
  <commentList>
    <comment ref="C13" authorId="0" shapeId="0" xr:uid="{00000000-0006-0000-0200-000001000000}">
      <text>
        <r>
          <rPr>
            <sz val="9"/>
            <color indexed="81"/>
            <rFont val="Tahoma"/>
            <family val="2"/>
          </rPr>
          <t>For Building Permit application, "Typology-Based Estimates" is not acceptable for major envelope and structural elements, as quantities at this stage must be derived from project-specific information.</t>
        </r>
      </text>
    </comment>
    <comment ref="C17" authorId="1" shapeId="0" xr:uid="{170292E6-D3C4-4265-807F-A2757102BBD7}">
      <text>
        <r>
          <rPr>
            <sz val="9"/>
            <color indexed="81"/>
            <rFont val="Tahoma"/>
            <family val="2"/>
          </rPr>
          <t>If the tool used is is not shown on this list, it is required to check with the City of Vancouver Green and Resilient Buildings team to confirm acceptability prior to submission.</t>
        </r>
      </text>
    </comment>
    <comment ref="C19" authorId="0" shapeId="0" xr:uid="{00000000-0006-0000-0200-000002000000}">
      <text>
        <r>
          <rPr>
            <sz val="9"/>
            <color indexed="81"/>
            <rFont val="Tahoma"/>
            <family val="2"/>
          </rPr>
          <t>The life cycle stages are: Product Stage (A1-A3), Construction Process Stage (A4-A5), Use Stage (B1-B5), and End-of-Life Stage (C1-C4).
If the tool provides a breakdown, the breakdown shall be reported the in the "Results &amp; Compliance" tab.</t>
        </r>
      </text>
    </comment>
    <comment ref="D31" authorId="0" shapeId="0" xr:uid="{00000000-0006-0000-0200-000003000000}">
      <text>
        <r>
          <rPr>
            <sz val="9"/>
            <color indexed="81"/>
            <rFont val="Tahoma"/>
            <family val="2"/>
          </rPr>
          <t>A life cycle stage shall be assumed included, even when some of the modules within that life cycle stage are missing in the tool.
Emissions from any of the life cycle stages that are missing in the utilized tool and are not reported by the user using project-specific or regional data, are automatically estimated in "Results &amp; Compliance" tab. These emissions are estimated relative to the emissions reported for the product stage (modules A1-A3), using the percentages provided in Section 4.4 (c) (viii) of Vancouver Embodied Carbon Guidelines.</t>
        </r>
      </text>
    </comment>
    <comment ref="F31" authorId="0" shapeId="0" xr:uid="{00000000-0006-0000-0200-000004000000}">
      <text>
        <r>
          <rPr>
            <sz val="9"/>
            <color rgb="FF000000"/>
            <rFont val="Tahoma"/>
            <family val="2"/>
          </rPr>
          <t>The life cycle stages that should be included for compliance with VBBL are specified below and cannot be modified.
If the utilized tool does not cover A4, A5, B1-B4, or C1-C4, this report automatically estimates the emissions from these life cycle stages, in "Results &amp; Compliance" tab, based on A1-A3 emissions. The estimations follow the guidelines provided in Section 4.4 (c) (viii) of Vancouver Embodied Carbon Guidelines.</t>
        </r>
      </text>
    </comment>
    <comment ref="C37" authorId="0" shapeId="0" xr:uid="{00000000-0006-0000-0200-000005000000}">
      <text>
        <r>
          <rPr>
            <sz val="9"/>
            <color indexed="81"/>
            <rFont val="Tahoma"/>
            <family val="2"/>
          </rPr>
          <t xml:space="preserve">Select "Yes" if the software tool used includes any of the D1-D4 modules, even if the tool is missing one or more of  the modules.
</t>
        </r>
        <r>
          <rPr>
            <b/>
            <sz val="9"/>
            <color indexed="81"/>
            <rFont val="Tahoma"/>
            <family val="2"/>
          </rPr>
          <t xml:space="preserve">Note: </t>
        </r>
        <r>
          <rPr>
            <sz val="9"/>
            <color indexed="81"/>
            <rFont val="Tahoma"/>
            <family val="2"/>
          </rPr>
          <t>Reporting modules D1-D4 is optional and should be reported separately.</t>
        </r>
      </text>
    </comment>
    <comment ref="C48" authorId="0" shapeId="0" xr:uid="{00000000-0006-0000-0200-000006000000}">
      <text>
        <r>
          <rPr>
            <sz val="9"/>
            <color indexed="81"/>
            <rFont val="Tahoma"/>
            <family val="2"/>
          </rPr>
          <t>See Section Table 5 in Appendix B.2 of Vancouver Embodied Carbon Guidelines for a detailed list of required and optional elements and sub-element for compliance with VBBL.</t>
        </r>
      </text>
    </comment>
    <comment ref="C68" authorId="0" shapeId="0" xr:uid="{00000000-0006-0000-0200-000007000000}">
      <text>
        <r>
          <rPr>
            <sz val="9"/>
            <color indexed="81"/>
            <rFont val="Tahoma"/>
            <family val="2"/>
          </rPr>
          <t>See Table 5 in Appendix B.2 of Vancouver Embodied Carbon Guidelines for a detailed list of building elements and sub-element.</t>
        </r>
      </text>
    </comment>
    <comment ref="C74" authorId="0" shapeId="0" xr:uid="{00000000-0006-0000-0200-000008000000}">
      <text>
        <r>
          <rPr>
            <sz val="9"/>
            <color indexed="81"/>
            <rFont val="Tahoma"/>
            <family val="2"/>
          </rPr>
          <t>See Table 5 in Appendix B.2 of Vancouver Embodied Carbon Guidelines for a detailed list of building elements and sub-element.</t>
        </r>
      </text>
    </comment>
    <comment ref="C77" authorId="0" shapeId="0" xr:uid="{00000000-0006-0000-0200-000009000000}">
      <text>
        <r>
          <rPr>
            <sz val="9"/>
            <color indexed="81"/>
            <rFont val="Tahoma"/>
            <family val="2"/>
          </rPr>
          <t>See Table 5 in Appendix B.2 of Vancouver Embodied Carbon Guidelines for a detailed list of building elements and sub-element.</t>
        </r>
      </text>
    </comment>
    <comment ref="C85" authorId="0" shapeId="0" xr:uid="{00000000-0006-0000-0200-00000A000000}">
      <text>
        <r>
          <rPr>
            <sz val="9"/>
            <color indexed="81"/>
            <rFont val="Tahoma"/>
            <family val="2"/>
          </rPr>
          <t xml:space="preserve">Biogenic Carbon is carbon stored in biomaterials through natural processes, but not fossilized or derived from fossil resources. </t>
        </r>
      </text>
    </comment>
    <comment ref="C86" authorId="0" shapeId="0" xr:uid="{00000000-0006-0000-0200-00000B000000}">
      <text>
        <r>
          <rPr>
            <sz val="9"/>
            <color indexed="81"/>
            <rFont val="Tahoma"/>
            <family val="2"/>
          </rPr>
          <t xml:space="preserve">Concrete Carbonation is a naturally occurring reaction in concrete products when atmospheric CO2 (in the presence of water) reacts with the cement. Carbon is sequestered in the process and the strength of concrete increases. However, it also creates an acidic environment, which can corrode steel reinforcing bars. </t>
        </r>
      </text>
    </comment>
    <comment ref="C95" authorId="0" shapeId="0" xr:uid="{00000000-0006-0000-0200-00000C000000}">
      <text>
        <r>
          <rPr>
            <sz val="9"/>
            <color indexed="81"/>
            <rFont val="Tahoma"/>
            <family val="2"/>
          </rPr>
          <t>If the design team uses the directions in these standards for designing any of the building elements, they can take credit by assuming 50% reduction in the emissions from end-of-life (modules C1-C4) of these elements.
To get this credit, the user shall report the end-of-life emissions (modules C1-C4) of these elements separately, in "Results &amp; Compliance" tab. These emissions shall also be included in the whole building emissions.</t>
        </r>
      </text>
    </comment>
    <comment ref="C103" authorId="0" shapeId="0" xr:uid="{00000000-0006-0000-0200-00000D000000}">
      <text>
        <r>
          <rPr>
            <sz val="9"/>
            <color indexed="81"/>
            <rFont val="Tahoma"/>
            <family val="2"/>
          </rPr>
          <t>Include materials and components that their contribution to the total embodied carbon emissions is equal or higher than 5%.
If the breakdown is not provided in the tool used, the user may use your their professional judgement to identify major materials and components.</t>
        </r>
      </text>
    </comment>
    <comment ref="C107" authorId="0" shapeId="0" xr:uid="{00000000-0006-0000-0200-00000E000000}">
      <text>
        <r>
          <rPr>
            <sz val="9"/>
            <color indexed="81"/>
            <rFont val="Tahoma"/>
            <family val="2"/>
          </rPr>
          <t>Example of these include: transportation distances, emissions from construction and demolition, building systems and elements life span, and end-of-life scenarios.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Teshnizi, Zahra</author>
  </authors>
  <commentList>
    <comment ref="D29" authorId="0" shapeId="0" xr:uid="{00000000-0006-0000-0300-000003000000}">
      <text>
        <r>
          <rPr>
            <sz val="9"/>
            <color indexed="81"/>
            <rFont val="Tahoma"/>
            <family val="2"/>
          </rPr>
          <t>This cell shows the percentage embodied carbon reduction requirements, from the benchmark, for compliance with VBBL. 
From Oct 2023 to Mid 2025 (exact date TBC), this value is -100%. That means, the embodied carbon of the proposed design should be equal or less than double the benchmark.</t>
        </r>
      </text>
    </comment>
    <comment ref="D30" authorId="0" shapeId="0" xr:uid="{00000000-0006-0000-0300-000004000000}">
      <text>
        <r>
          <rPr>
            <sz val="9"/>
            <color indexed="81"/>
            <rFont val="Tahoma"/>
            <family val="2"/>
          </rPr>
          <t xml:space="preserve">This cell shows the percentage reduction achieved in the proposed design, compared to the benchmark. 
A negative value shows that the embodied carbon of the proposed design is increased compared to the benchmark. </t>
        </r>
      </text>
    </comment>
    <comment ref="D32" authorId="0" shapeId="0" xr:uid="{00000000-0006-0000-0300-000005000000}">
      <text>
        <r>
          <rPr>
            <sz val="9"/>
            <color indexed="81"/>
            <rFont val="Tahoma"/>
            <family val="2"/>
          </rPr>
          <t>This cell shows the percentage embodied carbon reduction achieved only in required elements, which are substructure and shell.
This is only shown, when some or all of the optional elements are included in the compliance assessment.</t>
        </r>
      </text>
    </comment>
    <comment ref="D38" authorId="0" shapeId="0" xr:uid="{00000000-0006-0000-0300-000006000000}">
      <text>
        <r>
          <rPr>
            <sz val="9"/>
            <color indexed="81"/>
            <rFont val="Tahoma"/>
            <family val="2"/>
          </rPr>
          <t>Only include emissions from substructure and shell, i.e. structure and envelope.</t>
        </r>
      </text>
    </comment>
    <comment ref="E38" authorId="0" shapeId="0" xr:uid="{00000000-0006-0000-0300-000007000000}">
      <text>
        <r>
          <rPr>
            <sz val="9"/>
            <color rgb="FF000000"/>
            <rFont val="Tahoma"/>
            <family val="2"/>
          </rPr>
          <t>Include emissions from substructure, shell, and all other optional elements indicated to be included in "Compliance" column --&gt; "Building Elements" section --&gt; "EC Modelling Info" tab.</t>
        </r>
      </text>
    </comment>
    <comment ref="F38" authorId="0" shapeId="0" xr:uid="{00000000-0006-0000-0300-000008000000}">
      <text>
        <r>
          <rPr>
            <sz val="9"/>
            <color rgb="FF000000"/>
            <rFont val="Tahoma"/>
            <family val="2"/>
          </rPr>
          <t>Include emissions from substructure, shell, and all other optional elements indicated to be included in "Reporting" column --&gt; "Building System" section --&gt; "EC Modelling Info" tab.</t>
        </r>
      </text>
    </comment>
    <comment ref="C42" authorId="0" shapeId="0" xr:uid="{00000000-0006-0000-0300-000009000000}">
      <text>
        <r>
          <rPr>
            <sz val="9"/>
            <color indexed="81"/>
            <rFont val="Tahoma"/>
            <family val="2"/>
          </rPr>
          <t xml:space="preserve">Report emissions only for the cells that are not greyed out from the specified life cycle modules that are specified to be included in the Reporting column (cells #D31:35) in "EC Modelling Info" tab. 
</t>
        </r>
        <r>
          <rPr>
            <b/>
            <sz val="9"/>
            <color indexed="81"/>
            <rFont val="Tahoma"/>
            <family val="2"/>
          </rPr>
          <t>Do not override the formulas in the greyed out cells</t>
        </r>
        <r>
          <rPr>
            <sz val="9"/>
            <color indexed="81"/>
            <rFont val="Tahoma"/>
            <family val="2"/>
          </rPr>
          <t>. These are  the life cycle stages that are missing in the tool used and the user specified in "EC Modelling Info" tab that no project-specific or regional data is available from the project team. 
The embodied carbon from the greyed out life cycle stages are automatically calculated using the guidance provided in Section 4.4 (c) (viii) of Vancouver Embodied Carbon Guidelines.</t>
        </r>
      </text>
    </comment>
    <comment ref="C43" authorId="0" shapeId="0" xr:uid="{00000000-0006-0000-0300-00000A000000}">
      <text>
        <r>
          <rPr>
            <sz val="9"/>
            <color rgb="FF000000"/>
            <rFont val="Tahoma"/>
            <family val="2"/>
          </rPr>
          <t>Override the formula if the cells are not greyed out to report the value from the tool used, or project-specific or regional data that the project team may have provided.</t>
        </r>
      </text>
    </comment>
    <comment ref="C48" authorId="0" shapeId="0" xr:uid="{00000000-0006-0000-0300-00000B000000}">
      <text>
        <r>
          <rPr>
            <sz val="9"/>
            <color indexed="81"/>
            <rFont val="Tahoma"/>
            <family val="2"/>
          </rPr>
          <t>Reporting modules D1-D4 is optional and should be reported separately.
If carbon avoided in modules D is more than carbon emitted in these modules, the value should be entered as negative.</t>
        </r>
      </text>
    </comment>
    <comment ref="D64" authorId="0" shapeId="0" xr:uid="{00000000-0006-0000-0300-00000C000000}">
      <text>
        <r>
          <rPr>
            <sz val="9"/>
            <color indexed="81"/>
            <rFont val="Tahoma"/>
            <family val="2"/>
          </rPr>
          <t>If the answer to cell #F94 in "EC Modelling info" tab is "Yes", the project may take credit for implementing (DfD) strategies. 
To do so, the user shall report the end-of-life (modules C1-C4) emissions for the elements designed in with DfD strategies in this section. 
These emissions shall also be included in the whole building end-of-life emissions, in row#55 above. 
This report will automatically deduct 50% of emissions reported in this section from the total emissions of the proposed design for compliance assessment.</t>
        </r>
      </text>
    </comment>
    <comment ref="C66" authorId="0" shapeId="0" xr:uid="{00000000-0006-0000-0300-00000D000000}">
      <text>
        <r>
          <rPr>
            <sz val="9"/>
            <color indexed="81"/>
            <rFont val="Tahoma"/>
            <family val="2"/>
          </rPr>
          <t>The percentage contribution of the DfD credit to the total embodied carbon reduction achieved.</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Teshnizi, Zahra</author>
  </authors>
  <commentList>
    <comment ref="D14" authorId="0" shapeId="0" xr:uid="{00000000-0006-0000-0400-000001000000}">
      <text>
        <r>
          <rPr>
            <sz val="9"/>
            <color indexed="81"/>
            <rFont val="Tahoma"/>
            <family val="2"/>
          </rPr>
          <t>Only include emissions from substructure and shell, i.e. structure and envelope.</t>
        </r>
      </text>
    </comment>
    <comment ref="F14" authorId="0" shapeId="0" xr:uid="{00000000-0006-0000-0400-000002000000}">
      <text>
        <r>
          <rPr>
            <sz val="9"/>
            <color rgb="FF000000"/>
            <rFont val="Tahoma"/>
            <family val="2"/>
          </rPr>
          <t>Include emissions from substructure, shell, and all other optional elements indicated to be included in "Reporting" column --&gt; "Building System" section --&gt; "EC Modelling Info" tab.</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<sst xmlns="http://schemas.openxmlformats.org/spreadsheetml/2006/main" count="959" uniqueCount="673">
  <si>
    <t>Instructions</t>
  </si>
  <si>
    <t>Legend</t>
  </si>
  <si>
    <t>Optional Field</t>
  </si>
  <si>
    <t>Optional Field with Dropdown Options</t>
  </si>
  <si>
    <t>No Manual Entry Required</t>
  </si>
  <si>
    <t>Tabs</t>
  </si>
  <si>
    <t>Requirement</t>
  </si>
  <si>
    <t>Description</t>
  </si>
  <si>
    <t>Informative</t>
  </si>
  <si>
    <t>(The current tab) Provides an overview of this design report</t>
  </si>
  <si>
    <t>2. Project Info</t>
  </si>
  <si>
    <t>General information about the proposed project and building(s)</t>
  </si>
  <si>
    <t>4. Results &amp; Compliance</t>
  </si>
  <si>
    <t>Embodied carbon emissions results and compliance assessment with Vancouver Building By-law</t>
  </si>
  <si>
    <t>5. Carbon Storage</t>
  </si>
  <si>
    <t>Optional</t>
  </si>
  <si>
    <t>Biogenic carbon and concrete carbonation reporting</t>
  </si>
  <si>
    <t>7. Definitions</t>
  </si>
  <si>
    <t>Project and Building Information</t>
  </si>
  <si>
    <t>Project Information</t>
  </si>
  <si>
    <t>Project Working Title / Name</t>
  </si>
  <si>
    <r>
      <t xml:space="preserve">Address 
</t>
    </r>
    <r>
      <rPr>
        <i/>
        <sz val="9"/>
        <color theme="1" tint="0.34998626667073579"/>
        <rFont val="Arial"/>
        <family val="2"/>
      </rPr>
      <t>(Street No., Street Direction, Street Name)</t>
    </r>
  </si>
  <si>
    <t>City</t>
  </si>
  <si>
    <t>Vancouver</t>
  </si>
  <si>
    <t>Province/State</t>
  </si>
  <si>
    <t>British Columbia (BC)</t>
  </si>
  <si>
    <r>
      <t>Postal Code</t>
    </r>
    <r>
      <rPr>
        <i/>
        <sz val="9"/>
        <color theme="1" tint="0.34998626667073579"/>
        <rFont val="Arial"/>
        <family val="2"/>
      </rPr>
      <t xml:space="preserve">
(A9A 9A9)</t>
    </r>
  </si>
  <si>
    <r>
      <t xml:space="preserve">Secondary Address 
</t>
    </r>
    <r>
      <rPr>
        <i/>
        <sz val="9"/>
        <color theme="1" tint="0.34998626667073579"/>
        <rFont val="Arial"/>
        <family val="2"/>
      </rPr>
      <t>(Street No., Street Direction, Street Name)</t>
    </r>
  </si>
  <si>
    <r>
      <t xml:space="preserve">Secondary Postal Code
</t>
    </r>
    <r>
      <rPr>
        <i/>
        <sz val="9"/>
        <color theme="1" tint="0.34998626667073579"/>
        <rFont val="Arial"/>
        <family val="2"/>
      </rPr>
      <t>(A9A 9A9)</t>
    </r>
  </si>
  <si>
    <t>Number of Buildings in the Project</t>
  </si>
  <si>
    <t>Number of Buildings included in this Design Report</t>
  </si>
  <si>
    <r>
      <t>Projected Date of First Building Permit Application</t>
    </r>
    <r>
      <rPr>
        <i/>
        <sz val="9"/>
        <color theme="1" tint="0.34998626667073579"/>
        <rFont val="Arial"/>
        <family val="2"/>
      </rPr>
      <t xml:space="preserve"> 
(YYYY-MM-DD)</t>
    </r>
  </si>
  <si>
    <r>
      <t xml:space="preserve">Date wbLCA Model Completed </t>
    </r>
    <r>
      <rPr>
        <i/>
        <sz val="9"/>
        <color theme="1" tint="0.34998626667073579"/>
        <rFont val="Arial"/>
        <family val="2"/>
      </rPr>
      <t>(YYYY-MM-DD)</t>
    </r>
  </si>
  <si>
    <r>
      <t xml:space="preserve">Estimated Project Completion Year </t>
    </r>
    <r>
      <rPr>
        <i/>
        <sz val="9"/>
        <color theme="1" tint="0.34998626667073579"/>
        <rFont val="Arial"/>
        <family val="2"/>
      </rPr>
      <t>(YYYY)</t>
    </r>
  </si>
  <si>
    <t>Building(s) Information</t>
  </si>
  <si>
    <r>
      <t xml:space="preserve">Building Name </t>
    </r>
    <r>
      <rPr>
        <i/>
        <sz val="9"/>
        <color theme="1" tint="0.34998626667073579"/>
        <rFont val="Arial"/>
        <family val="2"/>
      </rPr>
      <t>(If different from the Project)</t>
    </r>
  </si>
  <si>
    <r>
      <t xml:space="preserve">Building Address </t>
    </r>
    <r>
      <rPr>
        <i/>
        <sz val="9"/>
        <color theme="1" tint="0.34998626667073579"/>
        <rFont val="Arial"/>
        <family val="2"/>
      </rPr>
      <t>(If different from the Project)</t>
    </r>
  </si>
  <si>
    <r>
      <t xml:space="preserve">Postal Code </t>
    </r>
    <r>
      <rPr>
        <i/>
        <sz val="9"/>
        <color theme="1" tint="0.34998626667073579"/>
        <rFont val="Arial"/>
        <family val="2"/>
      </rPr>
      <t>(If different from the Project)</t>
    </r>
  </si>
  <si>
    <t>Project Phase</t>
  </si>
  <si>
    <t>Permit Application Stage</t>
  </si>
  <si>
    <r>
      <t xml:space="preserve">Percent of Project Phase Completed </t>
    </r>
    <r>
      <rPr>
        <i/>
        <sz val="9"/>
        <color theme="1" tint="0.34998626667073579"/>
        <rFont val="Arial"/>
        <family val="2"/>
      </rPr>
      <t>(%)</t>
    </r>
  </si>
  <si>
    <t>Drawing Set Used for Embodied Carbon Modelling</t>
  </si>
  <si>
    <t>Primary Building Use Type</t>
  </si>
  <si>
    <t>Secondary Building Use Type</t>
  </si>
  <si>
    <t>Construction Type</t>
  </si>
  <si>
    <r>
      <t>Gross Floor Area without Parkade (m</t>
    </r>
    <r>
      <rPr>
        <vertAlign val="superscript"/>
        <sz val="10"/>
        <color theme="1"/>
        <rFont val="Arial"/>
        <family val="2"/>
      </rPr>
      <t>2</t>
    </r>
    <r>
      <rPr>
        <sz val="10"/>
        <color theme="1"/>
        <rFont val="Arial"/>
        <family val="2"/>
      </rPr>
      <t>)</t>
    </r>
  </si>
  <si>
    <r>
      <t>Parkade Gross Floor Area (m</t>
    </r>
    <r>
      <rPr>
        <vertAlign val="superscript"/>
        <sz val="10"/>
        <color theme="1"/>
        <rFont val="Arial"/>
        <family val="2"/>
      </rPr>
      <t>2</t>
    </r>
    <r>
      <rPr>
        <sz val="10"/>
        <color theme="1"/>
        <rFont val="Arial"/>
        <family val="2"/>
      </rPr>
      <t>)</t>
    </r>
  </si>
  <si>
    <r>
      <t>Gross Floor Area with Parkade (m</t>
    </r>
    <r>
      <rPr>
        <vertAlign val="superscript"/>
        <sz val="10"/>
        <color theme="1"/>
        <rFont val="Arial"/>
        <family val="2"/>
      </rPr>
      <t>2</t>
    </r>
    <r>
      <rPr>
        <sz val="10"/>
        <color theme="1"/>
        <rFont val="Arial"/>
        <family val="2"/>
      </rPr>
      <t>)</t>
    </r>
  </si>
  <si>
    <t>■ Provide the number of storeys and height for the tallest building included in this Design Report.</t>
  </si>
  <si>
    <t>Storeys Above Grade</t>
  </si>
  <si>
    <t>Storeys Below Grade</t>
  </si>
  <si>
    <t>Parking Type</t>
  </si>
  <si>
    <t>Building Height (m)</t>
  </si>
  <si>
    <t>■ Provide the total number of units and bedrooms in all the buildings included in this Design Report.</t>
  </si>
  <si>
    <t>No. of Units</t>
  </si>
  <si>
    <t>No. of Bedrooms</t>
  </si>
  <si>
    <t>Structure</t>
  </si>
  <si>
    <t>■ Provide this information for the largest building (by gross floor area) included in this Design Report.</t>
  </si>
  <si>
    <t>Primary Structural System</t>
  </si>
  <si>
    <t>Describe</t>
  </si>
  <si>
    <t>Primary Horizontal Gravity System</t>
  </si>
  <si>
    <t>Primary Vertical Gravity System</t>
  </si>
  <si>
    <t>Primary Lateral System</t>
  </si>
  <si>
    <t>Podium</t>
  </si>
  <si>
    <t>Foundation Type</t>
  </si>
  <si>
    <t>Seismic Design Category</t>
  </si>
  <si>
    <t>Risk Category</t>
  </si>
  <si>
    <t>Seismic Site Class</t>
  </si>
  <si>
    <r>
      <t>Allowable Soil Bearing Pressure (kg/m</t>
    </r>
    <r>
      <rPr>
        <vertAlign val="superscript"/>
        <sz val="10"/>
        <color theme="1"/>
        <rFont val="Arial"/>
        <family val="2"/>
      </rPr>
      <t>2</t>
    </r>
    <r>
      <rPr>
        <sz val="10"/>
        <color theme="1"/>
        <rFont val="Arial"/>
        <family val="2"/>
      </rPr>
      <t>)</t>
    </r>
  </si>
  <si>
    <t>Typical Column Grid, Long Direction (m)</t>
  </si>
  <si>
    <t>Typical Column Grid, Short Direction (m)</t>
  </si>
  <si>
    <r>
      <t>Typical Floor Live Load (kg/m</t>
    </r>
    <r>
      <rPr>
        <vertAlign val="superscript"/>
        <sz val="10"/>
        <color theme="1"/>
        <rFont val="Arial"/>
        <family val="2"/>
      </rPr>
      <t>2</t>
    </r>
    <r>
      <rPr>
        <sz val="10"/>
        <color theme="1"/>
        <rFont val="Arial"/>
        <family val="2"/>
      </rPr>
      <t>)</t>
    </r>
  </si>
  <si>
    <r>
      <t>Ground Snow Load (kg/m</t>
    </r>
    <r>
      <rPr>
        <vertAlign val="superscript"/>
        <sz val="10"/>
        <color theme="1"/>
        <rFont val="Arial"/>
        <family val="2"/>
      </rPr>
      <t>2</t>
    </r>
    <r>
      <rPr>
        <sz val="10"/>
        <color theme="1"/>
        <rFont val="Arial"/>
        <family val="2"/>
      </rPr>
      <t>)</t>
    </r>
  </si>
  <si>
    <t>Ultimate Wind Speed (kph)</t>
  </si>
  <si>
    <t>wbLCA Model</t>
  </si>
  <si>
    <r>
      <t>LCA Modeller</t>
    </r>
    <r>
      <rPr>
        <sz val="10"/>
        <color theme="1" tint="0.34998626667073579"/>
        <rFont val="Arial"/>
        <family val="2"/>
      </rPr>
      <t xml:space="preserve"> </t>
    </r>
    <r>
      <rPr>
        <i/>
        <sz val="9"/>
        <color theme="1" tint="0.34998626667073579"/>
        <rFont val="Arial"/>
        <family val="2"/>
      </rPr>
      <t>(Company Name)</t>
    </r>
  </si>
  <si>
    <r>
      <t>LCA Modeller</t>
    </r>
    <r>
      <rPr>
        <sz val="10"/>
        <color theme="1" tint="0.34998626667073579"/>
        <rFont val="Arial"/>
        <family val="2"/>
      </rPr>
      <t xml:space="preserve"> </t>
    </r>
    <r>
      <rPr>
        <i/>
        <sz val="9"/>
        <color theme="1" tint="0.34998626667073579"/>
        <rFont val="Arial"/>
        <family val="2"/>
      </rPr>
      <t>(Contact Person Name)</t>
    </r>
  </si>
  <si>
    <t>Primary Material Quantity Source</t>
  </si>
  <si>
    <t>Software Tool</t>
  </si>
  <si>
    <t>Name of the Software Tool Used</t>
  </si>
  <si>
    <t>Does the tool provide a breakdown of the results by life cycle stages?</t>
  </si>
  <si>
    <t>No</t>
  </si>
  <si>
    <t>Building Life</t>
  </si>
  <si>
    <t>Building Life Time</t>
  </si>
  <si>
    <t>Life Cycle Stages</t>
  </si>
  <si>
    <t>Reporting</t>
  </si>
  <si>
    <t>Compliance</t>
  </si>
  <si>
    <t>Product Stage (A1-A3)</t>
  </si>
  <si>
    <t>Yes</t>
  </si>
  <si>
    <t>Use Stage (B1-B5)</t>
  </si>
  <si>
    <t>End-of-Life Stage (C1-C4)</t>
  </si>
  <si>
    <t>Benefits and Loads Beyond the Building Life Cycle (D1-D4)</t>
  </si>
  <si>
    <t>Biogenic Carbon Reported</t>
  </si>
  <si>
    <t>Concrete Carbonation Reported</t>
  </si>
  <si>
    <t>Results &amp; Compliance</t>
  </si>
  <si>
    <t>Compliance Path and Requirements</t>
  </si>
  <si>
    <t>Compliance Path</t>
  </si>
  <si>
    <t>Projected Date of First Building Permit Application</t>
  </si>
  <si>
    <t>Compliance Assessment</t>
  </si>
  <si>
    <t>Embodied Carbon Limit</t>
  </si>
  <si>
    <t>Proposed</t>
  </si>
  <si>
    <t>Benchmark</t>
  </si>
  <si>
    <t>Limit</t>
  </si>
  <si>
    <r>
      <rPr>
        <b/>
        <sz val="10"/>
        <color theme="1"/>
        <rFont val="Arial"/>
        <family val="2"/>
      </rPr>
      <t>Total Embodied Carbon Emissions</t>
    </r>
    <r>
      <rPr>
        <sz val="10"/>
        <color theme="1"/>
        <rFont val="Arial"/>
        <family val="2"/>
      </rPr>
      <t xml:space="preserve"> 
(kg CO</t>
    </r>
    <r>
      <rPr>
        <vertAlign val="subscript"/>
        <sz val="11"/>
        <color theme="1"/>
        <rFont val="Calibri"/>
        <family val="2"/>
        <scheme val="minor"/>
      </rPr>
      <t>2</t>
    </r>
    <r>
      <rPr>
        <sz val="11"/>
        <color theme="1"/>
        <rFont val="Calibri"/>
        <family val="2"/>
        <scheme val="minor"/>
      </rPr>
      <t>e)</t>
    </r>
  </si>
  <si>
    <t>Embodied Carbon Reduction from the Benchmark (%)</t>
  </si>
  <si>
    <t>The proposed design meets the embodied carbon limit</t>
  </si>
  <si>
    <t>Minimum Reduction Required</t>
  </si>
  <si>
    <t>Reduction Achieved</t>
  </si>
  <si>
    <t>Results</t>
  </si>
  <si>
    <t>Proposed Design</t>
  </si>
  <si>
    <t>Modules A-C</t>
  </si>
  <si>
    <t>Modules D</t>
  </si>
  <si>
    <t>Baseline</t>
  </si>
  <si>
    <t>Biogenic Carbon</t>
  </si>
  <si>
    <t>Unit of Measure</t>
  </si>
  <si>
    <t>Concrete Carbonation</t>
  </si>
  <si>
    <t>Raw Data Submission</t>
  </si>
  <si>
    <t>■ Follow the guidance provided in the link below to prepare and submit raw data from the wbLCA software tool.</t>
  </si>
  <si>
    <t>https://tinyurl.com/COV-ECDR</t>
  </si>
  <si>
    <t>File Names</t>
  </si>
  <si>
    <t>File Name:</t>
  </si>
  <si>
    <t>Description:</t>
  </si>
  <si>
    <t>Definitions</t>
  </si>
  <si>
    <t>Category</t>
  </si>
  <si>
    <t>Term</t>
  </si>
  <si>
    <t>Definitions &amp; Description</t>
  </si>
  <si>
    <t>Building Information</t>
  </si>
  <si>
    <t>Concept Design</t>
  </si>
  <si>
    <t>The concept phase includes developing the building concept, investigating its feasibility, and proposing the concept to stakeholders to make a decision to develop the concept further.</t>
  </si>
  <si>
    <t>Schematic Design</t>
  </si>
  <si>
    <t>The schematic phase includes rough drawings or a narrative that illustrate the basic concepts of the building design which most often include spatial relationships as well as basic scale and forms the owner might desire. At this time, initial descriptions of the structural, mechanical, HVAC, plumbing and electrical, interior and exterior finishes and building site are often included. The schematic phase also includes initial cost estimates.</t>
  </si>
  <si>
    <t>Design Development</t>
  </si>
  <si>
    <t>The design development phase involves finalizing the building design and specifying items such as materials, window and door locations and general structural details.</t>
  </si>
  <si>
    <t>Construction Documents</t>
  </si>
  <si>
    <t>The construction document phase includes the development of final architectural, structural, civil, mechanical, and electrical drawings to be used for construction. These drawings are in greater detail than drawings produced during design development and typically include specifications for construction details and materials.</t>
  </si>
  <si>
    <t>Construction</t>
  </si>
  <si>
    <t>The contractor constructs the building in accordance with the construction documents during the construction phase. The architect, engineers, and consultants perform quality control inspections, respond to Requests for Information (RFIs), review and approve technical submittals and generally ensure that the project is constructed by the contractor in accordance with the construction documents.</t>
  </si>
  <si>
    <t>As-Built</t>
  </si>
  <si>
    <t>The contractor has completed the construction contract in accordance with the construction documents, and a Certificate of Occupancy has been issued.</t>
  </si>
  <si>
    <t>Concrete: PT Framing</t>
  </si>
  <si>
    <t>Concrete framing with PT tendons and mild reinforcing bars. Includes 2-way slab and 1-way with beams.</t>
  </si>
  <si>
    <t>Concrete: Non-PT Framing</t>
  </si>
  <si>
    <t>Cast-in-place concrete system with only mild reinforcing. Includes 2-way slab and 1-way with beams.</t>
  </si>
  <si>
    <t>Concrete: Precast</t>
  </si>
  <si>
    <t>System of precast elements. System may be pre-stressed and may include a concrete topping.</t>
  </si>
  <si>
    <t>Concrete: Other</t>
  </si>
  <si>
    <t>2/3 of the floor area is composed of a concrete framing system not listed above or a combination of different concrete framing systems.</t>
  </si>
  <si>
    <t>Steel: Frame + Concrete on Metal Deck</t>
  </si>
  <si>
    <t>Concrete or Composite slab on metal deck with steel supports, such as wide-flange beams or open web steel joists (OWSJ).</t>
  </si>
  <si>
    <t>Steel: Frame + Bare Metal Deck</t>
  </si>
  <si>
    <t>Steel framing members with bare metal deck. This system should be selected when a majority of the horizontal framing in the structure is metal roof deck.</t>
  </si>
  <si>
    <t>Steel: Other</t>
  </si>
  <si>
    <t>2/3 of the floor area is composed of a steel framing system not listed above or a combination of different steel framing systems.</t>
  </si>
  <si>
    <t>Wood: Joists and Sheathing</t>
  </si>
  <si>
    <t>Plywood or OSB decking supported by wood joists. Joists may be standard wood or engineered wood.</t>
  </si>
  <si>
    <t>Wood: Engineered Panels</t>
  </si>
  <si>
    <t>CLT, DLT, NLT, GLT or other engineered wood panels. May include concrete topping.</t>
  </si>
  <si>
    <t>Wood: Other</t>
  </si>
  <si>
    <t>2/3 of the floor area is composed of a wood framing system not listed above or a combination of different wood framing systems.</t>
  </si>
  <si>
    <t>Other Material (not concrete, steel, or wood)</t>
  </si>
  <si>
    <t>2/3 of the floor area is composed of a framing system not listed above.</t>
  </si>
  <si>
    <t>Concrete: CIP</t>
  </si>
  <si>
    <t>Cast-in-place concrete columns and walls</t>
  </si>
  <si>
    <t>Precast concrete columns and walls</t>
  </si>
  <si>
    <t>Other Concrete Vertical Gravity System</t>
  </si>
  <si>
    <t>Steel: Columns</t>
  </si>
  <si>
    <t>Steel wide flange or rectangular, square, or round hollow structural section columns</t>
  </si>
  <si>
    <t>Steel: Cold-Formed</t>
  </si>
  <si>
    <t>Cold-formed steel columns and/or Light-frame cold-formed steel bearing walls</t>
  </si>
  <si>
    <t>Other Steel Vertical Gravity System</t>
  </si>
  <si>
    <t>Wood: Mass Timber</t>
  </si>
  <si>
    <t>Mass or heavy timber columns, e.g. Glulam</t>
  </si>
  <si>
    <t>Wood: Light-Frame</t>
  </si>
  <si>
    <t>Light-Frame wood bearing walls</t>
  </si>
  <si>
    <t>Other Wood Vertical Gravity System</t>
  </si>
  <si>
    <t>Masonry</t>
  </si>
  <si>
    <t>Masonry columns and/or bearing walls</t>
  </si>
  <si>
    <t>Other Material (not concrete, steel, wood, or masonry)</t>
  </si>
  <si>
    <t>Not concrete, steel, wood, or masonry</t>
  </si>
  <si>
    <t>Concrete: Shear Walls</t>
  </si>
  <si>
    <t>CIP or Precast Shear Walls</t>
  </si>
  <si>
    <t>Concrete: Moment Frames</t>
  </si>
  <si>
    <t>CIP or Precast Concrete Moment Frames</t>
  </si>
  <si>
    <t>Other, including concrete cantilevered columns, or multiple steel systems including all-steel dual systems</t>
  </si>
  <si>
    <t>Steel: Braced Frames</t>
  </si>
  <si>
    <t>Steel braced frame, including buckling restrained braces (BRB)</t>
  </si>
  <si>
    <t>Steel: Moment Frames</t>
  </si>
  <si>
    <t>Steel moment frames</t>
  </si>
  <si>
    <t>Other, including steel plate shear walls, steel cantilevered columns, or multiple steel systems including all-steel dual systems</t>
  </si>
  <si>
    <t>Light Frame Shear Panels</t>
  </si>
  <si>
    <t>Wood or cold formed walls with shear panels such as plywood or OSB</t>
  </si>
  <si>
    <t>Masonry: Shear Walls</t>
  </si>
  <si>
    <t>Masonry Shear Walls</t>
  </si>
  <si>
    <t>Wood: Shear Panels</t>
  </si>
  <si>
    <t>Engineered wood shear panels, including CLT</t>
  </si>
  <si>
    <t>Other, including wood cantilevered columns or light-framed walls with shear panels of non-wood materials</t>
  </si>
  <si>
    <t>Other</t>
  </si>
  <si>
    <t>Material not listed above, or no single material predominates (includes Dual Systems with multiple materials)</t>
  </si>
  <si>
    <t>Not a podium building</t>
  </si>
  <si>
    <t>Select this if the building does not have a podium (see definition below).</t>
  </si>
  <si>
    <t>Primary system defined above is on a podium</t>
  </si>
  <si>
    <t>Select this when the majority of floors in the superstructure (excluding slab at grade) are above the podium.</t>
  </si>
  <si>
    <t>Primary system defined above is a podium</t>
  </si>
  <si>
    <t>Select this when the majority of floors in the superstructure (excluding slab at grade) are a part of the podium.</t>
  </si>
  <si>
    <t>Shallow Foundation</t>
  </si>
  <si>
    <t>Spread footings, strip foundations, mat foundations, or raft foundations</t>
  </si>
  <si>
    <t>Deep Foundations 
&lt; 50ft/15m</t>
  </si>
  <si>
    <t>Foundation systems with overall depth (e.g. piles) &lt; 50 feet or 15m</t>
  </si>
  <si>
    <t>Deep Foundations 
&gt; 50ft/15m</t>
  </si>
  <si>
    <t>Foundation systems with overall depth (e.g. piles) &gt; 50 feet or 15m</t>
  </si>
  <si>
    <t>Other Foundation System</t>
  </si>
  <si>
    <t>Other foundations not listed above</t>
  </si>
  <si>
    <t>A (Low Risk)</t>
  </si>
  <si>
    <t>Buildings and other structures that represent a low risk to human life in the event of an earthquake, typically in areas of low seismic activity.</t>
  </si>
  <si>
    <t>B (Low to Moderate Risk)</t>
  </si>
  <si>
    <t>Structures that represent a low-to-moderate risk to human life in the event of an earthquake, typically in areas of low-to-moderate seismic activity.</t>
  </si>
  <si>
    <t>C (Moderate Risk)</t>
  </si>
  <si>
    <t>Structures that represent a moderate risk to human life in the event of an earthquake, typically in areas of moderate seismic activity.</t>
  </si>
  <si>
    <t>D (High Risk)</t>
  </si>
  <si>
    <t>Structures that represent a high risk to human life in the event of an earthquake, typically in areas of high seismic activity.</t>
  </si>
  <si>
    <t>E (High Risk on Soft Soils)</t>
  </si>
  <si>
    <t>Structures that represent a high risk to human life in the event of an earthquake, typically in areas of high seismic activity and with soft soils.</t>
  </si>
  <si>
    <t>F (Very High Risk)</t>
  </si>
  <si>
    <t>Structures that represent a very high risk to human life in the event of an earthquake, typically in areas of very high seismic activity and with soft or problematic soils. These structures require a site-specific evaluation to determine their seismic design parameters.</t>
  </si>
  <si>
    <t>Class A (Hard Rock)</t>
  </si>
  <si>
    <t>This is typically composed of hard rocks that have very high velocities such as crystalline bedrock.</t>
  </si>
  <si>
    <t>Class B (Rock)</t>
  </si>
  <si>
    <t>This category is characterized by rocks that are not as hard as those in Class A, such as sedimentary layers.</t>
  </si>
  <si>
    <t>Class C (Very Dense Soil and Soft Rock)</t>
  </si>
  <si>
    <t>These are dense or stiff soils like hard clay, and also soft rocks like hard shale or weathered rock.</t>
  </si>
  <si>
    <t>Class D (Stiff Soil)</t>
  </si>
  <si>
    <t>This class is typical for urban areas and is composed of stiff soil, which could be clay, silt, or a mixture of these.</t>
  </si>
  <si>
    <t>Class E (Soft Clay Soil)</t>
  </si>
  <si>
    <t>These are soft soils with high plasticity, such as clay, and soils that are prone to significant ground motion amplification.</t>
  </si>
  <si>
    <t>Class F (Soils Requiring Site-Specific Evaluations)</t>
  </si>
  <si>
    <t>These are soils that are vulnerable to potential failure or collapse under seismic loading, such as liquefiable soils, quicksand, peat, etc. These soils require site-specific evaluations to determine their properties.</t>
  </si>
  <si>
    <r>
      <rPr>
        <b/>
        <sz val="14"/>
        <color theme="1"/>
        <rFont val="Arial"/>
        <family val="2"/>
      </rPr>
      <t>Embodied Carbon Design Report</t>
    </r>
    <r>
      <rPr>
        <b/>
        <sz val="10"/>
        <color theme="1"/>
        <rFont val="Arial"/>
        <family val="2"/>
      </rPr>
      <t xml:space="preserve">
Part 3 Buildings</t>
    </r>
  </si>
  <si>
    <t>Responsible Material Sourcing</t>
  </si>
  <si>
    <t>■ Specify if any of the responsible material sourcing criteria below is achived or intended to be achived in the proposed project.</t>
  </si>
  <si>
    <t>Sustainable and Ethical Materials</t>
  </si>
  <si>
    <t>At least 50%, (by weight or volume) of the primary structural material of the building is sourced according to one of the following standards and practices:</t>
  </si>
  <si>
    <t>■ Wood certified by the Forest Stewardship Council (FSC)</t>
  </si>
  <si>
    <t>■ Wood certified by the Sustainable Forestry Initiative (SFI)</t>
  </si>
  <si>
    <t>■ Wood certified by the Canadian Standards Association (CSA)</t>
  </si>
  <si>
    <t>■ Wood from Indigenous-managed or community-based forestry</t>
  </si>
  <si>
    <t>■ Concrete certified by the Concrete Sustainability Council’s Responsible Sourcing Certification (v2 or newer)</t>
  </si>
  <si>
    <t>■ Steel certified by the Responsible Steel Standard (v3 or newer)</t>
  </si>
  <si>
    <t>■ Alternate standards provided and documented to the satisfaction of the Chief Building Official</t>
  </si>
  <si>
    <t>Describe if "the answer to the cell above is "Yes"</t>
  </si>
  <si>
    <t>Healthy and Transparent Materia</t>
  </si>
  <si>
    <t>At least 50% by count or 20 distinct, permanently installed products (including at least 25% by count or 3 products from flooring, insulation, wet-applied products, ceiling and wall assemblies and systems) of the building transparently disclose their ingredients according to one of the following standards and practices:</t>
  </si>
  <si>
    <t>■ A Declare label, operated by the International Living Future Institute</t>
  </si>
  <si>
    <t>■ A Health Product Declaration (HPD) published in the HPD Public Repository, operated by the Health Product Declaration Collaborative</t>
  </si>
  <si>
    <t>■ A Cradle-to-Cradle Certified product, or a product with a Material Health Certificate from the Cradle to Cradle Products Innovation Institute</t>
  </si>
  <si>
    <t>■ A Product Lens Certification, Operated by UL</t>
  </si>
  <si>
    <t>■ A Product Health Declaration, operated by Global Green Tag</t>
  </si>
  <si>
    <t>■ A manufacturer’s inventory containing CAS numbers of all individual compounds down to 1,000 ppm (0.1%). If the product contains a trade secret compound, GHS hazards of category 1 or 2 are listed and a concentration range is provided for each undisclosed component</t>
  </si>
  <si>
    <t>■ Products created by Indigenous peoples using traditional ecological knowledge</t>
  </si>
  <si>
    <t>■ Alternates provided and documented to the satisfaction of the Chief Building Official</t>
  </si>
  <si>
    <t>Circular Materials</t>
  </si>
  <si>
    <t>The building is designed and constructed to create and achieve all of the followingthree plans or an alternative as described in the fourth row:</t>
  </si>
  <si>
    <t>■ A construction and demolition Waste Management Plan, achieving at least 75% diversion of construction and demolition waste from landfills</t>
  </si>
  <si>
    <t>■ A Material Re-use Plan, identifying where and how re-used or recycled systems, elements, assemblies, sub-components, or materials are included in the building, if any</t>
  </si>
  <si>
    <t>■ A a Deconstruction Plan, identifying where and how building systems, elements, assemblies, sub-components, or materials are designed for adaptability and disassembly, generally in accordance with ISO 20887:2020</t>
  </si>
  <si>
    <t>■ Alternate waste management and circular design performance provided and documented to the satisfaction of the Chief Building Official</t>
  </si>
  <si>
    <t>Current Project Phase</t>
  </si>
  <si>
    <t>Permit Phase</t>
  </si>
  <si>
    <t>% of Project Phase Complete</t>
  </si>
  <si>
    <t>Drawing Set</t>
  </si>
  <si>
    <t>Allowable Soil Bearing Pressure (psf)</t>
  </si>
  <si>
    <t>Baseline Scenario</t>
  </si>
  <si>
    <t>Green Building Rating System</t>
  </si>
  <si>
    <t>Material Quantity Source</t>
  </si>
  <si>
    <t>Policy Requirement</t>
  </si>
  <si>
    <t>LCA or EC Software Tool</t>
  </si>
  <si>
    <t>One Click LCA</t>
  </si>
  <si>
    <t xml:space="preserve">Compliance Optional Scope </t>
  </si>
  <si>
    <t xml:space="preserve">Relative to A1-A3 </t>
  </si>
  <si>
    <t>Biogenic Carbon Inclusion</t>
  </si>
  <si>
    <t>Elements Life Span</t>
  </si>
  <si>
    <t>Compliance (Don't move or change this section)</t>
  </si>
  <si>
    <t>Biogenic Carbon Calculation Methodology</t>
  </si>
  <si>
    <t>Raw Data File Description</t>
  </si>
  <si>
    <t>Alberta (AB)</t>
  </si>
  <si>
    <r>
      <t>The</t>
    </r>
    <r>
      <rPr>
        <sz val="11"/>
        <rFont val="Helvetica"/>
        <family val="2"/>
      </rPr>
      <t xml:space="preserve"> </t>
    </r>
    <r>
      <rPr>
        <sz val="11"/>
        <rFont val="Calibri"/>
        <family val="2"/>
        <scheme val="minor"/>
      </rPr>
      <t>concept</t>
    </r>
    <r>
      <rPr>
        <sz val="11"/>
        <rFont val="Helvetica"/>
        <family val="2"/>
      </rPr>
      <t xml:space="preserve"> </t>
    </r>
    <r>
      <rPr>
        <sz val="11"/>
        <rFont val="Calibri"/>
        <family val="2"/>
        <scheme val="minor"/>
      </rPr>
      <t>phase</t>
    </r>
    <r>
      <rPr>
        <sz val="11"/>
        <rFont val="Helvetica"/>
        <family val="2"/>
      </rPr>
      <t xml:space="preserve"> </t>
    </r>
    <r>
      <rPr>
        <sz val="11"/>
        <rFont val="Calibri"/>
        <family val="2"/>
        <scheme val="minor"/>
      </rPr>
      <t>includes</t>
    </r>
    <r>
      <rPr>
        <sz val="11"/>
        <rFont val="Helvetica"/>
        <family val="2"/>
      </rPr>
      <t xml:space="preserve"> </t>
    </r>
    <r>
      <rPr>
        <sz val="11"/>
        <rFont val="Calibri"/>
        <family val="2"/>
        <scheme val="minor"/>
      </rPr>
      <t>developing</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building</t>
    </r>
    <r>
      <rPr>
        <sz val="11"/>
        <rFont val="Helvetica"/>
        <family val="2"/>
      </rPr>
      <t xml:space="preserve"> </t>
    </r>
    <r>
      <rPr>
        <sz val="11"/>
        <rFont val="Calibri"/>
        <family val="2"/>
        <scheme val="minor"/>
      </rPr>
      <t>concept,</t>
    </r>
    <r>
      <rPr>
        <sz val="11"/>
        <rFont val="Helvetica"/>
        <family val="2"/>
      </rPr>
      <t xml:space="preserve"> </t>
    </r>
    <r>
      <rPr>
        <sz val="11"/>
        <rFont val="Calibri"/>
        <family val="2"/>
        <scheme val="minor"/>
      </rPr>
      <t>investigating</t>
    </r>
    <r>
      <rPr>
        <sz val="11"/>
        <rFont val="Helvetica"/>
        <family val="2"/>
      </rPr>
      <t xml:space="preserve"> </t>
    </r>
    <r>
      <rPr>
        <sz val="11"/>
        <rFont val="Calibri"/>
        <family val="2"/>
        <scheme val="minor"/>
      </rPr>
      <t>its</t>
    </r>
    <r>
      <rPr>
        <sz val="11"/>
        <rFont val="Helvetica"/>
        <family val="2"/>
      </rPr>
      <t xml:space="preserve"> </t>
    </r>
    <r>
      <rPr>
        <sz val="11"/>
        <rFont val="Calibri"/>
        <family val="2"/>
        <scheme val="minor"/>
      </rPr>
      <t>feasibility,</t>
    </r>
    <r>
      <rPr>
        <sz val="11"/>
        <rFont val="Helvetica"/>
        <family val="2"/>
      </rPr>
      <t xml:space="preserve"> </t>
    </r>
    <r>
      <rPr>
        <sz val="11"/>
        <rFont val="Calibri"/>
        <family val="2"/>
        <scheme val="minor"/>
      </rPr>
      <t>and</t>
    </r>
    <r>
      <rPr>
        <sz val="11"/>
        <rFont val="Helvetica"/>
        <family val="2"/>
      </rPr>
      <t xml:space="preserve"> </t>
    </r>
    <r>
      <rPr>
        <sz val="11"/>
        <rFont val="Calibri"/>
        <family val="2"/>
        <scheme val="minor"/>
      </rPr>
      <t>proposing</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concept</t>
    </r>
    <r>
      <rPr>
        <sz val="11"/>
        <rFont val="Helvetica"/>
        <family val="2"/>
      </rPr>
      <t xml:space="preserve"> </t>
    </r>
    <r>
      <rPr>
        <sz val="11"/>
        <rFont val="Calibri"/>
        <family val="2"/>
        <scheme val="minor"/>
      </rPr>
      <t>to</t>
    </r>
    <r>
      <rPr>
        <sz val="11"/>
        <rFont val="Helvetica"/>
        <family val="2"/>
      </rPr>
      <t xml:space="preserve"> </t>
    </r>
    <r>
      <rPr>
        <sz val="11"/>
        <rFont val="Calibri"/>
        <family val="2"/>
        <scheme val="minor"/>
      </rPr>
      <t>stakeholders</t>
    </r>
    <r>
      <rPr>
        <sz val="11"/>
        <rFont val="Helvetica"/>
        <family val="2"/>
      </rPr>
      <t xml:space="preserve"> </t>
    </r>
    <r>
      <rPr>
        <sz val="11"/>
        <rFont val="Calibri"/>
        <family val="2"/>
        <scheme val="minor"/>
      </rPr>
      <t>to</t>
    </r>
    <r>
      <rPr>
        <sz val="11"/>
        <rFont val="Helvetica"/>
        <family val="2"/>
      </rPr>
      <t xml:space="preserve"> </t>
    </r>
    <r>
      <rPr>
        <sz val="11"/>
        <rFont val="Calibri"/>
        <family val="2"/>
        <scheme val="minor"/>
      </rPr>
      <t>make</t>
    </r>
    <r>
      <rPr>
        <sz val="11"/>
        <rFont val="Helvetica"/>
        <family val="2"/>
      </rPr>
      <t xml:space="preserve"> </t>
    </r>
    <r>
      <rPr>
        <sz val="11"/>
        <rFont val="Calibri"/>
        <family val="2"/>
        <scheme val="minor"/>
      </rPr>
      <t>a</t>
    </r>
    <r>
      <rPr>
        <sz val="11"/>
        <rFont val="Helvetica"/>
        <family val="2"/>
      </rPr>
      <t xml:space="preserve"> </t>
    </r>
    <r>
      <rPr>
        <sz val="11"/>
        <rFont val="Calibri"/>
        <family val="2"/>
        <scheme val="minor"/>
      </rPr>
      <t>decision</t>
    </r>
    <r>
      <rPr>
        <sz val="11"/>
        <rFont val="Helvetica"/>
        <family val="2"/>
      </rPr>
      <t xml:space="preserve"> </t>
    </r>
    <r>
      <rPr>
        <sz val="11"/>
        <rFont val="Calibri"/>
        <family val="2"/>
        <scheme val="minor"/>
      </rPr>
      <t>to</t>
    </r>
    <r>
      <rPr>
        <sz val="11"/>
        <rFont val="Helvetica"/>
        <family val="2"/>
      </rPr>
      <t xml:space="preserve"> </t>
    </r>
    <r>
      <rPr>
        <sz val="11"/>
        <rFont val="Calibri"/>
        <family val="2"/>
        <scheme val="minor"/>
      </rPr>
      <t>develop</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concept</t>
    </r>
    <r>
      <rPr>
        <sz val="11"/>
        <rFont val="Helvetica"/>
        <family val="2"/>
      </rPr>
      <t xml:space="preserve"> </t>
    </r>
    <r>
      <rPr>
        <sz val="11"/>
        <rFont val="Calibri"/>
        <family val="2"/>
        <scheme val="minor"/>
      </rPr>
      <t>further.</t>
    </r>
  </si>
  <si>
    <t>Rezoning Permit</t>
  </si>
  <si>
    <t>Conceptual Design</t>
  </si>
  <si>
    <t>A-1 (Assembly - Performing Art)</t>
  </si>
  <si>
    <t>New Construction</t>
  </si>
  <si>
    <t>Attached</t>
  </si>
  <si>
    <t>Concrete</t>
  </si>
  <si>
    <r>
      <t>Concrete</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with</t>
    </r>
    <r>
      <rPr>
        <sz val="9.9499999999999993"/>
        <color rgb="FF000000"/>
        <rFont val="Helvetica"/>
        <family val="2"/>
      </rPr>
      <t xml:space="preserve"> </t>
    </r>
    <r>
      <rPr>
        <sz val="9.9499999999999993"/>
        <color rgb="FF000000"/>
        <rFont val="Arial"/>
        <family val="2"/>
      </rPr>
      <t>PT</t>
    </r>
    <r>
      <rPr>
        <sz val="9.9499999999999993"/>
        <color rgb="FF000000"/>
        <rFont val="Helvetica"/>
        <family val="2"/>
      </rPr>
      <t xml:space="preserve"> </t>
    </r>
    <r>
      <rPr>
        <sz val="9.9499999999999993"/>
        <color rgb="FF000000"/>
        <rFont val="Arial"/>
        <family val="2"/>
      </rPr>
      <t>tendons</t>
    </r>
    <r>
      <rPr>
        <sz val="9.9499999999999993"/>
        <color rgb="FF000000"/>
        <rFont val="Helvetica"/>
        <family val="2"/>
      </rPr>
      <t xml:space="preserve"> </t>
    </r>
    <r>
      <rPr>
        <sz val="9.9499999999999993"/>
        <color rgb="FF000000"/>
        <rFont val="Arial"/>
        <family val="2"/>
      </rPr>
      <t>and</t>
    </r>
    <r>
      <rPr>
        <sz val="9.9499999999999993"/>
        <color rgb="FF000000"/>
        <rFont val="Helvetica"/>
        <family val="2"/>
      </rPr>
      <t xml:space="preserve"> </t>
    </r>
    <r>
      <rPr>
        <sz val="9.9499999999999993"/>
        <color rgb="FF000000"/>
        <rFont val="Arial"/>
        <family val="2"/>
      </rPr>
      <t>mild</t>
    </r>
    <r>
      <rPr>
        <sz val="9.9499999999999993"/>
        <color rgb="FF000000"/>
        <rFont val="Helvetica"/>
        <family val="2"/>
      </rPr>
      <t xml:space="preserve"> </t>
    </r>
    <r>
      <rPr>
        <sz val="9.9499999999999993"/>
        <color rgb="FF000000"/>
        <rFont val="Arial"/>
        <family val="2"/>
      </rPr>
      <t>reinforcing</t>
    </r>
    <r>
      <rPr>
        <sz val="9.9499999999999993"/>
        <color rgb="FF000000"/>
        <rFont val="Helvetica"/>
        <family val="2"/>
      </rPr>
      <t xml:space="preserve"> </t>
    </r>
    <r>
      <rPr>
        <sz val="9.9499999999999993"/>
        <color rgb="FF000000"/>
        <rFont val="Arial"/>
        <family val="2"/>
      </rPr>
      <t>bars.</t>
    </r>
    <r>
      <rPr>
        <sz val="9.9499999999999993"/>
        <color rgb="FF000000"/>
        <rFont val="Helvetica"/>
        <family val="2"/>
      </rPr>
      <t xml:space="preserve"> </t>
    </r>
    <r>
      <rPr>
        <sz val="9.9499999999999993"/>
        <color rgb="FF000000"/>
        <rFont val="Arial"/>
        <family val="2"/>
      </rPr>
      <t>Includes</t>
    </r>
    <r>
      <rPr>
        <sz val="9.9499999999999993"/>
        <color rgb="FF000000"/>
        <rFont val="Helvetica"/>
        <family val="2"/>
      </rPr>
      <t xml:space="preserve"> </t>
    </r>
    <r>
      <rPr>
        <sz val="9.9499999999999993"/>
        <color rgb="FF000000"/>
        <rFont val="Arial"/>
        <family val="2"/>
      </rPr>
      <t>2-way</t>
    </r>
    <r>
      <rPr>
        <sz val="9.9499999999999993"/>
        <color rgb="FF000000"/>
        <rFont val="Helvetica"/>
        <family val="2"/>
      </rPr>
      <t xml:space="preserve"> </t>
    </r>
    <r>
      <rPr>
        <sz val="9.9499999999999993"/>
        <color rgb="FF000000"/>
        <rFont val="Arial"/>
        <family val="2"/>
      </rPr>
      <t>slab</t>
    </r>
    <r>
      <rPr>
        <sz val="9.9499999999999993"/>
        <color rgb="FF000000"/>
        <rFont val="Helvetica"/>
        <family val="2"/>
      </rPr>
      <t xml:space="preserve"> </t>
    </r>
    <r>
      <rPr>
        <sz val="9.9499999999999993"/>
        <color rgb="FF000000"/>
        <rFont val="Arial"/>
        <family val="2"/>
      </rPr>
      <t>and 1-way</t>
    </r>
    <r>
      <rPr>
        <sz val="9.9499999999999993"/>
        <color rgb="FF000000"/>
        <rFont val="Helvetica"/>
        <family val="2"/>
      </rPr>
      <t xml:space="preserve"> </t>
    </r>
    <r>
      <rPr>
        <sz val="9.9499999999999993"/>
        <color rgb="FF000000"/>
        <rFont val="Arial"/>
        <family val="2"/>
      </rPr>
      <t>with</t>
    </r>
    <r>
      <rPr>
        <sz val="9.9499999999999993"/>
        <color rgb="FF000000"/>
        <rFont val="Helvetica"/>
        <family val="2"/>
      </rPr>
      <t xml:space="preserve"> </t>
    </r>
    <r>
      <rPr>
        <sz val="9.9499999999999993"/>
        <color rgb="FF000000"/>
        <rFont val="Arial"/>
        <family val="2"/>
      </rPr>
      <t>beams.</t>
    </r>
  </si>
  <si>
    <r>
      <t>Cast-in-place</t>
    </r>
    <r>
      <rPr>
        <sz val="9.9499999999999993"/>
        <rFont val="Helvetica"/>
        <family val="2"/>
      </rPr>
      <t xml:space="preserve"> </t>
    </r>
    <r>
      <rPr>
        <sz val="9.9499999999999993"/>
        <rFont val="Arial"/>
        <family val="2"/>
      </rPr>
      <t>concrete</t>
    </r>
    <r>
      <rPr>
        <sz val="9.9499999999999993"/>
        <rFont val="Helvetica"/>
        <family val="2"/>
      </rPr>
      <t xml:space="preserve"> </t>
    </r>
    <r>
      <rPr>
        <sz val="9.9499999999999993"/>
        <rFont val="Arial"/>
        <family val="2"/>
      </rPr>
      <t>columns</t>
    </r>
    <r>
      <rPr>
        <sz val="9.9499999999999993"/>
        <rFont val="Helvetica"/>
        <family val="2"/>
      </rPr>
      <t xml:space="preserve"> </t>
    </r>
    <r>
      <rPr>
        <sz val="9.9499999999999993"/>
        <rFont val="Arial"/>
        <family val="2"/>
      </rPr>
      <t>and</t>
    </r>
    <r>
      <rPr>
        <sz val="9.9499999999999993"/>
        <rFont val="Helvetica"/>
        <family val="2"/>
      </rPr>
      <t xml:space="preserve"> </t>
    </r>
    <r>
      <rPr>
        <sz val="9.9499999999999993"/>
        <rFont val="Arial"/>
        <family val="2"/>
      </rPr>
      <t>walls</t>
    </r>
  </si>
  <si>
    <r>
      <t>CIP</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Precast</t>
    </r>
    <r>
      <rPr>
        <sz val="9.9499999999999993"/>
        <rFont val="Helvetica"/>
        <family val="2"/>
      </rPr>
      <t xml:space="preserve"> </t>
    </r>
    <r>
      <rPr>
        <sz val="9.9499999999999993"/>
        <rFont val="Arial"/>
        <family val="2"/>
      </rPr>
      <t>Shear</t>
    </r>
    <r>
      <rPr>
        <sz val="9.9499999999999993"/>
        <rFont val="Helvetica"/>
        <family val="2"/>
      </rPr>
      <t xml:space="preserve"> </t>
    </r>
    <r>
      <rPr>
        <sz val="9.9499999999999993"/>
        <rFont val="Arial"/>
        <family val="2"/>
      </rPr>
      <t>Walls</t>
    </r>
  </si>
  <si>
    <r>
      <t>Select</t>
    </r>
    <r>
      <rPr>
        <sz val="11"/>
        <rFont val="Helvetica"/>
        <family val="2"/>
      </rPr>
      <t xml:space="preserve"> </t>
    </r>
    <r>
      <rPr>
        <sz val="11"/>
        <rFont val="Calibri"/>
        <family val="2"/>
        <scheme val="minor"/>
      </rPr>
      <t>this</t>
    </r>
    <r>
      <rPr>
        <sz val="11"/>
        <rFont val="Helvetica"/>
        <family val="2"/>
      </rPr>
      <t xml:space="preserve"> </t>
    </r>
    <r>
      <rPr>
        <sz val="11"/>
        <rFont val="Calibri"/>
        <family val="2"/>
        <scheme val="minor"/>
      </rPr>
      <t>if</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building</t>
    </r>
    <r>
      <rPr>
        <sz val="11"/>
        <rFont val="Helvetica"/>
        <family val="2"/>
      </rPr>
      <t xml:space="preserve"> </t>
    </r>
    <r>
      <rPr>
        <sz val="11"/>
        <rFont val="Calibri"/>
        <family val="2"/>
        <scheme val="minor"/>
      </rPr>
      <t>does</t>
    </r>
    <r>
      <rPr>
        <sz val="11"/>
        <rFont val="Helvetica"/>
        <family val="2"/>
      </rPr>
      <t xml:space="preserve"> </t>
    </r>
    <r>
      <rPr>
        <sz val="11"/>
        <rFont val="Calibri"/>
        <family val="2"/>
        <scheme val="minor"/>
      </rPr>
      <t>not</t>
    </r>
    <r>
      <rPr>
        <sz val="11"/>
        <rFont val="Helvetica"/>
        <family val="2"/>
      </rPr>
      <t xml:space="preserve"> </t>
    </r>
    <r>
      <rPr>
        <sz val="11"/>
        <rFont val="Calibri"/>
        <family val="2"/>
        <scheme val="minor"/>
      </rPr>
      <t>have</t>
    </r>
    <r>
      <rPr>
        <sz val="11"/>
        <rFont val="Helvetica"/>
        <family val="2"/>
      </rPr>
      <t xml:space="preserve"> </t>
    </r>
    <r>
      <rPr>
        <sz val="11"/>
        <rFont val="Calibri"/>
        <family val="2"/>
        <scheme val="minor"/>
      </rPr>
      <t>a</t>
    </r>
    <r>
      <rPr>
        <sz val="11"/>
        <rFont val="Helvetica"/>
        <family val="2"/>
      </rPr>
      <t xml:space="preserve"> </t>
    </r>
    <r>
      <rPr>
        <sz val="11"/>
        <rFont val="Calibri"/>
        <family val="2"/>
        <scheme val="minor"/>
      </rPr>
      <t>podium</t>
    </r>
    <r>
      <rPr>
        <sz val="11"/>
        <rFont val="Helvetica"/>
        <family val="2"/>
      </rPr>
      <t xml:space="preserve"> </t>
    </r>
    <r>
      <rPr>
        <sz val="11"/>
        <rFont val="Calibri"/>
        <family val="2"/>
        <scheme val="minor"/>
      </rPr>
      <t>(see</t>
    </r>
    <r>
      <rPr>
        <sz val="11"/>
        <rFont val="Helvetica"/>
        <family val="2"/>
      </rPr>
      <t xml:space="preserve"> </t>
    </r>
    <r>
      <rPr>
        <sz val="11"/>
        <rFont val="Calibri"/>
        <family val="2"/>
        <scheme val="minor"/>
      </rPr>
      <t>definition</t>
    </r>
    <r>
      <rPr>
        <sz val="11"/>
        <rFont val="Helvetica"/>
        <family val="2"/>
      </rPr>
      <t xml:space="preserve"> </t>
    </r>
    <r>
      <rPr>
        <sz val="11"/>
        <rFont val="Calibri"/>
        <family val="2"/>
        <scheme val="minor"/>
      </rPr>
      <t>below).</t>
    </r>
  </si>
  <si>
    <r>
      <t>Spread</t>
    </r>
    <r>
      <rPr>
        <sz val="11"/>
        <rFont val="Helvetica"/>
        <family val="2"/>
      </rPr>
      <t xml:space="preserve"> </t>
    </r>
    <r>
      <rPr>
        <sz val="11"/>
        <rFont val="Calibri"/>
        <family val="2"/>
        <scheme val="minor"/>
      </rPr>
      <t>footings,</t>
    </r>
    <r>
      <rPr>
        <sz val="11"/>
        <rFont val="Helvetica"/>
        <family val="2"/>
      </rPr>
      <t xml:space="preserve"> </t>
    </r>
    <r>
      <rPr>
        <sz val="11"/>
        <rFont val="Calibri"/>
        <family val="2"/>
        <scheme val="minor"/>
      </rPr>
      <t>strip</t>
    </r>
    <r>
      <rPr>
        <sz val="11"/>
        <rFont val="Helvetica"/>
        <family val="2"/>
      </rPr>
      <t xml:space="preserve"> </t>
    </r>
    <r>
      <rPr>
        <sz val="11"/>
        <rFont val="Calibri"/>
        <family val="2"/>
        <scheme val="minor"/>
      </rPr>
      <t>foundations,</t>
    </r>
    <r>
      <rPr>
        <sz val="11"/>
        <rFont val="Helvetica"/>
        <family val="2"/>
      </rPr>
      <t xml:space="preserve"> </t>
    </r>
    <r>
      <rPr>
        <sz val="11"/>
        <rFont val="Calibri"/>
        <family val="2"/>
        <scheme val="minor"/>
      </rPr>
      <t>mat</t>
    </r>
    <r>
      <rPr>
        <sz val="11"/>
        <rFont val="Helvetica"/>
        <family val="2"/>
      </rPr>
      <t xml:space="preserve"> </t>
    </r>
    <r>
      <rPr>
        <sz val="11"/>
        <rFont val="Calibri"/>
        <family val="2"/>
        <scheme val="minor"/>
      </rPr>
      <t>foundations,</t>
    </r>
    <r>
      <rPr>
        <sz val="11"/>
        <rFont val="Helvetica"/>
        <family val="2"/>
      </rPr>
      <t xml:space="preserve"> </t>
    </r>
    <r>
      <rPr>
        <sz val="11"/>
        <rFont val="Calibri"/>
        <family val="2"/>
        <scheme val="minor"/>
      </rPr>
      <t>or</t>
    </r>
    <r>
      <rPr>
        <sz val="11"/>
        <rFont val="Helvetica"/>
        <family val="2"/>
      </rPr>
      <t xml:space="preserve"> </t>
    </r>
    <r>
      <rPr>
        <sz val="11"/>
        <rFont val="Calibri"/>
        <family val="2"/>
        <scheme val="minor"/>
      </rPr>
      <t>raft</t>
    </r>
    <r>
      <rPr>
        <sz val="11"/>
        <rFont val="Helvetica"/>
        <family val="2"/>
      </rPr>
      <t xml:space="preserve"> </t>
    </r>
    <r>
      <rPr>
        <sz val="11"/>
        <rFont val="Calibri"/>
        <family val="2"/>
        <scheme val="minor"/>
      </rPr>
      <t>foundations</t>
    </r>
  </si>
  <si>
    <t xml:space="preserve"> I (low risk to human life)</t>
  </si>
  <si>
    <t>CaGBC ZCB v2</t>
  </si>
  <si>
    <t>Typology-Based Estimates</t>
  </si>
  <si>
    <t>CoV Rezoning</t>
  </si>
  <si>
    <t>Athena Impact Estimator</t>
  </si>
  <si>
    <t>Life Cycle Carbon</t>
  </si>
  <si>
    <t>None</t>
  </si>
  <si>
    <t>kgC</t>
  </si>
  <si>
    <t>Default Tool Assumptions</t>
  </si>
  <si>
    <t>f multiplier</t>
  </si>
  <si>
    <t>Compliance dates</t>
  </si>
  <si>
    <t>f (EC limit factor)</t>
  </si>
  <si>
    <t>ECI (Absolute)</t>
  </si>
  <si>
    <t>One Click LCA &gt; LEED TRACI Results</t>
  </si>
  <si>
    <t>Development Permit</t>
  </si>
  <si>
    <t>A-2 (Assembly - Other)</t>
  </si>
  <si>
    <t>Detached</t>
  </si>
  <si>
    <t>Wood-Light Frame</t>
  </si>
  <si>
    <r>
      <t>Cast-in-place</t>
    </r>
    <r>
      <rPr>
        <sz val="9.9499999999999993"/>
        <color rgb="FF000000"/>
        <rFont val="Helvetica"/>
        <family val="2"/>
      </rPr>
      <t xml:space="preserve"> </t>
    </r>
    <r>
      <rPr>
        <sz val="9.9499999999999993"/>
        <color rgb="FF000000"/>
        <rFont val="Arial"/>
        <family val="2"/>
      </rPr>
      <t>concrete</t>
    </r>
    <r>
      <rPr>
        <sz val="9.9499999999999993"/>
        <color rgb="FF000000"/>
        <rFont val="Helvetica"/>
        <family val="2"/>
      </rPr>
      <t xml:space="preserve"> </t>
    </r>
    <r>
      <rPr>
        <sz val="9.9499999999999993"/>
        <color rgb="FF000000"/>
        <rFont val="Arial"/>
        <family val="2"/>
      </rPr>
      <t>system</t>
    </r>
    <r>
      <rPr>
        <sz val="9.9499999999999993"/>
        <color rgb="FF000000"/>
        <rFont val="Helvetica"/>
        <family val="2"/>
      </rPr>
      <t xml:space="preserve"> </t>
    </r>
    <r>
      <rPr>
        <sz val="9.9499999999999993"/>
        <color rgb="FF000000"/>
        <rFont val="Arial"/>
        <family val="2"/>
      </rPr>
      <t>with</t>
    </r>
    <r>
      <rPr>
        <sz val="9.9499999999999993"/>
        <color rgb="FF000000"/>
        <rFont val="Helvetica"/>
        <family val="2"/>
      </rPr>
      <t xml:space="preserve"> </t>
    </r>
    <r>
      <rPr>
        <sz val="9.9499999999999993"/>
        <color rgb="FF000000"/>
        <rFont val="Arial"/>
        <family val="2"/>
      </rPr>
      <t>only</t>
    </r>
    <r>
      <rPr>
        <sz val="9.9499999999999993"/>
        <color rgb="FF000000"/>
        <rFont val="Helvetica"/>
        <family val="2"/>
      </rPr>
      <t xml:space="preserve"> </t>
    </r>
    <r>
      <rPr>
        <sz val="9.9499999999999993"/>
        <color rgb="FF000000"/>
        <rFont val="Arial"/>
        <family val="2"/>
      </rPr>
      <t>mild</t>
    </r>
    <r>
      <rPr>
        <sz val="9.9499999999999993"/>
        <color rgb="FF000000"/>
        <rFont val="Helvetica"/>
        <family val="2"/>
      </rPr>
      <t xml:space="preserve"> </t>
    </r>
    <r>
      <rPr>
        <sz val="9.9499999999999993"/>
        <color rgb="FF000000"/>
        <rFont val="Arial"/>
        <family val="2"/>
      </rPr>
      <t>reinforcing.</t>
    </r>
    <r>
      <rPr>
        <sz val="9.9499999999999993"/>
        <color rgb="FF000000"/>
        <rFont val="Helvetica"/>
        <family val="2"/>
      </rPr>
      <t xml:space="preserve"> </t>
    </r>
    <r>
      <rPr>
        <sz val="9.9499999999999993"/>
        <color rgb="FF000000"/>
        <rFont val="Arial"/>
        <family val="2"/>
      </rPr>
      <t>Includes</t>
    </r>
    <r>
      <rPr>
        <sz val="9.9499999999999993"/>
        <color rgb="FF000000"/>
        <rFont val="Helvetica"/>
        <family val="2"/>
      </rPr>
      <t xml:space="preserve"> </t>
    </r>
    <r>
      <rPr>
        <sz val="9.9499999999999993"/>
        <color rgb="FF000000"/>
        <rFont val="Arial"/>
        <family val="2"/>
      </rPr>
      <t>2-way</t>
    </r>
    <r>
      <rPr>
        <sz val="9.9499999999999993"/>
        <color rgb="FF000000"/>
        <rFont val="Helvetica"/>
        <family val="2"/>
      </rPr>
      <t xml:space="preserve"> </t>
    </r>
    <r>
      <rPr>
        <sz val="9.9499999999999993"/>
        <color rgb="FF000000"/>
        <rFont val="Arial"/>
        <family val="2"/>
      </rPr>
      <t>slab</t>
    </r>
    <r>
      <rPr>
        <sz val="9.9499999999999993"/>
        <color rgb="FF000000"/>
        <rFont val="Helvetica"/>
        <family val="2"/>
      </rPr>
      <t xml:space="preserve"> </t>
    </r>
    <r>
      <rPr>
        <sz val="9.9499999999999993"/>
        <color rgb="FF000000"/>
        <rFont val="Arial"/>
        <family val="2"/>
      </rPr>
      <t>and</t>
    </r>
    <r>
      <rPr>
        <sz val="9.9499999999999993"/>
        <color rgb="FF000000"/>
        <rFont val="Helvetica"/>
        <family val="2"/>
      </rPr>
      <t xml:space="preserve"> </t>
    </r>
    <r>
      <rPr>
        <sz val="9.9499999999999993"/>
        <color rgb="FF000000"/>
        <rFont val="Arial"/>
        <family val="2"/>
      </rPr>
      <t>1-way</t>
    </r>
    <r>
      <rPr>
        <sz val="9.9499999999999993"/>
        <color rgb="FF000000"/>
        <rFont val="Helvetica"/>
        <family val="2"/>
      </rPr>
      <t xml:space="preserve"> </t>
    </r>
    <r>
      <rPr>
        <sz val="9.9499999999999993"/>
        <color rgb="FF000000"/>
        <rFont val="Arial"/>
        <family val="2"/>
      </rPr>
      <t>with</t>
    </r>
    <r>
      <rPr>
        <sz val="9.9499999999999993"/>
        <color rgb="FF000000"/>
        <rFont val="Helvetica"/>
        <family val="2"/>
      </rPr>
      <t xml:space="preserve"> </t>
    </r>
    <r>
      <rPr>
        <sz val="9.9499999999999993"/>
        <color rgb="FF000000"/>
        <rFont val="Arial"/>
        <family val="2"/>
      </rPr>
      <t>beams.</t>
    </r>
  </si>
  <si>
    <r>
      <t>Precast</t>
    </r>
    <r>
      <rPr>
        <sz val="9.9499999999999993"/>
        <rFont val="Helvetica"/>
        <family val="2"/>
      </rPr>
      <t xml:space="preserve"> </t>
    </r>
    <r>
      <rPr>
        <sz val="9.9499999999999993"/>
        <rFont val="Arial"/>
        <family val="2"/>
      </rPr>
      <t>concrete</t>
    </r>
    <r>
      <rPr>
        <sz val="9.9499999999999993"/>
        <rFont val="Helvetica"/>
        <family val="2"/>
      </rPr>
      <t xml:space="preserve"> </t>
    </r>
    <r>
      <rPr>
        <sz val="9.9499999999999993"/>
        <rFont val="Arial"/>
        <family val="2"/>
      </rPr>
      <t>columns</t>
    </r>
    <r>
      <rPr>
        <sz val="9.9499999999999993"/>
        <rFont val="Helvetica"/>
        <family val="2"/>
      </rPr>
      <t xml:space="preserve"> </t>
    </r>
    <r>
      <rPr>
        <sz val="9.9499999999999993"/>
        <rFont val="Arial"/>
        <family val="2"/>
      </rPr>
      <t>and</t>
    </r>
    <r>
      <rPr>
        <sz val="9.9499999999999993"/>
        <rFont val="Helvetica"/>
        <family val="2"/>
      </rPr>
      <t xml:space="preserve"> </t>
    </r>
    <r>
      <rPr>
        <sz val="9.9499999999999993"/>
        <rFont val="Arial"/>
        <family val="2"/>
      </rPr>
      <t>walls</t>
    </r>
  </si>
  <si>
    <r>
      <t>CIP</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Precast</t>
    </r>
    <r>
      <rPr>
        <sz val="9.9499999999999993"/>
        <rFont val="Helvetica"/>
        <family val="2"/>
      </rPr>
      <t xml:space="preserve"> </t>
    </r>
    <r>
      <rPr>
        <sz val="9.9499999999999993"/>
        <rFont val="Arial"/>
        <family val="2"/>
      </rPr>
      <t>Concrete</t>
    </r>
    <r>
      <rPr>
        <sz val="9.9499999999999993"/>
        <rFont val="Helvetica"/>
        <family val="2"/>
      </rPr>
      <t xml:space="preserve"> </t>
    </r>
    <r>
      <rPr>
        <sz val="9.9499999999999993"/>
        <rFont val="Arial"/>
        <family val="2"/>
      </rPr>
      <t>Moment</t>
    </r>
    <r>
      <rPr>
        <sz val="9.9499999999999993"/>
        <rFont val="Helvetica"/>
        <family val="2"/>
      </rPr>
      <t xml:space="preserve"> </t>
    </r>
    <r>
      <rPr>
        <sz val="9.9499999999999993"/>
        <rFont val="Arial"/>
        <family val="2"/>
      </rPr>
      <t>Frames</t>
    </r>
  </si>
  <si>
    <r>
      <t>Select</t>
    </r>
    <r>
      <rPr>
        <sz val="11"/>
        <rFont val="Helvetica"/>
        <family val="2"/>
      </rPr>
      <t xml:space="preserve"> </t>
    </r>
    <r>
      <rPr>
        <sz val="11"/>
        <rFont val="Calibri"/>
        <family val="2"/>
        <scheme val="minor"/>
      </rPr>
      <t>this</t>
    </r>
    <r>
      <rPr>
        <sz val="11"/>
        <rFont val="Helvetica"/>
        <family val="2"/>
      </rPr>
      <t xml:space="preserve"> </t>
    </r>
    <r>
      <rPr>
        <sz val="11"/>
        <rFont val="Calibri"/>
        <family val="2"/>
        <scheme val="minor"/>
      </rPr>
      <t>when</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majority</t>
    </r>
    <r>
      <rPr>
        <sz val="11"/>
        <rFont val="Helvetica"/>
        <family val="2"/>
      </rPr>
      <t xml:space="preserve"> </t>
    </r>
    <r>
      <rPr>
        <sz val="11"/>
        <rFont val="Calibri"/>
        <family val="2"/>
        <scheme val="minor"/>
      </rPr>
      <t>of</t>
    </r>
    <r>
      <rPr>
        <sz val="11"/>
        <rFont val="Helvetica"/>
        <family val="2"/>
      </rPr>
      <t xml:space="preserve"> </t>
    </r>
    <r>
      <rPr>
        <sz val="11"/>
        <rFont val="Calibri"/>
        <family val="2"/>
        <scheme val="minor"/>
      </rPr>
      <t>floors</t>
    </r>
    <r>
      <rPr>
        <sz val="11"/>
        <rFont val="Helvetica"/>
        <family val="2"/>
      </rPr>
      <t xml:space="preserve"> </t>
    </r>
    <r>
      <rPr>
        <sz val="11"/>
        <rFont val="Calibri"/>
        <family val="2"/>
        <scheme val="minor"/>
      </rPr>
      <t>in</t>
    </r>
    <r>
      <rPr>
        <sz val="11"/>
        <rFont val="Helvetica"/>
        <family val="2"/>
      </rPr>
      <t xml:space="preserve"> </t>
    </r>
    <r>
      <rPr>
        <sz val="11"/>
        <rFont val="Calibri"/>
        <family val="2"/>
        <scheme val="minor"/>
      </rPr>
      <t>the</t>
    </r>
    <r>
      <rPr>
        <sz val="11"/>
        <rFont val="Helvetica"/>
        <family val="2"/>
      </rPr>
      <t xml:space="preserve"> </t>
    </r>
    <r>
      <rPr>
        <i/>
        <sz val="11"/>
        <rFont val="Calibri"/>
        <family val="2"/>
        <scheme val="minor"/>
      </rPr>
      <t>superstructure</t>
    </r>
    <r>
      <rPr>
        <sz val="11"/>
        <rFont val="Helvetica"/>
        <family val="2"/>
      </rPr>
      <t xml:space="preserve"> </t>
    </r>
    <r>
      <rPr>
        <sz val="11"/>
        <rFont val="Calibri"/>
        <family val="2"/>
        <scheme val="minor"/>
      </rPr>
      <t>(excluding</t>
    </r>
    <r>
      <rPr>
        <sz val="11"/>
        <rFont val="Helvetica"/>
        <family val="2"/>
      </rPr>
      <t xml:space="preserve"> </t>
    </r>
    <r>
      <rPr>
        <sz val="11"/>
        <rFont val="Calibri"/>
        <family val="2"/>
        <scheme val="minor"/>
      </rPr>
      <t>slab</t>
    </r>
    <r>
      <rPr>
        <sz val="11"/>
        <rFont val="Helvetica"/>
        <family val="2"/>
      </rPr>
      <t xml:space="preserve"> </t>
    </r>
    <r>
      <rPr>
        <sz val="11"/>
        <rFont val="Calibri"/>
        <family val="2"/>
        <scheme val="minor"/>
      </rPr>
      <t>at</t>
    </r>
    <r>
      <rPr>
        <sz val="11"/>
        <rFont val="Helvetica"/>
        <family val="2"/>
      </rPr>
      <t xml:space="preserve"> </t>
    </r>
    <r>
      <rPr>
        <sz val="11"/>
        <rFont val="Calibri"/>
        <family val="2"/>
        <scheme val="minor"/>
      </rPr>
      <t>grade)</t>
    </r>
    <r>
      <rPr>
        <sz val="11"/>
        <rFont val="Helvetica"/>
        <family val="2"/>
      </rPr>
      <t xml:space="preserve"> </t>
    </r>
    <r>
      <rPr>
        <sz val="11"/>
        <rFont val="Calibri"/>
        <family val="2"/>
        <scheme val="minor"/>
      </rPr>
      <t>are</t>
    </r>
    <r>
      <rPr>
        <sz val="11"/>
        <rFont val="Helvetica"/>
        <family val="2"/>
      </rPr>
      <t xml:space="preserve"> </t>
    </r>
    <r>
      <rPr>
        <sz val="11"/>
        <rFont val="Calibri"/>
        <family val="2"/>
        <scheme val="minor"/>
      </rPr>
      <t>above</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podium.</t>
    </r>
  </si>
  <si>
    <t>Deep Foundations &lt; 50ft/15m</t>
  </si>
  <si>
    <r>
      <t>Foundation</t>
    </r>
    <r>
      <rPr>
        <sz val="11"/>
        <rFont val="Helvetica"/>
        <family val="2"/>
      </rPr>
      <t xml:space="preserve"> </t>
    </r>
    <r>
      <rPr>
        <sz val="11"/>
        <rFont val="Calibri"/>
        <family val="2"/>
        <scheme val="minor"/>
      </rPr>
      <t>systems</t>
    </r>
    <r>
      <rPr>
        <sz val="11"/>
        <rFont val="Helvetica"/>
        <family val="2"/>
      </rPr>
      <t xml:space="preserve"> </t>
    </r>
    <r>
      <rPr>
        <sz val="11"/>
        <rFont val="Calibri"/>
        <family val="2"/>
        <scheme val="minor"/>
      </rPr>
      <t>with</t>
    </r>
    <r>
      <rPr>
        <sz val="11"/>
        <rFont val="Helvetica"/>
        <family val="2"/>
      </rPr>
      <t xml:space="preserve"> </t>
    </r>
    <r>
      <rPr>
        <sz val="11"/>
        <rFont val="Calibri"/>
        <family val="2"/>
        <scheme val="minor"/>
      </rPr>
      <t>overall</t>
    </r>
    <r>
      <rPr>
        <sz val="11"/>
        <rFont val="Helvetica"/>
        <family val="2"/>
      </rPr>
      <t xml:space="preserve"> </t>
    </r>
    <r>
      <rPr>
        <sz val="11"/>
        <rFont val="Calibri"/>
        <family val="2"/>
        <scheme val="minor"/>
      </rPr>
      <t>depth</t>
    </r>
    <r>
      <rPr>
        <sz val="11"/>
        <rFont val="Helvetica"/>
        <family val="2"/>
      </rPr>
      <t xml:space="preserve"> </t>
    </r>
    <r>
      <rPr>
        <sz val="11"/>
        <rFont val="Calibri"/>
        <family val="2"/>
        <scheme val="minor"/>
      </rPr>
      <t>(e.g.</t>
    </r>
    <r>
      <rPr>
        <sz val="11"/>
        <rFont val="Helvetica"/>
        <family val="2"/>
      </rPr>
      <t xml:space="preserve"> </t>
    </r>
    <r>
      <rPr>
        <sz val="11"/>
        <rFont val="Calibri"/>
        <family val="2"/>
        <scheme val="minor"/>
      </rPr>
      <t>piles)</t>
    </r>
    <r>
      <rPr>
        <sz val="11"/>
        <rFont val="Helvetica"/>
        <family val="2"/>
      </rPr>
      <t xml:space="preserve"> </t>
    </r>
    <r>
      <rPr>
        <sz val="11"/>
        <rFont val="Calibri"/>
        <family val="2"/>
        <scheme val="minor"/>
      </rPr>
      <t>&lt;</t>
    </r>
    <r>
      <rPr>
        <sz val="11"/>
        <rFont val="Helvetica"/>
        <family val="2"/>
      </rPr>
      <t xml:space="preserve"> </t>
    </r>
    <r>
      <rPr>
        <sz val="11"/>
        <rFont val="Calibri"/>
        <family val="2"/>
        <scheme val="minor"/>
      </rPr>
      <t>50</t>
    </r>
    <r>
      <rPr>
        <sz val="11"/>
        <rFont val="Helvetica"/>
        <family val="2"/>
      </rPr>
      <t xml:space="preserve"> </t>
    </r>
    <r>
      <rPr>
        <sz val="11"/>
        <rFont val="Calibri"/>
        <family val="2"/>
        <scheme val="minor"/>
      </rPr>
      <t>feet</t>
    </r>
    <r>
      <rPr>
        <sz val="11"/>
        <rFont val="Helvetica"/>
        <family val="2"/>
      </rPr>
      <t xml:space="preserve"> </t>
    </r>
    <r>
      <rPr>
        <sz val="11"/>
        <rFont val="Calibri"/>
        <family val="2"/>
        <scheme val="minor"/>
      </rPr>
      <t>or</t>
    </r>
    <r>
      <rPr>
        <sz val="11"/>
        <rFont val="Helvetica"/>
        <family val="2"/>
      </rPr>
      <t xml:space="preserve"> </t>
    </r>
    <r>
      <rPr>
        <sz val="11"/>
        <rFont val="Calibri"/>
        <family val="2"/>
        <scheme val="minor"/>
      </rPr>
      <t>15m</t>
    </r>
  </si>
  <si>
    <t xml:space="preserve"> II (all buildings and other structures)</t>
  </si>
  <si>
    <t>CaGBC ZCB v3</t>
  </si>
  <si>
    <t>Project Drawing Takeoffs</t>
  </si>
  <si>
    <t>CoV VBBL</t>
  </si>
  <si>
    <t>Tally</t>
  </si>
  <si>
    <t>Life Cycle Carbon &amp; LCA for LEED</t>
  </si>
  <si>
    <t>All</t>
  </si>
  <si>
    <t>B1-B5</t>
  </si>
  <si>
    <r>
      <t>kgCO</t>
    </r>
    <r>
      <rPr>
        <b/>
        <vertAlign val="subscript"/>
        <sz val="11"/>
        <color theme="1"/>
        <rFont val="Calibri"/>
        <family val="2"/>
        <scheme val="minor"/>
      </rPr>
      <t>2</t>
    </r>
    <r>
      <rPr>
        <b/>
        <sz val="11"/>
        <color theme="1"/>
        <rFont val="Calibri"/>
        <family val="2"/>
        <scheme val="minor"/>
      </rPr>
      <t>e</t>
    </r>
  </si>
  <si>
    <t>Project or Product-specific Data</t>
  </si>
  <si>
    <t>Absolute Path</t>
  </si>
  <si>
    <t xml:space="preserve">WWF Biogenic Carbon Footprint Calculator </t>
  </si>
  <si>
    <t>* One Click LCA &gt; Life Cycle Carbon (Metric) Results</t>
  </si>
  <si>
    <t>Manitoba (MB)</t>
  </si>
  <si>
    <r>
      <t>The</t>
    </r>
    <r>
      <rPr>
        <sz val="11"/>
        <rFont val="Helvetica"/>
        <family val="2"/>
      </rPr>
      <t xml:space="preserve"> </t>
    </r>
    <r>
      <rPr>
        <sz val="11"/>
        <rFont val="Calibri"/>
        <family val="2"/>
        <scheme val="minor"/>
      </rPr>
      <t>design</t>
    </r>
    <r>
      <rPr>
        <sz val="11"/>
        <rFont val="Helvetica"/>
        <family val="2"/>
      </rPr>
      <t xml:space="preserve"> </t>
    </r>
    <r>
      <rPr>
        <sz val="11"/>
        <rFont val="Calibri"/>
        <family val="2"/>
        <scheme val="minor"/>
      </rPr>
      <t>development</t>
    </r>
    <r>
      <rPr>
        <sz val="11"/>
        <rFont val="Helvetica"/>
        <family val="2"/>
      </rPr>
      <t xml:space="preserve"> </t>
    </r>
    <r>
      <rPr>
        <sz val="11"/>
        <rFont val="Calibri"/>
        <family val="2"/>
        <scheme val="minor"/>
      </rPr>
      <t>phase</t>
    </r>
    <r>
      <rPr>
        <sz val="11"/>
        <rFont val="Helvetica"/>
        <family val="2"/>
      </rPr>
      <t xml:space="preserve"> </t>
    </r>
    <r>
      <rPr>
        <sz val="11"/>
        <rFont val="Calibri"/>
        <family val="2"/>
        <scheme val="minor"/>
      </rPr>
      <t>involves</t>
    </r>
    <r>
      <rPr>
        <sz val="11"/>
        <rFont val="Helvetica"/>
        <family val="2"/>
      </rPr>
      <t xml:space="preserve"> </t>
    </r>
    <r>
      <rPr>
        <sz val="11"/>
        <rFont val="Calibri"/>
        <family val="2"/>
        <scheme val="minor"/>
      </rPr>
      <t>finalizing</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building</t>
    </r>
    <r>
      <rPr>
        <sz val="11"/>
        <rFont val="Helvetica"/>
        <family val="2"/>
      </rPr>
      <t xml:space="preserve"> </t>
    </r>
    <r>
      <rPr>
        <sz val="11"/>
        <rFont val="Calibri"/>
        <family val="2"/>
        <scheme val="minor"/>
      </rPr>
      <t>design</t>
    </r>
    <r>
      <rPr>
        <sz val="11"/>
        <rFont val="Helvetica"/>
        <family val="2"/>
      </rPr>
      <t xml:space="preserve"> </t>
    </r>
    <r>
      <rPr>
        <sz val="11"/>
        <rFont val="Calibri"/>
        <family val="2"/>
        <scheme val="minor"/>
      </rPr>
      <t>and</t>
    </r>
    <r>
      <rPr>
        <sz val="11"/>
        <rFont val="Helvetica"/>
        <family val="2"/>
      </rPr>
      <t xml:space="preserve"> </t>
    </r>
    <r>
      <rPr>
        <sz val="11"/>
        <rFont val="Calibri"/>
        <family val="2"/>
        <scheme val="minor"/>
      </rPr>
      <t>specifying</t>
    </r>
    <r>
      <rPr>
        <sz val="11"/>
        <rFont val="Helvetica"/>
        <family val="2"/>
      </rPr>
      <t xml:space="preserve"> </t>
    </r>
    <r>
      <rPr>
        <sz val="11"/>
        <rFont val="Calibri"/>
        <family val="2"/>
        <scheme val="minor"/>
      </rPr>
      <t>items</t>
    </r>
    <r>
      <rPr>
        <sz val="11"/>
        <rFont val="Helvetica"/>
        <family val="2"/>
      </rPr>
      <t xml:space="preserve"> </t>
    </r>
    <r>
      <rPr>
        <sz val="11"/>
        <rFont val="Calibri"/>
        <family val="2"/>
        <scheme val="minor"/>
      </rPr>
      <t>such</t>
    </r>
    <r>
      <rPr>
        <sz val="11"/>
        <rFont val="Helvetica"/>
        <family val="2"/>
      </rPr>
      <t xml:space="preserve"> </t>
    </r>
    <r>
      <rPr>
        <sz val="11"/>
        <rFont val="Calibri"/>
        <family val="2"/>
        <scheme val="minor"/>
      </rPr>
      <t>as</t>
    </r>
    <r>
      <rPr>
        <sz val="11"/>
        <rFont val="Helvetica"/>
        <family val="2"/>
      </rPr>
      <t xml:space="preserve"> </t>
    </r>
    <r>
      <rPr>
        <sz val="11"/>
        <rFont val="Calibri"/>
        <family val="2"/>
        <scheme val="minor"/>
      </rPr>
      <t>materials,</t>
    </r>
    <r>
      <rPr>
        <sz val="11"/>
        <rFont val="Helvetica"/>
        <family val="2"/>
      </rPr>
      <t xml:space="preserve"> </t>
    </r>
    <r>
      <rPr>
        <sz val="11"/>
        <rFont val="Calibri"/>
        <family val="2"/>
        <scheme val="minor"/>
      </rPr>
      <t>window</t>
    </r>
    <r>
      <rPr>
        <sz val="11"/>
        <rFont val="Helvetica"/>
        <family val="2"/>
      </rPr>
      <t xml:space="preserve"> </t>
    </r>
    <r>
      <rPr>
        <sz val="11"/>
        <rFont val="Calibri"/>
        <family val="2"/>
        <scheme val="minor"/>
      </rPr>
      <t>and</t>
    </r>
    <r>
      <rPr>
        <sz val="11"/>
        <rFont val="Helvetica"/>
        <family val="2"/>
      </rPr>
      <t xml:space="preserve"> </t>
    </r>
    <r>
      <rPr>
        <sz val="11"/>
        <rFont val="Calibri"/>
        <family val="2"/>
        <scheme val="minor"/>
      </rPr>
      <t>door</t>
    </r>
    <r>
      <rPr>
        <sz val="11"/>
        <rFont val="Helvetica"/>
        <family val="2"/>
      </rPr>
      <t xml:space="preserve"> </t>
    </r>
    <r>
      <rPr>
        <sz val="11"/>
        <rFont val="Calibri"/>
        <family val="2"/>
        <scheme val="minor"/>
      </rPr>
      <t>locations</t>
    </r>
    <r>
      <rPr>
        <sz val="11"/>
        <rFont val="Helvetica"/>
        <family val="2"/>
      </rPr>
      <t xml:space="preserve"> </t>
    </r>
    <r>
      <rPr>
        <sz val="11"/>
        <rFont val="Calibri"/>
        <family val="2"/>
        <scheme val="minor"/>
      </rPr>
      <t>and</t>
    </r>
    <r>
      <rPr>
        <sz val="11"/>
        <rFont val="Helvetica"/>
        <family val="2"/>
      </rPr>
      <t xml:space="preserve"> </t>
    </r>
    <r>
      <rPr>
        <sz val="11"/>
        <rFont val="Calibri"/>
        <family val="2"/>
        <scheme val="minor"/>
      </rPr>
      <t>general</t>
    </r>
    <r>
      <rPr>
        <sz val="11"/>
        <rFont val="Helvetica"/>
        <family val="2"/>
      </rPr>
      <t xml:space="preserve"> </t>
    </r>
    <r>
      <rPr>
        <sz val="11"/>
        <rFont val="Calibri"/>
        <family val="2"/>
        <scheme val="minor"/>
      </rPr>
      <t>structural</t>
    </r>
    <r>
      <rPr>
        <sz val="11"/>
        <rFont val="Helvetica"/>
        <family val="2"/>
      </rPr>
      <t xml:space="preserve"> </t>
    </r>
    <r>
      <rPr>
        <sz val="11"/>
        <rFont val="Calibri"/>
        <family val="2"/>
        <scheme val="minor"/>
      </rPr>
      <t>details.</t>
    </r>
  </si>
  <si>
    <t>Rezoning Submission</t>
  </si>
  <si>
    <t>A-3 (Assembly - Arena)</t>
  </si>
  <si>
    <t>Surface</t>
  </si>
  <si>
    <t>Wood-Mass Timber</t>
  </si>
  <si>
    <r>
      <t>System</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precast</t>
    </r>
    <r>
      <rPr>
        <sz val="9.9499999999999993"/>
        <color rgb="FF000000"/>
        <rFont val="Helvetica"/>
        <family val="2"/>
      </rPr>
      <t xml:space="preserve"> </t>
    </r>
    <r>
      <rPr>
        <sz val="9.9499999999999993"/>
        <color rgb="FF000000"/>
        <rFont val="Arial"/>
        <family val="2"/>
      </rPr>
      <t>elements.</t>
    </r>
    <r>
      <rPr>
        <sz val="9.9499999999999993"/>
        <color rgb="FF000000"/>
        <rFont val="Helvetica"/>
        <family val="2"/>
      </rPr>
      <t xml:space="preserve"> </t>
    </r>
    <r>
      <rPr>
        <sz val="9.9499999999999993"/>
        <color rgb="FF000000"/>
        <rFont val="Arial"/>
        <family val="2"/>
      </rPr>
      <t>System</t>
    </r>
    <r>
      <rPr>
        <sz val="9.9499999999999993"/>
        <color rgb="FF000000"/>
        <rFont val="Helvetica"/>
        <family val="2"/>
      </rPr>
      <t xml:space="preserve"> </t>
    </r>
    <r>
      <rPr>
        <sz val="9.9499999999999993"/>
        <color rgb="FF000000"/>
        <rFont val="Arial"/>
        <family val="2"/>
      </rPr>
      <t>may</t>
    </r>
    <r>
      <rPr>
        <sz val="9.9499999999999993"/>
        <color rgb="FF000000"/>
        <rFont val="Helvetica"/>
        <family val="2"/>
      </rPr>
      <t xml:space="preserve"> </t>
    </r>
    <r>
      <rPr>
        <sz val="9.9499999999999993"/>
        <color rgb="FF000000"/>
        <rFont val="Arial"/>
        <family val="2"/>
      </rPr>
      <t>be</t>
    </r>
    <r>
      <rPr>
        <sz val="9.9499999999999993"/>
        <color rgb="FF000000"/>
        <rFont val="Helvetica"/>
        <family val="2"/>
      </rPr>
      <t xml:space="preserve"> </t>
    </r>
    <r>
      <rPr>
        <sz val="9.9499999999999993"/>
        <color rgb="FF000000"/>
        <rFont val="Arial"/>
        <family val="2"/>
      </rPr>
      <t>prestressed</t>
    </r>
    <r>
      <rPr>
        <sz val="9.9499999999999993"/>
        <color rgb="FF000000"/>
        <rFont val="Helvetica"/>
        <family val="2"/>
      </rPr>
      <t xml:space="preserve"> </t>
    </r>
    <r>
      <rPr>
        <sz val="9.9499999999999993"/>
        <color rgb="FF000000"/>
        <rFont val="Arial"/>
        <family val="2"/>
      </rPr>
      <t>and</t>
    </r>
    <r>
      <rPr>
        <sz val="9.9499999999999993"/>
        <color rgb="FF000000"/>
        <rFont val="Helvetica"/>
        <family val="2"/>
      </rPr>
      <t xml:space="preserve"> </t>
    </r>
    <r>
      <rPr>
        <sz val="9.9499999999999993"/>
        <color rgb="FF000000"/>
        <rFont val="Arial"/>
        <family val="2"/>
      </rPr>
      <t>may</t>
    </r>
    <r>
      <rPr>
        <sz val="9.9499999999999993"/>
        <color rgb="FF000000"/>
        <rFont val="Helvetica"/>
        <family val="2"/>
      </rPr>
      <t xml:space="preserve"> </t>
    </r>
    <r>
      <rPr>
        <sz val="9.9499999999999993"/>
        <color rgb="FF000000"/>
        <rFont val="Arial"/>
        <family val="2"/>
      </rPr>
      <t>include</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concrete</t>
    </r>
    <r>
      <rPr>
        <sz val="9.9499999999999993"/>
        <color rgb="FF000000"/>
        <rFont val="Helvetica"/>
        <family val="2"/>
      </rPr>
      <t xml:space="preserve"> </t>
    </r>
    <r>
      <rPr>
        <sz val="9.9499999999999993"/>
        <color rgb="FF000000"/>
        <rFont val="Arial"/>
        <family val="2"/>
      </rPr>
      <t>topping.</t>
    </r>
  </si>
  <si>
    <r>
      <t>Other</t>
    </r>
    <r>
      <rPr>
        <sz val="9.9499999999999993"/>
        <rFont val="Helvetica"/>
        <family val="2"/>
      </rPr>
      <t xml:space="preserve"> </t>
    </r>
    <r>
      <rPr>
        <sz val="9.9499999999999993"/>
        <rFont val="Arial"/>
        <family val="2"/>
      </rPr>
      <t>Concrete</t>
    </r>
    <r>
      <rPr>
        <sz val="9.9499999999999993"/>
        <rFont val="Helvetica"/>
        <family val="2"/>
      </rPr>
      <t xml:space="preserve"> </t>
    </r>
    <r>
      <rPr>
        <sz val="9.9499999999999993"/>
        <rFont val="Arial"/>
        <family val="2"/>
      </rPr>
      <t>Vertical</t>
    </r>
    <r>
      <rPr>
        <sz val="9.9499999999999993"/>
        <rFont val="Helvetica"/>
        <family val="2"/>
      </rPr>
      <t xml:space="preserve"> </t>
    </r>
    <r>
      <rPr>
        <sz val="9.9499999999999993"/>
        <rFont val="Arial"/>
        <family val="2"/>
      </rPr>
      <t>Gravity</t>
    </r>
    <r>
      <rPr>
        <sz val="9.9499999999999993"/>
        <rFont val="Helvetica"/>
        <family val="2"/>
      </rPr>
      <t xml:space="preserve"> </t>
    </r>
    <r>
      <rPr>
        <sz val="9.9499999999999993"/>
        <rFont val="Arial"/>
        <family val="2"/>
      </rPr>
      <t>System</t>
    </r>
  </si>
  <si>
    <r>
      <t>Other,</t>
    </r>
    <r>
      <rPr>
        <sz val="9.9499999999999993"/>
        <rFont val="Helvetica"/>
        <family val="2"/>
      </rPr>
      <t xml:space="preserve"> </t>
    </r>
    <r>
      <rPr>
        <sz val="9.9499999999999993"/>
        <rFont val="Arial"/>
        <family val="2"/>
      </rPr>
      <t>including</t>
    </r>
    <r>
      <rPr>
        <sz val="9.9499999999999993"/>
        <rFont val="Helvetica"/>
        <family val="2"/>
      </rPr>
      <t xml:space="preserve"> </t>
    </r>
    <r>
      <rPr>
        <sz val="9.9499999999999993"/>
        <rFont val="Arial"/>
        <family val="2"/>
      </rPr>
      <t>concrete</t>
    </r>
    <r>
      <rPr>
        <sz val="9.9499999999999993"/>
        <rFont val="Helvetica"/>
        <family val="2"/>
      </rPr>
      <t xml:space="preserve"> </t>
    </r>
    <r>
      <rPr>
        <sz val="9.9499999999999993"/>
        <rFont val="Arial"/>
        <family val="2"/>
      </rPr>
      <t>cantilevered</t>
    </r>
    <r>
      <rPr>
        <sz val="9.9499999999999993"/>
        <rFont val="Helvetica"/>
        <family val="2"/>
      </rPr>
      <t xml:space="preserve"> </t>
    </r>
    <r>
      <rPr>
        <sz val="9.9499999999999993"/>
        <rFont val="Arial"/>
        <family val="2"/>
      </rPr>
      <t>columns,</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multiple</t>
    </r>
    <r>
      <rPr>
        <sz val="9.9499999999999993"/>
        <rFont val="Helvetica"/>
        <family val="2"/>
      </rPr>
      <t xml:space="preserve"> </t>
    </r>
    <r>
      <rPr>
        <sz val="9.9499999999999993"/>
        <rFont val="Arial"/>
        <family val="2"/>
      </rPr>
      <t>steel</t>
    </r>
    <r>
      <rPr>
        <sz val="9.9499999999999993"/>
        <rFont val="Helvetica"/>
        <family val="2"/>
      </rPr>
      <t xml:space="preserve"> </t>
    </r>
    <r>
      <rPr>
        <sz val="9.9499999999999993"/>
        <rFont val="Arial"/>
        <family val="2"/>
      </rPr>
      <t>systems</t>
    </r>
    <r>
      <rPr>
        <sz val="9.9499999999999993"/>
        <rFont val="Helvetica"/>
        <family val="2"/>
      </rPr>
      <t xml:space="preserve"> </t>
    </r>
    <r>
      <rPr>
        <sz val="9.9499999999999993"/>
        <rFont val="Arial"/>
        <family val="2"/>
      </rPr>
      <t>including</t>
    </r>
    <r>
      <rPr>
        <sz val="9.9499999999999993"/>
        <rFont val="Helvetica"/>
        <family val="2"/>
      </rPr>
      <t xml:space="preserve"> </t>
    </r>
    <r>
      <rPr>
        <sz val="9.9499999999999993"/>
        <rFont val="Arial"/>
        <family val="2"/>
      </rPr>
      <t>all-steel</t>
    </r>
    <r>
      <rPr>
        <sz val="9.9499999999999993"/>
        <rFont val="Helvetica"/>
        <family val="2"/>
      </rPr>
      <t xml:space="preserve"> </t>
    </r>
    <r>
      <rPr>
        <sz val="9.9499999999999993"/>
        <rFont val="Arial"/>
        <family val="2"/>
      </rPr>
      <t>dual</t>
    </r>
    <r>
      <rPr>
        <sz val="9.9499999999999993"/>
        <rFont val="Helvetica"/>
        <family val="2"/>
      </rPr>
      <t xml:space="preserve"> </t>
    </r>
    <r>
      <rPr>
        <sz val="9.9499999999999993"/>
        <rFont val="Arial"/>
        <family val="2"/>
      </rPr>
      <t>systems</t>
    </r>
  </si>
  <si>
    <r>
      <t>Select</t>
    </r>
    <r>
      <rPr>
        <sz val="11"/>
        <rFont val="Helvetica"/>
        <family val="2"/>
      </rPr>
      <t xml:space="preserve"> </t>
    </r>
    <r>
      <rPr>
        <sz val="11"/>
        <rFont val="Calibri"/>
        <family val="2"/>
        <scheme val="minor"/>
      </rPr>
      <t>this</t>
    </r>
    <r>
      <rPr>
        <sz val="11"/>
        <rFont val="Helvetica"/>
        <family val="2"/>
      </rPr>
      <t xml:space="preserve"> </t>
    </r>
    <r>
      <rPr>
        <sz val="11"/>
        <rFont val="Calibri"/>
        <family val="2"/>
        <scheme val="minor"/>
      </rPr>
      <t>when</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majority</t>
    </r>
    <r>
      <rPr>
        <sz val="11"/>
        <rFont val="Helvetica"/>
        <family val="2"/>
      </rPr>
      <t xml:space="preserve"> </t>
    </r>
    <r>
      <rPr>
        <sz val="11"/>
        <rFont val="Calibri"/>
        <family val="2"/>
        <scheme val="minor"/>
      </rPr>
      <t>of</t>
    </r>
    <r>
      <rPr>
        <sz val="11"/>
        <rFont val="Helvetica"/>
        <family val="2"/>
      </rPr>
      <t xml:space="preserve"> </t>
    </r>
    <r>
      <rPr>
        <sz val="11"/>
        <rFont val="Calibri"/>
        <family val="2"/>
        <scheme val="minor"/>
      </rPr>
      <t>floors</t>
    </r>
    <r>
      <rPr>
        <sz val="11"/>
        <rFont val="Helvetica"/>
        <family val="2"/>
      </rPr>
      <t xml:space="preserve"> </t>
    </r>
    <r>
      <rPr>
        <sz val="11"/>
        <rFont val="Calibri"/>
        <family val="2"/>
        <scheme val="minor"/>
      </rPr>
      <t>in</t>
    </r>
    <r>
      <rPr>
        <sz val="11"/>
        <rFont val="Helvetica"/>
        <family val="2"/>
      </rPr>
      <t xml:space="preserve"> </t>
    </r>
    <r>
      <rPr>
        <sz val="11"/>
        <rFont val="Calibri"/>
        <family val="2"/>
        <scheme val="minor"/>
      </rPr>
      <t>the</t>
    </r>
    <r>
      <rPr>
        <sz val="11"/>
        <rFont val="Helvetica"/>
        <family val="2"/>
      </rPr>
      <t xml:space="preserve"> </t>
    </r>
    <r>
      <rPr>
        <i/>
        <sz val="11"/>
        <rFont val="Calibri"/>
        <family val="2"/>
        <scheme val="minor"/>
      </rPr>
      <t>superstructure</t>
    </r>
    <r>
      <rPr>
        <sz val="11"/>
        <rFont val="Helvetica"/>
        <family val="2"/>
      </rPr>
      <t xml:space="preserve"> </t>
    </r>
    <r>
      <rPr>
        <sz val="11"/>
        <rFont val="Calibri"/>
        <family val="2"/>
        <scheme val="minor"/>
      </rPr>
      <t>(excluding</t>
    </r>
    <r>
      <rPr>
        <sz val="11"/>
        <rFont val="Helvetica"/>
        <family val="2"/>
      </rPr>
      <t xml:space="preserve"> </t>
    </r>
    <r>
      <rPr>
        <sz val="11"/>
        <rFont val="Calibri"/>
        <family val="2"/>
        <scheme val="minor"/>
      </rPr>
      <t>slab</t>
    </r>
    <r>
      <rPr>
        <sz val="11"/>
        <rFont val="Helvetica"/>
        <family val="2"/>
      </rPr>
      <t xml:space="preserve"> </t>
    </r>
    <r>
      <rPr>
        <sz val="11"/>
        <rFont val="Calibri"/>
        <family val="2"/>
        <scheme val="minor"/>
      </rPr>
      <t>at</t>
    </r>
    <r>
      <rPr>
        <sz val="11"/>
        <rFont val="Helvetica"/>
        <family val="2"/>
      </rPr>
      <t xml:space="preserve"> </t>
    </r>
    <r>
      <rPr>
        <sz val="11"/>
        <rFont val="Calibri"/>
        <family val="2"/>
        <scheme val="minor"/>
      </rPr>
      <t>grade)</t>
    </r>
    <r>
      <rPr>
        <sz val="11"/>
        <rFont val="Helvetica"/>
        <family val="2"/>
      </rPr>
      <t xml:space="preserve"> </t>
    </r>
    <r>
      <rPr>
        <sz val="11"/>
        <rFont val="Calibri"/>
        <family val="2"/>
        <scheme val="minor"/>
      </rPr>
      <t>are</t>
    </r>
    <r>
      <rPr>
        <sz val="11"/>
        <rFont val="Helvetica"/>
        <family val="2"/>
      </rPr>
      <t xml:space="preserve"> </t>
    </r>
    <r>
      <rPr>
        <sz val="11"/>
        <rFont val="Calibri"/>
        <family val="2"/>
        <scheme val="minor"/>
      </rPr>
      <t>a</t>
    </r>
    <r>
      <rPr>
        <sz val="11"/>
        <rFont val="Helvetica"/>
        <family val="2"/>
      </rPr>
      <t xml:space="preserve"> </t>
    </r>
    <r>
      <rPr>
        <sz val="11"/>
        <rFont val="Calibri"/>
        <family val="2"/>
        <scheme val="minor"/>
      </rPr>
      <t>part</t>
    </r>
    <r>
      <rPr>
        <sz val="11"/>
        <rFont val="Helvetica"/>
        <family val="2"/>
      </rPr>
      <t xml:space="preserve"> </t>
    </r>
    <r>
      <rPr>
        <sz val="11"/>
        <rFont val="Calibri"/>
        <family val="2"/>
        <scheme val="minor"/>
      </rPr>
      <t>of</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podium.</t>
    </r>
  </si>
  <si>
    <t>Deep Foundations &gt; 50ft/15m</t>
  </si>
  <si>
    <r>
      <t>Foundation</t>
    </r>
    <r>
      <rPr>
        <sz val="11"/>
        <rFont val="Helvetica"/>
        <family val="2"/>
      </rPr>
      <t xml:space="preserve"> </t>
    </r>
    <r>
      <rPr>
        <sz val="11"/>
        <rFont val="Calibri"/>
        <family val="2"/>
        <scheme val="minor"/>
      </rPr>
      <t>systems</t>
    </r>
    <r>
      <rPr>
        <sz val="11"/>
        <rFont val="Helvetica"/>
        <family val="2"/>
      </rPr>
      <t xml:space="preserve"> </t>
    </r>
    <r>
      <rPr>
        <sz val="11"/>
        <rFont val="Calibri"/>
        <family val="2"/>
        <scheme val="minor"/>
      </rPr>
      <t>with</t>
    </r>
    <r>
      <rPr>
        <sz val="11"/>
        <rFont val="Helvetica"/>
        <family val="2"/>
      </rPr>
      <t xml:space="preserve"> </t>
    </r>
    <r>
      <rPr>
        <sz val="11"/>
        <rFont val="Calibri"/>
        <family val="2"/>
        <scheme val="minor"/>
      </rPr>
      <t>overall</t>
    </r>
    <r>
      <rPr>
        <sz val="11"/>
        <rFont val="Helvetica"/>
        <family val="2"/>
      </rPr>
      <t xml:space="preserve"> </t>
    </r>
    <r>
      <rPr>
        <sz val="11"/>
        <rFont val="Calibri"/>
        <family val="2"/>
        <scheme val="minor"/>
      </rPr>
      <t>depth</t>
    </r>
    <r>
      <rPr>
        <sz val="11"/>
        <rFont val="Helvetica"/>
        <family val="2"/>
      </rPr>
      <t xml:space="preserve"> </t>
    </r>
    <r>
      <rPr>
        <sz val="11"/>
        <rFont val="Calibri"/>
        <family val="2"/>
        <scheme val="minor"/>
      </rPr>
      <t>(e.g.</t>
    </r>
    <r>
      <rPr>
        <sz val="11"/>
        <rFont val="Helvetica"/>
        <family val="2"/>
      </rPr>
      <t xml:space="preserve"> </t>
    </r>
    <r>
      <rPr>
        <sz val="11"/>
        <rFont val="Calibri"/>
        <family val="2"/>
        <scheme val="minor"/>
      </rPr>
      <t>piles)</t>
    </r>
    <r>
      <rPr>
        <sz val="11"/>
        <rFont val="Helvetica"/>
        <family val="2"/>
      </rPr>
      <t xml:space="preserve"> </t>
    </r>
    <r>
      <rPr>
        <sz val="11"/>
        <rFont val="Calibri"/>
        <family val="2"/>
        <scheme val="minor"/>
      </rPr>
      <t>&gt;</t>
    </r>
    <r>
      <rPr>
        <sz val="11"/>
        <rFont val="Helvetica"/>
        <family val="2"/>
      </rPr>
      <t xml:space="preserve"> </t>
    </r>
    <r>
      <rPr>
        <sz val="11"/>
        <rFont val="Calibri"/>
        <family val="2"/>
        <scheme val="minor"/>
      </rPr>
      <t>50</t>
    </r>
    <r>
      <rPr>
        <sz val="11"/>
        <rFont val="Helvetica"/>
        <family val="2"/>
      </rPr>
      <t xml:space="preserve"> </t>
    </r>
    <r>
      <rPr>
        <sz val="11"/>
        <rFont val="Calibri"/>
        <family val="2"/>
        <scheme val="minor"/>
      </rPr>
      <t>feet</t>
    </r>
    <r>
      <rPr>
        <sz val="11"/>
        <rFont val="Helvetica"/>
        <family val="2"/>
      </rPr>
      <t xml:space="preserve"> </t>
    </r>
    <r>
      <rPr>
        <sz val="11"/>
        <rFont val="Calibri"/>
        <family val="2"/>
        <scheme val="minor"/>
      </rPr>
      <t>or</t>
    </r>
    <r>
      <rPr>
        <sz val="11"/>
        <rFont val="Helvetica"/>
        <family val="2"/>
      </rPr>
      <t xml:space="preserve"> </t>
    </r>
    <r>
      <rPr>
        <sz val="11"/>
        <rFont val="Calibri"/>
        <family val="2"/>
        <scheme val="minor"/>
      </rPr>
      <t>15m</t>
    </r>
  </si>
  <si>
    <t xml:space="preserve"> III (buildings with a substantial risk to cause economic impact and/or mass disruption)</t>
  </si>
  <si>
    <t>LEED v4.0 MRc1</t>
  </si>
  <si>
    <t>BIM / Revit Takeoffs</t>
  </si>
  <si>
    <t>TBS Greening Govt. WBLCA</t>
  </si>
  <si>
    <t>C1-C4</t>
  </si>
  <si>
    <t>Vancouver's Embodied Carbon Guidelines, Appendix C, Table 4</t>
  </si>
  <si>
    <t>Baseline Path</t>
  </si>
  <si>
    <t>Data from Previous Projects</t>
  </si>
  <si>
    <t>* Athena &gt; LCA Results by Assembly Group (A-C)</t>
  </si>
  <si>
    <t>New Brunswick (NB)</t>
  </si>
  <si>
    <t>Occupancy Permit</t>
  </si>
  <si>
    <t>A-4 (Assembly - Open Air Gathering)</t>
  </si>
  <si>
    <t>Above grade</t>
  </si>
  <si>
    <t>Steel</t>
  </si>
  <si>
    <r>
      <t>2/3</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the</t>
    </r>
    <r>
      <rPr>
        <sz val="9.9499999999999993"/>
        <color rgb="FF000000"/>
        <rFont val="Helvetica"/>
        <family val="2"/>
      </rPr>
      <t xml:space="preserve"> </t>
    </r>
    <r>
      <rPr>
        <sz val="9.9499999999999993"/>
        <color rgb="FF000000"/>
        <rFont val="Arial"/>
        <family val="2"/>
      </rPr>
      <t>floor</t>
    </r>
    <r>
      <rPr>
        <sz val="9.9499999999999993"/>
        <color rgb="FF000000"/>
        <rFont val="Helvetica"/>
        <family val="2"/>
      </rPr>
      <t xml:space="preserve"> </t>
    </r>
    <r>
      <rPr>
        <sz val="9.9499999999999993"/>
        <color rgb="FF000000"/>
        <rFont val="Arial"/>
        <family val="2"/>
      </rPr>
      <t>area</t>
    </r>
    <r>
      <rPr>
        <sz val="9.9499999999999993"/>
        <color rgb="FF000000"/>
        <rFont val="Helvetica"/>
        <family val="2"/>
      </rPr>
      <t xml:space="preserve"> </t>
    </r>
    <r>
      <rPr>
        <sz val="9.9499999999999993"/>
        <color rgb="FF000000"/>
        <rFont val="Arial"/>
        <family val="2"/>
      </rPr>
      <t>is</t>
    </r>
    <r>
      <rPr>
        <sz val="9.9499999999999993"/>
        <color rgb="FF000000"/>
        <rFont val="Helvetica"/>
        <family val="2"/>
      </rPr>
      <t xml:space="preserve"> </t>
    </r>
    <r>
      <rPr>
        <sz val="9.9499999999999993"/>
        <color rgb="FF000000"/>
        <rFont val="Arial"/>
        <family val="2"/>
      </rPr>
      <t>composed</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concrete</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system</t>
    </r>
    <r>
      <rPr>
        <sz val="9.9499999999999993"/>
        <color rgb="FF000000"/>
        <rFont val="Helvetica"/>
        <family val="2"/>
      </rPr>
      <t xml:space="preserve"> </t>
    </r>
    <r>
      <rPr>
        <sz val="9.9499999999999993"/>
        <color rgb="FF000000"/>
        <rFont val="Arial"/>
        <family val="2"/>
      </rPr>
      <t>not</t>
    </r>
    <r>
      <rPr>
        <sz val="9.9499999999999993"/>
        <color rgb="FF000000"/>
        <rFont val="Helvetica"/>
        <family val="2"/>
      </rPr>
      <t xml:space="preserve"> </t>
    </r>
    <r>
      <rPr>
        <sz val="9.9499999999999993"/>
        <color rgb="FF000000"/>
        <rFont val="Arial"/>
        <family val="2"/>
      </rPr>
      <t>listed</t>
    </r>
    <r>
      <rPr>
        <sz val="9.9499999999999993"/>
        <color rgb="FF000000"/>
        <rFont val="Helvetica"/>
        <family val="2"/>
      </rPr>
      <t xml:space="preserve"> </t>
    </r>
    <r>
      <rPr>
        <sz val="9.9499999999999993"/>
        <color rgb="FF000000"/>
        <rFont val="Arial"/>
        <family val="2"/>
      </rPr>
      <t>above</t>
    </r>
    <r>
      <rPr>
        <sz val="9.9499999999999993"/>
        <color rgb="FF000000"/>
        <rFont val="Helvetica"/>
        <family val="2"/>
      </rPr>
      <t xml:space="preserve"> </t>
    </r>
    <r>
      <rPr>
        <sz val="9.9499999999999993"/>
        <color rgb="FF000000"/>
        <rFont val="Arial"/>
        <family val="2"/>
      </rPr>
      <t>or</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combination</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different</t>
    </r>
    <r>
      <rPr>
        <sz val="9.9499999999999993"/>
        <color rgb="FF000000"/>
        <rFont val="Helvetica"/>
        <family val="2"/>
      </rPr>
      <t xml:space="preserve"> </t>
    </r>
    <r>
      <rPr>
        <sz val="9.9499999999999993"/>
        <color rgb="FF000000"/>
        <rFont val="Arial"/>
        <family val="2"/>
      </rPr>
      <t>concrete</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systems.</t>
    </r>
  </si>
  <si>
    <r>
      <t>Steel</t>
    </r>
    <r>
      <rPr>
        <sz val="9.9499999999999993"/>
        <rFont val="Helvetica"/>
        <family val="2"/>
      </rPr>
      <t xml:space="preserve"> </t>
    </r>
    <r>
      <rPr>
        <sz val="9.9499999999999993"/>
        <rFont val="Arial"/>
        <family val="2"/>
      </rPr>
      <t>wide</t>
    </r>
    <r>
      <rPr>
        <sz val="9.9499999999999993"/>
        <rFont val="Helvetica"/>
        <family val="2"/>
      </rPr>
      <t xml:space="preserve"> </t>
    </r>
    <r>
      <rPr>
        <sz val="9.9499999999999993"/>
        <rFont val="Arial"/>
        <family val="2"/>
      </rPr>
      <t>flange</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rectangular,</t>
    </r>
    <r>
      <rPr>
        <sz val="9.9499999999999993"/>
        <rFont val="Helvetica"/>
        <family val="2"/>
      </rPr>
      <t xml:space="preserve"> </t>
    </r>
    <r>
      <rPr>
        <sz val="9.9499999999999993"/>
        <rFont val="Arial"/>
        <family val="2"/>
      </rPr>
      <t>square,</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round</t>
    </r>
    <r>
      <rPr>
        <sz val="9.9499999999999993"/>
        <rFont val="Helvetica"/>
        <family val="2"/>
      </rPr>
      <t xml:space="preserve"> </t>
    </r>
    <r>
      <rPr>
        <sz val="9.9499999999999993"/>
        <rFont val="Arial"/>
        <family val="2"/>
      </rPr>
      <t>hollow</t>
    </r>
    <r>
      <rPr>
        <sz val="9.9499999999999993"/>
        <rFont val="Helvetica"/>
        <family val="2"/>
      </rPr>
      <t xml:space="preserve"> </t>
    </r>
    <r>
      <rPr>
        <sz val="9.9499999999999993"/>
        <rFont val="Arial"/>
        <family val="2"/>
      </rPr>
      <t>structural</t>
    </r>
    <r>
      <rPr>
        <sz val="9.9499999999999993"/>
        <rFont val="Helvetica"/>
        <family val="2"/>
      </rPr>
      <t xml:space="preserve"> </t>
    </r>
    <r>
      <rPr>
        <sz val="9.9499999999999993"/>
        <rFont val="Arial"/>
        <family val="2"/>
      </rPr>
      <t>section</t>
    </r>
    <r>
      <rPr>
        <sz val="9.9499999999999993"/>
        <rFont val="Helvetica"/>
        <family val="2"/>
      </rPr>
      <t xml:space="preserve"> </t>
    </r>
    <r>
      <rPr>
        <sz val="9.9499999999999993"/>
        <rFont val="Arial"/>
        <family val="2"/>
      </rPr>
      <t>columns</t>
    </r>
  </si>
  <si>
    <r>
      <t>Steel</t>
    </r>
    <r>
      <rPr>
        <sz val="9.9499999999999993"/>
        <rFont val="Helvetica"/>
        <family val="2"/>
      </rPr>
      <t xml:space="preserve"> </t>
    </r>
    <r>
      <rPr>
        <sz val="9.9499999999999993"/>
        <rFont val="Arial"/>
        <family val="2"/>
      </rPr>
      <t>braced</t>
    </r>
    <r>
      <rPr>
        <sz val="9.9499999999999993"/>
        <rFont val="Helvetica"/>
        <family val="2"/>
      </rPr>
      <t xml:space="preserve"> </t>
    </r>
    <r>
      <rPr>
        <sz val="9.9499999999999993"/>
        <rFont val="Arial"/>
        <family val="2"/>
      </rPr>
      <t>frame,</t>
    </r>
    <r>
      <rPr>
        <sz val="9.9499999999999993"/>
        <rFont val="Helvetica"/>
        <family val="2"/>
      </rPr>
      <t xml:space="preserve"> </t>
    </r>
    <r>
      <rPr>
        <sz val="9.9499999999999993"/>
        <rFont val="Arial"/>
        <family val="2"/>
      </rPr>
      <t>including</t>
    </r>
    <r>
      <rPr>
        <sz val="9.9499999999999993"/>
        <rFont val="Helvetica"/>
        <family val="2"/>
      </rPr>
      <t xml:space="preserve"> </t>
    </r>
    <r>
      <rPr>
        <sz val="9.9499999999999993"/>
        <rFont val="Arial"/>
        <family val="2"/>
      </rPr>
      <t>buckling</t>
    </r>
    <r>
      <rPr>
        <sz val="9.9499999999999993"/>
        <rFont val="Helvetica"/>
        <family val="2"/>
      </rPr>
      <t xml:space="preserve"> </t>
    </r>
    <r>
      <rPr>
        <sz val="9.9499999999999993"/>
        <rFont val="Arial"/>
        <family val="2"/>
      </rPr>
      <t>restrained</t>
    </r>
    <r>
      <rPr>
        <sz val="9.9499999999999993"/>
        <rFont val="Helvetica"/>
        <family val="2"/>
      </rPr>
      <t xml:space="preserve"> </t>
    </r>
    <r>
      <rPr>
        <sz val="9.9499999999999993"/>
        <rFont val="Arial"/>
        <family val="2"/>
      </rPr>
      <t>braces</t>
    </r>
    <r>
      <rPr>
        <sz val="9.9499999999999993"/>
        <rFont val="Helvetica"/>
        <family val="2"/>
      </rPr>
      <t xml:space="preserve"> </t>
    </r>
    <r>
      <rPr>
        <sz val="9.9499999999999993"/>
        <rFont val="Arial"/>
        <family val="2"/>
      </rPr>
      <t>(BRB)</t>
    </r>
  </si>
  <si>
    <r>
      <t>Other</t>
    </r>
    <r>
      <rPr>
        <sz val="11"/>
        <rFont val="Helvetica"/>
        <family val="2"/>
      </rPr>
      <t xml:space="preserve"> </t>
    </r>
    <r>
      <rPr>
        <sz val="11"/>
        <rFont val="Calibri"/>
        <family val="2"/>
        <scheme val="minor"/>
      </rPr>
      <t>foundations</t>
    </r>
  </si>
  <si>
    <t xml:space="preserve"> IV (buildings and other structures designated as essential facilities or the failure of which could pose a substantial hazard to the community)</t>
  </si>
  <si>
    <t>LEED v4.1 MRc1</t>
  </si>
  <si>
    <t>Cost Estimate</t>
  </si>
  <si>
    <t>TGS v4</t>
  </si>
  <si>
    <t>EC3</t>
  </si>
  <si>
    <t>Athena &gt; LCA Results by Assembly Group (A-D)</t>
  </si>
  <si>
    <t>Newfoundland and Labrador (NL)</t>
  </si>
  <si>
    <t>Demolition Permit</t>
  </si>
  <si>
    <t>B-1 (Detention)</t>
  </si>
  <si>
    <t>Below grade</t>
  </si>
  <si>
    <t>Hybrid-Steel/Concrete</t>
  </si>
  <si>
    <r>
      <t>Concrete</t>
    </r>
    <r>
      <rPr>
        <sz val="9.9499999999999993"/>
        <color rgb="FF000000"/>
        <rFont val="Helvetica"/>
        <family val="2"/>
      </rPr>
      <t xml:space="preserve"> </t>
    </r>
    <r>
      <rPr>
        <sz val="9.9499999999999993"/>
        <color rgb="FF000000"/>
        <rFont val="Arial"/>
        <family val="2"/>
      </rPr>
      <t>or</t>
    </r>
    <r>
      <rPr>
        <sz val="9.9499999999999993"/>
        <color rgb="FF000000"/>
        <rFont val="Helvetica"/>
        <family val="2"/>
      </rPr>
      <t xml:space="preserve"> </t>
    </r>
    <r>
      <rPr>
        <sz val="9.9499999999999993"/>
        <color rgb="FF000000"/>
        <rFont val="Arial"/>
        <family val="2"/>
      </rPr>
      <t>Composite</t>
    </r>
    <r>
      <rPr>
        <sz val="9.9499999999999993"/>
        <color rgb="FF000000"/>
        <rFont val="Helvetica"/>
        <family val="2"/>
      </rPr>
      <t xml:space="preserve"> </t>
    </r>
    <r>
      <rPr>
        <sz val="9.9499999999999993"/>
        <color rgb="FF000000"/>
        <rFont val="Arial"/>
        <family val="2"/>
      </rPr>
      <t>slab</t>
    </r>
    <r>
      <rPr>
        <sz val="9.9499999999999993"/>
        <color rgb="FF000000"/>
        <rFont val="Helvetica"/>
        <family val="2"/>
      </rPr>
      <t xml:space="preserve"> </t>
    </r>
    <r>
      <rPr>
        <sz val="9.9499999999999993"/>
        <color rgb="FF000000"/>
        <rFont val="Arial"/>
        <family val="2"/>
      </rPr>
      <t>on</t>
    </r>
    <r>
      <rPr>
        <sz val="9.9499999999999993"/>
        <color rgb="FF000000"/>
        <rFont val="Helvetica"/>
        <family val="2"/>
      </rPr>
      <t xml:space="preserve"> </t>
    </r>
    <r>
      <rPr>
        <sz val="9.9499999999999993"/>
        <color rgb="FF000000"/>
        <rFont val="Arial"/>
        <family val="2"/>
      </rPr>
      <t>metal</t>
    </r>
    <r>
      <rPr>
        <sz val="9.9499999999999993"/>
        <color rgb="FF000000"/>
        <rFont val="Helvetica"/>
        <family val="2"/>
      </rPr>
      <t xml:space="preserve"> </t>
    </r>
    <r>
      <rPr>
        <sz val="9.9499999999999993"/>
        <color rgb="FF000000"/>
        <rFont val="Arial"/>
        <family val="2"/>
      </rPr>
      <t>deck</t>
    </r>
    <r>
      <rPr>
        <sz val="9.9499999999999993"/>
        <color rgb="FF000000"/>
        <rFont val="Helvetica"/>
        <family val="2"/>
      </rPr>
      <t xml:space="preserve"> </t>
    </r>
    <r>
      <rPr>
        <sz val="9.9499999999999993"/>
        <color rgb="FF000000"/>
        <rFont val="Arial"/>
        <family val="2"/>
      </rPr>
      <t>with</t>
    </r>
    <r>
      <rPr>
        <sz val="9.9499999999999993"/>
        <color rgb="FF000000"/>
        <rFont val="Helvetica"/>
        <family val="2"/>
      </rPr>
      <t xml:space="preserve"> </t>
    </r>
    <r>
      <rPr>
        <sz val="9.9499999999999993"/>
        <color rgb="FF000000"/>
        <rFont val="Arial"/>
        <family val="2"/>
      </rPr>
      <t>steel</t>
    </r>
    <r>
      <rPr>
        <sz val="9.9499999999999993"/>
        <color rgb="FF000000"/>
        <rFont val="Helvetica"/>
        <family val="2"/>
      </rPr>
      <t xml:space="preserve"> </t>
    </r>
    <r>
      <rPr>
        <sz val="9.9499999999999993"/>
        <color rgb="FF000000"/>
        <rFont val="Arial"/>
        <family val="2"/>
      </rPr>
      <t>supports,</t>
    </r>
    <r>
      <rPr>
        <sz val="9.9499999999999993"/>
        <color rgb="FF000000"/>
        <rFont val="Helvetica"/>
        <family val="2"/>
      </rPr>
      <t xml:space="preserve"> </t>
    </r>
    <r>
      <rPr>
        <sz val="9.9499999999999993"/>
        <color rgb="FF000000"/>
        <rFont val="Arial"/>
        <family val="2"/>
      </rPr>
      <t>such</t>
    </r>
    <r>
      <rPr>
        <sz val="9.9499999999999993"/>
        <color rgb="FF000000"/>
        <rFont val="Helvetica"/>
        <family val="2"/>
      </rPr>
      <t xml:space="preserve"> </t>
    </r>
    <r>
      <rPr>
        <sz val="9.9499999999999993"/>
        <color rgb="FF000000"/>
        <rFont val="Arial"/>
        <family val="2"/>
      </rPr>
      <t>as</t>
    </r>
    <r>
      <rPr>
        <sz val="9.9499999999999993"/>
        <color rgb="FF000000"/>
        <rFont val="Helvetica"/>
        <family val="2"/>
      </rPr>
      <t xml:space="preserve"> </t>
    </r>
    <r>
      <rPr>
        <sz val="9.9499999999999993"/>
        <color rgb="FF000000"/>
        <rFont val="Arial"/>
        <family val="2"/>
      </rPr>
      <t>wide-flange</t>
    </r>
    <r>
      <rPr>
        <sz val="9.9499999999999993"/>
        <color rgb="FF000000"/>
        <rFont val="Helvetica"/>
        <family val="2"/>
      </rPr>
      <t xml:space="preserve"> </t>
    </r>
    <r>
      <rPr>
        <sz val="9.9499999999999993"/>
        <color rgb="FF000000"/>
        <rFont val="Arial"/>
        <family val="2"/>
      </rPr>
      <t>beams</t>
    </r>
    <r>
      <rPr>
        <sz val="9.9499999999999993"/>
        <color rgb="FF000000"/>
        <rFont val="Helvetica"/>
        <family val="2"/>
      </rPr>
      <t xml:space="preserve"> </t>
    </r>
    <r>
      <rPr>
        <sz val="9.9499999999999993"/>
        <color rgb="FF000000"/>
        <rFont val="Arial"/>
        <family val="2"/>
      </rPr>
      <t>or</t>
    </r>
    <r>
      <rPr>
        <sz val="9.9499999999999993"/>
        <color rgb="FF000000"/>
        <rFont val="Helvetica"/>
        <family val="2"/>
      </rPr>
      <t xml:space="preserve"> </t>
    </r>
    <r>
      <rPr>
        <sz val="9.9499999999999993"/>
        <color rgb="FF000000"/>
        <rFont val="Arial"/>
        <family val="2"/>
      </rPr>
      <t>open</t>
    </r>
    <r>
      <rPr>
        <sz val="9.9499999999999993"/>
        <color rgb="FF000000"/>
        <rFont val="Helvetica"/>
        <family val="2"/>
      </rPr>
      <t xml:space="preserve"> </t>
    </r>
    <r>
      <rPr>
        <sz val="9.9499999999999993"/>
        <color rgb="FF000000"/>
        <rFont val="Arial"/>
        <family val="2"/>
      </rPr>
      <t>web</t>
    </r>
    <r>
      <rPr>
        <sz val="9.9499999999999993"/>
        <color rgb="FF000000"/>
        <rFont val="Helvetica"/>
        <family val="2"/>
      </rPr>
      <t xml:space="preserve"> </t>
    </r>
    <r>
      <rPr>
        <sz val="9.9499999999999993"/>
        <color rgb="FF000000"/>
        <rFont val="Arial"/>
        <family val="2"/>
      </rPr>
      <t>steel</t>
    </r>
    <r>
      <rPr>
        <sz val="9.9499999999999993"/>
        <color rgb="FF000000"/>
        <rFont val="Helvetica"/>
        <family val="2"/>
      </rPr>
      <t xml:space="preserve"> </t>
    </r>
    <r>
      <rPr>
        <sz val="9.9499999999999993"/>
        <color rgb="FF000000"/>
        <rFont val="Arial"/>
        <family val="2"/>
      </rPr>
      <t>joists</t>
    </r>
    <r>
      <rPr>
        <sz val="9.9499999999999993"/>
        <color rgb="FF000000"/>
        <rFont val="Helvetica"/>
        <family val="2"/>
      </rPr>
      <t xml:space="preserve"> </t>
    </r>
    <r>
      <rPr>
        <sz val="9.9499999999999993"/>
        <color rgb="FF000000"/>
        <rFont val="Arial"/>
        <family val="2"/>
      </rPr>
      <t>(OWSJ).</t>
    </r>
  </si>
  <si>
    <r>
      <t>Cold-formed</t>
    </r>
    <r>
      <rPr>
        <sz val="9.9499999999999993"/>
        <rFont val="Helvetica"/>
        <family val="2"/>
      </rPr>
      <t xml:space="preserve"> </t>
    </r>
    <r>
      <rPr>
        <sz val="9.9499999999999993"/>
        <rFont val="Arial"/>
        <family val="2"/>
      </rPr>
      <t>steel</t>
    </r>
    <r>
      <rPr>
        <sz val="9.9499999999999993"/>
        <rFont val="Helvetica"/>
        <family val="2"/>
      </rPr>
      <t xml:space="preserve"> </t>
    </r>
    <r>
      <rPr>
        <sz val="9.9499999999999993"/>
        <rFont val="Arial"/>
        <family val="2"/>
      </rPr>
      <t>columns</t>
    </r>
    <r>
      <rPr>
        <sz val="9.9499999999999993"/>
        <rFont val="Helvetica"/>
        <family val="2"/>
      </rPr>
      <t xml:space="preserve"> </t>
    </r>
    <r>
      <rPr>
        <sz val="9.9499999999999993"/>
        <rFont val="Arial"/>
        <family val="2"/>
      </rPr>
      <t>and/or</t>
    </r>
    <r>
      <rPr>
        <sz val="9.9499999999999993"/>
        <rFont val="Helvetica"/>
        <family val="2"/>
      </rPr>
      <t xml:space="preserve"> </t>
    </r>
    <r>
      <rPr>
        <sz val="9.9499999999999993"/>
        <rFont val="Arial"/>
        <family val="2"/>
      </rPr>
      <t>Light-frame</t>
    </r>
    <r>
      <rPr>
        <sz val="9.9499999999999993"/>
        <rFont val="Helvetica"/>
        <family val="2"/>
      </rPr>
      <t xml:space="preserve"> </t>
    </r>
    <r>
      <rPr>
        <sz val="9.9499999999999993"/>
        <rFont val="Arial"/>
        <family val="2"/>
      </rPr>
      <t>cold-formed</t>
    </r>
    <r>
      <rPr>
        <sz val="9.9499999999999993"/>
        <rFont val="Helvetica"/>
        <family val="2"/>
      </rPr>
      <t xml:space="preserve"> </t>
    </r>
    <r>
      <rPr>
        <sz val="9.9499999999999993"/>
        <rFont val="Arial"/>
        <family val="2"/>
      </rPr>
      <t>steel</t>
    </r>
    <r>
      <rPr>
        <sz val="9.9499999999999993"/>
        <rFont val="Helvetica"/>
        <family val="2"/>
      </rPr>
      <t xml:space="preserve"> </t>
    </r>
    <r>
      <rPr>
        <sz val="9.9499999999999993"/>
        <rFont val="Arial"/>
        <family val="2"/>
      </rPr>
      <t>bearing</t>
    </r>
    <r>
      <rPr>
        <sz val="9.9499999999999993"/>
        <rFont val="Helvetica"/>
        <family val="2"/>
      </rPr>
      <t xml:space="preserve"> </t>
    </r>
    <r>
      <rPr>
        <sz val="9.9499999999999993"/>
        <rFont val="Arial"/>
        <family val="2"/>
      </rPr>
      <t>walls</t>
    </r>
  </si>
  <si>
    <r>
      <t>Steel</t>
    </r>
    <r>
      <rPr>
        <sz val="9.9499999999999993"/>
        <rFont val="Helvetica"/>
        <family val="2"/>
      </rPr>
      <t xml:space="preserve"> </t>
    </r>
    <r>
      <rPr>
        <sz val="9.9499999999999993"/>
        <rFont val="Arial"/>
        <family val="2"/>
      </rPr>
      <t>moment</t>
    </r>
    <r>
      <rPr>
        <sz val="9.9499999999999993"/>
        <rFont val="Helvetica"/>
        <family val="2"/>
      </rPr>
      <t xml:space="preserve"> </t>
    </r>
    <r>
      <rPr>
        <sz val="9.9499999999999993"/>
        <rFont val="Arial"/>
        <family val="2"/>
      </rPr>
      <t>frames</t>
    </r>
  </si>
  <si>
    <t>ILFI Zero Carbon Certification</t>
  </si>
  <si>
    <t>UBC</t>
  </si>
  <si>
    <t>TallyCAT</t>
  </si>
  <si>
    <t>* Athena &gt; Bill of Materials</t>
  </si>
  <si>
    <t>Nova Scotia (NS)</t>
  </si>
  <si>
    <r>
      <t>The</t>
    </r>
    <r>
      <rPr>
        <sz val="11"/>
        <rFont val="Helvetica"/>
        <family val="2"/>
      </rPr>
      <t xml:space="preserve"> </t>
    </r>
    <r>
      <rPr>
        <sz val="11"/>
        <rFont val="Calibri"/>
        <family val="2"/>
        <scheme val="minor"/>
      </rPr>
      <t>contractor</t>
    </r>
    <r>
      <rPr>
        <sz val="11"/>
        <rFont val="Helvetica"/>
        <family val="2"/>
      </rPr>
      <t xml:space="preserve"> </t>
    </r>
    <r>
      <rPr>
        <sz val="11"/>
        <rFont val="Calibri"/>
        <family val="2"/>
        <scheme val="minor"/>
      </rPr>
      <t>has</t>
    </r>
    <r>
      <rPr>
        <sz val="11"/>
        <rFont val="Helvetica"/>
        <family val="2"/>
      </rPr>
      <t xml:space="preserve"> </t>
    </r>
    <r>
      <rPr>
        <sz val="11"/>
        <rFont val="Calibri"/>
        <family val="2"/>
        <scheme val="minor"/>
      </rPr>
      <t>completed</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construction</t>
    </r>
    <r>
      <rPr>
        <sz val="11"/>
        <rFont val="Helvetica"/>
        <family val="2"/>
      </rPr>
      <t xml:space="preserve"> </t>
    </r>
    <r>
      <rPr>
        <sz val="11"/>
        <rFont val="Calibri"/>
        <family val="2"/>
        <scheme val="minor"/>
      </rPr>
      <t>contract</t>
    </r>
    <r>
      <rPr>
        <sz val="11"/>
        <rFont val="Helvetica"/>
        <family val="2"/>
      </rPr>
      <t xml:space="preserve"> </t>
    </r>
    <r>
      <rPr>
        <sz val="11"/>
        <rFont val="Calibri"/>
        <family val="2"/>
        <scheme val="minor"/>
      </rPr>
      <t>in</t>
    </r>
    <r>
      <rPr>
        <sz val="11"/>
        <rFont val="Helvetica"/>
        <family val="2"/>
      </rPr>
      <t xml:space="preserve"> </t>
    </r>
    <r>
      <rPr>
        <sz val="11"/>
        <rFont val="Calibri"/>
        <family val="2"/>
        <scheme val="minor"/>
      </rPr>
      <t>accordance</t>
    </r>
    <r>
      <rPr>
        <sz val="11"/>
        <rFont val="Helvetica"/>
        <family val="2"/>
      </rPr>
      <t xml:space="preserve"> </t>
    </r>
    <r>
      <rPr>
        <sz val="11"/>
        <rFont val="Calibri"/>
        <family val="2"/>
        <scheme val="minor"/>
      </rPr>
      <t>with</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construction</t>
    </r>
    <r>
      <rPr>
        <sz val="11"/>
        <rFont val="Helvetica"/>
        <family val="2"/>
      </rPr>
      <t xml:space="preserve"> </t>
    </r>
    <r>
      <rPr>
        <sz val="11"/>
        <rFont val="Calibri"/>
        <family val="2"/>
        <scheme val="minor"/>
      </rPr>
      <t>documents,</t>
    </r>
    <r>
      <rPr>
        <sz val="11"/>
        <rFont val="Helvetica"/>
        <family val="2"/>
      </rPr>
      <t xml:space="preserve"> </t>
    </r>
    <r>
      <rPr>
        <sz val="11"/>
        <rFont val="Calibri"/>
        <family val="2"/>
        <scheme val="minor"/>
      </rPr>
      <t>and</t>
    </r>
    <r>
      <rPr>
        <sz val="11"/>
        <rFont val="Helvetica"/>
        <family val="2"/>
      </rPr>
      <t xml:space="preserve"> </t>
    </r>
    <r>
      <rPr>
        <sz val="11"/>
        <rFont val="Calibri"/>
        <family val="2"/>
        <scheme val="minor"/>
      </rPr>
      <t>a</t>
    </r>
    <r>
      <rPr>
        <sz val="11"/>
        <rFont val="Helvetica"/>
        <family val="2"/>
      </rPr>
      <t xml:space="preserve"> </t>
    </r>
    <r>
      <rPr>
        <sz val="11"/>
        <rFont val="Calibri"/>
        <family val="2"/>
        <scheme val="minor"/>
      </rPr>
      <t>Certificate</t>
    </r>
    <r>
      <rPr>
        <sz val="11"/>
        <rFont val="Helvetica"/>
        <family val="2"/>
      </rPr>
      <t xml:space="preserve"> </t>
    </r>
    <r>
      <rPr>
        <sz val="11"/>
        <rFont val="Calibri"/>
        <family val="2"/>
        <scheme val="minor"/>
      </rPr>
      <t>of</t>
    </r>
    <r>
      <rPr>
        <sz val="11"/>
        <rFont val="Helvetica"/>
        <family val="2"/>
      </rPr>
      <t xml:space="preserve"> </t>
    </r>
    <r>
      <rPr>
        <sz val="11"/>
        <rFont val="Calibri"/>
        <family val="2"/>
        <scheme val="minor"/>
      </rPr>
      <t>Occupancy</t>
    </r>
    <r>
      <rPr>
        <sz val="11"/>
        <rFont val="Helvetica"/>
        <family val="2"/>
      </rPr>
      <t xml:space="preserve"> </t>
    </r>
    <r>
      <rPr>
        <sz val="11"/>
        <rFont val="Calibri"/>
        <family val="2"/>
        <scheme val="minor"/>
      </rPr>
      <t>has</t>
    </r>
    <r>
      <rPr>
        <sz val="11"/>
        <rFont val="Helvetica"/>
        <family val="2"/>
      </rPr>
      <t xml:space="preserve"> </t>
    </r>
    <r>
      <rPr>
        <sz val="11"/>
        <rFont val="Calibri"/>
        <family val="2"/>
        <scheme val="minor"/>
      </rPr>
      <t>been</t>
    </r>
    <r>
      <rPr>
        <sz val="11"/>
        <rFont val="Helvetica"/>
        <family val="2"/>
      </rPr>
      <t xml:space="preserve"> </t>
    </r>
    <r>
      <rPr>
        <sz val="11"/>
        <rFont val="Calibri"/>
        <family val="2"/>
        <scheme val="minor"/>
      </rPr>
      <t>issued.</t>
    </r>
  </si>
  <si>
    <t>Building Permit</t>
  </si>
  <si>
    <t>B-2 (Treatment)</t>
  </si>
  <si>
    <t>Hybrid-Mass Timber/Concrete</t>
  </si>
  <si>
    <r>
      <t>Steel</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members</t>
    </r>
    <r>
      <rPr>
        <sz val="9.9499999999999993"/>
        <color rgb="FF000000"/>
        <rFont val="Helvetica"/>
        <family val="2"/>
      </rPr>
      <t xml:space="preserve"> </t>
    </r>
    <r>
      <rPr>
        <sz val="9.9499999999999993"/>
        <color rgb="FF000000"/>
        <rFont val="Arial"/>
        <family val="2"/>
      </rPr>
      <t>with</t>
    </r>
    <r>
      <rPr>
        <sz val="9.9499999999999993"/>
        <color rgb="FF000000"/>
        <rFont val="Helvetica"/>
        <family val="2"/>
      </rPr>
      <t xml:space="preserve"> </t>
    </r>
    <r>
      <rPr>
        <sz val="9.9499999999999993"/>
        <color rgb="FF000000"/>
        <rFont val="Arial"/>
        <family val="2"/>
      </rPr>
      <t>bare</t>
    </r>
    <r>
      <rPr>
        <sz val="9.9499999999999993"/>
        <color rgb="FF000000"/>
        <rFont val="Helvetica"/>
        <family val="2"/>
      </rPr>
      <t xml:space="preserve"> </t>
    </r>
    <r>
      <rPr>
        <sz val="9.9499999999999993"/>
        <color rgb="FF000000"/>
        <rFont val="Arial"/>
        <family val="2"/>
      </rPr>
      <t>metal</t>
    </r>
    <r>
      <rPr>
        <sz val="9.9499999999999993"/>
        <color rgb="FF000000"/>
        <rFont val="Helvetica"/>
        <family val="2"/>
      </rPr>
      <t xml:space="preserve"> </t>
    </r>
    <r>
      <rPr>
        <sz val="9.9499999999999993"/>
        <color rgb="FF000000"/>
        <rFont val="Arial"/>
        <family val="2"/>
      </rPr>
      <t>deck.</t>
    </r>
    <r>
      <rPr>
        <sz val="9.9499999999999993"/>
        <color rgb="FF000000"/>
        <rFont val="Helvetica"/>
        <family val="2"/>
      </rPr>
      <t xml:space="preserve"> </t>
    </r>
    <r>
      <rPr>
        <sz val="9.9499999999999993"/>
        <color rgb="FF000000"/>
        <rFont val="Arial"/>
        <family val="2"/>
      </rPr>
      <t>This</t>
    </r>
    <r>
      <rPr>
        <sz val="9.9499999999999993"/>
        <color rgb="FF000000"/>
        <rFont val="Helvetica"/>
        <family val="2"/>
      </rPr>
      <t xml:space="preserve"> </t>
    </r>
    <r>
      <rPr>
        <sz val="9.9499999999999993"/>
        <color rgb="FF000000"/>
        <rFont val="Arial"/>
        <family val="2"/>
      </rPr>
      <t>system</t>
    </r>
    <r>
      <rPr>
        <sz val="9.9499999999999993"/>
        <color rgb="FF000000"/>
        <rFont val="Helvetica"/>
        <family val="2"/>
      </rPr>
      <t xml:space="preserve"> </t>
    </r>
    <r>
      <rPr>
        <sz val="9.9499999999999993"/>
        <color rgb="FF000000"/>
        <rFont val="Arial"/>
        <family val="2"/>
      </rPr>
      <t>should</t>
    </r>
    <r>
      <rPr>
        <sz val="9.9499999999999993"/>
        <color rgb="FF000000"/>
        <rFont val="Helvetica"/>
        <family val="2"/>
      </rPr>
      <t xml:space="preserve"> </t>
    </r>
    <r>
      <rPr>
        <sz val="9.9499999999999993"/>
        <color rgb="FF000000"/>
        <rFont val="Arial"/>
        <family val="2"/>
      </rPr>
      <t>be</t>
    </r>
    <r>
      <rPr>
        <sz val="9.9499999999999993"/>
        <color rgb="FF000000"/>
        <rFont val="Helvetica"/>
        <family val="2"/>
      </rPr>
      <t xml:space="preserve"> </t>
    </r>
    <r>
      <rPr>
        <sz val="9.9499999999999993"/>
        <color rgb="FF000000"/>
        <rFont val="Arial"/>
        <family val="2"/>
      </rPr>
      <t>selected</t>
    </r>
    <r>
      <rPr>
        <sz val="9.9499999999999993"/>
        <color rgb="FF000000"/>
        <rFont val="Helvetica"/>
        <family val="2"/>
      </rPr>
      <t xml:space="preserve"> </t>
    </r>
    <r>
      <rPr>
        <sz val="9.9499999999999993"/>
        <color rgb="FF000000"/>
        <rFont val="Arial"/>
        <family val="2"/>
      </rPr>
      <t>when</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majority</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the</t>
    </r>
    <r>
      <rPr>
        <sz val="9.9499999999999993"/>
        <color rgb="FF000000"/>
        <rFont val="Helvetica"/>
        <family val="2"/>
      </rPr>
      <t xml:space="preserve"> </t>
    </r>
    <r>
      <rPr>
        <sz val="9.9499999999999993"/>
        <color rgb="FF000000"/>
        <rFont val="Arial"/>
        <family val="2"/>
      </rPr>
      <t>horizontal</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in</t>
    </r>
    <r>
      <rPr>
        <sz val="9.9499999999999993"/>
        <color rgb="FF000000"/>
        <rFont val="Helvetica"/>
        <family val="2"/>
      </rPr>
      <t xml:space="preserve"> </t>
    </r>
    <r>
      <rPr>
        <sz val="9.9499999999999993"/>
        <color rgb="FF000000"/>
        <rFont val="Arial"/>
        <family val="2"/>
      </rPr>
      <t>the</t>
    </r>
    <r>
      <rPr>
        <sz val="9.9499999999999993"/>
        <color rgb="FF000000"/>
        <rFont val="Helvetica"/>
        <family val="2"/>
      </rPr>
      <t xml:space="preserve"> </t>
    </r>
    <r>
      <rPr>
        <sz val="9.9499999999999993"/>
        <color rgb="FF000000"/>
        <rFont val="Arial"/>
        <family val="2"/>
      </rPr>
      <t>structure</t>
    </r>
    <r>
      <rPr>
        <sz val="9.9499999999999993"/>
        <color rgb="FF000000"/>
        <rFont val="Helvetica"/>
        <family val="2"/>
      </rPr>
      <t xml:space="preserve"> </t>
    </r>
    <r>
      <rPr>
        <sz val="9.9499999999999993"/>
        <color rgb="FF000000"/>
        <rFont val="Arial"/>
        <family val="2"/>
      </rPr>
      <t>is</t>
    </r>
    <r>
      <rPr>
        <sz val="9.9499999999999993"/>
        <color rgb="FF000000"/>
        <rFont val="Helvetica"/>
        <family val="2"/>
      </rPr>
      <t xml:space="preserve"> </t>
    </r>
    <r>
      <rPr>
        <sz val="9.9499999999999993"/>
        <color rgb="FF000000"/>
        <rFont val="Arial"/>
        <family val="2"/>
      </rPr>
      <t>metal</t>
    </r>
    <r>
      <rPr>
        <sz val="9.9499999999999993"/>
        <color rgb="FF000000"/>
        <rFont val="Helvetica"/>
        <family val="2"/>
      </rPr>
      <t xml:space="preserve"> </t>
    </r>
    <r>
      <rPr>
        <sz val="9.9499999999999993"/>
        <color rgb="FF000000"/>
        <rFont val="Arial"/>
        <family val="2"/>
      </rPr>
      <t>roof</t>
    </r>
    <r>
      <rPr>
        <sz val="9.9499999999999993"/>
        <color rgb="FF000000"/>
        <rFont val="Helvetica"/>
        <family val="2"/>
      </rPr>
      <t xml:space="preserve"> </t>
    </r>
    <r>
      <rPr>
        <sz val="9.9499999999999993"/>
        <color rgb="FF000000"/>
        <rFont val="Arial"/>
        <family val="2"/>
      </rPr>
      <t>deck.</t>
    </r>
  </si>
  <si>
    <r>
      <t>Other</t>
    </r>
    <r>
      <rPr>
        <sz val="9.9499999999999993"/>
        <rFont val="Helvetica"/>
        <family val="2"/>
      </rPr>
      <t xml:space="preserve"> </t>
    </r>
    <r>
      <rPr>
        <sz val="9.9499999999999993"/>
        <rFont val="Arial"/>
        <family val="2"/>
      </rPr>
      <t>Steel</t>
    </r>
    <r>
      <rPr>
        <sz val="9.9499999999999993"/>
        <rFont val="Helvetica"/>
        <family val="2"/>
      </rPr>
      <t xml:space="preserve"> </t>
    </r>
    <r>
      <rPr>
        <sz val="9.9499999999999993"/>
        <rFont val="Arial"/>
        <family val="2"/>
      </rPr>
      <t>Vertical</t>
    </r>
    <r>
      <rPr>
        <sz val="9.9499999999999993"/>
        <rFont val="Helvetica"/>
        <family val="2"/>
      </rPr>
      <t xml:space="preserve"> </t>
    </r>
    <r>
      <rPr>
        <sz val="9.9499999999999993"/>
        <rFont val="Arial"/>
        <family val="2"/>
      </rPr>
      <t>Gravity</t>
    </r>
    <r>
      <rPr>
        <sz val="9.9499999999999993"/>
        <rFont val="Helvetica"/>
        <family val="2"/>
      </rPr>
      <t xml:space="preserve"> </t>
    </r>
    <r>
      <rPr>
        <sz val="9.9499999999999993"/>
        <rFont val="Arial"/>
        <family val="2"/>
      </rPr>
      <t>System</t>
    </r>
  </si>
  <si>
    <r>
      <t>Other,</t>
    </r>
    <r>
      <rPr>
        <sz val="9.9499999999999993"/>
        <rFont val="Helvetica"/>
        <family val="2"/>
      </rPr>
      <t xml:space="preserve"> </t>
    </r>
    <r>
      <rPr>
        <sz val="9.9499999999999993"/>
        <rFont val="Arial"/>
        <family val="2"/>
      </rPr>
      <t>including</t>
    </r>
    <r>
      <rPr>
        <sz val="9.9499999999999993"/>
        <rFont val="Helvetica"/>
        <family val="2"/>
      </rPr>
      <t xml:space="preserve"> </t>
    </r>
    <r>
      <rPr>
        <sz val="9.9499999999999993"/>
        <rFont val="Arial"/>
        <family val="2"/>
      </rPr>
      <t>steel</t>
    </r>
    <r>
      <rPr>
        <sz val="9.9499999999999993"/>
        <rFont val="Helvetica"/>
        <family val="2"/>
      </rPr>
      <t xml:space="preserve"> </t>
    </r>
    <r>
      <rPr>
        <sz val="9.9499999999999993"/>
        <rFont val="Arial"/>
        <family val="2"/>
      </rPr>
      <t>plate</t>
    </r>
    <r>
      <rPr>
        <sz val="9.9499999999999993"/>
        <rFont val="Helvetica"/>
        <family val="2"/>
      </rPr>
      <t xml:space="preserve"> </t>
    </r>
    <r>
      <rPr>
        <sz val="9.9499999999999993"/>
        <rFont val="Arial"/>
        <family val="2"/>
      </rPr>
      <t>shear</t>
    </r>
    <r>
      <rPr>
        <sz val="9.9499999999999993"/>
        <rFont val="Helvetica"/>
        <family val="2"/>
      </rPr>
      <t xml:space="preserve"> </t>
    </r>
    <r>
      <rPr>
        <sz val="9.9499999999999993"/>
        <rFont val="Arial"/>
        <family val="2"/>
      </rPr>
      <t>walls,</t>
    </r>
    <r>
      <rPr>
        <sz val="9.9499999999999993"/>
        <rFont val="Helvetica"/>
        <family val="2"/>
      </rPr>
      <t xml:space="preserve"> </t>
    </r>
    <r>
      <rPr>
        <sz val="9.9499999999999993"/>
        <rFont val="Arial"/>
        <family val="2"/>
      </rPr>
      <t>steel</t>
    </r>
    <r>
      <rPr>
        <sz val="9.9499999999999993"/>
        <rFont val="Helvetica"/>
        <family val="2"/>
      </rPr>
      <t xml:space="preserve"> </t>
    </r>
    <r>
      <rPr>
        <sz val="9.9499999999999993"/>
        <rFont val="Arial"/>
        <family val="2"/>
      </rPr>
      <t>cantilevered</t>
    </r>
    <r>
      <rPr>
        <sz val="9.9499999999999993"/>
        <rFont val="Helvetica"/>
        <family val="2"/>
      </rPr>
      <t xml:space="preserve"> </t>
    </r>
    <r>
      <rPr>
        <sz val="9.9499999999999993"/>
        <rFont val="Arial"/>
        <family val="2"/>
      </rPr>
      <t>columns,</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multiple</t>
    </r>
    <r>
      <rPr>
        <sz val="9.9499999999999993"/>
        <rFont val="Helvetica"/>
        <family val="2"/>
      </rPr>
      <t xml:space="preserve"> </t>
    </r>
    <r>
      <rPr>
        <sz val="9.9499999999999993"/>
        <rFont val="Arial"/>
        <family val="2"/>
      </rPr>
      <t>steel</t>
    </r>
    <r>
      <rPr>
        <sz val="9.9499999999999993"/>
        <rFont val="Helvetica"/>
        <family val="2"/>
      </rPr>
      <t xml:space="preserve"> </t>
    </r>
    <r>
      <rPr>
        <sz val="9.9499999999999993"/>
        <rFont val="Arial"/>
        <family val="2"/>
      </rPr>
      <t>systems</t>
    </r>
    <r>
      <rPr>
        <sz val="9.9499999999999993"/>
        <rFont val="Helvetica"/>
        <family val="2"/>
      </rPr>
      <t xml:space="preserve"> </t>
    </r>
    <r>
      <rPr>
        <sz val="9.9499999999999993"/>
        <rFont val="Arial"/>
        <family val="2"/>
      </rPr>
      <t>including</t>
    </r>
    <r>
      <rPr>
        <sz val="9.9499999999999993"/>
        <rFont val="Helvetica"/>
        <family val="2"/>
      </rPr>
      <t xml:space="preserve"> </t>
    </r>
    <r>
      <rPr>
        <sz val="9.9499999999999993"/>
        <rFont val="Arial"/>
        <family val="2"/>
      </rPr>
      <t>all-steel</t>
    </r>
    <r>
      <rPr>
        <sz val="9.9499999999999993"/>
        <rFont val="Helvetica"/>
        <family val="2"/>
      </rPr>
      <t xml:space="preserve"> </t>
    </r>
    <r>
      <rPr>
        <sz val="9.9499999999999993"/>
        <rFont val="Arial"/>
        <family val="2"/>
      </rPr>
      <t>dual</t>
    </r>
    <r>
      <rPr>
        <sz val="9.9499999999999993"/>
        <rFont val="Helvetica"/>
        <family val="2"/>
      </rPr>
      <t xml:space="preserve"> </t>
    </r>
    <r>
      <rPr>
        <sz val="9.9499999999999993"/>
        <rFont val="Arial"/>
        <family val="2"/>
      </rPr>
      <t>systems</t>
    </r>
  </si>
  <si>
    <t>ILFI LBC Energy Petal</t>
  </si>
  <si>
    <t>Client Demand</t>
  </si>
  <si>
    <t xml:space="preserve">Embodied Carbon Pathfinder </t>
  </si>
  <si>
    <t>* Athena &gt; LCA Results by Life Cycle Stage</t>
  </si>
  <si>
    <t>Ontario (ON)</t>
  </si>
  <si>
    <t>Issued for Tender</t>
  </si>
  <si>
    <t>B-3 (Care)</t>
  </si>
  <si>
    <t>Hybrid-Mass Timber/Concrete/Steel</t>
  </si>
  <si>
    <r>
      <t>2/3</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the</t>
    </r>
    <r>
      <rPr>
        <sz val="9.9499999999999993"/>
        <color rgb="FF000000"/>
        <rFont val="Helvetica"/>
        <family val="2"/>
      </rPr>
      <t xml:space="preserve"> </t>
    </r>
    <r>
      <rPr>
        <sz val="9.9499999999999993"/>
        <color rgb="FF000000"/>
        <rFont val="Arial"/>
        <family val="2"/>
      </rPr>
      <t>floor</t>
    </r>
    <r>
      <rPr>
        <sz val="9.9499999999999993"/>
        <color rgb="FF000000"/>
        <rFont val="Helvetica"/>
        <family val="2"/>
      </rPr>
      <t xml:space="preserve"> </t>
    </r>
    <r>
      <rPr>
        <sz val="9.9499999999999993"/>
        <color rgb="FF000000"/>
        <rFont val="Arial"/>
        <family val="2"/>
      </rPr>
      <t>area</t>
    </r>
    <r>
      <rPr>
        <sz val="9.9499999999999993"/>
        <color rgb="FF000000"/>
        <rFont val="Helvetica"/>
        <family val="2"/>
      </rPr>
      <t xml:space="preserve"> </t>
    </r>
    <r>
      <rPr>
        <sz val="9.9499999999999993"/>
        <color rgb="FF000000"/>
        <rFont val="Arial"/>
        <family val="2"/>
      </rPr>
      <t>is</t>
    </r>
    <r>
      <rPr>
        <sz val="9.9499999999999993"/>
        <color rgb="FF000000"/>
        <rFont val="Helvetica"/>
        <family val="2"/>
      </rPr>
      <t xml:space="preserve"> </t>
    </r>
    <r>
      <rPr>
        <sz val="9.9499999999999993"/>
        <color rgb="FF000000"/>
        <rFont val="Arial"/>
        <family val="2"/>
      </rPr>
      <t>composed</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steel</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system</t>
    </r>
    <r>
      <rPr>
        <sz val="9.9499999999999993"/>
        <color rgb="FF000000"/>
        <rFont val="Helvetica"/>
        <family val="2"/>
      </rPr>
      <t xml:space="preserve"> </t>
    </r>
    <r>
      <rPr>
        <sz val="9.9499999999999993"/>
        <color rgb="FF000000"/>
        <rFont val="Arial"/>
        <family val="2"/>
      </rPr>
      <t>not</t>
    </r>
    <r>
      <rPr>
        <sz val="9.9499999999999993"/>
        <color rgb="FF000000"/>
        <rFont val="Helvetica"/>
        <family val="2"/>
      </rPr>
      <t xml:space="preserve"> </t>
    </r>
    <r>
      <rPr>
        <sz val="9.9499999999999993"/>
        <color rgb="FF000000"/>
        <rFont val="Arial"/>
        <family val="2"/>
      </rPr>
      <t>listed</t>
    </r>
    <r>
      <rPr>
        <sz val="9.9499999999999993"/>
        <color rgb="FF000000"/>
        <rFont val="Helvetica"/>
        <family val="2"/>
      </rPr>
      <t xml:space="preserve"> </t>
    </r>
    <r>
      <rPr>
        <sz val="9.9499999999999993"/>
        <color rgb="FF000000"/>
        <rFont val="Arial"/>
        <family val="2"/>
      </rPr>
      <t>above</t>
    </r>
    <r>
      <rPr>
        <sz val="9.9499999999999993"/>
        <color rgb="FF000000"/>
        <rFont val="Helvetica"/>
        <family val="2"/>
      </rPr>
      <t xml:space="preserve"> </t>
    </r>
    <r>
      <rPr>
        <sz val="9.9499999999999993"/>
        <color rgb="FF000000"/>
        <rFont val="Arial"/>
        <family val="2"/>
      </rPr>
      <t>or</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combination</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different</t>
    </r>
    <r>
      <rPr>
        <sz val="9.9499999999999993"/>
        <color rgb="FF000000"/>
        <rFont val="Helvetica"/>
        <family val="2"/>
      </rPr>
      <t xml:space="preserve"> </t>
    </r>
    <r>
      <rPr>
        <sz val="9.9499999999999993"/>
        <color rgb="FF000000"/>
        <rFont val="Arial"/>
        <family val="2"/>
      </rPr>
      <t>steel</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systems.</t>
    </r>
  </si>
  <si>
    <r>
      <t>Mass</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heavy</t>
    </r>
    <r>
      <rPr>
        <sz val="9.9499999999999993"/>
        <rFont val="Helvetica"/>
        <family val="2"/>
      </rPr>
      <t xml:space="preserve"> </t>
    </r>
    <r>
      <rPr>
        <sz val="9.9499999999999993"/>
        <rFont val="Arial"/>
        <family val="2"/>
      </rPr>
      <t>timber</t>
    </r>
    <r>
      <rPr>
        <sz val="9.9499999999999993"/>
        <rFont val="Helvetica"/>
        <family val="2"/>
      </rPr>
      <t xml:space="preserve"> </t>
    </r>
    <r>
      <rPr>
        <sz val="9.9499999999999993"/>
        <rFont val="Arial"/>
        <family val="2"/>
      </rPr>
      <t>columns,</t>
    </r>
    <r>
      <rPr>
        <sz val="9.9499999999999993"/>
        <rFont val="Helvetica"/>
        <family val="2"/>
      </rPr>
      <t xml:space="preserve"> </t>
    </r>
    <r>
      <rPr>
        <sz val="9.9499999999999993"/>
        <rFont val="Arial"/>
        <family val="2"/>
      </rPr>
      <t>e.g.</t>
    </r>
    <r>
      <rPr>
        <sz val="9.9499999999999993"/>
        <rFont val="Helvetica"/>
        <family val="2"/>
      </rPr>
      <t xml:space="preserve"> </t>
    </r>
    <r>
      <rPr>
        <sz val="9.9499999999999993"/>
        <rFont val="Arial"/>
        <family val="2"/>
      </rPr>
      <t>Glulam</t>
    </r>
  </si>
  <si>
    <r>
      <t>Wood</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cold</t>
    </r>
    <r>
      <rPr>
        <sz val="9.9499999999999993"/>
        <rFont val="Helvetica"/>
        <family val="2"/>
      </rPr>
      <t xml:space="preserve"> </t>
    </r>
    <r>
      <rPr>
        <sz val="9.9499999999999993"/>
        <rFont val="Arial"/>
        <family val="2"/>
      </rPr>
      <t>formed</t>
    </r>
    <r>
      <rPr>
        <sz val="9.9499999999999993"/>
        <rFont val="Helvetica"/>
        <family val="2"/>
      </rPr>
      <t xml:space="preserve"> </t>
    </r>
    <r>
      <rPr>
        <sz val="9.9499999999999993"/>
        <rFont val="Arial"/>
        <family val="2"/>
      </rPr>
      <t>walls</t>
    </r>
    <r>
      <rPr>
        <sz val="9.9499999999999993"/>
        <rFont val="Helvetica"/>
        <family val="2"/>
      </rPr>
      <t xml:space="preserve"> </t>
    </r>
    <r>
      <rPr>
        <sz val="9.9499999999999993"/>
        <rFont val="Arial"/>
        <family val="2"/>
      </rPr>
      <t>with</t>
    </r>
    <r>
      <rPr>
        <sz val="9.9499999999999993"/>
        <rFont val="Helvetica"/>
        <family val="2"/>
      </rPr>
      <t xml:space="preserve"> </t>
    </r>
    <r>
      <rPr>
        <sz val="9.9499999999999993"/>
        <rFont val="Arial"/>
        <family val="2"/>
      </rPr>
      <t>shear</t>
    </r>
    <r>
      <rPr>
        <sz val="9.9499999999999993"/>
        <rFont val="Helvetica"/>
        <family val="2"/>
      </rPr>
      <t xml:space="preserve"> </t>
    </r>
    <r>
      <rPr>
        <sz val="9.9499999999999993"/>
        <rFont val="Arial"/>
        <family val="2"/>
      </rPr>
      <t>panels</t>
    </r>
    <r>
      <rPr>
        <sz val="9.9499999999999993"/>
        <rFont val="Helvetica"/>
        <family val="2"/>
      </rPr>
      <t xml:space="preserve"> </t>
    </r>
    <r>
      <rPr>
        <sz val="9.9499999999999993"/>
        <rFont val="Arial"/>
        <family val="2"/>
      </rPr>
      <t>such</t>
    </r>
    <r>
      <rPr>
        <sz val="9.9499999999999993"/>
        <rFont val="Helvetica"/>
        <family val="2"/>
      </rPr>
      <t xml:space="preserve"> </t>
    </r>
    <r>
      <rPr>
        <sz val="9.9499999999999993"/>
        <rFont val="Arial"/>
        <family val="2"/>
      </rPr>
      <t>as</t>
    </r>
    <r>
      <rPr>
        <sz val="9.9499999999999993"/>
        <rFont val="Helvetica"/>
        <family val="2"/>
      </rPr>
      <t xml:space="preserve"> </t>
    </r>
    <r>
      <rPr>
        <sz val="9.9499999999999993"/>
        <rFont val="Arial"/>
        <family val="2"/>
      </rPr>
      <t>plywood</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OSB</t>
    </r>
  </si>
  <si>
    <t>* Tally &gt; Results excluding Biogenic Carbon</t>
  </si>
  <si>
    <t>Prince Edward Island (PE)</t>
  </si>
  <si>
    <t>Issued for Construction</t>
  </si>
  <si>
    <t>C (Residential)</t>
  </si>
  <si>
    <r>
      <t>Plywood</t>
    </r>
    <r>
      <rPr>
        <sz val="9.9499999999999993"/>
        <color rgb="FF000000"/>
        <rFont val="Helvetica"/>
        <family val="2"/>
      </rPr>
      <t xml:space="preserve"> </t>
    </r>
    <r>
      <rPr>
        <sz val="9.9499999999999993"/>
        <color rgb="FF000000"/>
        <rFont val="Arial"/>
        <family val="2"/>
      </rPr>
      <t>or</t>
    </r>
    <r>
      <rPr>
        <sz val="9.9499999999999993"/>
        <color rgb="FF000000"/>
        <rFont val="Helvetica"/>
        <family val="2"/>
      </rPr>
      <t xml:space="preserve"> </t>
    </r>
    <r>
      <rPr>
        <sz val="9.9499999999999993"/>
        <color rgb="FF000000"/>
        <rFont val="Arial"/>
        <family val="2"/>
      </rPr>
      <t>OSB</t>
    </r>
    <r>
      <rPr>
        <sz val="9.9499999999999993"/>
        <color rgb="FF000000"/>
        <rFont val="Helvetica"/>
        <family val="2"/>
      </rPr>
      <t xml:space="preserve"> </t>
    </r>
    <r>
      <rPr>
        <sz val="9.9499999999999993"/>
        <color rgb="FF000000"/>
        <rFont val="Arial"/>
        <family val="2"/>
      </rPr>
      <t>decking</t>
    </r>
    <r>
      <rPr>
        <sz val="9.9499999999999993"/>
        <color rgb="FF000000"/>
        <rFont val="Helvetica"/>
        <family val="2"/>
      </rPr>
      <t xml:space="preserve"> </t>
    </r>
    <r>
      <rPr>
        <sz val="9.9499999999999993"/>
        <color rgb="FF000000"/>
        <rFont val="Arial"/>
        <family val="2"/>
      </rPr>
      <t>supported</t>
    </r>
    <r>
      <rPr>
        <sz val="9.9499999999999993"/>
        <color rgb="FF000000"/>
        <rFont val="Helvetica"/>
        <family val="2"/>
      </rPr>
      <t xml:space="preserve"> </t>
    </r>
    <r>
      <rPr>
        <sz val="9.9499999999999993"/>
        <color rgb="FF000000"/>
        <rFont val="Arial"/>
        <family val="2"/>
      </rPr>
      <t>by</t>
    </r>
    <r>
      <rPr>
        <sz val="9.9499999999999993"/>
        <color rgb="FF000000"/>
        <rFont val="Helvetica"/>
        <family val="2"/>
      </rPr>
      <t xml:space="preserve"> </t>
    </r>
    <r>
      <rPr>
        <sz val="9.9499999999999993"/>
        <color rgb="FF000000"/>
        <rFont val="Arial"/>
        <family val="2"/>
      </rPr>
      <t>wood</t>
    </r>
    <r>
      <rPr>
        <sz val="9.9499999999999993"/>
        <color rgb="FF000000"/>
        <rFont val="Helvetica"/>
        <family val="2"/>
      </rPr>
      <t xml:space="preserve"> </t>
    </r>
    <r>
      <rPr>
        <sz val="9.9499999999999993"/>
        <color rgb="FF000000"/>
        <rFont val="Arial"/>
        <family val="2"/>
      </rPr>
      <t>joists.</t>
    </r>
    <r>
      <rPr>
        <sz val="9.9499999999999993"/>
        <color rgb="FF000000"/>
        <rFont val="Helvetica"/>
        <family val="2"/>
      </rPr>
      <t xml:space="preserve"> </t>
    </r>
    <r>
      <rPr>
        <sz val="9.9499999999999993"/>
        <color rgb="FF000000"/>
        <rFont val="Arial"/>
        <family val="2"/>
      </rPr>
      <t>Joists</t>
    </r>
    <r>
      <rPr>
        <sz val="9.9499999999999993"/>
        <color rgb="FF000000"/>
        <rFont val="Helvetica"/>
        <family val="2"/>
      </rPr>
      <t xml:space="preserve"> </t>
    </r>
    <r>
      <rPr>
        <sz val="9.9499999999999993"/>
        <color rgb="FF000000"/>
        <rFont val="Arial"/>
        <family val="2"/>
      </rPr>
      <t>may</t>
    </r>
    <r>
      <rPr>
        <sz val="9.9499999999999993"/>
        <color rgb="FF000000"/>
        <rFont val="Helvetica"/>
        <family val="2"/>
      </rPr>
      <t xml:space="preserve"> </t>
    </r>
    <r>
      <rPr>
        <sz val="9.9499999999999993"/>
        <color rgb="FF000000"/>
        <rFont val="Arial"/>
        <family val="2"/>
      </rPr>
      <t>be</t>
    </r>
    <r>
      <rPr>
        <sz val="9.9499999999999993"/>
        <color rgb="FF000000"/>
        <rFont val="Helvetica"/>
        <family val="2"/>
      </rPr>
      <t xml:space="preserve"> </t>
    </r>
    <r>
      <rPr>
        <sz val="9.9499999999999993"/>
        <color rgb="FF000000"/>
        <rFont val="Arial"/>
        <family val="2"/>
      </rPr>
      <t>standard</t>
    </r>
    <r>
      <rPr>
        <sz val="9.9499999999999993"/>
        <color rgb="FF000000"/>
        <rFont val="Helvetica"/>
        <family val="2"/>
      </rPr>
      <t xml:space="preserve"> </t>
    </r>
    <r>
      <rPr>
        <sz val="9.9499999999999993"/>
        <color rgb="FF000000"/>
        <rFont val="Arial"/>
        <family val="2"/>
      </rPr>
      <t>wood</t>
    </r>
    <r>
      <rPr>
        <sz val="9.9499999999999993"/>
        <color rgb="FF000000"/>
        <rFont val="Helvetica"/>
        <family val="2"/>
      </rPr>
      <t xml:space="preserve"> </t>
    </r>
    <r>
      <rPr>
        <sz val="9.9499999999999993"/>
        <color rgb="FF000000"/>
        <rFont val="Arial"/>
        <family val="2"/>
      </rPr>
      <t>or</t>
    </r>
    <r>
      <rPr>
        <sz val="9.9499999999999993"/>
        <color rgb="FF000000"/>
        <rFont val="Helvetica"/>
        <family val="2"/>
      </rPr>
      <t xml:space="preserve"> </t>
    </r>
    <r>
      <rPr>
        <sz val="9.9499999999999993"/>
        <color rgb="FF000000"/>
        <rFont val="Arial"/>
        <family val="2"/>
      </rPr>
      <t>engineered</t>
    </r>
    <r>
      <rPr>
        <sz val="9.9499999999999993"/>
        <color rgb="FF000000"/>
        <rFont val="Helvetica"/>
        <family val="2"/>
      </rPr>
      <t xml:space="preserve"> </t>
    </r>
    <r>
      <rPr>
        <sz val="9.9499999999999993"/>
        <color rgb="FF000000"/>
        <rFont val="Arial"/>
        <family val="2"/>
      </rPr>
      <t>wood.</t>
    </r>
  </si>
  <si>
    <r>
      <t>Light-Frame</t>
    </r>
    <r>
      <rPr>
        <sz val="9.9499999999999993"/>
        <rFont val="Helvetica"/>
        <family val="2"/>
      </rPr>
      <t xml:space="preserve"> </t>
    </r>
    <r>
      <rPr>
        <sz val="9.9499999999999993"/>
        <rFont val="Arial"/>
        <family val="2"/>
      </rPr>
      <t>wood</t>
    </r>
    <r>
      <rPr>
        <sz val="9.9499999999999993"/>
        <rFont val="Helvetica"/>
        <family val="2"/>
      </rPr>
      <t xml:space="preserve"> </t>
    </r>
    <r>
      <rPr>
        <sz val="9.9499999999999993"/>
        <rFont val="Arial"/>
        <family val="2"/>
      </rPr>
      <t>bearing</t>
    </r>
    <r>
      <rPr>
        <sz val="9.9499999999999993"/>
        <rFont val="Helvetica"/>
        <family val="2"/>
      </rPr>
      <t xml:space="preserve"> </t>
    </r>
    <r>
      <rPr>
        <sz val="9.9499999999999993"/>
        <rFont val="Arial"/>
        <family val="2"/>
      </rPr>
      <t>walls</t>
    </r>
  </si>
  <si>
    <r>
      <t>Masonry</t>
    </r>
    <r>
      <rPr>
        <sz val="9.9499999999999993"/>
        <rFont val="Helvetica"/>
        <family val="2"/>
      </rPr>
      <t xml:space="preserve"> </t>
    </r>
    <r>
      <rPr>
        <sz val="9.9499999999999993"/>
        <rFont val="Arial"/>
        <family val="2"/>
      </rPr>
      <t>Shear</t>
    </r>
    <r>
      <rPr>
        <sz val="9.9499999999999993"/>
        <rFont val="Helvetica"/>
        <family val="2"/>
      </rPr>
      <t xml:space="preserve"> </t>
    </r>
    <r>
      <rPr>
        <sz val="9.9499999999999993"/>
        <rFont val="Arial"/>
        <family val="2"/>
      </rPr>
      <t>Walls</t>
    </r>
  </si>
  <si>
    <t>Tally &gt; Results including Biogenic Carbon</t>
  </si>
  <si>
    <t>Quebec (QC)</t>
  </si>
  <si>
    <t>D (Business &amp; Personal Services)</t>
  </si>
  <si>
    <r>
      <t>CLT,</t>
    </r>
    <r>
      <rPr>
        <sz val="9.9499999999999993"/>
        <color rgb="FF000000"/>
        <rFont val="Helvetica"/>
        <family val="2"/>
      </rPr>
      <t xml:space="preserve"> </t>
    </r>
    <r>
      <rPr>
        <sz val="9.9499999999999993"/>
        <color rgb="FF000000"/>
        <rFont val="Arial"/>
        <family val="2"/>
      </rPr>
      <t>DLT,</t>
    </r>
    <r>
      <rPr>
        <sz val="9.9499999999999993"/>
        <color rgb="FF000000"/>
        <rFont val="Helvetica"/>
        <family val="2"/>
      </rPr>
      <t xml:space="preserve"> </t>
    </r>
    <r>
      <rPr>
        <sz val="9.9499999999999993"/>
        <color rgb="FF000000"/>
        <rFont val="Arial"/>
        <family val="2"/>
      </rPr>
      <t>NLT,</t>
    </r>
    <r>
      <rPr>
        <sz val="9.9499999999999993"/>
        <color rgb="FF000000"/>
        <rFont val="Helvetica"/>
        <family val="2"/>
      </rPr>
      <t xml:space="preserve"> </t>
    </r>
    <r>
      <rPr>
        <sz val="9.9499999999999993"/>
        <color rgb="FF000000"/>
        <rFont val="Arial"/>
        <family val="2"/>
      </rPr>
      <t>GLT</t>
    </r>
    <r>
      <rPr>
        <sz val="9.9499999999999993"/>
        <color rgb="FF000000"/>
        <rFont val="Helvetica"/>
        <family val="2"/>
      </rPr>
      <t xml:space="preserve"> </t>
    </r>
    <r>
      <rPr>
        <sz val="9.9499999999999993"/>
        <color rgb="FF000000"/>
        <rFont val="Arial"/>
        <family val="2"/>
      </rPr>
      <t>or</t>
    </r>
    <r>
      <rPr>
        <sz val="9.9499999999999993"/>
        <color rgb="FF000000"/>
        <rFont val="Helvetica"/>
        <family val="2"/>
      </rPr>
      <t xml:space="preserve"> </t>
    </r>
    <r>
      <rPr>
        <sz val="9.9499999999999993"/>
        <color rgb="FF000000"/>
        <rFont val="Arial"/>
        <family val="2"/>
      </rPr>
      <t>other</t>
    </r>
    <r>
      <rPr>
        <sz val="9.9499999999999993"/>
        <color rgb="FF000000"/>
        <rFont val="Helvetica"/>
        <family val="2"/>
      </rPr>
      <t xml:space="preserve"> </t>
    </r>
    <r>
      <rPr>
        <sz val="9.9499999999999993"/>
        <color rgb="FF000000"/>
        <rFont val="Arial"/>
        <family val="2"/>
      </rPr>
      <t>engineered</t>
    </r>
    <r>
      <rPr>
        <sz val="9.9499999999999993"/>
        <color rgb="FF000000"/>
        <rFont val="Helvetica"/>
        <family val="2"/>
      </rPr>
      <t xml:space="preserve"> </t>
    </r>
    <r>
      <rPr>
        <sz val="9.9499999999999993"/>
        <color rgb="FF000000"/>
        <rFont val="Arial"/>
        <family val="2"/>
      </rPr>
      <t>wood</t>
    </r>
    <r>
      <rPr>
        <sz val="9.9499999999999993"/>
        <color rgb="FF000000"/>
        <rFont val="Helvetica"/>
        <family val="2"/>
      </rPr>
      <t xml:space="preserve"> </t>
    </r>
    <r>
      <rPr>
        <sz val="9.9499999999999993"/>
        <color rgb="FF000000"/>
        <rFont val="Arial"/>
        <family val="2"/>
      </rPr>
      <t>panels.</t>
    </r>
    <r>
      <rPr>
        <sz val="9.9499999999999993"/>
        <color rgb="FF000000"/>
        <rFont val="Helvetica"/>
        <family val="2"/>
      </rPr>
      <t xml:space="preserve"> </t>
    </r>
    <r>
      <rPr>
        <sz val="9.9499999999999993"/>
        <color rgb="FF000000"/>
        <rFont val="Arial"/>
        <family val="2"/>
      </rPr>
      <t>May</t>
    </r>
    <r>
      <rPr>
        <sz val="9.9499999999999993"/>
        <color rgb="FF000000"/>
        <rFont val="Helvetica"/>
        <family val="2"/>
      </rPr>
      <t xml:space="preserve"> </t>
    </r>
    <r>
      <rPr>
        <sz val="9.9499999999999993"/>
        <color rgb="FF000000"/>
        <rFont val="Arial"/>
        <family val="2"/>
      </rPr>
      <t>include</t>
    </r>
    <r>
      <rPr>
        <sz val="9.9499999999999993"/>
        <color rgb="FF000000"/>
        <rFont val="Helvetica"/>
        <family val="2"/>
      </rPr>
      <t xml:space="preserve"> </t>
    </r>
    <r>
      <rPr>
        <sz val="9.9499999999999993"/>
        <color rgb="FF000000"/>
        <rFont val="Arial"/>
        <family val="2"/>
      </rPr>
      <t>concrete</t>
    </r>
    <r>
      <rPr>
        <sz val="9.9499999999999993"/>
        <color rgb="FF000000"/>
        <rFont val="Helvetica"/>
        <family val="2"/>
      </rPr>
      <t xml:space="preserve"> </t>
    </r>
    <r>
      <rPr>
        <sz val="9.9499999999999993"/>
        <color rgb="FF000000"/>
        <rFont val="Arial"/>
        <family val="2"/>
      </rPr>
      <t>topping.</t>
    </r>
  </si>
  <si>
    <r>
      <t>Other</t>
    </r>
    <r>
      <rPr>
        <sz val="9.9499999999999993"/>
        <rFont val="Helvetica"/>
        <family val="2"/>
      </rPr>
      <t xml:space="preserve"> </t>
    </r>
    <r>
      <rPr>
        <sz val="9.9499999999999993"/>
        <rFont val="Arial"/>
        <family val="2"/>
      </rPr>
      <t>Wood</t>
    </r>
    <r>
      <rPr>
        <sz val="9.9499999999999993"/>
        <rFont val="Helvetica"/>
        <family val="2"/>
      </rPr>
      <t xml:space="preserve"> </t>
    </r>
    <r>
      <rPr>
        <sz val="9.9499999999999993"/>
        <rFont val="Arial"/>
        <family val="2"/>
      </rPr>
      <t>Vertical</t>
    </r>
    <r>
      <rPr>
        <sz val="9.9499999999999993"/>
        <rFont val="Helvetica"/>
        <family val="2"/>
      </rPr>
      <t xml:space="preserve"> </t>
    </r>
    <r>
      <rPr>
        <sz val="9.9499999999999993"/>
        <rFont val="Arial"/>
        <family val="2"/>
      </rPr>
      <t>Gravity</t>
    </r>
    <r>
      <rPr>
        <sz val="9.9499999999999993"/>
        <rFont val="Helvetica"/>
        <family val="2"/>
      </rPr>
      <t xml:space="preserve"> </t>
    </r>
    <r>
      <rPr>
        <sz val="9.9499999999999993"/>
        <rFont val="Arial"/>
        <family val="2"/>
      </rPr>
      <t>System</t>
    </r>
  </si>
  <si>
    <r>
      <t>Engineered</t>
    </r>
    <r>
      <rPr>
        <sz val="9.9499999999999993"/>
        <rFont val="Helvetica"/>
        <family val="2"/>
      </rPr>
      <t xml:space="preserve"> </t>
    </r>
    <r>
      <rPr>
        <sz val="9.9499999999999993"/>
        <rFont val="Arial"/>
        <family val="2"/>
      </rPr>
      <t>wood</t>
    </r>
    <r>
      <rPr>
        <sz val="9.9499999999999993"/>
        <rFont val="Helvetica"/>
        <family val="2"/>
      </rPr>
      <t xml:space="preserve"> </t>
    </r>
    <r>
      <rPr>
        <sz val="9.9499999999999993"/>
        <rFont val="Arial"/>
        <family val="2"/>
      </rPr>
      <t>shear</t>
    </r>
    <r>
      <rPr>
        <sz val="9.9499999999999993"/>
        <rFont val="Helvetica"/>
        <family val="2"/>
      </rPr>
      <t xml:space="preserve"> </t>
    </r>
    <r>
      <rPr>
        <sz val="9.9499999999999993"/>
        <rFont val="Arial"/>
        <family val="2"/>
      </rPr>
      <t>panels,</t>
    </r>
    <r>
      <rPr>
        <sz val="9.9499999999999993"/>
        <rFont val="Helvetica"/>
        <family val="2"/>
      </rPr>
      <t xml:space="preserve"> </t>
    </r>
    <r>
      <rPr>
        <sz val="9.9499999999999993"/>
        <rFont val="Arial"/>
        <family val="2"/>
      </rPr>
      <t>including</t>
    </r>
    <r>
      <rPr>
        <sz val="9.9499999999999993"/>
        <rFont val="Helvetica"/>
        <family val="2"/>
      </rPr>
      <t xml:space="preserve"> </t>
    </r>
    <r>
      <rPr>
        <sz val="9.9499999999999993"/>
        <rFont val="Arial"/>
        <family val="2"/>
      </rPr>
      <t>CLT</t>
    </r>
  </si>
  <si>
    <t>Athena Web (beta)</t>
  </si>
  <si>
    <t>* EC3 &gt; Elements Report Raw</t>
  </si>
  <si>
    <t>Saskatchewan (SK)</t>
  </si>
  <si>
    <t>E (Mercantile)</t>
  </si>
  <si>
    <r>
      <t>2/3</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the</t>
    </r>
    <r>
      <rPr>
        <sz val="9.9499999999999993"/>
        <color rgb="FF000000"/>
        <rFont val="Helvetica"/>
        <family val="2"/>
      </rPr>
      <t xml:space="preserve"> </t>
    </r>
    <r>
      <rPr>
        <sz val="9.9499999999999993"/>
        <color rgb="FF000000"/>
        <rFont val="Arial"/>
        <family val="2"/>
      </rPr>
      <t>floor</t>
    </r>
    <r>
      <rPr>
        <sz val="9.9499999999999993"/>
        <color rgb="FF000000"/>
        <rFont val="Helvetica"/>
        <family val="2"/>
      </rPr>
      <t xml:space="preserve"> </t>
    </r>
    <r>
      <rPr>
        <sz val="9.9499999999999993"/>
        <color rgb="FF000000"/>
        <rFont val="Arial"/>
        <family val="2"/>
      </rPr>
      <t>area</t>
    </r>
    <r>
      <rPr>
        <sz val="9.9499999999999993"/>
        <color rgb="FF000000"/>
        <rFont val="Helvetica"/>
        <family val="2"/>
      </rPr>
      <t xml:space="preserve"> </t>
    </r>
    <r>
      <rPr>
        <sz val="9.9499999999999993"/>
        <color rgb="FF000000"/>
        <rFont val="Arial"/>
        <family val="2"/>
      </rPr>
      <t>is</t>
    </r>
    <r>
      <rPr>
        <sz val="9.9499999999999993"/>
        <color rgb="FF000000"/>
        <rFont val="Helvetica"/>
        <family val="2"/>
      </rPr>
      <t xml:space="preserve"> </t>
    </r>
    <r>
      <rPr>
        <sz val="9.9499999999999993"/>
        <color rgb="FF000000"/>
        <rFont val="Arial"/>
        <family val="2"/>
      </rPr>
      <t>composed</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wood</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system</t>
    </r>
    <r>
      <rPr>
        <sz val="9.9499999999999993"/>
        <color rgb="FF000000"/>
        <rFont val="Helvetica"/>
        <family val="2"/>
      </rPr>
      <t xml:space="preserve"> </t>
    </r>
    <r>
      <rPr>
        <sz val="9.9499999999999993"/>
        <color rgb="FF000000"/>
        <rFont val="Arial"/>
        <family val="2"/>
      </rPr>
      <t>not</t>
    </r>
    <r>
      <rPr>
        <sz val="9.9499999999999993"/>
        <color rgb="FF000000"/>
        <rFont val="Helvetica"/>
        <family val="2"/>
      </rPr>
      <t xml:space="preserve"> </t>
    </r>
    <r>
      <rPr>
        <sz val="9.9499999999999993"/>
        <color rgb="FF000000"/>
        <rFont val="Arial"/>
        <family val="2"/>
      </rPr>
      <t>listed</t>
    </r>
    <r>
      <rPr>
        <sz val="9.9499999999999993"/>
        <color rgb="FF000000"/>
        <rFont val="Helvetica"/>
        <family val="2"/>
      </rPr>
      <t xml:space="preserve"> </t>
    </r>
    <r>
      <rPr>
        <sz val="9.9499999999999993"/>
        <color rgb="FF000000"/>
        <rFont val="Arial"/>
        <family val="2"/>
      </rPr>
      <t>above</t>
    </r>
    <r>
      <rPr>
        <sz val="9.9499999999999993"/>
        <color rgb="FF000000"/>
        <rFont val="Helvetica"/>
        <family val="2"/>
      </rPr>
      <t xml:space="preserve"> </t>
    </r>
    <r>
      <rPr>
        <sz val="9.9499999999999993"/>
        <color rgb="FF000000"/>
        <rFont val="Arial"/>
        <family val="2"/>
      </rPr>
      <t>or</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combination</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different</t>
    </r>
    <r>
      <rPr>
        <sz val="9.9499999999999993"/>
        <color rgb="FF000000"/>
        <rFont val="Helvetica"/>
        <family val="2"/>
      </rPr>
      <t xml:space="preserve"> </t>
    </r>
    <r>
      <rPr>
        <sz val="9.9499999999999993"/>
        <color rgb="FF000000"/>
        <rFont val="Arial"/>
        <family val="2"/>
      </rPr>
      <t>wood</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systems.</t>
    </r>
  </si>
  <si>
    <r>
      <t>Other,</t>
    </r>
    <r>
      <rPr>
        <sz val="9.9499999999999993"/>
        <rFont val="Helvetica"/>
        <family val="2"/>
      </rPr>
      <t xml:space="preserve"> </t>
    </r>
    <r>
      <rPr>
        <sz val="9.9499999999999993"/>
        <rFont val="Arial"/>
        <family val="2"/>
      </rPr>
      <t>including</t>
    </r>
    <r>
      <rPr>
        <sz val="9.9499999999999993"/>
        <rFont val="Helvetica"/>
        <family val="2"/>
      </rPr>
      <t xml:space="preserve"> </t>
    </r>
    <r>
      <rPr>
        <sz val="9.9499999999999993"/>
        <rFont val="Arial"/>
        <family val="2"/>
      </rPr>
      <t>wood</t>
    </r>
    <r>
      <rPr>
        <sz val="9.9499999999999993"/>
        <rFont val="Helvetica"/>
        <family val="2"/>
      </rPr>
      <t xml:space="preserve"> </t>
    </r>
    <r>
      <rPr>
        <sz val="9.9499999999999993"/>
        <rFont val="Arial"/>
        <family val="2"/>
      </rPr>
      <t>cantilevered</t>
    </r>
    <r>
      <rPr>
        <sz val="9.9499999999999993"/>
        <rFont val="Helvetica"/>
        <family val="2"/>
      </rPr>
      <t xml:space="preserve"> </t>
    </r>
    <r>
      <rPr>
        <sz val="9.9499999999999993"/>
        <rFont val="Arial"/>
        <family val="2"/>
      </rPr>
      <t>columns</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light-framed</t>
    </r>
    <r>
      <rPr>
        <sz val="9.9499999999999993"/>
        <rFont val="Helvetica"/>
        <family val="2"/>
      </rPr>
      <t xml:space="preserve"> </t>
    </r>
    <r>
      <rPr>
        <sz val="9.9499999999999993"/>
        <rFont val="Arial"/>
        <family val="2"/>
      </rPr>
      <t>walls</t>
    </r>
    <r>
      <rPr>
        <sz val="9.9499999999999993"/>
        <rFont val="Helvetica"/>
        <family val="2"/>
      </rPr>
      <t xml:space="preserve"> </t>
    </r>
    <r>
      <rPr>
        <sz val="9.9499999999999993"/>
        <rFont val="Arial"/>
        <family val="2"/>
      </rPr>
      <t>with</t>
    </r>
    <r>
      <rPr>
        <sz val="9.9499999999999993"/>
        <rFont val="Helvetica"/>
        <family val="2"/>
      </rPr>
      <t xml:space="preserve"> </t>
    </r>
    <r>
      <rPr>
        <sz val="9.9499999999999993"/>
        <rFont val="Arial"/>
        <family val="2"/>
      </rPr>
      <t>shear</t>
    </r>
    <r>
      <rPr>
        <sz val="9.9499999999999993"/>
        <rFont val="Helvetica"/>
        <family val="2"/>
      </rPr>
      <t xml:space="preserve"> </t>
    </r>
    <r>
      <rPr>
        <sz val="9.9499999999999993"/>
        <rFont val="Arial"/>
        <family val="2"/>
      </rPr>
      <t>panels</t>
    </r>
    <r>
      <rPr>
        <sz val="9.9499999999999993"/>
        <rFont val="Helvetica"/>
        <family val="2"/>
      </rPr>
      <t xml:space="preserve"> </t>
    </r>
    <r>
      <rPr>
        <sz val="9.9499999999999993"/>
        <rFont val="Arial"/>
        <family val="2"/>
      </rPr>
      <t>of</t>
    </r>
    <r>
      <rPr>
        <sz val="9.9499999999999993"/>
        <rFont val="Helvetica"/>
        <family val="2"/>
      </rPr>
      <t xml:space="preserve"> </t>
    </r>
    <r>
      <rPr>
        <sz val="9.9499999999999993"/>
        <rFont val="Arial"/>
        <family val="2"/>
      </rPr>
      <t>non-wood</t>
    </r>
    <r>
      <rPr>
        <sz val="9.9499999999999993"/>
        <rFont val="Helvetica"/>
        <family val="2"/>
      </rPr>
      <t xml:space="preserve"> </t>
    </r>
    <r>
      <rPr>
        <sz val="9.9499999999999993"/>
        <rFont val="Arial"/>
        <family val="2"/>
      </rPr>
      <t>materials</t>
    </r>
  </si>
  <si>
    <t>EC3 &gt; Elements Report Formatted</t>
  </si>
  <si>
    <t>Northwest Territories (NT)</t>
  </si>
  <si>
    <t>F-1 (Industrial - High-Hazard)</t>
  </si>
  <si>
    <r>
      <t>2/3</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the</t>
    </r>
    <r>
      <rPr>
        <sz val="9.9499999999999993"/>
        <color rgb="FF000000"/>
        <rFont val="Helvetica"/>
        <family val="2"/>
      </rPr>
      <t xml:space="preserve"> </t>
    </r>
    <r>
      <rPr>
        <sz val="9.9499999999999993"/>
        <color rgb="FF000000"/>
        <rFont val="Arial"/>
        <family val="2"/>
      </rPr>
      <t>floor</t>
    </r>
    <r>
      <rPr>
        <sz val="9.9499999999999993"/>
        <color rgb="FF000000"/>
        <rFont val="Helvetica"/>
        <family val="2"/>
      </rPr>
      <t xml:space="preserve"> </t>
    </r>
    <r>
      <rPr>
        <sz val="9.9499999999999993"/>
        <color rgb="FF000000"/>
        <rFont val="Arial"/>
        <family val="2"/>
      </rPr>
      <t>area</t>
    </r>
    <r>
      <rPr>
        <sz val="9.9499999999999993"/>
        <color rgb="FF000000"/>
        <rFont val="Helvetica"/>
        <family val="2"/>
      </rPr>
      <t xml:space="preserve"> </t>
    </r>
    <r>
      <rPr>
        <sz val="9.9499999999999993"/>
        <color rgb="FF000000"/>
        <rFont val="Arial"/>
        <family val="2"/>
      </rPr>
      <t>is</t>
    </r>
    <r>
      <rPr>
        <sz val="9.9499999999999993"/>
        <color rgb="FF000000"/>
        <rFont val="Helvetica"/>
        <family val="2"/>
      </rPr>
      <t xml:space="preserve"> </t>
    </r>
    <r>
      <rPr>
        <sz val="9.9499999999999993"/>
        <color rgb="FF000000"/>
        <rFont val="Arial"/>
        <family val="2"/>
      </rPr>
      <t>composed</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system</t>
    </r>
    <r>
      <rPr>
        <sz val="9.9499999999999993"/>
        <color rgb="FF000000"/>
        <rFont val="Helvetica"/>
        <family val="2"/>
      </rPr>
      <t xml:space="preserve"> </t>
    </r>
    <r>
      <rPr>
        <sz val="9.9499999999999993"/>
        <color rgb="FF000000"/>
        <rFont val="Arial"/>
        <family val="2"/>
      </rPr>
      <t>not</t>
    </r>
    <r>
      <rPr>
        <sz val="9.9499999999999993"/>
        <color rgb="FF000000"/>
        <rFont val="Helvetica"/>
        <family val="2"/>
      </rPr>
      <t xml:space="preserve"> </t>
    </r>
    <r>
      <rPr>
        <sz val="9.9499999999999993"/>
        <color rgb="FF000000"/>
        <rFont val="Arial"/>
        <family val="2"/>
      </rPr>
      <t>listed</t>
    </r>
    <r>
      <rPr>
        <sz val="9.9499999999999993"/>
        <color rgb="FF000000"/>
        <rFont val="Helvetica"/>
        <family val="2"/>
      </rPr>
      <t xml:space="preserve"> </t>
    </r>
    <r>
      <rPr>
        <sz val="9.9499999999999993"/>
        <color rgb="FF000000"/>
        <rFont val="Arial"/>
        <family val="2"/>
      </rPr>
      <t>above.</t>
    </r>
  </si>
  <si>
    <r>
      <t>Material</t>
    </r>
    <r>
      <rPr>
        <sz val="9.9499999999999993"/>
        <rFont val="Helvetica"/>
        <family val="2"/>
      </rPr>
      <t xml:space="preserve"> </t>
    </r>
    <r>
      <rPr>
        <sz val="9.9499999999999993"/>
        <rFont val="Arial"/>
        <family val="2"/>
      </rPr>
      <t>not</t>
    </r>
    <r>
      <rPr>
        <sz val="9.9499999999999993"/>
        <rFont val="Helvetica"/>
        <family val="2"/>
      </rPr>
      <t xml:space="preserve"> </t>
    </r>
    <r>
      <rPr>
        <sz val="9.9499999999999993"/>
        <rFont val="Arial"/>
        <family val="2"/>
      </rPr>
      <t>listed</t>
    </r>
    <r>
      <rPr>
        <sz val="9.9499999999999993"/>
        <rFont val="Helvetica"/>
        <family val="2"/>
      </rPr>
      <t xml:space="preserve"> </t>
    </r>
    <r>
      <rPr>
        <sz val="9.9499999999999993"/>
        <rFont val="Arial"/>
        <family val="2"/>
      </rPr>
      <t>above,</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no</t>
    </r>
    <r>
      <rPr>
        <sz val="9.9499999999999993"/>
        <rFont val="Helvetica"/>
        <family val="2"/>
      </rPr>
      <t xml:space="preserve"> </t>
    </r>
    <r>
      <rPr>
        <sz val="9.9499999999999993"/>
        <rFont val="Arial"/>
        <family val="2"/>
      </rPr>
      <t>single</t>
    </r>
    <r>
      <rPr>
        <sz val="9.9499999999999993"/>
        <rFont val="Helvetica"/>
        <family val="2"/>
      </rPr>
      <t xml:space="preserve"> </t>
    </r>
    <r>
      <rPr>
        <sz val="9.9499999999999993"/>
        <rFont val="Arial"/>
        <family val="2"/>
      </rPr>
      <t>material</t>
    </r>
    <r>
      <rPr>
        <sz val="9.9499999999999993"/>
        <rFont val="Helvetica"/>
        <family val="2"/>
      </rPr>
      <t xml:space="preserve"> </t>
    </r>
    <r>
      <rPr>
        <sz val="9.9499999999999993"/>
        <rFont val="Arial"/>
        <family val="2"/>
      </rPr>
      <t>predominates</t>
    </r>
    <r>
      <rPr>
        <sz val="9.9499999999999993"/>
        <rFont val="Helvetica"/>
        <family val="2"/>
      </rPr>
      <t xml:space="preserve"> </t>
    </r>
    <r>
      <rPr>
        <sz val="9.9499999999999993"/>
        <rFont val="Arial"/>
        <family val="2"/>
      </rPr>
      <t>(includes</t>
    </r>
    <r>
      <rPr>
        <sz val="9.9499999999999993"/>
        <rFont val="Helvetica"/>
        <family val="2"/>
      </rPr>
      <t xml:space="preserve"> </t>
    </r>
    <r>
      <rPr>
        <sz val="9.9499999999999993"/>
        <rFont val="Arial"/>
        <family val="2"/>
      </rPr>
      <t>Dual</t>
    </r>
    <r>
      <rPr>
        <sz val="9.9499999999999993"/>
        <rFont val="Helvetica"/>
        <family val="2"/>
      </rPr>
      <t xml:space="preserve"> </t>
    </r>
    <r>
      <rPr>
        <sz val="9.9499999999999993"/>
        <rFont val="Arial"/>
        <family val="2"/>
      </rPr>
      <t>Systems</t>
    </r>
    <r>
      <rPr>
        <sz val="9.9499999999999993"/>
        <rFont val="Helvetica"/>
        <family val="2"/>
      </rPr>
      <t xml:space="preserve"> </t>
    </r>
    <r>
      <rPr>
        <sz val="9.9499999999999993"/>
        <rFont val="Arial"/>
        <family val="2"/>
      </rPr>
      <t>with</t>
    </r>
    <r>
      <rPr>
        <sz val="9.9499999999999993"/>
        <rFont val="Helvetica"/>
        <family val="2"/>
      </rPr>
      <t xml:space="preserve"> </t>
    </r>
    <r>
      <rPr>
        <sz val="9.9499999999999993"/>
        <rFont val="Arial"/>
        <family val="2"/>
      </rPr>
      <t>multiple</t>
    </r>
    <r>
      <rPr>
        <sz val="9.9499999999999993"/>
        <rFont val="Helvetica"/>
        <family val="2"/>
      </rPr>
      <t xml:space="preserve"> </t>
    </r>
    <r>
      <rPr>
        <sz val="9.9499999999999993"/>
        <rFont val="Arial"/>
        <family val="2"/>
      </rPr>
      <t>materials)</t>
    </r>
  </si>
  <si>
    <t>* tallyCAT &gt; Elements Report Raw</t>
  </si>
  <si>
    <t>Yukon (YT)</t>
  </si>
  <si>
    <t>F-2 (Industrial - Medium-Hazard)</t>
  </si>
  <si>
    <t>tallyCAT &gt; Elements Report Formatted</t>
  </si>
  <si>
    <t>Nunavut (NU)</t>
  </si>
  <si>
    <t>F-3 (Industrial - Low-Hazard)</t>
  </si>
  <si>
    <t>US-AL (Alabama)</t>
  </si>
  <si>
    <t>US-AK (Alaska)</t>
  </si>
  <si>
    <t>US-AZ (Arizona)</t>
  </si>
  <si>
    <t>US-AR (Arkansas)</t>
  </si>
  <si>
    <t>US-CA (California)</t>
  </si>
  <si>
    <t>US-CO (Colorado)</t>
  </si>
  <si>
    <t>US-CT (Connecticut)</t>
  </si>
  <si>
    <t>US-DE (Delaware)</t>
  </si>
  <si>
    <t>US-FL (Florida)</t>
  </si>
  <si>
    <t>US-GA (Georgia)</t>
  </si>
  <si>
    <t>US-HI (Hawaii)</t>
  </si>
  <si>
    <t>US-ID (Idaho)</t>
  </si>
  <si>
    <t>US-IL (Illinois)</t>
  </si>
  <si>
    <t>US-IN (Indiana)</t>
  </si>
  <si>
    <t>US-IA (Iowa)</t>
  </si>
  <si>
    <t>US-KS (Kansas)</t>
  </si>
  <si>
    <t>US-KY (Kentucky)</t>
  </si>
  <si>
    <t>US-LA (Louisiana)</t>
  </si>
  <si>
    <t>US-ME (Maine)</t>
  </si>
  <si>
    <t>US-MD (Maryland)</t>
  </si>
  <si>
    <t>US-MA (Massachusetts)</t>
  </si>
  <si>
    <t>US-MI (Michigan)</t>
  </si>
  <si>
    <t>US-MN (Minnesota)</t>
  </si>
  <si>
    <t>US-MS (Mississippi)</t>
  </si>
  <si>
    <t>US-MO (Missouri)</t>
  </si>
  <si>
    <t>US-MT (Montana)</t>
  </si>
  <si>
    <t>US-NE (Nebraska)</t>
  </si>
  <si>
    <t>US-NV (Nevada)</t>
  </si>
  <si>
    <t>US-NH (New Hampshire)</t>
  </si>
  <si>
    <t>US-NJ (New Jersey)</t>
  </si>
  <si>
    <t>US-NM (New Mexico)</t>
  </si>
  <si>
    <t>US-NY (New York)</t>
  </si>
  <si>
    <t>US-NC (North Carolina)</t>
  </si>
  <si>
    <t>US-ND (North Dakota)</t>
  </si>
  <si>
    <t>US-OH (Ohio)</t>
  </si>
  <si>
    <t>US-OK (Oklahoma)</t>
  </si>
  <si>
    <t>US-OR (Oregon)</t>
  </si>
  <si>
    <t>US-PA (Pennsylvania)</t>
  </si>
  <si>
    <t>US-RI (Rhode Island)</t>
  </si>
  <si>
    <t>US-SC (South Carolina)</t>
  </si>
  <si>
    <t>US-SD (South Dakota)</t>
  </si>
  <si>
    <t>US-TN (Tennessee)</t>
  </si>
  <si>
    <t>US-TX (Texas)</t>
  </si>
  <si>
    <t>US-UT (Utah)</t>
  </si>
  <si>
    <t>US-VT (Vermont)</t>
  </si>
  <si>
    <t>US-VA (Virginia)</t>
  </si>
  <si>
    <t>US-WA (Washington)</t>
  </si>
  <si>
    <t>US-WV (West Virginia)</t>
  </si>
  <si>
    <t>US-WI (Wisconsin)</t>
  </si>
  <si>
    <t>US-WY (Wyoming)</t>
  </si>
  <si>
    <t>Applicability</t>
  </si>
  <si>
    <t>Cell Legends</t>
  </si>
  <si>
    <t>Tabs Overview</t>
  </si>
  <si>
    <t>Building Elements</t>
  </si>
  <si>
    <t>Are you including building elements other than substructure and shell (i.e. structure and enclosure) in your embodied carbon reporting?</t>
  </si>
  <si>
    <t>Optional Elements</t>
  </si>
  <si>
    <t>Life Cycle Modules Assumptions</t>
  </si>
  <si>
    <t>Methodology Included within the Software Tool</t>
  </si>
  <si>
    <t>Assumptions, Data Modifications, and Manual Calculations</t>
  </si>
  <si>
    <t>Secondary Material Quantity Source</t>
  </si>
  <si>
    <t>Embodied Carbon Reduction Strategies</t>
  </si>
  <si>
    <t xml:space="preserve">Provide any additional information on the project, embodied carbon inputs, or outputs here. </t>
  </si>
  <si>
    <t>■ Provide the total floor area and parkade areas of all the buildings included in this Design Report.</t>
  </si>
  <si>
    <t>■ Provide the following information for each of the buildings included in this Design Report. 
   Building Use Type; Storeys Above Grade; Storeys Below Grade; Gross Floor Area without Parkade; 
   Parkade Gross Floor Area; and Primary Structural System.</t>
  </si>
  <si>
    <t>Specify the life cycle stages that you are including in your reporting, using data from your software tool or using project-specific or regional data.</t>
  </si>
  <si>
    <t>Life Cycle Stages Scope</t>
  </si>
  <si>
    <t>Product (A1-A3)</t>
  </si>
  <si>
    <t>Construction Process - Transport (A4)</t>
  </si>
  <si>
    <t>Use (B1-B5)</t>
  </si>
  <si>
    <t>End-of-Life (C1-C4)</t>
  </si>
  <si>
    <t>Construction Process - Construction (A5)</t>
  </si>
  <si>
    <t>A4</t>
  </si>
  <si>
    <t>A5</t>
  </si>
  <si>
    <t>Addition (to an Existing Building)</t>
  </si>
  <si>
    <t>Name of the Rating System or Certification Pursued</t>
  </si>
  <si>
    <t>Green Building Rating System or Certification Pursued</t>
  </si>
  <si>
    <t>Common Space Allocation</t>
  </si>
  <si>
    <t>How is the common space allocated to the building(s) that their embodied carbon is reported in separate Design Reports?</t>
  </si>
  <si>
    <t>Multiple Buildings Information</t>
  </si>
  <si>
    <t>In the "Reporting" column below, specify the additional elements included in the embodied carbon reporting.</t>
  </si>
  <si>
    <r>
      <rPr>
        <sz val="9"/>
        <color theme="1" tint="0.34998626667073579"/>
        <rFont val="Arial"/>
        <family val="2"/>
      </rPr>
      <t xml:space="preserve">(Interior Construction) </t>
    </r>
    <r>
      <rPr>
        <sz val="10"/>
        <color theme="1"/>
        <rFont val="Arial"/>
        <family val="2"/>
      </rPr>
      <t>Interior</t>
    </r>
  </si>
  <si>
    <r>
      <rPr>
        <sz val="9"/>
        <color theme="1" tint="0.34998626667073579"/>
        <rFont val="Arial"/>
        <family val="2"/>
      </rPr>
      <t xml:space="preserve">(Interior Finishes) </t>
    </r>
    <r>
      <rPr>
        <sz val="10"/>
        <color theme="1"/>
        <rFont val="Arial"/>
        <family val="2"/>
      </rPr>
      <t>Interior</t>
    </r>
  </si>
  <si>
    <r>
      <rPr>
        <sz val="9"/>
        <color theme="1" tint="0.34998626667073579"/>
        <rFont val="Arial"/>
        <family val="2"/>
      </rPr>
      <t xml:space="preserve">(Plumbing) </t>
    </r>
    <r>
      <rPr>
        <sz val="10"/>
        <color theme="1"/>
        <rFont val="Arial"/>
        <family val="2"/>
      </rPr>
      <t>Services</t>
    </r>
  </si>
  <si>
    <r>
      <rPr>
        <sz val="9"/>
        <color theme="1" tint="0.34998626667073579"/>
        <rFont val="Arial"/>
        <family val="2"/>
      </rPr>
      <t xml:space="preserve">(HVAC) </t>
    </r>
    <r>
      <rPr>
        <sz val="10"/>
        <color theme="1"/>
        <rFont val="Arial"/>
        <family val="2"/>
      </rPr>
      <t>Services</t>
    </r>
  </si>
  <si>
    <r>
      <rPr>
        <sz val="9"/>
        <color theme="1" tint="0.34998626667073579"/>
        <rFont val="Arial"/>
        <family val="2"/>
      </rPr>
      <t xml:space="preserve">(Electrical) </t>
    </r>
    <r>
      <rPr>
        <sz val="10"/>
        <color theme="1"/>
        <rFont val="Arial"/>
        <family val="2"/>
      </rPr>
      <t>Services</t>
    </r>
  </si>
  <si>
    <r>
      <rPr>
        <sz val="9"/>
        <color theme="1" tint="0.34998626667073579"/>
        <rFont val="Arial"/>
        <family val="2"/>
      </rPr>
      <t xml:space="preserve">(Other) </t>
    </r>
    <r>
      <rPr>
        <sz val="10"/>
        <color theme="1"/>
        <rFont val="Arial"/>
        <family val="2"/>
      </rPr>
      <t>Services</t>
    </r>
  </si>
  <si>
    <t>Specify</t>
  </si>
  <si>
    <r>
      <rPr>
        <sz val="9"/>
        <color theme="1" tint="0.34998626667073579"/>
        <rFont val="Arial"/>
        <family val="2"/>
      </rPr>
      <t xml:space="preserve">(Foundations, Subgrade enclosure, Slab-on-grade) </t>
    </r>
    <r>
      <rPr>
        <sz val="10"/>
        <color theme="1"/>
        <rFont val="Arial"/>
        <family val="2"/>
      </rPr>
      <t xml:space="preserve">Substructure </t>
    </r>
  </si>
  <si>
    <r>
      <rPr>
        <sz val="9"/>
        <color theme="1" tint="0.34998626667073579"/>
        <rFont val="Arial"/>
        <family val="2"/>
      </rPr>
      <t>(Superstructure, Below-grade interior structure, Envelope, Roof)</t>
    </r>
    <r>
      <rPr>
        <sz val="10"/>
        <color theme="1" tint="0.34998626667073579"/>
        <rFont val="Arial"/>
        <family val="2"/>
      </rPr>
      <t xml:space="preserve"> </t>
    </r>
    <r>
      <rPr>
        <sz val="10"/>
        <color theme="1"/>
        <rFont val="Arial"/>
        <family val="2"/>
      </rPr>
      <t>Shell</t>
    </r>
  </si>
  <si>
    <r>
      <rPr>
        <sz val="9"/>
        <color theme="1" tint="0.34998626667073579"/>
        <rFont val="Arial"/>
        <family val="2"/>
      </rPr>
      <t xml:space="preserve">(Movable Furnishings) </t>
    </r>
    <r>
      <rPr>
        <sz val="10"/>
        <color theme="1"/>
        <rFont val="Arial"/>
        <family val="2"/>
      </rPr>
      <t>Furnishings</t>
    </r>
  </si>
  <si>
    <r>
      <rPr>
        <sz val="9"/>
        <color theme="1" tint="0.34998626667073579"/>
        <rFont val="Arial"/>
        <family val="2"/>
      </rPr>
      <t xml:space="preserve">(Fixed Furnishings) </t>
    </r>
    <r>
      <rPr>
        <sz val="10"/>
        <color theme="1"/>
        <rFont val="Arial"/>
        <family val="2"/>
      </rPr>
      <t>Furnishings</t>
    </r>
  </si>
  <si>
    <r>
      <rPr>
        <sz val="9"/>
        <color theme="1" tint="0.34998626667073579"/>
        <rFont val="Arial"/>
        <family val="2"/>
      </rPr>
      <t xml:space="preserve">(Landscaping) </t>
    </r>
    <r>
      <rPr>
        <sz val="10"/>
        <color theme="1"/>
        <rFont val="Arial"/>
        <family val="2"/>
      </rPr>
      <t>Sitework</t>
    </r>
  </si>
  <si>
    <r>
      <rPr>
        <sz val="9"/>
        <color theme="1" tint="0.34998626667073579"/>
        <rFont val="Arial"/>
        <family val="2"/>
      </rPr>
      <t xml:space="preserve">(Other) </t>
    </r>
    <r>
      <rPr>
        <sz val="10"/>
        <color theme="1"/>
        <rFont val="Arial"/>
        <family val="2"/>
      </rPr>
      <t>Sitework</t>
    </r>
  </si>
  <si>
    <t>■ See Section 3.3 and Table 5 in Appendix B.2 of Vancouver Embodied Carbon Guidelines for a detailed list of required and optional elements and sub-element for compliance with VBBL.</t>
  </si>
  <si>
    <t>Provide any additional details regarding the optional elements and sub-elements that are included in the reporting and compliance.</t>
  </si>
  <si>
    <t>Required</t>
  </si>
  <si>
    <t>Required Field</t>
  </si>
  <si>
    <t>Required Field with Dropdown Options</t>
  </si>
  <si>
    <t>Required Elements</t>
  </si>
  <si>
    <t>■ Provide the filename(s) of the raw data spreadsheet export from the software tool and a description of each file. 
■ Please ensure filenames are correct, as this will be used to link raw data files with this submission template. Example: "Project Name_Proposed_OCL LCC Results.xls"
■ Select relevant file description for each filename. 
■ Dropdown options with * are Required file results to be included for each specific software tool. Other options without * are optional but highly recommended to be included.
■ Depending on the tool, each scenario may have multiple spreadsheet exports that are relevant.</t>
  </si>
  <si>
    <t>Required scope</t>
  </si>
  <si>
    <t>Required+Partial optional</t>
  </si>
  <si>
    <t>Required+All optional</t>
  </si>
  <si>
    <t>Proportional to GFA</t>
  </si>
  <si>
    <t>Proportional to Number of Units</t>
  </si>
  <si>
    <t>Proportional to Number of Parking Stalls</t>
  </si>
  <si>
    <t>Describe the method used to allocate the common spaces between the buildings that their embodied carbon is reported separately.</t>
  </si>
  <si>
    <r>
      <rPr>
        <b/>
        <sz val="10"/>
        <color theme="1" tint="0.499984740745262"/>
        <rFont val="Arial"/>
        <family val="2"/>
      </rPr>
      <t xml:space="preserve">Embodied Carbon Intensity 
(without Parkade) </t>
    </r>
    <r>
      <rPr>
        <sz val="10"/>
        <color theme="1" tint="0.499984740745262"/>
        <rFont val="Arial"/>
        <family val="2"/>
      </rPr>
      <t xml:space="preserve">
(kg CO</t>
    </r>
    <r>
      <rPr>
        <vertAlign val="subscript"/>
        <sz val="11"/>
        <color theme="1" tint="0.499984740745262"/>
        <rFont val="Calibri"/>
        <family val="2"/>
        <scheme val="minor"/>
      </rPr>
      <t>2</t>
    </r>
    <r>
      <rPr>
        <sz val="11"/>
        <color theme="1" tint="0.499984740745262"/>
        <rFont val="Calibri"/>
        <family val="2"/>
        <scheme val="minor"/>
      </rPr>
      <t>e/m</t>
    </r>
    <r>
      <rPr>
        <vertAlign val="superscript"/>
        <sz val="11"/>
        <color theme="1" tint="0.499984740745262"/>
        <rFont val="Calibri"/>
        <family val="2"/>
        <scheme val="minor"/>
      </rPr>
      <t>2</t>
    </r>
    <r>
      <rPr>
        <sz val="11"/>
        <color theme="1" tint="0.499984740745262"/>
        <rFont val="Calibri"/>
        <family val="2"/>
        <scheme val="minor"/>
      </rPr>
      <t>)</t>
    </r>
  </si>
  <si>
    <t>■ List the required sub-elements excluded from the reporting and a brief description of the reason. 
■ List the optional sub-elements included in the reporting of required elements.</t>
  </si>
  <si>
    <t xml:space="preserve">■ Embodied Carbon Pathfinder (Pathfinder) is only acceptable at the Rezoning Permit stage. 
■ Pathfinder provides a high-level, order-of-magnitude estimate, based on modelled scenarios for select building archetypes, and is not specific to a project’s geometry or material quantities. 
■ Project teams are encouraged to model the embodied carbon of their specific project early in the design process to help inform design and material selection. </t>
  </si>
  <si>
    <t>Override the formula in the "Compliance" column below, to change the default answer from "Yes" to "No"  for the optional elements that are not included in the compliance assessment.</t>
  </si>
  <si>
    <t>List the original and substituted materials or components.</t>
  </si>
  <si>
    <t>Describe any strategies used in the proposed design to reduce embodied carbon emissions.</t>
  </si>
  <si>
    <t>Describe these strategies incorporated and the elements for which they are implemented for.</t>
  </si>
  <si>
    <t>Additional details may be provided in a supporting report, as described in Section 6.2 (d) of the Guidelines.</t>
  </si>
  <si>
    <t>Transport - Construction Process (A4)</t>
  </si>
  <si>
    <t>Required+Optional Elements (Partial)</t>
  </si>
  <si>
    <t>Required+Optional Elements (All)</t>
  </si>
  <si>
    <t>Are the reported optional elements included in the compliance assessment?</t>
  </si>
  <si>
    <t>Required Scope Reduction 
(Substructure &amp; Shell)</t>
  </si>
  <si>
    <t>Describe the modifications made and the data sources used. For instance the default tool assumptions may have been modified to align with Tables 1-3, or Table 6 in the Vancouver Embodied Carbon Guidelines.</t>
  </si>
  <si>
    <t>Did you substitute any major material or component in the building design with a proxy, due to the lack of data availability in the software tool?</t>
  </si>
  <si>
    <t>Did you modify any of default assumptions or data sources used in the software tool inside the tool or manually outside it?</t>
  </si>
  <si>
    <t>■ If the baseline compliance path is used, answer the following questions for the proposed design and baseline.</t>
  </si>
  <si>
    <t xml:space="preserve">Report default values from the software tool for modules C1-C4 of elements designed with DfD strategies. </t>
  </si>
  <si>
    <r>
      <t xml:space="preserve">End-of-Life (C1-C4)
</t>
    </r>
    <r>
      <rPr>
        <i/>
        <sz val="9"/>
        <color theme="1" tint="0.34998626667073579"/>
        <rFont val="Arial"/>
        <family val="2"/>
      </rPr>
      <t>Elements Designed with DfD Strategies</t>
    </r>
  </si>
  <si>
    <t>Total (A-C)</t>
  </si>
  <si>
    <t>Beyond the Building Life (D1-D4)</t>
  </si>
  <si>
    <t>% reduction from DfD strategies</t>
  </si>
  <si>
    <t>A-C with or w/o breakdown
w. DfD credit</t>
  </si>
  <si>
    <t>A-C with or w/o breakdown
w/o DfD credit</t>
  </si>
  <si>
    <t>Contribution of DfD Credit to
 the Total Reduction Achieved</t>
  </si>
  <si>
    <t xml:space="preserve">Carbon Storage                         </t>
  </si>
  <si>
    <t xml:space="preserve"> (Optional)                               </t>
  </si>
  <si>
    <r>
      <t xml:space="preserve">Total Carbon Storage </t>
    </r>
    <r>
      <rPr>
        <sz val="10"/>
        <color theme="0"/>
        <rFont val="Arial"/>
        <family val="2"/>
      </rPr>
      <t>(kg CO</t>
    </r>
    <r>
      <rPr>
        <vertAlign val="subscript"/>
        <sz val="10"/>
        <color theme="0"/>
        <rFont val="Arial"/>
        <family val="2"/>
      </rPr>
      <t>2</t>
    </r>
    <r>
      <rPr>
        <sz val="10"/>
        <color theme="0"/>
        <rFont val="Arial"/>
        <family val="2"/>
      </rPr>
      <t>e)</t>
    </r>
  </si>
  <si>
    <r>
      <t>Total Embodied Carbon Emissions</t>
    </r>
    <r>
      <rPr>
        <sz val="10"/>
        <color theme="0"/>
        <rFont val="Arial"/>
        <family val="2"/>
      </rPr>
      <t xml:space="preserve"> (kg CO</t>
    </r>
    <r>
      <rPr>
        <vertAlign val="subscript"/>
        <sz val="10"/>
        <color theme="0"/>
        <rFont val="Arial"/>
        <family val="2"/>
      </rPr>
      <t>2</t>
    </r>
    <r>
      <rPr>
        <sz val="10"/>
        <color theme="0"/>
        <rFont val="Arial"/>
        <family val="2"/>
      </rPr>
      <t>e)</t>
    </r>
  </si>
  <si>
    <r>
      <t>Embodied Carbon Intensity (without Parkade)</t>
    </r>
    <r>
      <rPr>
        <sz val="10"/>
        <color theme="0"/>
        <rFont val="Arial"/>
        <family val="2"/>
      </rPr>
      <t xml:space="preserve"> (kg CO</t>
    </r>
    <r>
      <rPr>
        <vertAlign val="subscript"/>
        <sz val="11"/>
        <color theme="0"/>
        <rFont val="Calibri"/>
        <family val="2"/>
        <scheme val="minor"/>
      </rPr>
      <t>2</t>
    </r>
    <r>
      <rPr>
        <sz val="11"/>
        <color theme="0"/>
        <rFont val="Calibri"/>
        <family val="2"/>
        <scheme val="minor"/>
      </rPr>
      <t>e/m</t>
    </r>
    <r>
      <rPr>
        <vertAlign val="superscript"/>
        <sz val="11"/>
        <color theme="0"/>
        <rFont val="Calibri"/>
        <family val="2"/>
        <scheme val="minor"/>
      </rPr>
      <t>2</t>
    </r>
    <r>
      <rPr>
        <sz val="11"/>
        <color theme="0"/>
        <rFont val="Calibri"/>
        <family val="2"/>
        <scheme val="minor"/>
      </rPr>
      <t>)</t>
    </r>
  </si>
  <si>
    <r>
      <t xml:space="preserve">Embodied Carbon Intensity (with Parkade) </t>
    </r>
    <r>
      <rPr>
        <sz val="10"/>
        <color theme="0"/>
        <rFont val="Arial"/>
        <family val="2"/>
      </rPr>
      <t>(kg CO</t>
    </r>
    <r>
      <rPr>
        <vertAlign val="subscript"/>
        <sz val="11"/>
        <color theme="0"/>
        <rFont val="Calibri"/>
        <family val="2"/>
        <scheme val="minor"/>
      </rPr>
      <t>2</t>
    </r>
    <r>
      <rPr>
        <sz val="11"/>
        <color theme="0"/>
        <rFont val="Calibri"/>
        <family val="2"/>
        <scheme val="minor"/>
      </rPr>
      <t>e/m</t>
    </r>
    <r>
      <rPr>
        <vertAlign val="superscript"/>
        <sz val="11"/>
        <color theme="0"/>
        <rFont val="Calibri"/>
        <family val="2"/>
        <scheme val="minor"/>
      </rPr>
      <t>2</t>
    </r>
    <r>
      <rPr>
        <sz val="11"/>
        <color theme="0"/>
        <rFont val="Calibri"/>
        <family val="2"/>
        <scheme val="minor"/>
      </rPr>
      <t>)</t>
    </r>
  </si>
  <si>
    <r>
      <t>Carbon Storage Intensity (without Parkade)</t>
    </r>
    <r>
      <rPr>
        <sz val="10"/>
        <color theme="0"/>
        <rFont val="Arial"/>
        <family val="2"/>
      </rPr>
      <t xml:space="preserve"> (kg CO</t>
    </r>
    <r>
      <rPr>
        <vertAlign val="subscript"/>
        <sz val="10"/>
        <color theme="0"/>
        <rFont val="Arial"/>
        <family val="2"/>
      </rPr>
      <t>2</t>
    </r>
    <r>
      <rPr>
        <sz val="10"/>
        <color theme="0"/>
        <rFont val="Arial"/>
        <family val="2"/>
      </rPr>
      <t>e/m</t>
    </r>
    <r>
      <rPr>
        <vertAlign val="superscript"/>
        <sz val="10"/>
        <color theme="0"/>
        <rFont val="Arial"/>
        <family val="2"/>
      </rPr>
      <t>2</t>
    </r>
    <r>
      <rPr>
        <sz val="10"/>
        <color theme="0"/>
        <rFont val="Arial"/>
        <family val="2"/>
      </rPr>
      <t>)</t>
    </r>
  </si>
  <si>
    <r>
      <t>Carbon Storage Intensity (with Parkade)</t>
    </r>
    <r>
      <rPr>
        <sz val="10"/>
        <color theme="0"/>
        <rFont val="Arial"/>
        <family val="2"/>
      </rPr>
      <t xml:space="preserve"> (kg CO</t>
    </r>
    <r>
      <rPr>
        <vertAlign val="subscript"/>
        <sz val="10"/>
        <color theme="0"/>
        <rFont val="Arial"/>
        <family val="2"/>
      </rPr>
      <t>2</t>
    </r>
    <r>
      <rPr>
        <sz val="10"/>
        <color theme="0"/>
        <rFont val="Arial"/>
        <family val="2"/>
      </rPr>
      <t>e/m</t>
    </r>
    <r>
      <rPr>
        <vertAlign val="superscript"/>
        <sz val="10"/>
        <color theme="0"/>
        <rFont val="Arial"/>
        <family val="2"/>
      </rPr>
      <t>2</t>
    </r>
    <r>
      <rPr>
        <sz val="10"/>
        <color theme="0"/>
        <rFont val="Arial"/>
        <family val="2"/>
      </rPr>
      <t>)</t>
    </r>
  </si>
  <si>
    <r>
      <t xml:space="preserve">Carbon Storage Intensity (without Parkade) </t>
    </r>
    <r>
      <rPr>
        <sz val="10"/>
        <color theme="0"/>
        <rFont val="Arial"/>
        <family val="2"/>
      </rPr>
      <t>(kg CO</t>
    </r>
    <r>
      <rPr>
        <vertAlign val="subscript"/>
        <sz val="10"/>
        <color theme="0"/>
        <rFont val="Arial"/>
        <family val="2"/>
      </rPr>
      <t>2</t>
    </r>
    <r>
      <rPr>
        <sz val="10"/>
        <color theme="0"/>
        <rFont val="Arial"/>
        <family val="2"/>
      </rPr>
      <t>e/m</t>
    </r>
    <r>
      <rPr>
        <vertAlign val="superscript"/>
        <sz val="10"/>
        <color theme="0"/>
        <rFont val="Arial"/>
        <family val="2"/>
      </rPr>
      <t>2</t>
    </r>
    <r>
      <rPr>
        <sz val="10"/>
        <color theme="0"/>
        <rFont val="Arial"/>
        <family val="2"/>
      </rPr>
      <t>)</t>
    </r>
  </si>
  <si>
    <t>Are any required sub-elements excluded from the reporting or are any optional 
sub-elements within mandatory elements included in the reporting?</t>
  </si>
  <si>
    <t>Are the building(s) in this Design Report connected to other buildings in the project that are reported separately, i.e. are not included in this Design Report?</t>
  </si>
  <si>
    <t>■ The "Reporting" column is automatically populated based on the software specified in cell #D16, except for when "Other" is selected.
■ Do not modify the auto-populated responses, unless the project is reporting embodied carbon of the missing life cycle stages using project-specific or regional data.</t>
  </si>
  <si>
    <t>Construction - Construction Process (A5)</t>
  </si>
  <si>
    <r>
      <t>Design for Disassembly and Adaptability (DfD) Credit</t>
    </r>
    <r>
      <rPr>
        <sz val="10"/>
        <color theme="0"/>
        <rFont val="Arial"/>
        <family val="2"/>
      </rPr>
      <t xml:space="preserve"> (kg CO</t>
    </r>
    <r>
      <rPr>
        <vertAlign val="subscript"/>
        <sz val="10"/>
        <color theme="0"/>
        <rFont val="Arial"/>
        <family val="2"/>
      </rPr>
      <t>2</t>
    </r>
    <r>
      <rPr>
        <sz val="10"/>
        <color theme="0"/>
        <rFont val="Arial"/>
        <family val="2"/>
      </rPr>
      <t>e)</t>
    </r>
  </si>
  <si>
    <r>
      <t>Total Embodied Carbon Emissions</t>
    </r>
    <r>
      <rPr>
        <sz val="10"/>
        <color theme="0"/>
        <rFont val="Arial"/>
        <family val="2"/>
      </rPr>
      <t xml:space="preserve"> (kg CO</t>
    </r>
    <r>
      <rPr>
        <vertAlign val="subscript"/>
        <sz val="10"/>
        <color theme="0"/>
        <rFont val="Calibri"/>
        <family val="2"/>
        <scheme val="minor"/>
      </rPr>
      <t>2</t>
    </r>
    <r>
      <rPr>
        <sz val="10"/>
        <color theme="0"/>
        <rFont val="Calibri"/>
        <family val="2"/>
        <scheme val="minor"/>
      </rPr>
      <t>e)</t>
    </r>
  </si>
  <si>
    <r>
      <t>Embodied Carbon Intensity (without Parkade)</t>
    </r>
    <r>
      <rPr>
        <sz val="10"/>
        <color theme="0"/>
        <rFont val="Arial"/>
        <family val="2"/>
      </rPr>
      <t xml:space="preserve"> (kg CO</t>
    </r>
    <r>
      <rPr>
        <vertAlign val="subscript"/>
        <sz val="10"/>
        <color theme="0"/>
        <rFont val="Arial"/>
        <family val="2"/>
      </rPr>
      <t>2</t>
    </r>
    <r>
      <rPr>
        <sz val="10"/>
        <color theme="0"/>
        <rFont val="Arial"/>
        <family val="2"/>
      </rPr>
      <t>e/m</t>
    </r>
    <r>
      <rPr>
        <vertAlign val="superscript"/>
        <sz val="10"/>
        <color theme="0"/>
        <rFont val="Arial"/>
        <family val="2"/>
      </rPr>
      <t>2</t>
    </r>
    <r>
      <rPr>
        <sz val="10"/>
        <color theme="0"/>
        <rFont val="Arial"/>
        <family val="2"/>
      </rPr>
      <t>)</t>
    </r>
  </si>
  <si>
    <r>
      <t>Embodied Carbon Intensity (with Parkade)</t>
    </r>
    <r>
      <rPr>
        <sz val="10"/>
        <color theme="0"/>
        <rFont val="Arial"/>
        <family val="2"/>
      </rPr>
      <t xml:space="preserve"> (kg CO</t>
    </r>
    <r>
      <rPr>
        <vertAlign val="subscript"/>
        <sz val="11"/>
        <color theme="0"/>
        <rFont val="Calibri"/>
        <family val="2"/>
        <scheme val="minor"/>
      </rPr>
      <t>2</t>
    </r>
    <r>
      <rPr>
        <sz val="11"/>
        <color theme="0"/>
        <rFont val="Calibri"/>
        <family val="2"/>
        <scheme val="minor"/>
      </rPr>
      <t>e/m</t>
    </r>
    <r>
      <rPr>
        <vertAlign val="superscript"/>
        <sz val="11"/>
        <color theme="0"/>
        <rFont val="Calibri"/>
        <family val="2"/>
        <scheme val="minor"/>
      </rPr>
      <t>2</t>
    </r>
    <r>
      <rPr>
        <sz val="11"/>
        <color theme="0"/>
        <rFont val="Calibri"/>
        <family val="2"/>
        <scheme val="minor"/>
      </rPr>
      <t>)</t>
    </r>
  </si>
  <si>
    <t>1. Instructions</t>
  </si>
  <si>
    <t>Carbon Storage (Optional)</t>
  </si>
  <si>
    <t>General Instructions</t>
  </si>
  <si>
    <r>
      <t xml:space="preserve">■ This Embodied Carbon Design Report (Design Report) is the reporting template designed to be used for demonstrating compliance with the embodied carbon requirements specified in Section 10.4 of the VBBL. 
■ These VBBL requirements apply to all </t>
    </r>
    <r>
      <rPr>
        <u/>
        <sz val="10"/>
        <rFont val="Arial"/>
        <family val="2"/>
      </rPr>
      <t>new Part 3 buildings</t>
    </r>
    <r>
      <rPr>
        <sz val="10"/>
        <rFont val="Arial"/>
        <family val="2"/>
      </rPr>
      <t xml:space="preserve">. 
■ These requirements do not apply to alterations to existing buildings, unless alterations are so significant that they are generally treated as the construction of a new building. Applicants should consult with building officials to confirm the applicability in these cases.
■ For guidance on applicability and embodied carbon emissions modelling refer to the corresponding version of Vancouver Embodied Carbon Guidelines (Guidelines). </t>
    </r>
  </si>
  <si>
    <t>■ For additional submission requirements see Section 6.2 of the Guidelines.
■ Projects with multiple buildings shall follow the guidance provided in Sections 2.4 (a) of the Guidelines to decide whether they should submit one Design Report per building or combine reporting in one report. 
■ This report shall be submitted in both Excel and PDF formats.
■ Complete all fields that apply, using information that represents the current stage of design (For the City of Vancouver, submissions are required at Rezoning Permit and Building Permit). 
■ For fields that do not apply or for which there is no information available (e.g. at Rezoning Permit), leave them blank or enter "N/A".
■ The row heights can be changed if more space is needed in any cell.
■ For questions relating to this design report please email green.buildings@vancouver.ca</t>
  </si>
  <si>
    <t>The user is encouraged to fill in the tabs in the following order, as answers to some questions will impact the following sections or tabs</t>
  </si>
  <si>
    <t>(Optional) Were design for disassembly and adaptability (DfD) strategies incorporated in the proposed design, based on the CSA Z782 or ISO 20887 standards?</t>
  </si>
  <si>
    <t>Primary Building Use</t>
  </si>
  <si>
    <t>Secondary Building Use</t>
  </si>
  <si>
    <r>
      <t>Primary Use Gross Floor Area (m</t>
    </r>
    <r>
      <rPr>
        <vertAlign val="superscript"/>
        <sz val="10"/>
        <color theme="1"/>
        <rFont val="Arial"/>
        <family val="2"/>
      </rPr>
      <t>2</t>
    </r>
    <r>
      <rPr>
        <sz val="10"/>
        <color theme="1"/>
        <rFont val="Arial"/>
        <family val="2"/>
      </rPr>
      <t>)</t>
    </r>
  </si>
  <si>
    <r>
      <t>Secondary Use Gross Floor Area (m</t>
    </r>
    <r>
      <rPr>
        <vertAlign val="superscript"/>
        <sz val="10"/>
        <color theme="1"/>
        <rFont val="Arial"/>
        <family val="2"/>
      </rPr>
      <t>2</t>
    </r>
    <r>
      <rPr>
        <sz val="10"/>
        <color theme="1"/>
        <rFont val="Arial"/>
        <family val="2"/>
      </rPr>
      <t>)</t>
    </r>
  </si>
  <si>
    <t>A-1 (Assembly - Performing Art Occupancies)</t>
  </si>
  <si>
    <t>A-2 (Assembly - Other Occupancies)</t>
  </si>
  <si>
    <t>A-3 (Assembly - Arena Type Occupancies)</t>
  </si>
  <si>
    <t>A-4 (Assembly - Open Air Gathering Occupancies)</t>
  </si>
  <si>
    <t>B-1 (Detention Occupancies)</t>
  </si>
  <si>
    <t>B-2 (Treatment Occupancies)</t>
  </si>
  <si>
    <t>B-3 (Care Occupancies)</t>
  </si>
  <si>
    <t>C (Residential Occupancies)</t>
  </si>
  <si>
    <t>D (Business &amp; Personal Services Occupancies)</t>
  </si>
  <si>
    <t>E (Mercantile Occupancies)</t>
  </si>
  <si>
    <t>F-1 (High-Hazard Industrial Occupancies)</t>
  </si>
  <si>
    <t>F-2 (Medium-Hazard Industrial Occupancies)</t>
  </si>
  <si>
    <t>F-3 (Low-Hazard Industrial Occupancies)</t>
  </si>
  <si>
    <t>3. EC Modelling Info</t>
  </si>
  <si>
    <t>Information on the embodied carbon model, including the tool used and the scope</t>
  </si>
  <si>
    <t>6. Raw Data</t>
  </si>
  <si>
    <t>Embodied Carbon Modelling Information</t>
  </si>
  <si>
    <t>■ The definition of terms and systems from the "Project Info" tab are provided below.</t>
  </si>
  <si>
    <t>■ Use the form below to report the embodied carbon emissions and assess compliance with the embodied carbon requirements of Vancouver Building By-law.
■ "Required Elements" should only include substructure and shell (i.e. structure and enclosure).
■ "Optional Elements" shall include the other elements, indicated to be included in the "Building Elements" section of "EC Modelling Info" tab.
■ Biogenic carbon and concrete carbonation shall not be included in this tab. They may be reported separately in "Carbon Storage" tab.</t>
  </si>
  <si>
    <t>■ Use the form below to indicate the optional scope included in embodied carbon reporting and compliance with the City of Vancouver's requirements.
■ Unless specified in "Reporting" and/or "Compliance" columns below as "Yes", all the optional scopes will be assumed to be excluded from the embodied carbon reporting and compliance.
■ Emissions and benefits from module D, biogenic carbon, and concrete carbonation can be reported. However, these should be reported separately and are excluded from the results used for demonstrating compliance with the City of Vancouver's requirements. 
■ All optional scopes are excluded from the compliance, if the "Absolute Path" is selected in tab "Results &amp; Compliance". 
■ Optional scopes are included in the results used for compliance, if the "Baseline Path"  is selected in tab "Results &amp; Compliance" and if they are indicated to be included in the "Compliance" column below.</t>
  </si>
  <si>
    <t>If "Baseline Path" is selected in "Results &amp; Compliance" tab, the user can specify in the "Compliance" column below, whether any of the optional elements are included in compliance assessment.</t>
  </si>
  <si>
    <t xml:space="preserve">Reporting carbon storage is optional and may be reported separately in the "Carbon Storage" tab. </t>
  </si>
  <si>
    <t>Definition of terms and description of the structural systems in "Project Info" tab</t>
  </si>
  <si>
    <t>■ Use the form below to provide the general information regarding the proposed project and building(s) included in this Design Report.
■ See the definition of terms and description of the structural systems in "Definitions" tab.</t>
  </si>
  <si>
    <t>■ Reporting biogenic carbon and concrete carbonation is optional.
■ Carbon storage shall be reported separately in this form and is not included in the compliance assessment.</t>
  </si>
  <si>
    <t>File names and submission requirements of raw data from different embodied carbon assessment software tools</t>
  </si>
  <si>
    <t>■ Unless other guidance is provided below, specify the following information for the largest building included in this Design Report (by gross floor area).</t>
  </si>
  <si>
    <t>Version 1.1</t>
  </si>
  <si>
    <t>Applicable Rezoning Verstion</t>
  </si>
  <si>
    <t>Rezoning Permit Version</t>
  </si>
  <si>
    <t>Prior to 2018</t>
  </si>
  <si>
    <t>GBPR 2018 (May 1, 2018 to May 17, 2022)</t>
  </si>
  <si>
    <t>GBPR 2022 (May 18, 2022 to July 24, 2023)</t>
  </si>
  <si>
    <t>GBPR 2023 (July 25, 2023 to Current)</t>
  </si>
  <si>
    <t>N/A</t>
  </si>
  <si>
    <t>No. of Parking Stalls</t>
  </si>
  <si>
    <t>LCA Modeller Email</t>
  </si>
  <si>
    <t>CaGBC ZCB v4</t>
  </si>
  <si>
    <t>Project data</t>
  </si>
  <si>
    <t>BP Date</t>
  </si>
  <si>
    <t>GFA (m2)</t>
  </si>
  <si>
    <t>Version Tracker</t>
  </si>
  <si>
    <t>Version</t>
  </si>
  <si>
    <t>Date</t>
  </si>
  <si>
    <t>Description of change</t>
  </si>
  <si>
    <t xml:space="preserve">First published. </t>
  </si>
  <si>
    <t xml:space="preserve">Describes changes between versions of the Embodied Carbon Design Report </t>
  </si>
  <si>
    <t>8. Version Tracker</t>
  </si>
  <si>
    <t>4. Results &amp; Compliance Cells</t>
  </si>
  <si>
    <t xml:space="preserve">Proposed Total Embodied Carbon </t>
  </si>
  <si>
    <t xml:space="preserve">Compliance Path </t>
  </si>
  <si>
    <t xml:space="preserve">Optional Elements? </t>
  </si>
  <si>
    <t xml:space="preserve">Optional Elements Included? </t>
  </si>
  <si>
    <t>Cell</t>
  </si>
  <si>
    <t>Miminum Reduction Required</t>
  </si>
  <si>
    <t>Min. Reduction Required</t>
  </si>
  <si>
    <t xml:space="preserve">Complies? </t>
  </si>
  <si>
    <t>Input Cell Data</t>
  </si>
  <si>
    <t>Output Cell data</t>
  </si>
  <si>
    <t>Error messages for Cell D27 tab 4</t>
  </si>
  <si>
    <t>Message</t>
  </si>
  <si>
    <t xml:space="preserve">Error 01: Specify the project's gross floor area (excluding parkade) in "Project Info" tab. </t>
  </si>
  <si>
    <t xml:space="preserve">Error 02: Specify the software tool used in "EC Modelling Info" tab. </t>
  </si>
  <si>
    <t>Combined Error Messages</t>
  </si>
  <si>
    <t>A-C Proposed</t>
  </si>
  <si>
    <t>A-C Baseline</t>
  </si>
  <si>
    <t xml:space="preserve">■ Updates are tracked between versions. </t>
  </si>
  <si>
    <t>Updated compliance to apply 10% reduction for all buildings.</t>
  </si>
  <si>
    <t>Effective date of VBBL 2025 changed from Jan 1, 2025, to Mid 2025. Exact date to be confirmed.</t>
  </si>
  <si>
    <t>Partial</t>
  </si>
  <si>
    <t>corrected the formula to show as "" instead of 0, if the values for baseline are missing</t>
  </si>
  <si>
    <t>Did not check DfD formulas.ZT.v1.1</t>
  </si>
  <si>
    <t xml:space="preserve">Error 04: Specify the compliance path in cell #F13 above. </t>
  </si>
  <si>
    <r>
      <t xml:space="preserve">Error 05: Specify the </t>
    </r>
    <r>
      <rPr>
        <b/>
        <sz val="11"/>
        <color theme="1"/>
        <rFont val="Calibri"/>
        <family val="2"/>
        <scheme val="minor"/>
      </rPr>
      <t>proposed</t>
    </r>
    <r>
      <rPr>
        <sz val="11"/>
        <color theme="1"/>
        <rFont val="Calibri"/>
        <family val="2"/>
        <scheme val="minor"/>
      </rPr>
      <t xml:space="preserve"> design emissions from </t>
    </r>
    <r>
      <rPr>
        <b/>
        <sz val="11"/>
        <color theme="1"/>
        <rFont val="Calibri"/>
        <family val="2"/>
        <scheme val="minor"/>
      </rPr>
      <t>all</t>
    </r>
    <r>
      <rPr>
        <sz val="11"/>
        <color theme="1"/>
        <rFont val="Calibri"/>
        <family val="2"/>
        <scheme val="minor"/>
      </rPr>
      <t xml:space="preserve"> the </t>
    </r>
    <r>
      <rPr>
        <b/>
        <sz val="11"/>
        <color theme="1"/>
        <rFont val="Calibri"/>
        <family val="2"/>
        <scheme val="minor"/>
      </rPr>
      <t>required + optional</t>
    </r>
    <r>
      <rPr>
        <sz val="11"/>
        <color theme="1"/>
        <rFont val="Calibri"/>
        <family val="2"/>
        <scheme val="minor"/>
      </rPr>
      <t xml:space="preserve"> elements, below in the "Results" section in Column F. </t>
    </r>
  </si>
  <si>
    <r>
      <t xml:space="preserve">Error 06: Specify the </t>
    </r>
    <r>
      <rPr>
        <b/>
        <sz val="11"/>
        <color theme="1"/>
        <rFont val="Calibri"/>
        <family val="2"/>
        <scheme val="minor"/>
      </rPr>
      <t>proposed</t>
    </r>
    <r>
      <rPr>
        <sz val="11"/>
        <color theme="1"/>
        <rFont val="Calibri"/>
        <family val="2"/>
        <scheme val="minor"/>
      </rPr>
      <t xml:space="preserve"> design emissions from </t>
    </r>
    <r>
      <rPr>
        <b/>
        <sz val="11"/>
        <color theme="1"/>
        <rFont val="Calibri"/>
        <family val="2"/>
        <scheme val="minor"/>
      </rPr>
      <t>required + optional elements included in compliance</t>
    </r>
    <r>
      <rPr>
        <sz val="11"/>
        <color theme="1"/>
        <rFont val="Calibri"/>
        <family val="2"/>
        <scheme val="minor"/>
      </rPr>
      <t xml:space="preserve">, below in the "Results" section in  Column E. </t>
    </r>
  </si>
  <si>
    <r>
      <t xml:space="preserve">Error 07: Specify the </t>
    </r>
    <r>
      <rPr>
        <b/>
        <sz val="11"/>
        <color theme="1"/>
        <rFont val="Calibri"/>
        <family val="2"/>
        <scheme val="minor"/>
      </rPr>
      <t>proposed</t>
    </r>
    <r>
      <rPr>
        <sz val="11"/>
        <color theme="1"/>
        <rFont val="Calibri"/>
        <family val="2"/>
        <scheme val="minor"/>
      </rPr>
      <t xml:space="preserve"> design emissions from the </t>
    </r>
    <r>
      <rPr>
        <b/>
        <sz val="11"/>
        <color theme="1"/>
        <rFont val="Calibri"/>
        <family val="2"/>
        <scheme val="minor"/>
      </rPr>
      <t>required elements</t>
    </r>
    <r>
      <rPr>
        <sz val="11"/>
        <color theme="1"/>
        <rFont val="Calibri"/>
        <family val="2"/>
        <scheme val="minor"/>
      </rPr>
      <t xml:space="preserve">, in the "Results" section in Column D. </t>
    </r>
  </si>
  <si>
    <r>
      <t xml:space="preserve">Error 08: Specify the  </t>
    </r>
    <r>
      <rPr>
        <b/>
        <sz val="11"/>
        <color theme="1"/>
        <rFont val="Calibri"/>
        <family val="2"/>
        <scheme val="minor"/>
      </rPr>
      <t>baseline</t>
    </r>
    <r>
      <rPr>
        <sz val="11"/>
        <color theme="1"/>
        <rFont val="Calibri"/>
        <family val="2"/>
        <scheme val="minor"/>
      </rPr>
      <t xml:space="preserve"> emissions from </t>
    </r>
    <r>
      <rPr>
        <b/>
        <sz val="11"/>
        <color theme="1"/>
        <rFont val="Calibri"/>
        <family val="2"/>
        <scheme val="minor"/>
      </rPr>
      <t>all the required+optional elements</t>
    </r>
    <r>
      <rPr>
        <sz val="11"/>
        <color theme="1"/>
        <rFont val="Calibri"/>
        <family val="2"/>
        <scheme val="minor"/>
      </rPr>
      <t xml:space="preserve">, belowin the "Results" section in Column F. </t>
    </r>
  </si>
  <si>
    <r>
      <t xml:space="preserve">Error 09: Specify the </t>
    </r>
    <r>
      <rPr>
        <b/>
        <sz val="11"/>
        <color theme="1"/>
        <rFont val="Calibri"/>
        <family val="2"/>
        <scheme val="minor"/>
      </rPr>
      <t>baseline</t>
    </r>
    <r>
      <rPr>
        <sz val="11"/>
        <color theme="1"/>
        <rFont val="Calibri"/>
        <family val="2"/>
        <scheme val="minor"/>
      </rPr>
      <t xml:space="preserve"> emissions from the </t>
    </r>
    <r>
      <rPr>
        <b/>
        <sz val="11"/>
        <color theme="1"/>
        <rFont val="Calibri"/>
        <family val="2"/>
        <scheme val="minor"/>
      </rPr>
      <t>required + optional elements included in compliance</t>
    </r>
    <r>
      <rPr>
        <sz val="11"/>
        <color theme="1"/>
        <rFont val="Calibri"/>
        <family val="2"/>
        <scheme val="minor"/>
      </rPr>
      <t xml:space="preserve">, below in the "Results" section in Column E. </t>
    </r>
  </si>
  <si>
    <r>
      <t xml:space="preserve">Error 10: Specify the </t>
    </r>
    <r>
      <rPr>
        <b/>
        <sz val="11"/>
        <color theme="1"/>
        <rFont val="Calibri"/>
        <family val="2"/>
        <scheme val="minor"/>
      </rPr>
      <t>baseline</t>
    </r>
    <r>
      <rPr>
        <sz val="11"/>
        <color theme="1"/>
        <rFont val="Calibri"/>
        <family val="2"/>
        <scheme val="minor"/>
      </rPr>
      <t xml:space="preserve"> design emissions from the </t>
    </r>
    <r>
      <rPr>
        <b/>
        <sz val="11"/>
        <color theme="1"/>
        <rFont val="Calibri"/>
        <family val="2"/>
        <scheme val="minor"/>
      </rPr>
      <t>required elements</t>
    </r>
    <r>
      <rPr>
        <sz val="11"/>
        <color theme="1"/>
        <rFont val="Calibri"/>
        <family val="2"/>
        <scheme val="minor"/>
      </rPr>
      <t xml:space="preserve">, below in the "Results" section in Column D. </t>
    </r>
  </si>
  <si>
    <t>Error 03: Specify, in "EC Modelling Info" tab, whether any of the optional building elements are included in the embodied carbon compliance.</t>
  </si>
  <si>
    <t xml:space="preserve">DfD strategies incorporated? </t>
  </si>
  <si>
    <t>Updated: 2024-12-23</t>
  </si>
  <si>
    <t>Version 1.1
Updated: 2024-12-23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</si>
</sst>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yyyy\-mm\-dd;@"/>
    <numFmt numFmtId="165" formatCode="_(* #,##0_);_(* \(#,##0\);_(* &quot;-&quot;??_);_(@_)"/>
    <numFmt numFmtId="166" formatCode="yyyy/mm/dd;@"/>
    <numFmt numFmtId="167" formatCode="_(* #,##0.0_);_(* \(#,##0.0\);_(* &quot;-&quot;??_);_(@_)"/>
    <numFmt numFmtId="168" formatCode="0.0%"/>
    <numFmt numFmtId="169" formatCode="0.0"/>
  </numFmts>
  <fonts count="78" x14ac:knownFonts="1">
    <font>
      <sz val="11"/>
      <color theme="1"/>
      <name val="Calibri"/>
      <family val="2"/>
      <scheme val="minor"/>
    </font>
    <font>
      <b/>
      <sz val="11"/>
      <color theme="1"/>
      <name val="Calibri"/>
      <family val="2"/>
      <scheme val="minor"/>
    </font>
    <font>
      <sz val="11"/>
      <color theme="1"/>
      <name val="Calibri"/>
      <family val="2"/>
      <scheme val="minor"/>
    </font>
    <font>
      <b/>
      <sz val="11"/>
      <name val="Calibri"/>
      <family val="2"/>
    </font>
    <font>
      <sz val="11"/>
      <name val="Calibri"/>
      <family val="2"/>
    </font>
    <font>
      <sz val="9.9499999999999993"/>
      <color rgb="FF000000"/>
      <name val="Arial"/>
      <family val="2"/>
    </font>
    <font>
      <sz val="9.9499999999999993"/>
      <color rgb="FF000000"/>
      <name val="Helvetica"/>
      <family val="2"/>
    </font>
    <font>
      <sz val="9.9499999999999993"/>
      <color rgb="FF3D3D3D"/>
      <name val="Arial"/>
      <family val="2"/>
    </font>
    <font>
      <sz val="9.9499999999999993"/>
      <name val="Arial"/>
      <family val="2"/>
    </font>
    <font>
      <sz val="9.9499999999999993"/>
      <name val="Helvetica"/>
      <family val="2"/>
    </font>
    <font>
      <sz val="11"/>
      <name val="Calibri"/>
      <family val="2"/>
      <scheme val="minor"/>
    </font>
    <font>
      <b/>
      <sz val="9.9499999999999993"/>
      <color rgb="FF3D3D3D"/>
      <name val="Arial"/>
      <family val="2"/>
    </font>
    <font>
      <b/>
      <sz val="11"/>
      <color theme="0"/>
      <name val="Calibri"/>
      <family val="2"/>
      <scheme val="minor"/>
    </font>
    <font>
      <sz val="11"/>
      <color rgb="FFFF0000"/>
      <name val="Calibri"/>
      <family val="2"/>
      <scheme val="minor"/>
    </font>
    <font>
      <b/>
      <sz val="11"/>
      <name val="Calibri"/>
      <family val="2"/>
      <scheme val="minor"/>
    </font>
    <font>
      <b/>
      <sz val="11"/>
      <color rgb="FFFF0000"/>
      <name val="Calibri"/>
      <family val="2"/>
      <scheme val="minor"/>
    </font>
    <font>
      <sz val="11"/>
      <name val="Helvetica"/>
      <family val="2"/>
    </font>
    <font>
      <i/>
      <sz val="11"/>
      <name val="Calibri"/>
      <family val="2"/>
      <scheme val="minor"/>
    </font>
    <font>
      <sz val="11"/>
      <color rgb="FF7030A0"/>
      <name val="Calibri"/>
      <family val="2"/>
      <scheme val="minor"/>
    </font>
    <font>
      <sz val="10"/>
      <color theme="1"/>
      <name val="Arial"/>
      <family val="2"/>
    </font>
    <font>
      <b/>
      <sz val="10"/>
      <color theme="1"/>
      <name val="Arial"/>
      <family val="2"/>
    </font>
    <font>
      <b/>
      <sz val="14"/>
      <color theme="1"/>
      <name val="Arial"/>
      <family val="2"/>
    </font>
    <font>
      <b/>
      <sz val="9"/>
      <color indexed="81"/>
      <name val="Tahoma"/>
      <family val="2"/>
    </font>
    <font>
      <sz val="9"/>
      <color indexed="81"/>
      <name val="Tahoma"/>
      <family val="2"/>
    </font>
    <font>
      <vertAlign val="superscript"/>
      <sz val="10"/>
      <color theme="1"/>
      <name val="Arial"/>
      <family val="2"/>
    </font>
    <font>
      <sz val="10"/>
      <color rgb="FFC00000"/>
      <name val="Arial"/>
      <family val="2"/>
    </font>
    <font>
      <i/>
      <sz val="9"/>
      <color theme="1" tint="0.34998626667073579"/>
      <name val="Arial"/>
      <family val="2"/>
    </font>
    <font>
      <sz val="11"/>
      <color theme="5" tint="-0.249977111117893"/>
      <name val="Calibri"/>
      <family val="2"/>
      <scheme val="minor"/>
    </font>
    <font>
      <sz val="10"/>
      <name val="Arial"/>
      <family val="2"/>
    </font>
    <font>
      <sz val="11"/>
      <color theme="9" tint="-0.249977111117893"/>
      <name val="Calibri"/>
      <family val="2"/>
      <scheme val="minor"/>
    </font>
    <font>
      <b/>
      <sz val="10"/>
      <name val="Arial"/>
      <family val="2"/>
    </font>
    <font>
      <b/>
      <sz val="12"/>
      <color theme="1"/>
      <name val="Arial"/>
      <family val="2"/>
    </font>
    <font>
      <i/>
      <sz val="9"/>
      <color indexed="81"/>
      <name val="Tahoma"/>
      <family val="2"/>
    </font>
    <font>
      <b/>
      <i/>
      <sz val="9"/>
      <color indexed="81"/>
      <name val="Tahoma"/>
      <family val="2"/>
    </font>
    <font>
      <sz val="10"/>
      <color theme="1" tint="0.34998626667073579"/>
      <name val="Arial"/>
      <family val="2"/>
    </font>
    <font>
      <sz val="11"/>
      <color rgb="FFC00000"/>
      <name val="Calibri"/>
      <family val="2"/>
      <scheme val="minor"/>
    </font>
    <font>
      <vertAlign val="subscript"/>
      <sz val="11"/>
      <color theme="1"/>
      <name val="Calibri"/>
      <family val="2"/>
      <scheme val="minor"/>
    </font>
    <font>
      <i/>
      <sz val="10"/>
      <color theme="1" tint="0.34998626667073579"/>
      <name val="Arial"/>
      <family val="2"/>
    </font>
    <font>
      <b/>
      <sz val="10"/>
      <color theme="0"/>
      <name val="Arial"/>
      <family val="2"/>
    </font>
    <font>
      <b/>
      <sz val="16"/>
      <color theme="0"/>
      <name val="Calibri"/>
      <family val="2"/>
      <scheme val="minor"/>
    </font>
    <font>
      <b/>
      <sz val="12"/>
      <color theme="0"/>
      <name val="Arial"/>
      <family val="2"/>
    </font>
    <font>
      <sz val="8"/>
      <color rgb="FFC00000"/>
      <name val="Arial"/>
      <family val="2"/>
    </font>
    <font>
      <b/>
      <vertAlign val="subscript"/>
      <sz val="11"/>
      <color theme="1"/>
      <name val="Calibri"/>
      <family val="2"/>
      <scheme val="minor"/>
    </font>
    <font>
      <sz val="9"/>
      <name val="Arial"/>
      <family val="2"/>
    </font>
    <font>
      <sz val="9"/>
      <color theme="1" tint="0.499984740745262"/>
      <name val="Arial"/>
      <family val="2"/>
    </font>
    <font>
      <b/>
      <sz val="10"/>
      <color theme="1" tint="0.499984740745262"/>
      <name val="Arial"/>
      <family val="2"/>
    </font>
    <font>
      <sz val="11"/>
      <color theme="1" tint="0.499984740745262"/>
      <name val="Calibri"/>
      <family val="2"/>
      <scheme val="minor"/>
    </font>
    <font>
      <b/>
      <sz val="11"/>
      <color theme="0"/>
      <name val="Arial"/>
      <family val="2"/>
    </font>
    <font>
      <b/>
      <sz val="10"/>
      <color rgb="FF7030A0"/>
      <name val="Arial"/>
      <family val="2"/>
    </font>
    <font>
      <b/>
      <sz val="12"/>
      <name val="Calibri"/>
      <family val="2"/>
      <scheme val="minor"/>
    </font>
    <font>
      <sz val="10"/>
      <color theme="1" tint="0.499984740745262"/>
      <name val="Arial"/>
      <family val="2"/>
    </font>
    <font>
      <b/>
      <sz val="12"/>
      <color theme="1" tint="0.499984740745262"/>
      <name val="Calibri"/>
      <family val="2"/>
      <scheme val="minor"/>
    </font>
    <font>
      <sz val="9"/>
      <color rgb="FF000000"/>
      <name val="Tahoma"/>
      <family val="2"/>
    </font>
    <font>
      <i/>
      <sz val="9"/>
      <color rgb="FF000000"/>
      <name val="Tahoma"/>
      <family val="2"/>
    </font>
    <font>
      <u/>
      <sz val="11"/>
      <color theme="10"/>
      <name val="Calibri"/>
      <family val="2"/>
      <scheme val="minor"/>
    </font>
    <font>
      <sz val="11"/>
      <color theme="5" tint="-0.499984740745262"/>
      <name val="Calibri"/>
      <family val="2"/>
      <scheme val="minor"/>
    </font>
    <font>
      <u/>
      <sz val="10"/>
      <name val="Arial"/>
      <family val="2"/>
    </font>
    <font>
      <sz val="9"/>
      <color theme="1"/>
      <name val="Arial"/>
      <family val="2"/>
    </font>
    <font>
      <sz val="9"/>
      <color theme="1" tint="0.34998626667073579"/>
      <name val="Arial"/>
      <family val="2"/>
    </font>
    <font>
      <sz val="10"/>
      <name val="Calibri"/>
      <family val="2"/>
      <scheme val="minor"/>
    </font>
    <font>
      <b/>
      <sz val="11"/>
      <color theme="1" tint="0.499984740745262"/>
      <name val="Calibri"/>
      <family val="2"/>
      <scheme val="minor"/>
    </font>
    <font>
      <vertAlign val="subscript"/>
      <sz val="11"/>
      <color theme="1" tint="0.499984740745262"/>
      <name val="Calibri"/>
      <family val="2"/>
      <scheme val="minor"/>
    </font>
    <font>
      <vertAlign val="superscript"/>
      <sz val="11"/>
      <color theme="1" tint="0.499984740745262"/>
      <name val="Calibri"/>
      <family val="2"/>
      <scheme val="minor"/>
    </font>
    <font>
      <sz val="11"/>
      <color theme="0"/>
      <name val="Calibri"/>
      <family val="2"/>
      <scheme val="minor"/>
    </font>
    <font>
      <sz val="11"/>
      <color theme="1" tint="0.34998626667073579"/>
      <name val="Calibri"/>
      <family val="2"/>
      <scheme val="minor"/>
    </font>
    <font>
      <sz val="12"/>
      <color theme="1"/>
      <name val="Arial"/>
      <family val="2"/>
    </font>
    <font>
      <sz val="10"/>
      <color theme="0"/>
      <name val="Arial"/>
      <family val="2"/>
    </font>
    <font>
      <vertAlign val="subscript"/>
      <sz val="10"/>
      <color theme="0"/>
      <name val="Arial"/>
      <family val="2"/>
    </font>
    <font>
      <vertAlign val="subscript"/>
      <sz val="11"/>
      <color theme="0"/>
      <name val="Calibri"/>
      <family val="2"/>
      <scheme val="minor"/>
    </font>
    <font>
      <vertAlign val="superscript"/>
      <sz val="11"/>
      <color theme="0"/>
      <name val="Calibri"/>
      <family val="2"/>
      <scheme val="minor"/>
    </font>
    <font>
      <vertAlign val="superscript"/>
      <sz val="10"/>
      <color theme="0"/>
      <name val="Arial"/>
      <family val="2"/>
    </font>
    <font>
      <vertAlign val="subscript"/>
      <sz val="10"/>
      <color theme="0"/>
      <name val="Calibri"/>
      <family val="2"/>
      <scheme val="minor"/>
    </font>
    <font>
      <sz val="10"/>
      <color theme="0"/>
      <name val="Calibri"/>
      <family val="2"/>
      <scheme val="minor"/>
    </font>
    <font>
      <sz val="11"/>
      <color rgb="FF00B050"/>
      <name val="Calibri"/>
      <family val="2"/>
      <scheme val="minor"/>
    </font>
    <font>
      <b/>
      <sz val="11"/>
      <color theme="1"/>
      <name val="Calibri"/>
      <family val="2"/>
      <scheme val="minor"/>
    </font>
    <font>
      <sz val="11"/>
      <color theme="4"/>
      <name val="Calibri"/>
      <family val="2"/>
      <scheme val="minor"/>
    </font>
    <font>
      <sz val="11"/>
      <color rgb="FF0070C0"/>
      <name val="Calibri"/>
      <family val="2"/>
      <scheme val="minor"/>
    </font>
    <font>
      <sz val="8"/>
      <name val="Calibri"/>
      <family val="2"/>
      <scheme val="minor"/>
    </font>
  </fonts>
  <fills count="21">
    <fill>
      <patternFill patternType="none"/>
    </fill>
    <fill>
      <patternFill patternType="gray125"/>
    </fill>
    <fill>
      <patternFill patternType="solid">
        <fgColor theme="7" tint="0.59999389629810485"/>
        <bgColor indexed="64"/>
      </patternFill>
    </fill>
    <fill>
      <patternFill patternType="solid">
        <fgColor theme="4" tint="0.79998168889431442"/>
        <bgColor theme="4" tint="0.79998168889431442"/>
      </patternFill>
    </fill>
    <fill>
      <patternFill patternType="solid">
        <fgColor theme="4"/>
        <bgColor theme="4"/>
      </patternFill>
    </fill>
    <fill>
      <patternFill patternType="solid">
        <fgColor theme="0" tint="-0.14996795556505021"/>
        <bgColor indexed="65"/>
      </patternFill>
    </fill>
    <fill>
      <patternFill patternType="solid">
        <fgColor theme="0" tint="-0.14999847407452621"/>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rgb="FF002060"/>
        <bgColor indexed="64"/>
      </patternFill>
    </fill>
    <fill>
      <patternFill patternType="solid">
        <fgColor theme="1"/>
        <bgColor indexed="64"/>
      </patternFill>
    </fill>
    <fill>
      <patternFill patternType="solid">
        <fgColor theme="0" tint="-0.34998626667073579"/>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theme="7" tint="0.39997558519241921"/>
        <bgColor indexed="64"/>
      </patternFill>
    </fill>
    <fill>
      <patternFill patternType="solid">
        <fgColor theme="4" tint="-0.249977111117893"/>
        <bgColor indexed="64"/>
      </patternFill>
    </fill>
    <fill>
      <patternFill patternType="solid">
        <fgColor rgb="FFDDEBF7"/>
        <bgColor indexed="64"/>
      </patternFill>
    </fill>
    <fill>
      <patternFill patternType="solid">
        <fgColor theme="4" tint="0.39997558519241921"/>
        <bgColor indexed="64"/>
      </patternFill>
    </fill>
    <fill>
      <patternFill patternType="solid">
        <fgColor theme="2"/>
        <bgColor indexed="64"/>
      </patternFill>
    </fill>
  </fills>
  <borders count="73">
    <border>
      <left/>
      <right/>
      <top/>
      <bottom/>
      <diagonal/>
    </border>
    <border>
      <left style="thin">
        <color indexed="64"/>
      </left>
      <right style="thin">
        <color indexed="64"/>
      </right>
      <top style="thin">
        <color indexed="64"/>
      </top>
      <bottom style="thin">
        <color indexed="64"/>
      </bottom>
      <diagonal/>
    </border>
    <border>
      <left/>
      <right style="thin">
        <color theme="5" tint="0.39997558519241921"/>
      </right>
      <top/>
      <bottom style="thin">
        <color indexed="64"/>
      </bottom>
      <diagonal/>
    </border>
    <border>
      <left/>
      <right style="thin">
        <color theme="4" tint="0.39997558519241921"/>
      </right>
      <top style="thin">
        <color theme="4" tint="0.39997558519241921"/>
      </top>
      <bottom style="thin">
        <color theme="4" tint="0.39997558519241921"/>
      </bottom>
      <diagonal/>
    </border>
    <border>
      <left style="thin">
        <color indexed="64"/>
      </left>
      <right style="thin">
        <color theme="4" tint="0.39997558519241921"/>
      </right>
      <top style="thin">
        <color indexed="64"/>
      </top>
      <bottom/>
      <diagonal/>
    </border>
    <border>
      <left style="thin">
        <color theme="4" tint="0.39997558519241921"/>
      </left>
      <right/>
      <top style="thin">
        <color indexed="64"/>
      </top>
      <bottom/>
      <diagonal/>
    </border>
    <border>
      <left/>
      <right style="thin">
        <color theme="4" tint="0.39997558519241921"/>
      </right>
      <top style="thin">
        <color indexed="64"/>
      </top>
      <bottom/>
      <diagonal/>
    </border>
    <border>
      <left style="thin">
        <color theme="4" tint="0.39997558519241921"/>
      </left>
      <right/>
      <top style="thin">
        <color theme="4" tint="0.39997558519241921"/>
      </top>
      <bottom/>
      <diagonal/>
    </border>
    <border>
      <left/>
      <right style="thin">
        <color theme="4" tint="0.39997558519241921"/>
      </right>
      <top style="thin">
        <color theme="4" tint="0.39997558519241921"/>
      </top>
      <bottom/>
      <diagonal/>
    </border>
    <border>
      <left/>
      <right/>
      <top style="thin">
        <color theme="4" tint="0.39997558519241921"/>
      </top>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bottom style="thin">
        <color theme="0" tint="-0.34998626667073579"/>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style="thin">
        <color theme="0" tint="-0.34998626667073579"/>
      </right>
      <top/>
      <bottom/>
      <diagonal/>
    </border>
    <border>
      <left/>
      <right/>
      <top style="thin">
        <color indexed="64"/>
      </top>
      <bottom/>
      <diagonal/>
    </border>
    <border>
      <left/>
      <right style="thin">
        <color indexed="64"/>
      </right>
      <top/>
      <bottom/>
      <diagonal/>
    </border>
    <border>
      <left/>
      <right style="thin">
        <color theme="1" tint="0.499984740745262"/>
      </right>
      <top/>
      <bottom/>
      <diagonal/>
    </border>
    <border>
      <left style="thin">
        <color theme="0" tint="-0.34998626667073579"/>
      </left>
      <right style="thin">
        <color theme="0" tint="-0.34998626667073579"/>
      </right>
      <top/>
      <bottom/>
      <diagonal/>
    </border>
    <border>
      <left/>
      <right/>
      <top style="thin">
        <color theme="0" tint="-0.34998626667073579"/>
      </top>
      <bottom/>
      <diagonal/>
    </border>
    <border>
      <left/>
      <right style="thin">
        <color theme="1" tint="0.34998626667073579"/>
      </right>
      <top style="thin">
        <color theme="1" tint="0.34998626667073579"/>
      </top>
      <bottom style="thin">
        <color theme="0" tint="-0.34998626667073579"/>
      </bottom>
      <diagonal/>
    </border>
    <border>
      <left/>
      <right style="thin">
        <color theme="1" tint="0.34998626667073579"/>
      </right>
      <top style="thin">
        <color theme="0" tint="-0.34998626667073579"/>
      </top>
      <bottom style="thin">
        <color theme="0" tint="-0.34998626667073579"/>
      </bottom>
      <diagonal/>
    </border>
    <border>
      <left/>
      <right style="thin">
        <color theme="1" tint="0.34998626667073579"/>
      </right>
      <top style="thin">
        <color theme="0" tint="-0.34998626667073579"/>
      </top>
      <bottom style="thin">
        <color theme="1" tint="0.34998626667073579"/>
      </bottom>
      <diagonal/>
    </border>
    <border>
      <left style="thin">
        <color theme="1" tint="0.34998626667073579"/>
      </left>
      <right/>
      <top style="thin">
        <color theme="0" tint="-0.34998626667073579"/>
      </top>
      <bottom style="thin">
        <color theme="0" tint="-0.34998626667073579"/>
      </bottom>
      <diagonal/>
    </border>
    <border>
      <left/>
      <right style="thin">
        <color theme="1" tint="0.34998626667073579"/>
      </right>
      <top style="thin">
        <color theme="0" tint="-0.34998626667073579"/>
      </top>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style="thin">
        <color theme="1" tint="0.34998626667073579"/>
      </right>
      <top/>
      <bottom/>
      <diagonal/>
    </border>
    <border>
      <left style="thin">
        <color theme="1" tint="0.34998626667073579"/>
      </left>
      <right style="thin">
        <color theme="1" tint="0.34998626667073579"/>
      </right>
      <top/>
      <bottom style="thin">
        <color theme="1" tint="0.34998626667073579"/>
      </bottom>
      <diagonal/>
    </border>
    <border>
      <left/>
      <right/>
      <top style="thin">
        <color theme="1" tint="0.34998626667073579"/>
      </top>
      <bottom style="thin">
        <color theme="0" tint="-0.34998626667073579"/>
      </bottom>
      <diagonal/>
    </border>
    <border>
      <left/>
      <right/>
      <top style="thin">
        <color theme="0"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0" tint="-0.34998626667073579"/>
      </bottom>
      <diagonal/>
    </border>
    <border>
      <left style="thin">
        <color theme="1" tint="0.34998626667073579"/>
      </left>
      <right style="thin">
        <color theme="1" tint="0.34998626667073579"/>
      </right>
      <top style="thin">
        <color theme="0" tint="-0.34998626667073579"/>
      </top>
      <bottom style="thin">
        <color theme="0" tint="-0.34998626667073579"/>
      </bottom>
      <diagonal/>
    </border>
    <border>
      <left style="thin">
        <color theme="1" tint="0.34998626667073579"/>
      </left>
      <right style="thin">
        <color theme="1" tint="0.34998626667073579"/>
      </right>
      <top style="thin">
        <color theme="0" tint="-0.34998626667073579"/>
      </top>
      <bottom/>
      <diagonal/>
    </border>
    <border>
      <left style="thin">
        <color theme="1" tint="0.34998626667073579"/>
      </left>
      <right style="thin">
        <color theme="1" tint="0.34998626667073579"/>
      </right>
      <top style="thin">
        <color theme="0" tint="-0.34998626667073579"/>
      </top>
      <bottom style="thin">
        <color theme="1" tint="0.34998626667073579"/>
      </bottom>
      <diagonal/>
    </border>
    <border>
      <left style="thin">
        <color theme="1" tint="0.34998626667073579"/>
      </left>
      <right style="thin">
        <color theme="1" tint="0.34998626667073579"/>
      </right>
      <top/>
      <bottom style="thin">
        <color theme="0" tint="-0.34998626667073579"/>
      </bottom>
      <diagonal/>
    </border>
    <border>
      <left style="thin">
        <color theme="1" tint="0.34998626667073579"/>
      </left>
      <right/>
      <top style="thin">
        <color theme="1" tint="0.34998626667073579"/>
      </top>
      <bottom style="thin">
        <color theme="0" tint="-0.34998626667073579"/>
      </bottom>
      <diagonal/>
    </border>
    <border>
      <left style="thin">
        <color theme="1" tint="0.34998626667073579"/>
      </left>
      <right/>
      <top style="thin">
        <color theme="0" tint="-0.34998626667073579"/>
      </top>
      <bottom style="thin">
        <color theme="1" tint="0.34998626667073579"/>
      </bottom>
      <diagonal/>
    </border>
    <border>
      <left/>
      <right/>
      <top/>
      <bottom style="thin">
        <color theme="4" tint="0.39997558519241921"/>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thin">
        <color indexed="64"/>
      </left>
      <right/>
      <top style="thin">
        <color indexed="64"/>
      </top>
      <bottom/>
      <diagonal/>
    </border>
    <border>
      <left/>
      <right/>
      <top style="thin">
        <color indexed="64"/>
      </top>
      <bottom style="thin">
        <color indexed="64"/>
      </bottom>
      <diagonal/>
    </border>
    <border>
      <left style="thin">
        <color theme="1" tint="0.34998626667073579"/>
      </left>
      <right style="thin">
        <color theme="0" tint="-0.34998626667073579"/>
      </right>
      <top style="thin">
        <color theme="1" tint="0.34998626667073579"/>
      </top>
      <bottom/>
      <diagonal/>
    </border>
    <border>
      <left style="thin">
        <color theme="0" tint="-0.34998626667073579"/>
      </left>
      <right style="thin">
        <color theme="0" tint="-0.34998626667073579"/>
      </right>
      <top style="thin">
        <color theme="1" tint="0.34998626667073579"/>
      </top>
      <bottom/>
      <diagonal/>
    </border>
    <border>
      <left style="thin">
        <color theme="0" tint="-0.34998626667073579"/>
      </left>
      <right style="thin">
        <color theme="1" tint="0.34998626667073579"/>
      </right>
      <top style="thin">
        <color theme="1" tint="0.34998626667073579"/>
      </top>
      <bottom/>
      <diagonal/>
    </border>
    <border>
      <left/>
      <right style="thin">
        <color theme="1" tint="0.34998626667073579"/>
      </right>
      <top/>
      <bottom style="thin">
        <color theme="0" tint="-0.34998626667073579"/>
      </bottom>
      <diagonal/>
    </border>
    <border>
      <left style="thin">
        <color theme="1" tint="0.34998626667073579"/>
      </left>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bottom/>
      <diagonal/>
    </border>
    <border>
      <left style="thin">
        <color theme="4" tint="0.39997558519241921"/>
      </left>
      <right style="thin">
        <color theme="4" tint="0.39997558519241921"/>
      </right>
      <top style="thin">
        <color indexed="64"/>
      </top>
      <bottom style="thin">
        <color theme="4" tint="0.39997558519241921"/>
      </bottom>
      <diagonal/>
    </border>
    <border>
      <left style="thin">
        <color theme="1" tint="0.499984740745262"/>
      </left>
      <right style="thin">
        <color theme="1" tint="0.499984740745262"/>
      </right>
      <top style="thin">
        <color theme="1" tint="0.499984740745262"/>
      </top>
      <bottom/>
      <diagonal/>
    </border>
    <border>
      <left/>
      <right style="thin">
        <color indexed="64"/>
      </right>
      <top style="thin">
        <color indexed="64"/>
      </top>
      <bottom/>
      <diagonal/>
    </border>
    <border>
      <left style="thin">
        <color indexed="64"/>
      </left>
      <right style="thin">
        <color theme="1" tint="0.499984740745262"/>
      </right>
      <top style="thin">
        <color theme="1" tint="0.499984740745262"/>
      </top>
      <bottom style="thin">
        <color theme="1" tint="0.499984740745262"/>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theme="1" tint="0.499984740745262"/>
      </right>
      <top style="thin">
        <color indexed="64"/>
      </top>
      <bottom style="thin">
        <color theme="1" tint="0.499984740745262"/>
      </bottom>
      <diagonal/>
    </border>
    <border>
      <left style="thin">
        <color theme="1" tint="0.499984740745262"/>
      </left>
      <right style="thin">
        <color theme="1" tint="0.499984740745262"/>
      </right>
      <top style="thin">
        <color indexed="64"/>
      </top>
      <bottom style="thin">
        <color theme="1" tint="0.499984740745262"/>
      </bottom>
      <diagonal/>
    </border>
    <border>
      <left style="thin">
        <color theme="1" tint="0.34998626667073579"/>
      </left>
      <right/>
      <top/>
      <bottom style="thin">
        <color theme="0" tint="-0.34998626667073579"/>
      </bottom>
      <diagonal/>
    </border>
  </borders>
  <cellStyleXfs count="5">
    <xf numFmtId="0" fontId="0" fillId="0" borderId="0"/>
    <xf numFmtId="43" fontId="2" fillId="0" borderId="0" applyFont="0" applyFill="0" applyBorder="0" applyAlignment="0" applyProtection="0"/>
    <xf numFmtId="9" fontId="2" fillId="0" borderId="0" applyFont="0" applyFill="0" applyBorder="0" applyAlignment="0" applyProtection="0"/>
    <xf numFmtId="0" fontId="18" fillId="5" borderId="1" applyAlignment="0">
      <alignment wrapText="1"/>
    </xf>
    <xf numFmtId="0" fontId="54" fillId="0" borderId="0" applyNumberFormat="0" applyFill="0" applyBorder="0" applyAlignment="0" applyProtection="0"/>
  </cellStyleXfs>
  <cellXfs count="488">
    <xf numFmtId="0" fontId="0" fillId="0" borderId="0" xfId="0"/>
    <xf numFmtId="0" fontId="19" fillId="6" borderId="18" xfId="0" applyFont="1" applyFill="1" applyBorder="1" applyAlignment="1">
      <alignment horizontal="right"/>
    </xf>
    <xf numFmtId="0" fontId="10" fillId="6" borderId="15" xfId="0" applyFont="1" applyFill="1" applyBorder="1" applyAlignment="1">
      <alignment horizontal="left" vertical="top" wrapText="1"/>
    </xf>
    <xf numFmtId="0" fontId="19" fillId="6" borderId="16" xfId="0" applyFont="1" applyFill="1" applyBorder="1" applyAlignment="1">
      <alignment horizontal="right"/>
    </xf>
    <xf numFmtId="0" fontId="19" fillId="6" borderId="17" xfId="0" applyFont="1" applyFill="1" applyBorder="1" applyAlignment="1">
      <alignment horizontal="left"/>
    </xf>
    <xf numFmtId="0" fontId="28" fillId="6" borderId="14" xfId="0" applyFont="1" applyFill="1" applyBorder="1" applyAlignment="1">
      <alignment horizontal="right" vertical="center"/>
    </xf>
    <xf numFmtId="0" fontId="0" fillId="7" borderId="0" xfId="0" applyFill="1"/>
    <xf numFmtId="0" fontId="19" fillId="7" borderId="0" xfId="0" applyFont="1" applyFill="1"/>
    <xf numFmtId="0" fontId="20" fillId="7" borderId="0" xfId="0" applyFont="1" applyFill="1" applyAlignment="1">
      <alignment vertical="center"/>
    </xf>
    <xf numFmtId="0" fontId="20" fillId="7" borderId="0" xfId="0" applyFont="1" applyFill="1" applyAlignment="1">
      <alignment vertical="top"/>
    </xf>
    <xf numFmtId="0" fontId="29" fillId="7" borderId="0" xfId="0" applyFont="1" applyFill="1"/>
    <xf numFmtId="0" fontId="27" fillId="7" borderId="0" xfId="0" applyFont="1" applyFill="1"/>
    <xf numFmtId="0" fontId="20" fillId="6" borderId="11" xfId="0" applyFont="1" applyFill="1" applyBorder="1" applyAlignment="1">
      <alignment horizontal="center" vertical="center" wrapText="1"/>
    </xf>
    <xf numFmtId="0" fontId="20" fillId="6" borderId="14" xfId="0" applyFont="1" applyFill="1" applyBorder="1" applyAlignment="1">
      <alignment horizontal="center" vertical="center"/>
    </xf>
    <xf numFmtId="0" fontId="31" fillId="6" borderId="14" xfId="0" applyFont="1" applyFill="1" applyBorder="1" applyAlignment="1">
      <alignment horizontal="center" vertical="top"/>
    </xf>
    <xf numFmtId="0" fontId="26" fillId="6" borderId="14" xfId="0" applyFont="1" applyFill="1" applyBorder="1" applyAlignment="1">
      <alignment horizontal="right" vertical="center"/>
    </xf>
    <xf numFmtId="0" fontId="31" fillId="6" borderId="15" xfId="0" applyFont="1" applyFill="1" applyBorder="1" applyAlignment="1">
      <alignment horizontal="center" vertical="top" wrapText="1"/>
    </xf>
    <xf numFmtId="0" fontId="31" fillId="6" borderId="14" xfId="0" applyFont="1" applyFill="1" applyBorder="1" applyAlignment="1">
      <alignment horizontal="center" vertical="top" wrapText="1"/>
    </xf>
    <xf numFmtId="0" fontId="31" fillId="6" borderId="0" xfId="0" applyFont="1" applyFill="1" applyAlignment="1">
      <alignment horizontal="center" vertical="top" wrapText="1"/>
    </xf>
    <xf numFmtId="0" fontId="19" fillId="7" borderId="18" xfId="0" applyFont="1" applyFill="1" applyBorder="1" applyAlignment="1">
      <alignment horizontal="right"/>
    </xf>
    <xf numFmtId="0" fontId="19" fillId="7" borderId="17" xfId="0" applyFont="1" applyFill="1" applyBorder="1" applyAlignment="1">
      <alignment horizontal="left"/>
    </xf>
    <xf numFmtId="0" fontId="31" fillId="7" borderId="11" xfId="0" applyFont="1" applyFill="1" applyBorder="1" applyAlignment="1">
      <alignment horizontal="center" vertical="center" wrapText="1"/>
    </xf>
    <xf numFmtId="0" fontId="19" fillId="7" borderId="14" xfId="0" applyFont="1" applyFill="1" applyBorder="1" applyAlignment="1">
      <alignment horizontal="right"/>
    </xf>
    <xf numFmtId="0" fontId="19" fillId="6" borderId="17" xfId="0" applyFont="1" applyFill="1" applyBorder="1" applyAlignment="1">
      <alignment horizontal="right"/>
    </xf>
    <xf numFmtId="0" fontId="19" fillId="7" borderId="17" xfId="0" applyFont="1" applyFill="1" applyBorder="1" applyAlignment="1">
      <alignment horizontal="right"/>
    </xf>
    <xf numFmtId="0" fontId="25" fillId="7" borderId="14" xfId="0" applyFont="1" applyFill="1" applyBorder="1" applyAlignment="1">
      <alignment horizontal="left" vertical="center" wrapText="1"/>
    </xf>
    <xf numFmtId="0" fontId="19" fillId="6" borderId="14" xfId="0" applyFont="1" applyFill="1" applyBorder="1" applyAlignment="1">
      <alignment horizontal="right"/>
    </xf>
    <xf numFmtId="0" fontId="10" fillId="8" borderId="19" xfId="0" applyFont="1" applyFill="1" applyBorder="1" applyAlignment="1">
      <alignment vertical="top" wrapText="1"/>
    </xf>
    <xf numFmtId="0" fontId="28" fillId="6" borderId="26" xfId="0" applyFont="1" applyFill="1" applyBorder="1" applyAlignment="1">
      <alignment vertical="center"/>
    </xf>
    <xf numFmtId="0" fontId="26" fillId="6" borderId="0" xfId="0" applyFont="1" applyFill="1" applyAlignment="1">
      <alignment horizontal="left" vertical="center"/>
    </xf>
    <xf numFmtId="0" fontId="20" fillId="0" borderId="0" xfId="0" applyFont="1" applyAlignment="1" applyProtection="1">
      <alignment vertical="center"/>
      <protection locked="0"/>
    </xf>
    <xf numFmtId="0" fontId="19" fillId="0" borderId="0" xfId="0" applyFont="1" applyProtection="1">
      <protection locked="0"/>
    </xf>
    <xf numFmtId="0" fontId="0" fillId="0" borderId="0" xfId="0" applyProtection="1">
      <protection locked="0"/>
    </xf>
    <xf numFmtId="0" fontId="20" fillId="0" borderId="0" xfId="0" applyFont="1" applyAlignment="1" applyProtection="1">
      <alignment vertical="top"/>
      <protection locked="0"/>
    </xf>
    <xf numFmtId="0" fontId="18" fillId="0" borderId="0" xfId="0" applyFont="1" applyProtection="1">
      <protection locked="0"/>
    </xf>
    <xf numFmtId="0" fontId="10" fillId="8" borderId="20" xfId="0" applyFont="1" applyFill="1" applyBorder="1" applyAlignment="1" applyProtection="1">
      <alignment horizontal="left" vertical="top" wrapText="1"/>
      <protection locked="0"/>
    </xf>
    <xf numFmtId="0" fontId="10" fillId="0" borderId="19" xfId="0" applyFont="1" applyBorder="1" applyAlignment="1" applyProtection="1">
      <alignment horizontal="left" vertical="center" wrapText="1"/>
      <protection locked="0"/>
    </xf>
    <xf numFmtId="0" fontId="10" fillId="0" borderId="19" xfId="0" applyFont="1" applyBorder="1" applyAlignment="1" applyProtection="1">
      <alignment vertical="center" wrapText="1"/>
      <protection locked="0"/>
    </xf>
    <xf numFmtId="165" fontId="10" fillId="0" borderId="23" xfId="1" applyNumberFormat="1" applyFont="1" applyBorder="1" applyAlignment="1" applyProtection="1">
      <alignment horizontal="left" vertical="top" wrapText="1"/>
      <protection locked="0"/>
    </xf>
    <xf numFmtId="165" fontId="10" fillId="0" borderId="19" xfId="1" applyNumberFormat="1" applyFont="1" applyFill="1" applyBorder="1" applyAlignment="1" applyProtection="1">
      <alignment horizontal="left" vertical="top" wrapText="1"/>
      <protection locked="0"/>
    </xf>
    <xf numFmtId="165" fontId="10" fillId="0" borderId="25" xfId="1" applyNumberFormat="1" applyFont="1" applyFill="1" applyBorder="1" applyAlignment="1" applyProtection="1">
      <alignment horizontal="left" vertical="top" wrapText="1"/>
      <protection locked="0"/>
    </xf>
    <xf numFmtId="0" fontId="10" fillId="8" borderId="19" xfId="0" applyFont="1" applyFill="1" applyBorder="1" applyAlignment="1" applyProtection="1">
      <alignment vertical="top" wrapText="1"/>
      <protection locked="0"/>
    </xf>
    <xf numFmtId="0" fontId="10" fillId="0" borderId="19" xfId="0" applyFont="1" applyBorder="1" applyAlignment="1" applyProtection="1">
      <alignment vertical="top" wrapText="1"/>
      <protection locked="0"/>
    </xf>
    <xf numFmtId="0" fontId="55" fillId="0" borderId="0" xfId="0" applyFont="1" applyAlignment="1" applyProtection="1">
      <alignment horizontal="left" vertical="top"/>
      <protection locked="0"/>
    </xf>
    <xf numFmtId="165" fontId="10" fillId="0" borderId="19" xfId="1" applyNumberFormat="1" applyFont="1" applyBorder="1" applyAlignment="1" applyProtection="1">
      <alignment horizontal="left" vertical="top" wrapText="1"/>
      <protection locked="0"/>
    </xf>
    <xf numFmtId="0" fontId="13" fillId="0" borderId="0" xfId="0" applyFont="1" applyAlignment="1" applyProtection="1">
      <alignment horizontal="left" vertical="top"/>
      <protection locked="0"/>
    </xf>
    <xf numFmtId="0" fontId="13" fillId="0" borderId="0" xfId="0" applyFont="1" applyAlignment="1" applyProtection="1">
      <alignment horizontal="left" vertical="top" wrapText="1"/>
      <protection locked="0"/>
    </xf>
    <xf numFmtId="0" fontId="10" fillId="8" borderId="50" xfId="0" applyFont="1" applyFill="1" applyBorder="1" applyAlignment="1" applyProtection="1">
      <alignment horizontal="left" vertical="top" wrapText="1"/>
      <protection locked="0"/>
    </xf>
    <xf numFmtId="0" fontId="10" fillId="7" borderId="19" xfId="0" applyFont="1" applyFill="1" applyBorder="1" applyAlignment="1" applyProtection="1">
      <alignment vertical="top" wrapText="1"/>
      <protection locked="0"/>
    </xf>
    <xf numFmtId="0" fontId="34" fillId="6" borderId="0" xfId="0" applyFont="1" applyFill="1" applyAlignment="1" applyProtection="1">
      <alignment horizontal="right" vertical="center" wrapText="1"/>
    </xf>
    <xf numFmtId="165" fontId="10" fillId="7" borderId="19" xfId="1" applyNumberFormat="1" applyFont="1" applyFill="1" applyBorder="1" applyAlignment="1" applyProtection="1">
      <alignment horizontal="left" vertical="top" wrapText="1"/>
      <protection locked="0"/>
    </xf>
    <xf numFmtId="165" fontId="10" fillId="8" borderId="19" xfId="1" applyNumberFormat="1" applyFont="1" applyFill="1" applyBorder="1" applyAlignment="1" applyProtection="1">
      <alignment horizontal="left" vertical="top" wrapText="1"/>
      <protection locked="0"/>
    </xf>
    <xf numFmtId="165" fontId="10" fillId="8" borderId="23" xfId="1" applyNumberFormat="1" applyFont="1" applyFill="1" applyBorder="1" applyAlignment="1" applyProtection="1">
      <alignment horizontal="left" vertical="top" wrapText="1"/>
      <protection locked="0"/>
    </xf>
    <xf numFmtId="165" fontId="10" fillId="8" borderId="25" xfId="1" applyNumberFormat="1" applyFont="1" applyFill="1" applyBorder="1" applyAlignment="1" applyProtection="1">
      <alignment horizontal="left" vertical="top" wrapText="1"/>
      <protection locked="0"/>
    </xf>
    <xf numFmtId="0" fontId="10" fillId="8" borderId="19" xfId="0" applyFont="1" applyFill="1" applyBorder="1" applyAlignment="1" applyProtection="1">
      <alignment horizontal="left" vertical="top" wrapText="1"/>
      <protection locked="0"/>
    </xf>
    <xf numFmtId="165" fontId="10" fillId="6" borderId="19" xfId="1" applyNumberFormat="1" applyFont="1" applyFill="1" applyBorder="1" applyAlignment="1" applyProtection="1">
      <alignment horizontal="left" vertical="top" wrapText="1"/>
    </xf>
    <xf numFmtId="0" fontId="0" fillId="0" borderId="0" xfId="0" applyProtection="1"/>
    <xf numFmtId="0" fontId="0" fillId="7" borderId="0" xfId="0" applyFill="1" applyProtection="1"/>
    <xf numFmtId="0" fontId="55" fillId="0" borderId="0" xfId="0" applyFont="1" applyAlignment="1" applyProtection="1">
      <alignment horizontal="left" vertical="top"/>
    </xf>
    <xf numFmtId="0" fontId="20" fillId="6" borderId="11" xfId="0" applyFont="1" applyFill="1" applyBorder="1" applyAlignment="1" applyProtection="1">
      <alignment horizontal="center" vertical="center" wrapText="1"/>
    </xf>
    <xf numFmtId="0" fontId="20" fillId="0" borderId="0" xfId="0" applyFont="1" applyAlignment="1" applyProtection="1">
      <alignment vertical="center"/>
    </xf>
    <xf numFmtId="0" fontId="19" fillId="0" borderId="0" xfId="0" applyFont="1" applyProtection="1"/>
    <xf numFmtId="0" fontId="20" fillId="6" borderId="14" xfId="0" applyFont="1" applyFill="1" applyBorder="1" applyAlignment="1" applyProtection="1">
      <alignment horizontal="center" vertical="center"/>
    </xf>
    <xf numFmtId="0" fontId="19" fillId="6" borderId="0" xfId="0" applyFont="1" applyFill="1" applyAlignment="1" applyProtection="1">
      <alignment vertical="center"/>
    </xf>
    <xf numFmtId="0" fontId="44" fillId="6" borderId="0" xfId="0" applyFont="1" applyFill="1" applyAlignment="1" applyProtection="1">
      <alignment horizontal="right"/>
    </xf>
    <xf numFmtId="0" fontId="19" fillId="6" borderId="15" xfId="0" applyFont="1" applyFill="1" applyBorder="1" applyAlignment="1" applyProtection="1">
      <alignment vertical="center"/>
    </xf>
    <xf numFmtId="0" fontId="13" fillId="0" borderId="0" xfId="0" applyFont="1" applyAlignment="1" applyProtection="1">
      <alignment horizontal="left" vertical="top"/>
    </xf>
    <xf numFmtId="0" fontId="31" fillId="6" borderId="14" xfId="0" applyFont="1" applyFill="1" applyBorder="1" applyAlignment="1" applyProtection="1">
      <alignment horizontal="center" vertical="top"/>
    </xf>
    <xf numFmtId="0" fontId="31" fillId="6" borderId="0" xfId="0" applyFont="1" applyFill="1" applyAlignment="1" applyProtection="1">
      <alignment vertical="top"/>
    </xf>
    <xf numFmtId="0" fontId="44" fillId="6" borderId="0" xfId="0" applyFont="1" applyFill="1" applyAlignment="1" applyProtection="1">
      <alignment horizontal="right" vertical="top"/>
    </xf>
    <xf numFmtId="0" fontId="31" fillId="6" borderId="15" xfId="0" applyFont="1" applyFill="1" applyBorder="1" applyAlignment="1" applyProtection="1">
      <alignment vertical="top"/>
    </xf>
    <xf numFmtId="0" fontId="19" fillId="6" borderId="14" xfId="0" applyFont="1" applyFill="1" applyBorder="1" applyAlignment="1" applyProtection="1">
      <alignment horizontal="right"/>
    </xf>
    <xf numFmtId="0" fontId="19" fillId="6" borderId="17" xfId="0" applyFont="1" applyFill="1" applyBorder="1" applyAlignment="1" applyProtection="1">
      <alignment horizontal="right"/>
    </xf>
    <xf numFmtId="0" fontId="19" fillId="6" borderId="17" xfId="0" applyFont="1" applyFill="1" applyBorder="1" applyAlignment="1" applyProtection="1">
      <alignment horizontal="left"/>
    </xf>
    <xf numFmtId="0" fontId="19" fillId="6" borderId="18" xfId="0" applyFont="1" applyFill="1" applyBorder="1" applyAlignment="1" applyProtection="1">
      <alignment horizontal="right"/>
    </xf>
    <xf numFmtId="0" fontId="31" fillId="6" borderId="0" xfId="0" applyFont="1" applyFill="1" applyAlignment="1" applyProtection="1">
      <alignment horizontal="center" vertical="top" wrapText="1"/>
    </xf>
    <xf numFmtId="0" fontId="31" fillId="6" borderId="15" xfId="0" applyFont="1" applyFill="1" applyBorder="1" applyAlignment="1" applyProtection="1">
      <alignment horizontal="center" vertical="top" wrapText="1"/>
    </xf>
    <xf numFmtId="0" fontId="25" fillId="6" borderId="14" xfId="0" applyFont="1" applyFill="1" applyBorder="1" applyAlignment="1" applyProtection="1">
      <alignment horizontal="left" vertical="center" wrapText="1"/>
    </xf>
    <xf numFmtId="0" fontId="31" fillId="6" borderId="15" xfId="0" applyFont="1" applyFill="1" applyBorder="1" applyAlignment="1" applyProtection="1">
      <alignment vertical="center" wrapText="1"/>
    </xf>
    <xf numFmtId="0" fontId="20" fillId="0" borderId="0" xfId="0" applyFont="1" applyAlignment="1" applyProtection="1">
      <alignment vertical="top"/>
    </xf>
    <xf numFmtId="0" fontId="31" fillId="6" borderId="14" xfId="0" applyFont="1" applyFill="1" applyBorder="1" applyAlignment="1" applyProtection="1">
      <alignment horizontal="center" vertical="top" wrapText="1"/>
    </xf>
    <xf numFmtId="0" fontId="31" fillId="6" borderId="12" xfId="0" applyFont="1" applyFill="1" applyBorder="1" applyAlignment="1" applyProtection="1">
      <alignment horizontal="center" vertical="top" wrapText="1"/>
    </xf>
    <xf numFmtId="0" fontId="31" fillId="6" borderId="13" xfId="0" applyFont="1" applyFill="1" applyBorder="1" applyAlignment="1" applyProtection="1">
      <alignment horizontal="center" vertical="top" wrapText="1"/>
    </xf>
    <xf numFmtId="0" fontId="31" fillId="6" borderId="16" xfId="0" applyFont="1" applyFill="1" applyBorder="1" applyAlignment="1" applyProtection="1">
      <alignment horizontal="center" vertical="top" wrapText="1"/>
    </xf>
    <xf numFmtId="0" fontId="31" fillId="6" borderId="17" xfId="0" applyFont="1" applyFill="1" applyBorder="1" applyAlignment="1" applyProtection="1">
      <alignment horizontal="center" vertical="top" wrapText="1"/>
    </xf>
    <xf numFmtId="0" fontId="31" fillId="6" borderId="18" xfId="0" applyFont="1" applyFill="1" applyBorder="1" applyAlignment="1" applyProtection="1">
      <alignment horizontal="center" vertical="top" wrapText="1"/>
    </xf>
    <xf numFmtId="0" fontId="30" fillId="6" borderId="0" xfId="0" applyFont="1" applyFill="1" applyAlignment="1" applyProtection="1">
      <alignment horizontal="right" vertical="center" wrapText="1"/>
    </xf>
    <xf numFmtId="0" fontId="30" fillId="6" borderId="0" xfId="0" applyFont="1" applyFill="1" applyAlignment="1" applyProtection="1">
      <alignment vertical="center" wrapText="1"/>
    </xf>
    <xf numFmtId="0" fontId="30" fillId="6" borderId="15" xfId="0" applyFont="1" applyFill="1" applyBorder="1" applyAlignment="1" applyProtection="1">
      <alignment vertical="center" wrapText="1"/>
    </xf>
    <xf numFmtId="0" fontId="19" fillId="6" borderId="0" xfId="0" applyFont="1" applyFill="1" applyAlignment="1" applyProtection="1">
      <alignment horizontal="right" vertical="center" wrapText="1"/>
    </xf>
    <xf numFmtId="0" fontId="25" fillId="6" borderId="15" xfId="0" applyFont="1" applyFill="1" applyBorder="1" applyAlignment="1" applyProtection="1">
      <alignment horizontal="center" vertical="center" wrapText="1"/>
    </xf>
    <xf numFmtId="0" fontId="19" fillId="6" borderId="0" xfId="0" applyFont="1" applyFill="1" applyBorder="1" applyAlignment="1" applyProtection="1">
      <alignment horizontal="right" vertical="center" wrapText="1"/>
    </xf>
    <xf numFmtId="0" fontId="31" fillId="6" borderId="14" xfId="0" applyFont="1" applyFill="1" applyBorder="1" applyAlignment="1" applyProtection="1">
      <alignment horizontal="center" vertical="center" wrapText="1"/>
    </xf>
    <xf numFmtId="0" fontId="20" fillId="6" borderId="14" xfId="0" applyFont="1" applyFill="1" applyBorder="1" applyAlignment="1" applyProtection="1">
      <alignment horizontal="center" vertical="center" wrapText="1"/>
    </xf>
    <xf numFmtId="0" fontId="31" fillId="6" borderId="0" xfId="0" applyFont="1" applyFill="1" applyBorder="1" applyAlignment="1" applyProtection="1">
      <alignment horizontal="center" vertical="top" wrapText="1"/>
    </xf>
    <xf numFmtId="0" fontId="30" fillId="9" borderId="19" xfId="0" applyFont="1" applyFill="1" applyBorder="1" applyAlignment="1" applyProtection="1">
      <alignment vertical="center" wrapText="1"/>
    </xf>
    <xf numFmtId="0" fontId="28" fillId="16" borderId="19" xfId="0" applyFont="1" applyFill="1" applyBorder="1" applyAlignment="1" applyProtection="1">
      <alignment vertical="center" wrapText="1"/>
    </xf>
    <xf numFmtId="0" fontId="28" fillId="6" borderId="19" xfId="0" applyFont="1" applyFill="1" applyBorder="1" applyAlignment="1" applyProtection="1">
      <alignment vertical="center" wrapText="1"/>
    </xf>
    <xf numFmtId="0" fontId="28" fillId="14" borderId="19" xfId="0" applyFont="1" applyFill="1" applyBorder="1" applyAlignment="1" applyProtection="1">
      <alignment vertical="center" wrapText="1"/>
    </xf>
    <xf numFmtId="0" fontId="28" fillId="15" borderId="19" xfId="0" applyFont="1" applyFill="1" applyBorder="1" applyAlignment="1" applyProtection="1">
      <alignment vertical="center" wrapText="1"/>
    </xf>
    <xf numFmtId="0" fontId="48" fillId="0" borderId="0" xfId="0" applyFont="1" applyProtection="1"/>
    <xf numFmtId="0" fontId="19" fillId="6" borderId="16" xfId="0" applyFont="1" applyFill="1" applyBorder="1" applyAlignment="1" applyProtection="1">
      <alignment horizontal="right"/>
    </xf>
    <xf numFmtId="0" fontId="1" fillId="0" borderId="0" xfId="0" applyFont="1" applyAlignment="1" applyProtection="1">
      <alignment wrapText="1"/>
    </xf>
    <xf numFmtId="0" fontId="12" fillId="4" borderId="0" xfId="0" applyFont="1" applyFill="1" applyAlignment="1" applyProtection="1">
      <alignment wrapText="1"/>
    </xf>
    <xf numFmtId="0" fontId="1" fillId="0" borderId="0" xfId="0" applyFont="1" applyAlignment="1" applyProtection="1">
      <alignment horizontal="center" vertical="center" wrapText="1"/>
    </xf>
    <xf numFmtId="0" fontId="12" fillId="4" borderId="10" xfId="0" applyFont="1" applyFill="1" applyBorder="1" applyAlignment="1" applyProtection="1">
      <alignment wrapText="1"/>
    </xf>
    <xf numFmtId="0" fontId="14" fillId="0" borderId="4" xfId="0" applyFont="1" applyBorder="1" applyAlignment="1" applyProtection="1">
      <alignment wrapText="1"/>
    </xf>
    <xf numFmtId="0" fontId="12" fillId="0" borderId="0" xfId="0" applyFont="1" applyAlignment="1" applyProtection="1">
      <alignment wrapText="1"/>
    </xf>
    <xf numFmtId="0" fontId="14" fillId="0" borderId="0" xfId="0" applyFont="1" applyAlignment="1" applyProtection="1">
      <alignment wrapText="1"/>
    </xf>
    <xf numFmtId="0" fontId="12" fillId="0" borderId="2" xfId="0" applyFont="1" applyBorder="1" applyAlignment="1" applyProtection="1">
      <alignment wrapText="1"/>
    </xf>
    <xf numFmtId="0" fontId="12" fillId="4" borderId="49" xfId="0" applyFont="1" applyFill="1" applyBorder="1" applyAlignment="1" applyProtection="1">
      <alignment wrapText="1"/>
    </xf>
    <xf numFmtId="0" fontId="1" fillId="3" borderId="9" xfId="0" applyFont="1" applyFill="1" applyBorder="1" applyProtection="1"/>
    <xf numFmtId="0" fontId="8" fillId="0" borderId="8" xfId="0" applyFont="1" applyBorder="1" applyProtection="1"/>
    <xf numFmtId="9" fontId="1" fillId="0" borderId="0" xfId="2" applyFont="1" applyBorder="1" applyProtection="1"/>
    <xf numFmtId="0" fontId="1" fillId="0" borderId="9" xfId="0" applyFont="1" applyBorder="1" applyProtection="1"/>
    <xf numFmtId="0" fontId="1" fillId="0" borderId="0" xfId="0" applyFont="1" applyProtection="1"/>
    <xf numFmtId="0" fontId="1" fillId="3" borderId="5" xfId="0" applyFont="1" applyFill="1" applyBorder="1" applyProtection="1"/>
    <xf numFmtId="0" fontId="5" fillId="0" borderId="6" xfId="0" applyFont="1" applyBorder="1" applyProtection="1"/>
    <xf numFmtId="0" fontId="8" fillId="0" borderId="6" xfId="0" applyFont="1" applyBorder="1" applyProtection="1"/>
    <xf numFmtId="0" fontId="14" fillId="0" borderId="0" xfId="0" applyFont="1" applyProtection="1"/>
    <xf numFmtId="0" fontId="8" fillId="0" borderId="0" xfId="0" applyFont="1" applyProtection="1"/>
    <xf numFmtId="49" fontId="3" fillId="0" borderId="0" xfId="0" applyNumberFormat="1" applyFont="1" applyAlignment="1" applyProtection="1">
      <alignment horizontal="left"/>
    </xf>
    <xf numFmtId="49" fontId="4" fillId="0" borderId="0" xfId="0" applyNumberFormat="1" applyFont="1" applyAlignment="1" applyProtection="1">
      <alignment horizontal="left"/>
    </xf>
    <xf numFmtId="9" fontId="1" fillId="0" borderId="0" xfId="0" applyNumberFormat="1" applyFont="1" applyProtection="1"/>
    <xf numFmtId="0" fontId="1" fillId="0" borderId="27" xfId="0" applyFont="1" applyBorder="1" applyAlignment="1" applyProtection="1">
      <alignment wrapText="1"/>
    </xf>
    <xf numFmtId="0" fontId="12" fillId="0" borderId="53" xfId="0" applyFont="1" applyBorder="1" applyAlignment="1" applyProtection="1">
      <alignment wrapText="1"/>
    </xf>
    <xf numFmtId="0" fontId="0" fillId="0" borderId="27" xfId="0" applyBorder="1" applyProtection="1"/>
    <xf numFmtId="0" fontId="0" fillId="3" borderId="22" xfId="0" applyFill="1" applyBorder="1" applyProtection="1"/>
    <xf numFmtId="0" fontId="1" fillId="0" borderId="7" xfId="0" applyFont="1" applyBorder="1" applyProtection="1"/>
    <xf numFmtId="0" fontId="5" fillId="0" borderId="8" xfId="0" applyFont="1" applyBorder="1" applyProtection="1"/>
    <xf numFmtId="0" fontId="0" fillId="0" borderId="10" xfId="0" applyBorder="1" applyProtection="1"/>
    <xf numFmtId="0" fontId="0" fillId="0" borderId="0" xfId="0" applyBorder="1" applyProtection="1"/>
    <xf numFmtId="9" fontId="0" fillId="0" borderId="0" xfId="2" applyFont="1" applyBorder="1" applyProtection="1"/>
    <xf numFmtId="0" fontId="0" fillId="0" borderId="28" xfId="0" applyBorder="1" applyProtection="1"/>
    <xf numFmtId="0" fontId="10" fillId="0" borderId="0" xfId="0" applyFont="1" applyProtection="1"/>
    <xf numFmtId="0" fontId="1" fillId="3" borderId="7" xfId="0" applyFont="1" applyFill="1" applyBorder="1" applyProtection="1"/>
    <xf numFmtId="0" fontId="35" fillId="0" borderId="0" xfId="0" applyFont="1" applyProtection="1"/>
    <xf numFmtId="0" fontId="7" fillId="0" borderId="0" xfId="0" applyFont="1" applyProtection="1"/>
    <xf numFmtId="0" fontId="8" fillId="0" borderId="3" xfId="0" applyFont="1" applyBorder="1" applyProtection="1"/>
    <xf numFmtId="0" fontId="10" fillId="0" borderId="8" xfId="0" applyFont="1" applyBorder="1" applyProtection="1"/>
    <xf numFmtId="0" fontId="0" fillId="0" borderId="0" xfId="0" applyAlignment="1" applyProtection="1"/>
    <xf numFmtId="0" fontId="7" fillId="0" borderId="0" xfId="0" applyFont="1" applyAlignment="1" applyProtection="1"/>
    <xf numFmtId="9" fontId="1" fillId="0" borderId="0" xfId="2" applyFont="1" applyBorder="1" applyAlignment="1" applyProtection="1"/>
    <xf numFmtId="0" fontId="1" fillId="0" borderId="9" xfId="0" applyFont="1" applyBorder="1" applyAlignment="1" applyProtection="1"/>
    <xf numFmtId="0" fontId="1" fillId="0" borderId="0" xfId="0" applyFont="1" applyAlignment="1" applyProtection="1"/>
    <xf numFmtId="0" fontId="1" fillId="3" borderId="7" xfId="0" applyFont="1" applyFill="1" applyBorder="1" applyAlignment="1" applyProtection="1"/>
    <xf numFmtId="0" fontId="5" fillId="0" borderId="3" xfId="0" applyFont="1" applyBorder="1" applyAlignment="1" applyProtection="1"/>
    <xf numFmtId="0" fontId="8" fillId="0" borderId="3" xfId="0" applyFont="1" applyBorder="1" applyAlignment="1" applyProtection="1"/>
    <xf numFmtId="0" fontId="14" fillId="0" borderId="0" xfId="0" applyFont="1" applyAlignment="1" applyProtection="1"/>
    <xf numFmtId="0" fontId="8" fillId="0" borderId="0" xfId="0" applyFont="1" applyAlignment="1" applyProtection="1"/>
    <xf numFmtId="0" fontId="55" fillId="0" borderId="0" xfId="0" applyFont="1" applyAlignment="1" applyProtection="1">
      <alignment vertical="top" wrapText="1"/>
    </xf>
    <xf numFmtId="0" fontId="0" fillId="0" borderId="0" xfId="0" applyBorder="1" applyAlignment="1" applyProtection="1"/>
    <xf numFmtId="0" fontId="11" fillId="0" borderId="0" xfId="0" applyFont="1" applyProtection="1"/>
    <xf numFmtId="9" fontId="1" fillId="0" borderId="0" xfId="2" applyFont="1" applyProtection="1"/>
    <xf numFmtId="0" fontId="5" fillId="0" borderId="0" xfId="0" applyFont="1" applyProtection="1"/>
    <xf numFmtId="0" fontId="15" fillId="2" borderId="0" xfId="0" applyFont="1" applyFill="1" applyProtection="1"/>
    <xf numFmtId="0" fontId="13" fillId="2" borderId="0" xfId="0" applyFont="1" applyFill="1" applyProtection="1"/>
    <xf numFmtId="0" fontId="44" fillId="6" borderId="0" xfId="0" applyFont="1" applyFill="1" applyAlignment="1" applyProtection="1">
      <alignment horizontal="right" wrapText="1"/>
    </xf>
    <xf numFmtId="0" fontId="38" fillId="12" borderId="54" xfId="0" applyFont="1" applyFill="1" applyBorder="1" applyAlignment="1" applyProtection="1">
      <alignment vertical="center" wrapText="1"/>
    </xf>
    <xf numFmtId="0" fontId="38" fillId="12" borderId="55" xfId="0" applyFont="1" applyFill="1" applyBorder="1" applyAlignment="1" applyProtection="1">
      <alignment vertical="center" wrapText="1"/>
    </xf>
    <xf numFmtId="0" fontId="43" fillId="6" borderId="46" xfId="0" applyFont="1" applyFill="1" applyBorder="1" applyAlignment="1" applyProtection="1">
      <alignment vertical="center" wrapText="1"/>
    </xf>
    <xf numFmtId="0" fontId="43" fillId="6" borderId="43" xfId="0" applyFont="1" applyFill="1" applyBorder="1" applyAlignment="1" applyProtection="1">
      <alignment vertical="center" wrapText="1"/>
    </xf>
    <xf numFmtId="0" fontId="43" fillId="6" borderId="44" xfId="0" applyFont="1" applyFill="1" applyBorder="1" applyAlignment="1" applyProtection="1">
      <alignment vertical="center" wrapText="1"/>
    </xf>
    <xf numFmtId="0" fontId="43" fillId="6" borderId="42" xfId="0" applyFont="1" applyFill="1" applyBorder="1" applyAlignment="1" applyProtection="1">
      <alignment vertical="center" wrapText="1"/>
    </xf>
    <xf numFmtId="0" fontId="43" fillId="6" borderId="45" xfId="0" applyFont="1" applyFill="1" applyBorder="1" applyAlignment="1" applyProtection="1">
      <alignment vertical="center" wrapText="1"/>
    </xf>
    <xf numFmtId="0" fontId="20" fillId="6" borderId="0" xfId="0" applyFont="1" applyFill="1" applyAlignment="1" applyProtection="1">
      <alignment vertical="center"/>
    </xf>
    <xf numFmtId="0" fontId="20" fillId="6" borderId="15" xfId="0" applyFont="1" applyFill="1" applyBorder="1" applyAlignment="1" applyProtection="1">
      <alignment vertical="center"/>
    </xf>
    <xf numFmtId="0" fontId="19" fillId="6" borderId="17" xfId="0" applyFont="1" applyFill="1" applyBorder="1" applyAlignment="1" applyProtection="1">
      <alignment horizontal="right" wrapText="1"/>
    </xf>
    <xf numFmtId="0" fontId="31" fillId="6" borderId="11" xfId="0" applyFont="1" applyFill="1" applyBorder="1" applyAlignment="1" applyProtection="1">
      <alignment horizontal="center" vertical="center" wrapText="1"/>
    </xf>
    <xf numFmtId="0" fontId="28" fillId="6" borderId="15" xfId="0" applyFont="1" applyFill="1" applyBorder="1" applyAlignment="1" applyProtection="1">
      <alignment vertical="center" wrapText="1"/>
    </xf>
    <xf numFmtId="0" fontId="19" fillId="6" borderId="0" xfId="0" applyFont="1" applyFill="1" applyAlignment="1" applyProtection="1">
      <alignment horizontal="right"/>
    </xf>
    <xf numFmtId="0" fontId="19" fillId="6" borderId="0" xfId="0" applyFont="1" applyFill="1" applyAlignment="1" applyProtection="1">
      <alignment horizontal="left"/>
    </xf>
    <xf numFmtId="0" fontId="19" fillId="6" borderId="15" xfId="0" applyFont="1" applyFill="1" applyBorder="1" applyAlignment="1" applyProtection="1">
      <alignment horizontal="right"/>
    </xf>
    <xf numFmtId="0" fontId="19" fillId="6" borderId="14" xfId="0" applyFont="1" applyFill="1" applyBorder="1" applyAlignment="1" applyProtection="1">
      <alignment horizontal="right" vertical="center"/>
    </xf>
    <xf numFmtId="0" fontId="28" fillId="6" borderId="0" xfId="0" applyFont="1" applyFill="1" applyAlignment="1" applyProtection="1">
      <alignment horizontal="right" vertical="center"/>
    </xf>
    <xf numFmtId="0" fontId="28" fillId="6" borderId="0" xfId="0" applyFont="1" applyFill="1" applyAlignment="1" applyProtection="1">
      <alignment horizontal="left"/>
    </xf>
    <xf numFmtId="0" fontId="19" fillId="6" borderId="0" xfId="0" applyFont="1" applyFill="1" applyAlignment="1" applyProtection="1">
      <alignment horizontal="right" vertical="center"/>
    </xf>
    <xf numFmtId="0" fontId="10" fillId="6" borderId="30" xfId="0" applyFont="1" applyFill="1" applyBorder="1" applyAlignment="1" applyProtection="1">
      <alignment vertical="top" wrapText="1"/>
    </xf>
    <xf numFmtId="0" fontId="20" fillId="6" borderId="16" xfId="0" applyFont="1" applyFill="1" applyBorder="1" applyAlignment="1" applyProtection="1">
      <alignment horizontal="center" vertical="center"/>
    </xf>
    <xf numFmtId="0" fontId="19" fillId="6" borderId="17" xfId="0" applyFont="1" applyFill="1" applyBorder="1" applyAlignment="1" applyProtection="1">
      <alignment horizontal="right" vertical="center" wrapText="1"/>
    </xf>
    <xf numFmtId="0" fontId="28" fillId="6" borderId="15" xfId="0" applyFont="1" applyFill="1" applyBorder="1" applyAlignment="1" applyProtection="1">
      <alignment horizontal="left" vertical="center" wrapText="1"/>
    </xf>
    <xf numFmtId="0" fontId="40" fillId="6" borderId="15" xfId="0" applyFont="1" applyFill="1" applyBorder="1" applyAlignment="1" applyProtection="1">
      <alignment vertical="top" wrapText="1"/>
    </xf>
    <xf numFmtId="0" fontId="20" fillId="6" borderId="14" xfId="0" applyFont="1" applyFill="1" applyBorder="1" applyAlignment="1" applyProtection="1">
      <alignment horizontal="center" vertical="top" wrapText="1"/>
    </xf>
    <xf numFmtId="0" fontId="41" fillId="6" borderId="26" xfId="0" applyFont="1" applyFill="1" applyBorder="1" applyAlignment="1" applyProtection="1">
      <alignment vertical="top" wrapText="1"/>
    </xf>
    <xf numFmtId="0" fontId="28" fillId="6" borderId="30" xfId="0" applyFont="1" applyFill="1" applyBorder="1" applyAlignment="1" applyProtection="1">
      <alignment vertical="center" wrapText="1"/>
    </xf>
    <xf numFmtId="0" fontId="20" fillId="6" borderId="15" xfId="0" applyFont="1" applyFill="1" applyBorder="1" applyAlignment="1" applyProtection="1">
      <alignment horizontal="center" vertical="top" wrapText="1"/>
    </xf>
    <xf numFmtId="0" fontId="38" fillId="6" borderId="14" xfId="0" applyFont="1" applyFill="1" applyBorder="1" applyAlignment="1" applyProtection="1">
      <alignment vertical="top" wrapText="1"/>
    </xf>
    <xf numFmtId="0" fontId="38" fillId="6" borderId="15" xfId="0" applyFont="1" applyFill="1" applyBorder="1" applyAlignment="1" applyProtection="1">
      <alignment vertical="top" wrapText="1"/>
    </xf>
    <xf numFmtId="165" fontId="31" fillId="6" borderId="0" xfId="1" applyNumberFormat="1" applyFont="1" applyFill="1" applyBorder="1" applyAlignment="1" applyProtection="1">
      <alignment horizontal="center" vertical="top" wrapText="1"/>
    </xf>
    <xf numFmtId="165" fontId="10" fillId="6" borderId="30" xfId="1" applyNumberFormat="1" applyFont="1" applyFill="1" applyBorder="1" applyAlignment="1" applyProtection="1">
      <alignment horizontal="left" vertical="top" wrapText="1"/>
    </xf>
    <xf numFmtId="0" fontId="10" fillId="6" borderId="15" xfId="0" applyFont="1" applyFill="1" applyBorder="1" applyAlignment="1" applyProtection="1">
      <alignment horizontal="left" vertical="top" wrapText="1"/>
    </xf>
    <xf numFmtId="167" fontId="10" fillId="6" borderId="19" xfId="1" applyNumberFormat="1" applyFont="1" applyFill="1" applyBorder="1" applyAlignment="1" applyProtection="1">
      <alignment horizontal="left" vertical="top" wrapText="1"/>
    </xf>
    <xf numFmtId="167" fontId="10" fillId="6" borderId="30" xfId="1" applyNumberFormat="1" applyFont="1" applyFill="1" applyBorder="1" applyAlignment="1" applyProtection="1">
      <alignment horizontal="left" vertical="top" wrapText="1"/>
    </xf>
    <xf numFmtId="0" fontId="38" fillId="6" borderId="14" xfId="0" applyFont="1" applyFill="1" applyBorder="1" applyAlignment="1" applyProtection="1">
      <alignment horizontal="center" vertical="center" wrapText="1"/>
    </xf>
    <xf numFmtId="0" fontId="20" fillId="6" borderId="0" xfId="0" applyFont="1" applyFill="1" applyAlignment="1" applyProtection="1">
      <alignment horizontal="center" vertical="top" wrapText="1"/>
    </xf>
    <xf numFmtId="0" fontId="28" fillId="6" borderId="29" xfId="0" applyFont="1" applyFill="1" applyBorder="1" applyAlignment="1" applyProtection="1">
      <alignment vertical="center" wrapText="1"/>
    </xf>
    <xf numFmtId="0" fontId="10" fillId="6" borderId="18" xfId="0" applyFont="1" applyFill="1" applyBorder="1" applyAlignment="1" applyProtection="1">
      <alignment horizontal="left" vertical="top" wrapText="1"/>
    </xf>
    <xf numFmtId="0" fontId="13" fillId="0" borderId="0" xfId="0" applyFont="1" applyProtection="1"/>
    <xf numFmtId="0" fontId="0" fillId="7" borderId="0" xfId="0" applyFill="1" applyAlignment="1" applyProtection="1">
      <alignment wrapText="1"/>
    </xf>
    <xf numFmtId="0" fontId="19" fillId="6" borderId="0" xfId="0" applyFont="1" applyFill="1" applyAlignment="1" applyProtection="1">
      <alignment horizontal="right" wrapText="1"/>
    </xf>
    <xf numFmtId="0" fontId="19" fillId="6" borderId="14" xfId="0" applyFont="1" applyFill="1" applyBorder="1" applyAlignment="1" applyProtection="1">
      <alignment horizontal="right" vertical="center" wrapText="1"/>
    </xf>
    <xf numFmtId="165" fontId="10" fillId="6" borderId="19" xfId="1" applyNumberFormat="1" applyFont="1" applyFill="1" applyBorder="1" applyAlignment="1" applyProtection="1">
      <alignment vertical="top" wrapText="1"/>
    </xf>
    <xf numFmtId="166" fontId="10" fillId="6" borderId="20" xfId="1" applyNumberFormat="1" applyFont="1" applyFill="1" applyBorder="1" applyAlignment="1" applyProtection="1">
      <alignment vertical="center" wrapText="1"/>
    </xf>
    <xf numFmtId="0" fontId="28" fillId="6" borderId="14" xfId="0" applyFont="1" applyFill="1" applyBorder="1" applyAlignment="1" applyProtection="1">
      <alignment horizontal="right" vertical="center"/>
    </xf>
    <xf numFmtId="0" fontId="26" fillId="6" borderId="14" xfId="0" applyFont="1" applyFill="1" applyBorder="1" applyAlignment="1" applyProtection="1">
      <alignment horizontal="right" vertical="center"/>
    </xf>
    <xf numFmtId="0" fontId="45" fillId="6" borderId="0" xfId="0" applyFont="1" applyFill="1" applyAlignment="1" applyProtection="1">
      <alignment vertical="center" wrapText="1"/>
    </xf>
    <xf numFmtId="165" fontId="14" fillId="6" borderId="19" xfId="1" applyNumberFormat="1" applyFont="1" applyFill="1" applyBorder="1" applyAlignment="1" applyProtection="1">
      <alignment horizontal="left" vertical="top" wrapText="1"/>
    </xf>
    <xf numFmtId="165" fontId="60" fillId="9" borderId="19" xfId="1" applyNumberFormat="1" applyFont="1" applyFill="1" applyBorder="1" applyAlignment="1" applyProtection="1">
      <alignment horizontal="left" vertical="top" wrapText="1"/>
    </xf>
    <xf numFmtId="0" fontId="50" fillId="6" borderId="0" xfId="0" applyFont="1" applyFill="1" applyAlignment="1" applyProtection="1">
      <alignment horizontal="right" vertical="center" wrapText="1"/>
    </xf>
    <xf numFmtId="43" fontId="46" fillId="6" borderId="19" xfId="1" applyNumberFormat="1" applyFont="1" applyFill="1" applyBorder="1" applyAlignment="1" applyProtection="1">
      <alignment horizontal="left" vertical="top" wrapText="1"/>
    </xf>
    <xf numFmtId="43" fontId="46" fillId="9" borderId="19" xfId="1" applyNumberFormat="1" applyFont="1" applyFill="1" applyBorder="1" applyAlignment="1" applyProtection="1">
      <alignment horizontal="left" vertical="top" wrapText="1"/>
    </xf>
    <xf numFmtId="0" fontId="38" fillId="6" borderId="0" xfId="0" applyFont="1" applyFill="1" applyAlignment="1" applyProtection="1">
      <alignment horizontal="center" vertical="top" wrapText="1"/>
    </xf>
    <xf numFmtId="0" fontId="20" fillId="6" borderId="0" xfId="0" applyFont="1" applyFill="1" applyAlignment="1" applyProtection="1">
      <alignment horizontal="right" vertical="center" wrapText="1"/>
    </xf>
    <xf numFmtId="0" fontId="45" fillId="6" borderId="0" xfId="0" applyFont="1" applyFill="1" applyAlignment="1" applyProtection="1">
      <alignment horizontal="right" vertical="center" wrapText="1"/>
    </xf>
    <xf numFmtId="0" fontId="18" fillId="0" borderId="0" xfId="0" applyFont="1" applyProtection="1"/>
    <xf numFmtId="0" fontId="30" fillId="13" borderId="30" xfId="0" applyFont="1" applyFill="1" applyBorder="1" applyAlignment="1" applyProtection="1">
      <alignment horizontal="center" vertical="center" wrapText="1"/>
    </xf>
    <xf numFmtId="0" fontId="28" fillId="9" borderId="0" xfId="0" applyFont="1" applyFill="1" applyAlignment="1" applyProtection="1">
      <alignment horizontal="center" vertical="center" wrapText="1"/>
    </xf>
    <xf numFmtId="0" fontId="28" fillId="6" borderId="0" xfId="0" applyFont="1" applyFill="1" applyAlignment="1" applyProtection="1">
      <alignment vertical="center" wrapText="1"/>
    </xf>
    <xf numFmtId="167" fontId="31" fillId="6" borderId="0" xfId="1" applyNumberFormat="1" applyFont="1" applyFill="1" applyBorder="1" applyAlignment="1" applyProtection="1">
      <alignment horizontal="center" vertical="top" wrapText="1"/>
    </xf>
    <xf numFmtId="0" fontId="31" fillId="6" borderId="31" xfId="0" applyFont="1" applyFill="1" applyBorder="1" applyAlignment="1" applyProtection="1">
      <alignment horizontal="center" vertical="top" wrapText="1"/>
    </xf>
    <xf numFmtId="0" fontId="31" fillId="6" borderId="21" xfId="0" applyFont="1" applyFill="1" applyBorder="1" applyAlignment="1" applyProtection="1">
      <alignment horizontal="center" vertical="top" wrapText="1"/>
    </xf>
    <xf numFmtId="0" fontId="19" fillId="6" borderId="31" xfId="0" applyFont="1" applyFill="1" applyBorder="1" applyAlignment="1" applyProtection="1">
      <alignment horizontal="right" vertical="center" wrapText="1"/>
    </xf>
    <xf numFmtId="0" fontId="30" fillId="9" borderId="29" xfId="0" applyFont="1" applyFill="1" applyBorder="1" applyAlignment="1" applyProtection="1">
      <alignment horizontal="center" vertical="center" wrapText="1"/>
    </xf>
    <xf numFmtId="0" fontId="0" fillId="0" borderId="0" xfId="0" applyAlignment="1" applyProtection="1">
      <alignment wrapText="1"/>
    </xf>
    <xf numFmtId="0" fontId="31" fillId="6" borderId="11" xfId="0" applyFont="1" applyFill="1" applyBorder="1" applyAlignment="1" applyProtection="1">
      <alignment horizontal="center" vertical="top" wrapText="1"/>
    </xf>
    <xf numFmtId="0" fontId="26" fillId="6" borderId="0" xfId="0" applyFont="1" applyFill="1" applyAlignment="1" applyProtection="1">
      <alignment horizontal="right" vertical="center"/>
    </xf>
    <xf numFmtId="0" fontId="30" fillId="13" borderId="19" xfId="0" applyFont="1" applyFill="1" applyBorder="1" applyAlignment="1" applyProtection="1">
      <alignment vertical="center" wrapText="1"/>
    </xf>
    <xf numFmtId="0" fontId="10" fillId="6" borderId="19" xfId="0" applyFont="1" applyFill="1" applyBorder="1" applyAlignment="1" applyProtection="1">
      <alignment horizontal="left" vertical="top" wrapText="1"/>
    </xf>
    <xf numFmtId="0" fontId="31" fillId="6" borderId="0" xfId="0" applyFont="1" applyFill="1" applyBorder="1" applyAlignment="1" applyProtection="1">
      <alignment horizontal="right" vertical="top" wrapText="1"/>
    </xf>
    <xf numFmtId="0" fontId="30" fillId="13" borderId="51" xfId="0" applyFont="1" applyFill="1" applyBorder="1" applyAlignment="1" applyProtection="1">
      <alignment vertical="center" wrapText="1"/>
    </xf>
    <xf numFmtId="0" fontId="30" fillId="13" borderId="20" xfId="0" applyFont="1" applyFill="1" applyBorder="1" applyAlignment="1" applyProtection="1">
      <alignment vertical="center" wrapText="1"/>
    </xf>
    <xf numFmtId="0" fontId="57" fillId="6" borderId="0" xfId="0" applyFont="1" applyFill="1" applyAlignment="1" applyProtection="1">
      <alignment horizontal="right" vertical="center"/>
    </xf>
    <xf numFmtId="0" fontId="19" fillId="6" borderId="0" xfId="0" applyFont="1" applyFill="1" applyAlignment="1" applyProtection="1">
      <alignment horizontal="right" vertical="center" wrapText="1" indent="1"/>
    </xf>
    <xf numFmtId="0" fontId="31" fillId="13" borderId="0" xfId="0" applyFont="1" applyFill="1" applyBorder="1" applyAlignment="1" applyProtection="1">
      <alignment horizontal="right" vertical="top" wrapText="1"/>
    </xf>
    <xf numFmtId="0" fontId="26" fillId="6" borderId="0" xfId="0" applyFont="1" applyFill="1" applyAlignment="1" applyProtection="1">
      <alignment horizontal="left" vertical="center" wrapText="1"/>
    </xf>
    <xf numFmtId="0" fontId="30" fillId="13" borderId="25" xfId="0" applyFont="1" applyFill="1" applyBorder="1" applyAlignment="1" applyProtection="1">
      <alignment vertical="center" wrapText="1"/>
    </xf>
    <xf numFmtId="0" fontId="30" fillId="6" borderId="30" xfId="0" applyFont="1" applyFill="1" applyBorder="1" applyAlignment="1" applyProtection="1">
      <alignment vertical="center" wrapText="1"/>
    </xf>
    <xf numFmtId="0" fontId="0" fillId="0" borderId="0" xfId="0" applyAlignment="1" applyProtection="1">
      <alignment horizontal="left"/>
    </xf>
    <xf numFmtId="0" fontId="31" fillId="6" borderId="13" xfId="0" applyFont="1" applyFill="1" applyBorder="1" applyAlignment="1" applyProtection="1">
      <alignment vertical="center" wrapText="1"/>
    </xf>
    <xf numFmtId="0" fontId="10" fillId="6" borderId="15" xfId="0" applyFont="1" applyFill="1" applyBorder="1" applyAlignment="1" applyProtection="1">
      <alignment vertical="top" wrapText="1"/>
    </xf>
    <xf numFmtId="49" fontId="10" fillId="6" borderId="15" xfId="0" applyNumberFormat="1" applyFont="1" applyFill="1" applyBorder="1" applyAlignment="1" applyProtection="1">
      <alignment horizontal="left" vertical="top" wrapText="1"/>
    </xf>
    <xf numFmtId="0" fontId="28" fillId="6" borderId="0" xfId="0" applyFont="1" applyFill="1" applyAlignment="1" applyProtection="1">
      <alignment horizontal="right" vertical="center" wrapText="1"/>
    </xf>
    <xf numFmtId="0" fontId="0" fillId="6" borderId="15" xfId="0" applyFill="1" applyBorder="1" applyAlignment="1" applyProtection="1">
      <alignment horizontal="left" vertical="top" wrapText="1"/>
    </xf>
    <xf numFmtId="0" fontId="25" fillId="6" borderId="14" xfId="0" applyFont="1" applyFill="1" applyBorder="1" applyAlignment="1" applyProtection="1">
      <alignment horizontal="right" vertical="center"/>
    </xf>
    <xf numFmtId="0" fontId="27" fillId="0" borderId="0" xfId="0" applyFont="1" applyProtection="1"/>
    <xf numFmtId="0" fontId="31" fillId="6" borderId="0" xfId="0" applyFont="1" applyFill="1" applyAlignment="1" applyProtection="1">
      <alignment horizontal="right" vertical="top"/>
    </xf>
    <xf numFmtId="0" fontId="19" fillId="6" borderId="0" xfId="0" applyFont="1" applyFill="1" applyAlignment="1" applyProtection="1">
      <alignment horizontal="right" vertical="center" wrapText="1" indent="1"/>
    </xf>
    <xf numFmtId="0" fontId="10" fillId="18" borderId="19" xfId="0" applyFont="1" applyFill="1" applyBorder="1" applyAlignment="1" applyProtection="1">
      <alignment horizontal="left" vertical="center" wrapText="1"/>
      <protection locked="0"/>
    </xf>
    <xf numFmtId="0" fontId="19" fillId="6" borderId="0" xfId="0" applyFont="1" applyFill="1" applyAlignment="1" applyProtection="1">
      <alignment horizontal="right" vertical="center"/>
    </xf>
    <xf numFmtId="0" fontId="44" fillId="6" borderId="0" xfId="0" applyFont="1" applyFill="1" applyAlignment="1" applyProtection="1">
      <alignment horizontal="right" vertical="top"/>
    </xf>
    <xf numFmtId="0" fontId="19" fillId="6" borderId="14" xfId="0" applyFont="1" applyFill="1" applyBorder="1" applyAlignment="1" applyProtection="1">
      <alignment horizontal="right" vertical="center" wrapText="1"/>
    </xf>
    <xf numFmtId="0" fontId="19" fillId="6" borderId="0" xfId="0" applyFont="1" applyFill="1" applyAlignment="1" applyProtection="1">
      <alignment horizontal="right" vertical="center" wrapText="1"/>
    </xf>
    <xf numFmtId="0" fontId="19" fillId="6" borderId="0" xfId="0" applyFont="1" applyFill="1" applyAlignment="1" applyProtection="1">
      <alignment horizontal="right" vertical="center"/>
    </xf>
    <xf numFmtId="0" fontId="73" fillId="0" borderId="0" xfId="0" applyFont="1" applyAlignment="1" applyProtection="1">
      <alignment horizontal="left" vertical="top"/>
      <protection locked="0"/>
    </xf>
    <xf numFmtId="0" fontId="31" fillId="6" borderId="0" xfId="0" applyFont="1" applyFill="1" applyAlignment="1" applyProtection="1">
      <alignment horizontal="center" vertical="top" wrapText="1"/>
    </xf>
    <xf numFmtId="0" fontId="74" fillId="0" borderId="9" xfId="0" applyFont="1" applyBorder="1" applyProtection="1"/>
    <xf numFmtId="0" fontId="74" fillId="3" borderId="0" xfId="0" applyFont="1" applyFill="1" applyBorder="1" applyProtection="1"/>
    <xf numFmtId="0" fontId="1" fillId="0" borderId="0" xfId="0" applyFont="1" applyBorder="1" applyProtection="1"/>
    <xf numFmtId="0" fontId="1" fillId="0" borderId="28" xfId="0" applyFont="1" applyBorder="1" applyAlignment="1" applyProtection="1">
      <alignment wrapText="1"/>
    </xf>
    <xf numFmtId="164" fontId="0" fillId="0" borderId="0" xfId="0" applyNumberFormat="1" applyBorder="1" applyProtection="1"/>
    <xf numFmtId="164" fontId="0" fillId="0" borderId="61" xfId="0" applyNumberFormat="1" applyBorder="1" applyAlignment="1" applyProtection="1">
      <alignment horizontal="right"/>
    </xf>
    <xf numFmtId="0" fontId="0" fillId="0" borderId="61" xfId="0" applyBorder="1" applyAlignment="1" applyProtection="1">
      <alignment horizontal="right"/>
    </xf>
    <xf numFmtId="0" fontId="0" fillId="0" borderId="61" xfId="0" applyBorder="1" applyProtection="1"/>
    <xf numFmtId="0" fontId="0" fillId="0" borderId="0" xfId="0" applyAlignment="1" applyProtection="1">
      <alignment horizontal="right"/>
    </xf>
    <xf numFmtId="0" fontId="44" fillId="6" borderId="0" xfId="0" applyFont="1" applyFill="1" applyAlignment="1" applyProtection="1">
      <alignment horizontal="right" vertical="top"/>
    </xf>
    <xf numFmtId="0" fontId="10" fillId="0" borderId="61" xfId="0" applyFont="1" applyBorder="1" applyAlignment="1" applyProtection="1">
      <alignment horizontal="right"/>
    </xf>
    <xf numFmtId="0" fontId="10" fillId="0" borderId="62" xfId="0" applyFont="1" applyBorder="1" applyProtection="1"/>
    <xf numFmtId="0" fontId="10" fillId="0" borderId="62" xfId="0" applyFont="1" applyBorder="1" applyAlignment="1" applyProtection="1"/>
    <xf numFmtId="0" fontId="10" fillId="0" borderId="62" xfId="0" applyFont="1" applyFill="1" applyBorder="1" applyAlignment="1" applyProtection="1"/>
    <xf numFmtId="165" fontId="0" fillId="0" borderId="61" xfId="1" applyNumberFormat="1" applyFont="1" applyBorder="1" applyProtection="1"/>
    <xf numFmtId="9" fontId="0" fillId="0" borderId="64" xfId="2" applyFont="1" applyBorder="1" applyProtection="1"/>
    <xf numFmtId="0" fontId="0" fillId="0" borderId="64" xfId="0" applyBorder="1" applyProtection="1"/>
    <xf numFmtId="0" fontId="1" fillId="19" borderId="61" xfId="0" applyFont="1" applyFill="1" applyBorder="1" applyProtection="1"/>
    <xf numFmtId="0" fontId="1" fillId="19" borderId="64" xfId="0" applyFont="1" applyFill="1" applyBorder="1" applyProtection="1"/>
    <xf numFmtId="0" fontId="12" fillId="4" borderId="0" xfId="0" applyFont="1" applyFill="1" applyBorder="1" applyAlignment="1" applyProtection="1">
      <alignment horizontal="center" wrapText="1"/>
    </xf>
    <xf numFmtId="0" fontId="1" fillId="9" borderId="66" xfId="0" applyFont="1" applyFill="1" applyBorder="1" applyProtection="1"/>
    <xf numFmtId="0" fontId="0" fillId="6" borderId="66" xfId="0" applyFill="1" applyBorder="1" applyProtection="1"/>
    <xf numFmtId="0" fontId="1" fillId="0" borderId="52" xfId="0" applyFont="1" applyBorder="1" applyAlignment="1" applyProtection="1">
      <alignment wrapText="1"/>
    </xf>
    <xf numFmtId="0" fontId="12" fillId="4" borderId="10" xfId="0" applyFont="1" applyFill="1" applyBorder="1" applyAlignment="1" applyProtection="1">
      <alignment horizontal="center" wrapText="1"/>
    </xf>
    <xf numFmtId="0" fontId="1" fillId="0" borderId="67" xfId="0" applyFont="1" applyBorder="1" applyAlignment="1" applyProtection="1">
      <alignment wrapText="1"/>
    </xf>
    <xf numFmtId="0" fontId="0" fillId="0" borderId="68" xfId="0" applyBorder="1" applyProtection="1"/>
    <xf numFmtId="0" fontId="0" fillId="0" borderId="69" xfId="0" applyBorder="1" applyProtection="1"/>
    <xf numFmtId="0" fontId="1" fillId="0" borderId="0" xfId="0" applyFont="1" applyBorder="1" applyAlignment="1" applyProtection="1">
      <alignment wrapText="1"/>
    </xf>
    <xf numFmtId="0" fontId="1" fillId="9" borderId="66" xfId="0" applyFont="1" applyFill="1" applyBorder="1" applyAlignment="1" applyProtection="1">
      <alignment wrapText="1"/>
    </xf>
    <xf numFmtId="165" fontId="0" fillId="0" borderId="61" xfId="1" applyNumberFormat="1" applyFont="1" applyBorder="1" applyAlignment="1" applyProtection="1">
      <alignment horizontal="right"/>
    </xf>
    <xf numFmtId="168" fontId="0" fillId="0" borderId="61" xfId="2" applyNumberFormat="1" applyFont="1" applyBorder="1" applyAlignment="1" applyProtection="1">
      <alignment horizontal="right"/>
    </xf>
    <xf numFmtId="0" fontId="1" fillId="9" borderId="70" xfId="0" applyFont="1" applyFill="1" applyBorder="1" applyProtection="1"/>
    <xf numFmtId="0" fontId="1" fillId="9" borderId="71" xfId="0" applyFont="1" applyFill="1" applyBorder="1" applyProtection="1"/>
    <xf numFmtId="0" fontId="12" fillId="4" borderId="63" xfId="0" applyFont="1" applyFill="1" applyBorder="1" applyAlignment="1">
      <alignment wrapText="1"/>
    </xf>
    <xf numFmtId="0" fontId="0" fillId="0" borderId="65" xfId="0" applyBorder="1" applyProtection="1"/>
    <xf numFmtId="0" fontId="0" fillId="0" borderId="28" xfId="0" applyBorder="1" applyAlignment="1" applyProtection="1"/>
    <xf numFmtId="0" fontId="0" fillId="0" borderId="67" xfId="0" applyBorder="1" applyProtection="1"/>
    <xf numFmtId="164" fontId="43" fillId="6" borderId="46" xfId="0" applyNumberFormat="1" applyFont="1" applyFill="1" applyBorder="1" applyAlignment="1" applyProtection="1">
      <alignment horizontal="center" vertical="center" wrapText="1"/>
    </xf>
    <xf numFmtId="0" fontId="30" fillId="9" borderId="46" xfId="0" applyFont="1" applyFill="1" applyBorder="1" applyAlignment="1" applyProtection="1">
      <alignment vertical="center" wrapText="1"/>
    </xf>
    <xf numFmtId="0" fontId="30" fillId="9" borderId="39" xfId="0" applyFont="1" applyFill="1" applyBorder="1" applyAlignment="1" applyProtection="1">
      <alignment vertical="center" wrapText="1"/>
    </xf>
    <xf numFmtId="0" fontId="30" fillId="9" borderId="43" xfId="0" applyFont="1" applyFill="1" applyBorder="1" applyAlignment="1" applyProtection="1">
      <alignment vertical="center" wrapText="1"/>
    </xf>
    <xf numFmtId="169" fontId="30" fillId="9" borderId="46" xfId="0" applyNumberFormat="1" applyFont="1" applyFill="1" applyBorder="1" applyAlignment="1" applyProtection="1">
      <alignment horizontal="center" vertical="center" wrapText="1"/>
    </xf>
    <xf numFmtId="0" fontId="75" fillId="0" borderId="0" xfId="0" applyFont="1" applyProtection="1">
      <protection locked="0"/>
    </xf>
    <xf numFmtId="0" fontId="10" fillId="7" borderId="19" xfId="0" applyFont="1" applyFill="1" applyBorder="1" applyAlignment="1" applyProtection="1">
      <alignment horizontal="left" vertical="top" wrapText="1"/>
      <protection locked="0"/>
    </xf>
    <xf numFmtId="0" fontId="10" fillId="8" borderId="19" xfId="0" applyFont="1" applyFill="1" applyBorder="1" applyAlignment="1" applyProtection="1">
      <alignment horizontal="left" vertical="top" wrapText="1"/>
      <protection locked="0"/>
    </xf>
    <xf numFmtId="0" fontId="10" fillId="7" borderId="19" xfId="0" applyFont="1" applyFill="1" applyBorder="1" applyAlignment="1" applyProtection="1">
      <alignment horizontal="left" vertical="top" wrapText="1"/>
      <protection locked="0"/>
    </xf>
    <xf numFmtId="0" fontId="73" fillId="0" borderId="0" xfId="0" applyFont="1" applyProtection="1"/>
    <xf numFmtId="0" fontId="76" fillId="0" borderId="0" xfId="0" applyFont="1" applyProtection="1">
      <protection locked="0"/>
    </xf>
    <xf numFmtId="0" fontId="73" fillId="0" borderId="0" xfId="0" applyFont="1" applyBorder="1" applyProtection="1"/>
    <xf numFmtId="0" fontId="55" fillId="0" borderId="0" xfId="0" applyFont="1" applyProtection="1"/>
    <xf numFmtId="0" fontId="0" fillId="20" borderId="0" xfId="0" applyFill="1" applyProtection="1"/>
    <xf numFmtId="0" fontId="55" fillId="20" borderId="0" xfId="0" applyFont="1" applyFill="1" applyAlignment="1" applyProtection="1">
      <alignment horizontal="left" vertical="top"/>
      <protection locked="0"/>
    </xf>
    <xf numFmtId="0" fontId="10" fillId="0" borderId="0" xfId="0" applyFont="1" applyAlignment="1" applyProtection="1">
      <alignment horizontal="left" vertical="top"/>
    </xf>
    <xf numFmtId="0" fontId="10" fillId="0" borderId="0" xfId="0" applyFont="1" applyAlignment="1" applyProtection="1">
      <alignment horizontal="left" vertical="top"/>
      <protection locked="0"/>
    </xf>
    <xf numFmtId="0" fontId="10" fillId="0" borderId="0" xfId="0" applyFont="1" applyProtection="1">
      <protection locked="0"/>
    </xf>
    <xf numFmtId="0" fontId="10" fillId="0" borderId="0" xfId="0" applyFont="1" applyAlignment="1" applyProtection="1">
      <alignment horizontal="left" vertical="top" wrapText="1"/>
      <protection locked="0"/>
    </xf>
    <xf numFmtId="0" fontId="0" fillId="0" borderId="0" xfId="0" quotePrefix="1" applyProtection="1"/>
    <xf numFmtId="0" fontId="19" fillId="6" borderId="14" xfId="0" applyFont="1" applyFill="1" applyBorder="1" applyAlignment="1" applyProtection="1">
      <alignment horizontal="right" vertical="center" wrapText="1"/>
    </xf>
    <xf numFmtId="0" fontId="19" fillId="6" borderId="0" xfId="0" applyFont="1" applyFill="1" applyBorder="1" applyAlignment="1" applyProtection="1">
      <alignment horizontal="right" wrapText="1"/>
    </xf>
    <xf numFmtId="0" fontId="19" fillId="6" borderId="0" xfId="0" applyFont="1" applyFill="1" applyBorder="1" applyAlignment="1" applyProtection="1">
      <alignment horizontal="left"/>
    </xf>
    <xf numFmtId="0" fontId="28" fillId="6" borderId="19" xfId="0" applyFont="1" applyFill="1" applyBorder="1" applyAlignment="1" applyProtection="1">
      <alignment horizontal="left" vertical="center" wrapText="1"/>
    </xf>
    <xf numFmtId="0" fontId="30" fillId="6" borderId="19" xfId="0" applyFont="1" applyFill="1" applyBorder="1" applyAlignment="1" applyProtection="1">
      <alignment horizontal="left" vertical="center" wrapText="1"/>
    </xf>
    <xf numFmtId="0" fontId="10" fillId="7" borderId="23" xfId="0" applyFont="1" applyFill="1" applyBorder="1" applyAlignment="1" applyProtection="1">
      <alignment horizontal="left" vertical="top" wrapText="1"/>
    </xf>
    <xf numFmtId="0" fontId="10" fillId="7" borderId="24" xfId="0" applyFont="1" applyFill="1" applyBorder="1" applyAlignment="1" applyProtection="1">
      <alignment horizontal="left" vertical="top" wrapText="1"/>
    </xf>
    <xf numFmtId="0" fontId="10" fillId="7" borderId="25" xfId="0" applyFont="1" applyFill="1" applyBorder="1" applyAlignment="1" applyProtection="1">
      <alignment horizontal="left" vertical="top" wrapText="1"/>
    </xf>
    <xf numFmtId="0" fontId="10" fillId="8" borderId="23" xfId="0" applyFont="1" applyFill="1" applyBorder="1" applyAlignment="1" applyProtection="1">
      <alignment horizontal="left" vertical="top" wrapText="1"/>
    </xf>
    <xf numFmtId="0" fontId="10" fillId="8" borderId="24" xfId="0" applyFont="1" applyFill="1" applyBorder="1" applyAlignment="1" applyProtection="1">
      <alignment horizontal="left" vertical="top" wrapText="1"/>
    </xf>
    <xf numFmtId="0" fontId="10" fillId="8" borderId="25" xfId="0" applyFont="1" applyFill="1" applyBorder="1" applyAlignment="1" applyProtection="1">
      <alignment horizontal="left" vertical="top" wrapText="1"/>
    </xf>
    <xf numFmtId="0" fontId="10" fillId="6" borderId="23" xfId="0" applyFont="1" applyFill="1" applyBorder="1" applyAlignment="1" applyProtection="1">
      <alignment horizontal="left" vertical="top" wrapText="1"/>
    </xf>
    <xf numFmtId="0" fontId="10" fillId="6" borderId="24" xfId="0" applyFont="1" applyFill="1" applyBorder="1" applyAlignment="1" applyProtection="1">
      <alignment horizontal="left" vertical="top" wrapText="1"/>
    </xf>
    <xf numFmtId="0" fontId="10" fillId="6" borderId="25" xfId="0" applyFont="1" applyFill="1" applyBorder="1" applyAlignment="1" applyProtection="1">
      <alignment horizontal="left" vertical="top" wrapText="1"/>
    </xf>
    <xf numFmtId="0" fontId="20" fillId="6" borderId="12" xfId="0" applyFont="1" applyFill="1" applyBorder="1" applyAlignment="1" applyProtection="1">
      <alignment horizontal="center" vertical="center" wrapText="1"/>
    </xf>
    <xf numFmtId="0" fontId="20" fillId="6" borderId="13" xfId="0" applyFont="1" applyFill="1" applyBorder="1" applyAlignment="1" applyProtection="1">
      <alignment horizontal="center" vertical="center" wrapText="1"/>
    </xf>
    <xf numFmtId="0" fontId="28" fillId="6" borderId="0" xfId="0" applyFont="1" applyFill="1" applyAlignment="1" applyProtection="1">
      <alignment horizontal="left" vertical="center" wrapText="1"/>
    </xf>
    <xf numFmtId="0" fontId="28" fillId="6" borderId="15" xfId="0" applyFont="1" applyFill="1" applyBorder="1" applyAlignment="1" applyProtection="1">
      <alignment horizontal="left" vertical="center" wrapText="1"/>
    </xf>
    <xf numFmtId="0" fontId="30" fillId="9" borderId="19" xfId="0" applyFont="1" applyFill="1" applyBorder="1" applyAlignment="1" applyProtection="1">
      <alignment horizontal="left" vertical="center" wrapText="1"/>
    </xf>
    <xf numFmtId="0" fontId="31" fillId="6" borderId="0" xfId="0" applyFont="1" applyFill="1" applyBorder="1" applyAlignment="1" applyProtection="1">
      <alignment horizontal="center" vertical="center" wrapText="1"/>
    </xf>
    <xf numFmtId="0" fontId="19" fillId="6" borderId="0" xfId="0" applyFont="1" applyFill="1" applyBorder="1" applyAlignment="1" applyProtection="1">
      <alignment horizontal="left" vertical="top" wrapText="1"/>
    </xf>
    <xf numFmtId="0" fontId="19" fillId="6" borderId="14" xfId="0" applyFont="1" applyFill="1" applyBorder="1" applyAlignment="1" applyProtection="1">
      <alignment horizontal="right" vertical="center" wrapText="1"/>
    </xf>
    <xf numFmtId="0" fontId="19" fillId="6" borderId="26" xfId="0" applyFont="1" applyFill="1" applyBorder="1" applyAlignment="1" applyProtection="1">
      <alignment horizontal="right" vertical="center" wrapText="1"/>
    </xf>
    <xf numFmtId="0" fontId="19" fillId="6" borderId="14" xfId="0" applyFont="1" applyFill="1" applyBorder="1" applyAlignment="1" applyProtection="1">
      <alignment horizontal="center" vertical="center" wrapText="1"/>
    </xf>
    <xf numFmtId="0" fontId="19" fillId="6" borderId="26" xfId="0" applyFont="1" applyFill="1" applyBorder="1" applyAlignment="1" applyProtection="1">
      <alignment horizontal="center" vertical="center" wrapText="1"/>
    </xf>
    <xf numFmtId="0" fontId="10" fillId="7" borderId="23" xfId="0" applyFont="1" applyFill="1" applyBorder="1" applyAlignment="1" applyProtection="1">
      <alignment horizontal="left" vertical="top" wrapText="1"/>
      <protection locked="0"/>
    </xf>
    <xf numFmtId="0" fontId="10" fillId="7" borderId="24" xfId="0" applyFont="1" applyFill="1" applyBorder="1" applyAlignment="1" applyProtection="1">
      <alignment horizontal="left" vertical="top" wrapText="1"/>
      <protection locked="0"/>
    </xf>
    <xf numFmtId="0" fontId="10" fillId="7" borderId="25" xfId="0" applyFont="1" applyFill="1" applyBorder="1" applyAlignment="1" applyProtection="1">
      <alignment horizontal="left" vertical="top" wrapText="1"/>
      <protection locked="0"/>
    </xf>
    <xf numFmtId="0" fontId="10" fillId="8" borderId="23" xfId="0" applyFont="1" applyFill="1" applyBorder="1" applyAlignment="1" applyProtection="1">
      <alignment horizontal="left" vertical="top" wrapText="1"/>
      <protection locked="0"/>
    </xf>
    <xf numFmtId="0" fontId="10" fillId="8" borderId="24" xfId="0" applyFont="1" applyFill="1" applyBorder="1" applyAlignment="1" applyProtection="1">
      <alignment horizontal="left" vertical="top" wrapText="1"/>
      <protection locked="0"/>
    </xf>
    <xf numFmtId="0" fontId="10" fillId="8" borderId="25" xfId="0" applyFont="1" applyFill="1" applyBorder="1" applyAlignment="1" applyProtection="1">
      <alignment horizontal="left" vertical="top" wrapText="1"/>
      <protection locked="0"/>
    </xf>
    <xf numFmtId="0" fontId="10" fillId="7" borderId="19" xfId="0" applyFont="1" applyFill="1" applyBorder="1" applyAlignment="1" applyProtection="1">
      <alignment horizontal="left" vertical="top" wrapText="1"/>
      <protection locked="0"/>
    </xf>
    <xf numFmtId="0" fontId="37" fillId="6" borderId="0" xfId="0" applyFont="1" applyFill="1" applyAlignment="1" applyProtection="1">
      <alignment horizontal="left" vertical="top" wrapText="1"/>
    </xf>
    <xf numFmtId="165" fontId="10" fillId="7" borderId="19" xfId="1" applyNumberFormat="1" applyFont="1" applyFill="1" applyBorder="1" applyAlignment="1" applyProtection="1">
      <alignment horizontal="left" vertical="top" wrapText="1"/>
      <protection locked="0"/>
    </xf>
    <xf numFmtId="165" fontId="10" fillId="8" borderId="23" xfId="1" applyNumberFormat="1" applyFont="1" applyFill="1" applyBorder="1" applyAlignment="1" applyProtection="1">
      <alignment horizontal="center" vertical="top" wrapText="1"/>
      <protection locked="0"/>
    </xf>
    <xf numFmtId="165" fontId="10" fillId="8" borderId="24" xfId="1" applyNumberFormat="1" applyFont="1" applyFill="1" applyBorder="1" applyAlignment="1" applyProtection="1">
      <alignment horizontal="center" vertical="top" wrapText="1"/>
      <protection locked="0"/>
    </xf>
    <xf numFmtId="165" fontId="10" fillId="8" borderId="25" xfId="1" applyNumberFormat="1" applyFont="1" applyFill="1" applyBorder="1" applyAlignment="1" applyProtection="1">
      <alignment horizontal="center" vertical="top" wrapText="1"/>
      <protection locked="0"/>
    </xf>
    <xf numFmtId="165" fontId="10" fillId="6" borderId="19" xfId="1" applyNumberFormat="1" applyFont="1" applyFill="1" applyBorder="1" applyAlignment="1" applyProtection="1">
      <alignment horizontal="left" vertical="top" wrapText="1"/>
    </xf>
    <xf numFmtId="0" fontId="31" fillId="6" borderId="12" xfId="0" applyFont="1" applyFill="1" applyBorder="1" applyAlignment="1" applyProtection="1">
      <alignment horizontal="center" vertical="top" wrapText="1"/>
    </xf>
    <xf numFmtId="0" fontId="31" fillId="6" borderId="13" xfId="0" applyFont="1" applyFill="1" applyBorder="1" applyAlignment="1" applyProtection="1">
      <alignment horizontal="center" vertical="top" wrapText="1"/>
    </xf>
    <xf numFmtId="0" fontId="0" fillId="7" borderId="23" xfId="0" applyFill="1" applyBorder="1" applyAlignment="1" applyProtection="1">
      <alignment horizontal="left" vertical="top" wrapText="1"/>
      <protection locked="0"/>
    </xf>
    <xf numFmtId="0" fontId="0" fillId="7" borderId="24" xfId="0" applyFill="1" applyBorder="1" applyAlignment="1" applyProtection="1">
      <alignment horizontal="left" vertical="top" wrapText="1"/>
      <protection locked="0"/>
    </xf>
    <xf numFmtId="0" fontId="0" fillId="7" borderId="25" xfId="0" applyFill="1" applyBorder="1" applyAlignment="1" applyProtection="1">
      <alignment horizontal="left" vertical="top" wrapText="1"/>
      <protection locked="0"/>
    </xf>
    <xf numFmtId="164" fontId="10" fillId="7" borderId="23" xfId="0" applyNumberFormat="1" applyFont="1" applyFill="1" applyBorder="1" applyAlignment="1" applyProtection="1">
      <alignment horizontal="left" vertical="top" wrapText="1"/>
      <protection locked="0"/>
    </xf>
    <xf numFmtId="164" fontId="10" fillId="7" borderId="24" xfId="0" applyNumberFormat="1" applyFont="1" applyFill="1" applyBorder="1" applyAlignment="1" applyProtection="1">
      <alignment horizontal="left" vertical="top" wrapText="1"/>
      <protection locked="0"/>
    </xf>
    <xf numFmtId="164" fontId="10" fillId="7" borderId="25" xfId="0" applyNumberFormat="1" applyFont="1" applyFill="1" applyBorder="1" applyAlignment="1" applyProtection="1">
      <alignment horizontal="left" vertical="top" wrapText="1"/>
      <protection locked="0"/>
    </xf>
    <xf numFmtId="0" fontId="10" fillId="8" borderId="19" xfId="0" applyFont="1" applyFill="1" applyBorder="1" applyAlignment="1" applyProtection="1">
      <alignment horizontal="left" vertical="top" wrapText="1"/>
      <protection locked="0"/>
    </xf>
    <xf numFmtId="9" fontId="10" fillId="8" borderId="19" xfId="2" applyFont="1" applyFill="1" applyBorder="1" applyAlignment="1" applyProtection="1">
      <alignment horizontal="left" vertical="top" wrapText="1"/>
      <protection locked="0"/>
    </xf>
    <xf numFmtId="165" fontId="10" fillId="8" borderId="19" xfId="1" applyNumberFormat="1" applyFont="1" applyFill="1" applyBorder="1" applyAlignment="1" applyProtection="1">
      <alignment horizontal="left" vertical="top" wrapText="1"/>
      <protection locked="0"/>
    </xf>
    <xf numFmtId="0" fontId="31" fillId="6" borderId="0" xfId="0" applyFont="1" applyFill="1" applyAlignment="1" applyProtection="1">
      <alignment horizontal="right" vertical="top"/>
    </xf>
    <xf numFmtId="0" fontId="31" fillId="6" borderId="12" xfId="0" applyFont="1" applyFill="1" applyBorder="1" applyAlignment="1" applyProtection="1">
      <alignment horizontal="center" vertical="center" wrapText="1"/>
    </xf>
    <xf numFmtId="0" fontId="26" fillId="18" borderId="23" xfId="0" applyFont="1" applyFill="1" applyBorder="1" applyAlignment="1" applyProtection="1">
      <alignment horizontal="center" vertical="center"/>
      <protection locked="0"/>
    </xf>
    <xf numFmtId="0" fontId="26" fillId="18" borderId="24" xfId="0" applyFont="1" applyFill="1" applyBorder="1" applyAlignment="1" applyProtection="1">
      <alignment horizontal="center" vertical="center"/>
      <protection locked="0"/>
    </xf>
    <xf numFmtId="0" fontId="26" fillId="18" borderId="25" xfId="0" applyFont="1" applyFill="1" applyBorder="1" applyAlignment="1" applyProtection="1">
      <alignment horizontal="center" vertical="center"/>
      <protection locked="0"/>
    </xf>
    <xf numFmtId="0" fontId="10" fillId="8" borderId="23" xfId="0" applyFont="1" applyFill="1" applyBorder="1" applyAlignment="1" applyProtection="1">
      <alignment horizontal="center" vertical="top" wrapText="1"/>
      <protection locked="0"/>
    </xf>
    <xf numFmtId="0" fontId="10" fillId="8" borderId="24" xfId="0" applyFont="1" applyFill="1" applyBorder="1" applyAlignment="1" applyProtection="1">
      <alignment horizontal="center" vertical="top" wrapText="1"/>
      <protection locked="0"/>
    </xf>
    <xf numFmtId="0" fontId="10" fillId="8" borderId="25" xfId="0" applyFont="1" applyFill="1" applyBorder="1" applyAlignment="1" applyProtection="1">
      <alignment horizontal="center" vertical="top" wrapText="1"/>
      <protection locked="0"/>
    </xf>
    <xf numFmtId="0" fontId="43" fillId="6" borderId="21" xfId="0" applyFont="1" applyFill="1" applyBorder="1" applyAlignment="1" applyProtection="1">
      <alignment horizontal="left" vertical="center" wrapText="1"/>
    </xf>
    <xf numFmtId="0" fontId="19" fillId="6" borderId="0" xfId="0" applyFont="1" applyFill="1" applyAlignment="1" applyProtection="1">
      <alignment horizontal="left" vertical="center" wrapText="1"/>
    </xf>
    <xf numFmtId="0" fontId="19" fillId="6" borderId="26" xfId="0" applyFont="1" applyFill="1" applyBorder="1" applyAlignment="1" applyProtection="1">
      <alignment horizontal="left" vertical="center" wrapText="1"/>
    </xf>
    <xf numFmtId="0" fontId="19" fillId="6" borderId="0" xfId="0" applyFont="1" applyFill="1" applyBorder="1" applyAlignment="1" applyProtection="1">
      <alignment horizontal="left" vertical="center" wrapText="1"/>
    </xf>
    <xf numFmtId="0" fontId="37" fillId="6" borderId="0" xfId="0" applyFont="1" applyFill="1" applyAlignment="1" applyProtection="1">
      <alignment horizontal="left" vertical="center" wrapText="1"/>
    </xf>
    <xf numFmtId="0" fontId="0" fillId="0" borderId="0" xfId="0" applyAlignment="1" applyProtection="1">
      <alignment horizontal="left" vertical="top" wrapText="1"/>
      <protection locked="0"/>
    </xf>
    <xf numFmtId="0" fontId="75" fillId="0" borderId="0" xfId="0" applyFont="1" applyAlignment="1" applyProtection="1">
      <alignment horizontal="left" vertical="top" wrapText="1"/>
      <protection locked="0"/>
    </xf>
    <xf numFmtId="165" fontId="10" fillId="7" borderId="23" xfId="1" applyNumberFormat="1" applyFont="1" applyFill="1" applyBorder="1" applyAlignment="1" applyProtection="1">
      <alignment horizontal="left" vertical="top" wrapText="1"/>
      <protection locked="0"/>
    </xf>
    <xf numFmtId="165" fontId="10" fillId="7" borderId="24" xfId="1" applyNumberFormat="1" applyFont="1" applyFill="1" applyBorder="1" applyAlignment="1" applyProtection="1">
      <alignment horizontal="left" vertical="top" wrapText="1"/>
      <protection locked="0"/>
    </xf>
    <xf numFmtId="165" fontId="10" fillId="7" borderId="25" xfId="1" applyNumberFormat="1" applyFont="1" applyFill="1" applyBorder="1" applyAlignment="1" applyProtection="1">
      <alignment horizontal="left" vertical="top" wrapText="1"/>
      <protection locked="0"/>
    </xf>
    <xf numFmtId="9" fontId="10" fillId="7" borderId="23" xfId="2" applyFont="1" applyFill="1" applyBorder="1" applyAlignment="1" applyProtection="1">
      <alignment horizontal="left" vertical="top" wrapText="1"/>
      <protection locked="0"/>
    </xf>
    <xf numFmtId="9" fontId="10" fillId="7" borderId="24" xfId="2" applyFont="1" applyFill="1" applyBorder="1" applyAlignment="1" applyProtection="1">
      <alignment horizontal="left" vertical="top" wrapText="1"/>
      <protection locked="0"/>
    </xf>
    <xf numFmtId="9" fontId="10" fillId="7" borderId="25" xfId="2" applyFont="1" applyFill="1" applyBorder="1" applyAlignment="1" applyProtection="1">
      <alignment horizontal="left" vertical="top" wrapText="1"/>
      <protection locked="0"/>
    </xf>
    <xf numFmtId="0" fontId="10" fillId="0" borderId="23" xfId="0" applyFont="1" applyBorder="1" applyAlignment="1" applyProtection="1">
      <alignment horizontal="left" vertical="top" wrapText="1"/>
      <protection locked="0"/>
    </xf>
    <xf numFmtId="0" fontId="10" fillId="0" borderId="24" xfId="0" applyFont="1" applyBorder="1" applyAlignment="1" applyProtection="1">
      <alignment horizontal="left" vertical="top" wrapText="1"/>
      <protection locked="0"/>
    </xf>
    <xf numFmtId="0" fontId="10" fillId="0" borderId="25" xfId="0" applyFont="1" applyBorder="1" applyAlignment="1" applyProtection="1">
      <alignment horizontal="left" vertical="top" wrapText="1"/>
      <protection locked="0"/>
    </xf>
    <xf numFmtId="0" fontId="31" fillId="13" borderId="23" xfId="0" applyFont="1" applyFill="1" applyBorder="1" applyAlignment="1" applyProtection="1">
      <alignment horizontal="center" vertical="top" wrapText="1"/>
    </xf>
    <xf numFmtId="0" fontId="31" fillId="13" borderId="24" xfId="0" applyFont="1" applyFill="1" applyBorder="1" applyAlignment="1" applyProtection="1">
      <alignment horizontal="center" vertical="top" wrapText="1"/>
    </xf>
    <xf numFmtId="0" fontId="31" fillId="13" borderId="25" xfId="0" applyFont="1" applyFill="1" applyBorder="1" applyAlignment="1" applyProtection="1">
      <alignment horizontal="center" vertical="top" wrapText="1"/>
    </xf>
    <xf numFmtId="0" fontId="26" fillId="6" borderId="0" xfId="0" applyFont="1" applyFill="1" applyAlignment="1" applyProtection="1">
      <alignment horizontal="left" vertical="center"/>
    </xf>
    <xf numFmtId="0" fontId="26" fillId="6" borderId="15" xfId="0" applyFont="1" applyFill="1" applyBorder="1" applyAlignment="1" applyProtection="1">
      <alignment horizontal="left" vertical="center"/>
    </xf>
    <xf numFmtId="0" fontId="26" fillId="6" borderId="0" xfId="0" applyFont="1" applyFill="1" applyAlignment="1" applyProtection="1">
      <alignment horizontal="left" vertical="center" wrapText="1"/>
    </xf>
    <xf numFmtId="0" fontId="59" fillId="0" borderId="23" xfId="0" applyFont="1" applyBorder="1" applyAlignment="1" applyProtection="1">
      <alignment horizontal="left" vertical="top" wrapText="1"/>
      <protection locked="0"/>
    </xf>
    <xf numFmtId="0" fontId="59" fillId="0" borderId="24" xfId="0" applyFont="1" applyBorder="1" applyAlignment="1" applyProtection="1">
      <alignment horizontal="left" vertical="top" wrapText="1"/>
      <protection locked="0"/>
    </xf>
    <xf numFmtId="0" fontId="59" fillId="0" borderId="25" xfId="0" applyFont="1" applyBorder="1" applyAlignment="1" applyProtection="1">
      <alignment horizontal="left" vertical="top" wrapText="1"/>
      <protection locked="0"/>
    </xf>
    <xf numFmtId="0" fontId="31" fillId="6" borderId="13" xfId="0" applyFont="1" applyFill="1" applyBorder="1" applyAlignment="1" applyProtection="1">
      <alignment horizontal="center" vertical="center" wrapText="1"/>
    </xf>
    <xf numFmtId="0" fontId="19" fillId="6" borderId="0" xfId="0" applyFont="1" applyFill="1" applyAlignment="1" applyProtection="1">
      <alignment horizontal="right" vertical="center" wrapText="1" indent="1"/>
    </xf>
    <xf numFmtId="0" fontId="19" fillId="6" borderId="26" xfId="0" applyFont="1" applyFill="1" applyBorder="1" applyAlignment="1" applyProtection="1">
      <alignment horizontal="right" vertical="center" wrapText="1" indent="1"/>
    </xf>
    <xf numFmtId="0" fontId="19" fillId="6" borderId="0" xfId="0" applyFont="1" applyFill="1" applyAlignment="1" applyProtection="1">
      <alignment horizontal="right" vertical="center" indent="1"/>
    </xf>
    <xf numFmtId="0" fontId="19" fillId="6" borderId="26" xfId="0" applyFont="1" applyFill="1" applyBorder="1" applyAlignment="1" applyProtection="1">
      <alignment horizontal="right" vertical="center" indent="1"/>
    </xf>
    <xf numFmtId="0" fontId="19" fillId="6" borderId="0" xfId="0" applyFont="1" applyFill="1" applyAlignment="1" applyProtection="1">
      <alignment horizontal="left" vertical="top" wrapText="1"/>
    </xf>
    <xf numFmtId="0" fontId="20" fillId="6" borderId="0" xfId="0" applyFont="1" applyFill="1" applyAlignment="1" applyProtection="1">
      <alignment horizontal="left" vertical="top" wrapText="1"/>
    </xf>
    <xf numFmtId="0" fontId="26" fillId="6" borderId="21" xfId="0" applyFont="1" applyFill="1" applyBorder="1" applyAlignment="1" applyProtection="1">
      <alignment horizontal="left" vertical="center" wrapText="1"/>
    </xf>
    <xf numFmtId="0" fontId="0" fillId="13" borderId="0" xfId="0" applyFill="1" applyBorder="1" applyAlignment="1" applyProtection="1">
      <alignment horizontal="center"/>
    </xf>
    <xf numFmtId="0" fontId="26" fillId="6" borderId="0" xfId="0" applyFont="1" applyFill="1" applyBorder="1" applyAlignment="1" applyProtection="1">
      <alignment horizontal="left" vertical="center" wrapText="1"/>
    </xf>
    <xf numFmtId="0" fontId="19" fillId="6" borderId="0" xfId="0" applyFont="1" applyFill="1" applyAlignment="1" applyProtection="1">
      <alignment horizontal="left" vertical="center" wrapText="1" indent="1"/>
    </xf>
    <xf numFmtId="0" fontId="19" fillId="6" borderId="26" xfId="0" applyFont="1" applyFill="1" applyBorder="1" applyAlignment="1" applyProtection="1">
      <alignment horizontal="left" vertical="center" wrapText="1" indent="1"/>
    </xf>
    <xf numFmtId="0" fontId="19" fillId="6" borderId="21" xfId="0" applyFont="1" applyFill="1" applyBorder="1" applyAlignment="1" applyProtection="1">
      <alignment horizontal="left" vertical="center" wrapText="1"/>
    </xf>
    <xf numFmtId="0" fontId="28" fillId="6" borderId="0" xfId="0" applyFont="1" applyFill="1" applyBorder="1" applyAlignment="1" applyProtection="1">
      <alignment horizontal="left" vertical="center" wrapText="1"/>
    </xf>
    <xf numFmtId="0" fontId="28" fillId="6" borderId="21" xfId="0" applyFont="1" applyFill="1" applyBorder="1" applyAlignment="1" applyProtection="1">
      <alignment horizontal="left" vertical="center" wrapText="1"/>
    </xf>
    <xf numFmtId="0" fontId="19" fillId="6" borderId="0" xfId="0" applyFont="1" applyFill="1" applyBorder="1" applyAlignment="1" applyProtection="1">
      <alignment horizontal="left" vertical="center" wrapText="1" indent="1"/>
    </xf>
    <xf numFmtId="0" fontId="26" fillId="6" borderId="0" xfId="0" applyFont="1" applyFill="1" applyAlignment="1" applyProtection="1">
      <alignment horizontal="center" vertical="top" wrapText="1"/>
    </xf>
    <xf numFmtId="0" fontId="26" fillId="6" borderId="15" xfId="0" applyFont="1" applyFill="1" applyBorder="1" applyAlignment="1" applyProtection="1">
      <alignment horizontal="center" vertical="top" wrapText="1"/>
    </xf>
    <xf numFmtId="0" fontId="19" fillId="6" borderId="0" xfId="0" applyFont="1" applyFill="1" applyBorder="1" applyAlignment="1" applyProtection="1">
      <alignment horizontal="right" vertical="center" wrapText="1"/>
    </xf>
    <xf numFmtId="0" fontId="38" fillId="10" borderId="23" xfId="0" applyFont="1" applyFill="1" applyBorder="1" applyAlignment="1" applyProtection="1">
      <alignment horizontal="center" wrapText="1"/>
    </xf>
    <xf numFmtId="0" fontId="38" fillId="10" borderId="24" xfId="0" applyFont="1" applyFill="1" applyBorder="1" applyAlignment="1" applyProtection="1">
      <alignment horizontal="center" wrapText="1"/>
    </xf>
    <xf numFmtId="0" fontId="38" fillId="10" borderId="25" xfId="0" applyFont="1" applyFill="1" applyBorder="1" applyAlignment="1" applyProtection="1">
      <alignment horizontal="center" wrapText="1"/>
    </xf>
    <xf numFmtId="0" fontId="40" fillId="12" borderId="0" xfId="0" applyFont="1" applyFill="1" applyAlignment="1" applyProtection="1">
      <alignment horizontal="center" vertical="top" wrapText="1"/>
    </xf>
    <xf numFmtId="9" fontId="64" fillId="9" borderId="23" xfId="2" applyFont="1" applyFill="1" applyBorder="1" applyAlignment="1" applyProtection="1">
      <alignment horizontal="center" vertical="center" wrapText="1"/>
    </xf>
    <xf numFmtId="9" fontId="64" fillId="9" borderId="24" xfId="2" applyFont="1" applyFill="1" applyBorder="1" applyAlignment="1" applyProtection="1">
      <alignment horizontal="center" vertical="center" wrapText="1"/>
    </xf>
    <xf numFmtId="9" fontId="64" fillId="9" borderId="25" xfId="2" applyFont="1" applyFill="1" applyBorder="1" applyAlignment="1" applyProtection="1">
      <alignment horizontal="center" vertical="center" wrapText="1"/>
    </xf>
    <xf numFmtId="9" fontId="51" fillId="9" borderId="23" xfId="2" applyFont="1" applyFill="1" applyBorder="1" applyAlignment="1" applyProtection="1">
      <alignment horizontal="center" vertical="center" wrapText="1"/>
    </xf>
    <xf numFmtId="9" fontId="51" fillId="9" borderId="24" xfId="2" applyFont="1" applyFill="1" applyBorder="1" applyAlignment="1" applyProtection="1">
      <alignment horizontal="center" vertical="center" wrapText="1"/>
    </xf>
    <xf numFmtId="9" fontId="51" fillId="9" borderId="25" xfId="2" applyFont="1" applyFill="1" applyBorder="1" applyAlignment="1" applyProtection="1">
      <alignment horizontal="center" vertical="center" wrapText="1"/>
    </xf>
    <xf numFmtId="0" fontId="47" fillId="12" borderId="0" xfId="0" applyFont="1" applyFill="1" applyAlignment="1" applyProtection="1">
      <alignment horizontal="center" vertical="top" wrapText="1"/>
    </xf>
    <xf numFmtId="0" fontId="25" fillId="6" borderId="26" xfId="0" applyFont="1" applyFill="1" applyBorder="1" applyAlignment="1" applyProtection="1">
      <alignment horizontal="left" vertical="center" wrapText="1"/>
    </xf>
    <xf numFmtId="0" fontId="19" fillId="6" borderId="0" xfId="0" applyFont="1" applyFill="1" applyBorder="1" applyAlignment="1" applyProtection="1">
      <alignment horizontal="right" vertical="center"/>
    </xf>
    <xf numFmtId="0" fontId="19" fillId="6" borderId="26" xfId="0" applyFont="1" applyFill="1" applyBorder="1" applyAlignment="1" applyProtection="1">
      <alignment horizontal="right" vertical="center"/>
    </xf>
    <xf numFmtId="0" fontId="47" fillId="17" borderId="0" xfId="0" applyFont="1" applyFill="1" applyBorder="1" applyAlignment="1" applyProtection="1">
      <alignment horizontal="left" vertical="center" wrapText="1"/>
    </xf>
    <xf numFmtId="0" fontId="38" fillId="10" borderId="0" xfId="0" applyFont="1" applyFill="1" applyAlignment="1" applyProtection="1">
      <alignment horizontal="center" wrapText="1"/>
    </xf>
    <xf numFmtId="0" fontId="31" fillId="6" borderId="0" xfId="0" applyFont="1" applyFill="1" applyBorder="1" applyAlignment="1" applyProtection="1">
      <alignment horizontal="center" vertical="top" wrapText="1"/>
    </xf>
    <xf numFmtId="0" fontId="31" fillId="6" borderId="0" xfId="0" applyFont="1" applyFill="1" applyAlignment="1" applyProtection="1">
      <alignment horizontal="center" vertical="top" wrapText="1"/>
    </xf>
    <xf numFmtId="9" fontId="49" fillId="6" borderId="23" xfId="2" applyFont="1" applyFill="1" applyBorder="1" applyAlignment="1" applyProtection="1">
      <alignment horizontal="center" vertical="center" wrapText="1"/>
    </xf>
    <xf numFmtId="9" fontId="49" fillId="6" borderId="24" xfId="2" applyFont="1" applyFill="1" applyBorder="1" applyAlignment="1" applyProtection="1">
      <alignment horizontal="center" vertical="center" wrapText="1"/>
    </xf>
    <xf numFmtId="9" fontId="49" fillId="6" borderId="25" xfId="2" applyFont="1" applyFill="1" applyBorder="1" applyAlignment="1" applyProtection="1">
      <alignment horizontal="center" vertical="center" wrapText="1"/>
    </xf>
    <xf numFmtId="0" fontId="47" fillId="17" borderId="23" xfId="0" applyFont="1" applyFill="1" applyBorder="1" applyAlignment="1" applyProtection="1">
      <alignment horizontal="center" vertical="center" wrapText="1"/>
    </xf>
    <xf numFmtId="0" fontId="47" fillId="17" borderId="24" xfId="0" applyFont="1" applyFill="1" applyBorder="1" applyAlignment="1" applyProtection="1">
      <alignment horizontal="center" vertical="center" wrapText="1"/>
    </xf>
    <xf numFmtId="0" fontId="47" fillId="17" borderId="25" xfId="0" applyFont="1" applyFill="1" applyBorder="1" applyAlignment="1" applyProtection="1">
      <alignment horizontal="center" vertical="center" wrapText="1"/>
    </xf>
    <xf numFmtId="0" fontId="44" fillId="6" borderId="0" xfId="0" applyFont="1" applyFill="1" applyAlignment="1" applyProtection="1">
      <alignment horizontal="right" vertical="top"/>
    </xf>
    <xf numFmtId="0" fontId="65" fillId="6" borderId="0" xfId="0" applyFont="1" applyFill="1" applyAlignment="1" applyProtection="1">
      <alignment horizontal="right" vertical="top"/>
    </xf>
    <xf numFmtId="0" fontId="40" fillId="17" borderId="0" xfId="0" applyFont="1" applyFill="1" applyAlignment="1" applyProtection="1">
      <alignment horizontal="center" vertical="center" wrapText="1"/>
    </xf>
    <xf numFmtId="0" fontId="38" fillId="10" borderId="0" xfId="0" applyFont="1" applyFill="1" applyAlignment="1" applyProtection="1">
      <alignment horizontal="center" vertical="top" wrapText="1"/>
    </xf>
    <xf numFmtId="0" fontId="54" fillId="6" borderId="0" xfId="4" applyFill="1" applyAlignment="1" applyProtection="1">
      <alignment horizontal="center" vertical="center" wrapText="1"/>
    </xf>
    <xf numFmtId="0" fontId="43" fillId="6" borderId="24" xfId="0" applyFont="1" applyFill="1" applyBorder="1" applyAlignment="1" applyProtection="1">
      <alignment horizontal="left" vertical="center" wrapText="1"/>
    </xf>
    <xf numFmtId="0" fontId="43" fillId="6" borderId="33" xfId="0" applyFont="1" applyFill="1" applyBorder="1" applyAlignment="1" applyProtection="1">
      <alignment horizontal="left" vertical="center" wrapText="1"/>
    </xf>
    <xf numFmtId="0" fontId="43" fillId="6" borderId="31" xfId="0" applyFont="1" applyFill="1" applyBorder="1" applyAlignment="1" applyProtection="1">
      <alignment horizontal="left" vertical="center" wrapText="1"/>
    </xf>
    <xf numFmtId="0" fontId="43" fillId="6" borderId="36" xfId="0" applyFont="1" applyFill="1" applyBorder="1" applyAlignment="1" applyProtection="1">
      <alignment horizontal="left" vertical="center" wrapText="1"/>
    </xf>
    <xf numFmtId="0" fontId="31" fillId="6" borderId="0" xfId="0" applyFont="1" applyFill="1" applyAlignment="1" applyProtection="1">
      <alignment horizontal="center" vertical="top"/>
    </xf>
    <xf numFmtId="0" fontId="30" fillId="9" borderId="38" xfId="0" applyFont="1" applyFill="1" applyBorder="1" applyAlignment="1" applyProtection="1">
      <alignment horizontal="left" vertical="center" wrapText="1"/>
    </xf>
    <xf numFmtId="0" fontId="38" fillId="10" borderId="58" xfId="0" applyFont="1" applyFill="1" applyBorder="1" applyAlignment="1" applyProtection="1">
      <alignment horizontal="left" vertical="center" wrapText="1"/>
    </xf>
    <xf numFmtId="0" fontId="38" fillId="10" borderId="59" xfId="0" applyFont="1" applyFill="1" applyBorder="1" applyAlignment="1" applyProtection="1">
      <alignment horizontal="left" vertical="center" wrapText="1"/>
    </xf>
    <xf numFmtId="0" fontId="38" fillId="10" borderId="60" xfId="0" applyFont="1" applyFill="1" applyBorder="1" applyAlignment="1" applyProtection="1">
      <alignment horizontal="left" vertical="center" wrapText="1"/>
    </xf>
    <xf numFmtId="0" fontId="38" fillId="12" borderId="55" xfId="0" applyFont="1" applyFill="1" applyBorder="1" applyAlignment="1" applyProtection="1">
      <alignment horizontal="left" vertical="center" wrapText="1"/>
    </xf>
    <xf numFmtId="0" fontId="38" fillId="12" borderId="56" xfId="0" applyFont="1" applyFill="1" applyBorder="1" applyAlignment="1" applyProtection="1">
      <alignment horizontal="left" vertical="center" wrapText="1"/>
    </xf>
    <xf numFmtId="0" fontId="43" fillId="6" borderId="57" xfId="0" applyFont="1" applyFill="1" applyBorder="1" applyAlignment="1" applyProtection="1">
      <alignment horizontal="left" vertical="center" wrapText="1"/>
    </xf>
    <xf numFmtId="0" fontId="30" fillId="9" borderId="37" xfId="0" applyFont="1" applyFill="1" applyBorder="1" applyAlignment="1" applyProtection="1">
      <alignment horizontal="left" vertical="center" wrapText="1"/>
    </xf>
    <xf numFmtId="0" fontId="30" fillId="9" borderId="39" xfId="0" applyFont="1" applyFill="1" applyBorder="1" applyAlignment="1" applyProtection="1">
      <alignment horizontal="left" vertical="center" wrapText="1"/>
    </xf>
    <xf numFmtId="0" fontId="43" fillId="6" borderId="40" xfId="0" applyFont="1" applyFill="1" applyBorder="1" applyAlignment="1" applyProtection="1">
      <alignment horizontal="left" vertical="center" wrapText="1"/>
    </xf>
    <xf numFmtId="0" fontId="43" fillId="6" borderId="32" xfId="0" applyFont="1" applyFill="1" applyBorder="1" applyAlignment="1" applyProtection="1">
      <alignment horizontal="left" vertical="center" wrapText="1"/>
    </xf>
    <xf numFmtId="0" fontId="43" fillId="6" borderId="41" xfId="0" applyFont="1" applyFill="1" applyBorder="1" applyAlignment="1" applyProtection="1">
      <alignment horizontal="left" vertical="center" wrapText="1"/>
    </xf>
    <xf numFmtId="0" fontId="43" fillId="6" borderId="34" xfId="0" applyFont="1" applyFill="1" applyBorder="1" applyAlignment="1" applyProtection="1">
      <alignment horizontal="left" vertical="center" wrapText="1"/>
    </xf>
    <xf numFmtId="0" fontId="43" fillId="6" borderId="35" xfId="0" applyFont="1" applyFill="1" applyBorder="1" applyAlignment="1" applyProtection="1">
      <alignment horizontal="left" vertical="center" wrapText="1"/>
    </xf>
    <xf numFmtId="0" fontId="43" fillId="6" borderId="47" xfId="0" applyFont="1" applyFill="1" applyBorder="1" applyAlignment="1" applyProtection="1">
      <alignment horizontal="left" vertical="center" wrapText="1"/>
    </xf>
    <xf numFmtId="0" fontId="43" fillId="6" borderId="48" xfId="0" applyFont="1" applyFill="1" applyBorder="1" applyAlignment="1" applyProtection="1">
      <alignment horizontal="left" vertical="center" wrapText="1"/>
    </xf>
    <xf numFmtId="0" fontId="30" fillId="9" borderId="44" xfId="0" applyFont="1" applyFill="1" applyBorder="1" applyAlignment="1" applyProtection="1">
      <alignment horizontal="center" vertical="center" wrapText="1"/>
    </xf>
    <xf numFmtId="0" fontId="30" fillId="9" borderId="46" xfId="0" applyFont="1" applyFill="1" applyBorder="1" applyAlignment="1" applyProtection="1">
      <alignment horizontal="center" vertical="center" wrapText="1"/>
    </xf>
    <xf numFmtId="164" fontId="43" fillId="6" borderId="44" xfId="0" applyNumberFormat="1" applyFont="1" applyFill="1" applyBorder="1" applyAlignment="1" applyProtection="1">
      <alignment horizontal="center" vertical="center" wrapText="1"/>
    </xf>
    <xf numFmtId="164" fontId="43" fillId="6" borderId="46" xfId="0" applyNumberFormat="1" applyFont="1" applyFill="1" applyBorder="1" applyAlignment="1" applyProtection="1">
      <alignment horizontal="center" vertical="center" wrapText="1"/>
    </xf>
    <xf numFmtId="0" fontId="43" fillId="6" borderId="72" xfId="0" applyFont="1" applyFill="1" applyBorder="1" applyAlignment="1" applyProtection="1">
      <alignment horizontal="left" vertical="center" wrapText="1"/>
    </xf>
    <xf numFmtId="0" fontId="20" fillId="6" borderId="12" xfId="0" applyFont="1" applyFill="1" applyBorder="1" applyAlignment="1">
      <alignment horizontal="center" vertical="center" wrapText="1"/>
    </xf>
    <xf numFmtId="0" fontId="20" fillId="6" borderId="13" xfId="0" applyFont="1" applyFill="1" applyBorder="1" applyAlignment="1">
      <alignment horizontal="center" vertical="center" wrapText="1"/>
    </xf>
    <xf numFmtId="0" fontId="20" fillId="6" borderId="0" xfId="0" applyFont="1" applyFill="1" applyAlignment="1">
      <alignment horizontal="center" vertical="center"/>
    </xf>
    <xf numFmtId="0" fontId="20" fillId="6" borderId="15" xfId="0" applyFont="1" applyFill="1" applyBorder="1" applyAlignment="1">
      <alignment horizontal="center" vertical="center"/>
    </xf>
    <xf numFmtId="0" fontId="31" fillId="6" borderId="0" xfId="0" applyFont="1" applyFill="1" applyAlignment="1">
      <alignment horizontal="center" vertical="top"/>
    </xf>
    <xf numFmtId="0" fontId="31" fillId="6" borderId="15" xfId="0" applyFont="1" applyFill="1" applyBorder="1" applyAlignment="1">
      <alignment horizontal="center" vertical="top"/>
    </xf>
    <xf numFmtId="0" fontId="31" fillId="7" borderId="12" xfId="0" applyFont="1" applyFill="1" applyBorder="1" applyAlignment="1">
      <alignment horizontal="center" vertical="center" wrapText="1"/>
    </xf>
    <xf numFmtId="0" fontId="31" fillId="7" borderId="13" xfId="0" applyFont="1" applyFill="1" applyBorder="1" applyAlignment="1">
      <alignment horizontal="center" vertical="center" wrapText="1"/>
    </xf>
    <xf numFmtId="0" fontId="25" fillId="7" borderId="0" xfId="0" applyFont="1" applyFill="1" applyAlignment="1">
      <alignment horizontal="left" vertical="center" wrapText="1"/>
    </xf>
    <xf numFmtId="0" fontId="25" fillId="7" borderId="15" xfId="0" applyFont="1" applyFill="1" applyBorder="1" applyAlignment="1">
      <alignment horizontal="left" vertical="center" wrapText="1"/>
    </xf>
    <xf numFmtId="0" fontId="31" fillId="6" borderId="12" xfId="0" applyFont="1" applyFill="1" applyBorder="1" applyAlignment="1">
      <alignment horizontal="center" vertical="top" wrapText="1"/>
    </xf>
    <xf numFmtId="0" fontId="31" fillId="6" borderId="13" xfId="0" applyFont="1" applyFill="1" applyBorder="1" applyAlignment="1">
      <alignment horizontal="center" vertical="top" wrapText="1"/>
    </xf>
    <xf numFmtId="0" fontId="28" fillId="6" borderId="0" xfId="0" applyFont="1" applyFill="1" applyAlignment="1">
      <alignment horizontal="left" vertical="center" wrapText="1"/>
    </xf>
    <xf numFmtId="0" fontId="10" fillId="8" borderId="23" xfId="0" applyFont="1" applyFill="1" applyBorder="1" applyAlignment="1">
      <alignment horizontal="left" vertical="top" wrapText="1"/>
    </xf>
    <xf numFmtId="0" fontId="10" fillId="8" borderId="24" xfId="0" applyFont="1" applyFill="1" applyBorder="1" applyAlignment="1">
      <alignment horizontal="left" vertical="top" wrapText="1"/>
    </xf>
    <xf numFmtId="0" fontId="10" fillId="8" borderId="25" xfId="0" applyFont="1" applyFill="1" applyBorder="1" applyAlignment="1">
      <alignment horizontal="left" vertical="top" wrapText="1"/>
    </xf>
    <xf numFmtId="0" fontId="39" fillId="11" borderId="52" xfId="0" applyFont="1" applyFill="1" applyBorder="1" applyAlignment="1" applyProtection="1">
      <alignment horizontal="center" vertical="center" wrapText="1"/>
    </xf>
    <xf numFmtId="0" fontId="39" fillId="11" borderId="27" xfId="0" applyFont="1" applyFill="1" applyBorder="1" applyAlignment="1" applyProtection="1">
      <alignment horizontal="center" vertical="center" wrapText="1"/>
    </xf>
    <xf numFmtId="0" fontId="39" fillId="11" borderId="65" xfId="0" applyFont="1" applyFill="1" applyBorder="1" applyAlignment="1" applyProtection="1">
      <alignment horizontal="center" vertical="center" wrapText="1"/>
    </xf>
    <xf numFmtId="0" fontId="55" fillId="0" borderId="0" xfId="0" applyFont="1" applyAlignment="1" applyProtection="1">
      <alignment horizontal="left" vertical="top" wrapText="1"/>
    </xf>
  </cellXfs>
  <cellStyles count="5">
    <cellStyle name="Comma" xfId="1" builtinId="3"/>
    <cellStyle name="Dropdown" xfId="3" xr:uid="{00000000-0005-0000-0000-000001000000}"/>
    <cellStyle name="Hyperlink" xfId="4" builtinId="8"/>
    <cellStyle name="Normal" xfId="0" builtinId="0"/>
    <cellStyle name="Percent" xfId="2" builtinId="5"/>
  </cellStyles>
  <dxfs count="262">
    <dxf>
      <protection locked="1" hidden="0"/>
    </dxf>
    <dxf>
      <font>
        <b val="0"/>
        <i val="0"/>
        <strike val="0"/>
        <condense val="0"/>
        <extend val="0"/>
        <outline val="0"/>
        <shadow val="0"/>
        <u val="none"/>
        <vertAlign val="baseline"/>
        <sz val="11"/>
        <color theme="1"/>
        <name val="Calibri"/>
        <family val="2"/>
        <scheme val="minor"/>
      </font>
      <protection locked="1" hidden="0"/>
    </dxf>
    <dxf>
      <font>
        <b val="0"/>
        <i val="0"/>
        <strike val="0"/>
        <condense val="0"/>
        <extend val="0"/>
        <outline val="0"/>
        <shadow val="0"/>
        <u val="none"/>
        <vertAlign val="baseline"/>
        <sz val="11"/>
        <color theme="1"/>
        <name val="Calibri"/>
        <family val="2"/>
        <scheme val="minor"/>
      </font>
      <protection locked="1" hidden="0"/>
    </dxf>
    <dxf>
      <border outline="0">
        <top style="thin">
          <color indexed="64"/>
        </top>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protection locked="1" hidden="0"/>
    </dxf>
    <dxf>
      <font>
        <b val="0"/>
        <i val="0"/>
        <strike val="0"/>
        <condense val="0"/>
        <extend val="0"/>
        <outline val="0"/>
        <shadow val="0"/>
        <u val="none"/>
        <vertAlign val="baseline"/>
        <sz val="11"/>
        <color auto="1"/>
        <name val="Calibri"/>
        <family val="2"/>
        <scheme val="minor"/>
      </font>
      <border diagonalUp="0" diagonalDown="0">
        <left style="thin">
          <color theme="1" tint="0.499984740745262"/>
        </left>
        <right/>
        <top/>
        <bottom style="thin">
          <color theme="1" tint="0.499984740745262"/>
        </bottom>
        <vertical/>
        <horizontal/>
      </border>
      <protection locked="1" hidden="0"/>
    </dxf>
    <dxf>
      <protection locked="1" hidden="0"/>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bottom" textRotation="0" wrapText="1" indent="0" justifyLastLine="0" shrinkToFit="0" readingOrder="0"/>
      <protection locked="1" hidden="0"/>
    </dxf>
    <dxf>
      <border diagonalUp="0" diagonalDown="0">
        <left style="thin">
          <color theme="1" tint="0.499984740745262"/>
        </left>
        <right style="thin">
          <color theme="1" tint="0.499984740745262"/>
        </right>
        <top style="thin">
          <color theme="1" tint="0.499984740745262"/>
        </top>
        <bottom style="thin">
          <color theme="1" tint="0.499984740745262"/>
        </bottom>
        <vertical/>
        <horizontal/>
      </border>
      <protection locked="1" hidden="0"/>
    </dxf>
    <dxf>
      <font>
        <b val="0"/>
        <i val="0"/>
        <strike val="0"/>
        <condense val="0"/>
        <extend val="0"/>
        <outline val="0"/>
        <shadow val="0"/>
        <u val="none"/>
        <vertAlign val="baseline"/>
        <sz val="11"/>
        <color theme="1"/>
        <name val="Calibri"/>
        <family val="2"/>
        <scheme val="minor"/>
      </font>
      <numFmt numFmtId="165" formatCode="_(* #,##0_);_(* \(#,##0\);_(* &quot;-&quot;??_);_(@_)"/>
      <border diagonalUp="0" diagonalDown="0">
        <left style="thin">
          <color theme="1" tint="0.499984740745262"/>
        </left>
        <right style="thin">
          <color theme="1" tint="0.499984740745262"/>
        </right>
        <top style="thin">
          <color theme="1" tint="0.499984740745262"/>
        </top>
        <bottom style="thin">
          <color theme="1" tint="0.499984740745262"/>
        </bottom>
      </border>
      <protection locked="1" hidden="0"/>
    </dxf>
    <dxf>
      <font>
        <b/>
      </font>
      <fill>
        <patternFill patternType="solid">
          <fgColor indexed="64"/>
          <bgColor theme="4" tint="0.39997558519241921"/>
        </patternFill>
      </fill>
      <border diagonalUp="0" diagonalDown="0">
        <left style="thin">
          <color theme="1" tint="0.499984740745262"/>
        </left>
        <right style="thin">
          <color theme="1" tint="0.499984740745262"/>
        </right>
        <top style="thin">
          <color theme="1" tint="0.499984740745262"/>
        </top>
        <bottom style="thin">
          <color theme="1" tint="0.499984740745262"/>
        </bottom>
      </border>
      <protection locked="1" hidden="0"/>
    </dxf>
    <dxf>
      <border outline="0">
        <top style="thin">
          <color theme="1" tint="0.499984740745262"/>
        </top>
      </border>
    </dxf>
    <dxf>
      <border outline="0">
        <top style="thin">
          <color theme="4" tint="0.39997558519241921"/>
        </top>
        <bottom style="thin">
          <color theme="1" tint="0.499984740745262"/>
        </bottom>
      </border>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general" vertical="bottom" textRotation="0" wrapText="1" indent="0" justifyLastLine="0" shrinkToFit="0" readingOrder="0"/>
      <border diagonalUp="0" diagonalDown="0" outline="0">
        <left style="thin">
          <color theme="4" tint="0.39997558519241921"/>
        </left>
        <right style="thin">
          <color theme="4" tint="0.39997558519241921"/>
        </right>
        <top/>
        <bottom/>
      </border>
    </dxf>
    <dxf>
      <font>
        <b/>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protection locked="1" hidden="0"/>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protection locked="1" hidden="0"/>
    </dxf>
    <dxf>
      <border outline="0">
        <bottom style="thin">
          <color theme="4" tint="0.39997558519241921"/>
        </bottom>
      </border>
    </dxf>
    <dxf>
      <font>
        <b/>
        <i val="0"/>
        <strike val="0"/>
        <condense val="0"/>
        <extend val="0"/>
        <outline val="0"/>
        <shadow val="0"/>
        <u val="none"/>
        <vertAlign val="baseline"/>
        <sz val="11"/>
        <color theme="0"/>
        <name val="Calibri"/>
        <scheme val="minor"/>
      </font>
      <fill>
        <patternFill patternType="solid">
          <fgColor theme="4"/>
          <bgColor theme="4"/>
        </patternFill>
      </fill>
      <alignment horizontal="general" vertical="bottom" textRotation="0" wrapText="1" indent="0" justifyLastLine="0" shrinkToFit="0" readingOrder="0"/>
      <protection locked="1" hidden="0"/>
    </dxf>
    <dxf>
      <protection locked="1" hidden="0"/>
    </dxf>
    <dxf>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protection locked="1" hidden="0"/>
    </dxf>
    <dxf>
      <font>
        <b/>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protection locked="1" hidden="0"/>
    </dxf>
    <dxf>
      <border outline="0">
        <left style="thin">
          <color theme="4" tint="0.39997558519241921"/>
        </left>
        <top style="thin">
          <color theme="4" tint="0.39997558519241921"/>
        </top>
        <bottom style="thin">
          <color theme="4" tint="0.39997558519241921"/>
        </bottom>
      </border>
    </dxf>
    <dxf>
      <font>
        <b/>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0"/>
        <name val="Calibri"/>
        <scheme val="minor"/>
      </font>
      <fill>
        <patternFill patternType="solid">
          <fgColor theme="4"/>
          <bgColor theme="4"/>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numFmt numFmtId="164" formatCode="yyyy\-mm\-dd;@"/>
      <protection locked="1" hidden="0"/>
    </dxf>
    <dxf>
      <numFmt numFmtId="164" formatCode="yyyy\-mm\-dd;@"/>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protection locked="1" hidden="0"/>
    </dxf>
    <dxf>
      <protection locked="1" hidden="0"/>
    </dxf>
    <dxf>
      <border outline="0">
        <bottom style="thin">
          <color indexed="64"/>
        </bottom>
      </border>
    </dxf>
    <dxf>
      <font>
        <b/>
        <i val="0"/>
        <strike val="0"/>
        <condense val="0"/>
        <extend val="0"/>
        <outline val="0"/>
        <shadow val="0"/>
        <u val="none"/>
        <vertAlign val="baseline"/>
        <sz val="11"/>
        <color theme="0"/>
        <name val="Calibri"/>
        <scheme val="minor"/>
      </font>
      <fill>
        <patternFill patternType="none">
          <fgColor indexed="64"/>
          <bgColor indexed="65"/>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val="0"/>
        <i val="0"/>
        <strike val="0"/>
        <condense val="0"/>
        <extend val="0"/>
        <outline val="0"/>
        <shadow val="0"/>
        <u val="none"/>
        <vertAlign val="baseline"/>
        <sz val="11"/>
        <color theme="1"/>
        <name val="Calibri"/>
        <scheme val="minor"/>
      </font>
      <border diagonalUp="0" diagonalDown="0">
        <left style="thin">
          <color theme="4" tint="0.39997558519241921"/>
        </left>
        <right style="thin">
          <color theme="4" tint="0.39997558519241921"/>
        </right>
        <top style="thin">
          <color theme="4" tint="0.39997558519241921"/>
        </top>
        <bottom style="thin">
          <color theme="4" tint="0.39997558519241921"/>
        </bottom>
        <vertical/>
        <horizontal/>
      </border>
      <protection locked="1" hidden="0"/>
    </dxf>
    <dxf>
      <border outline="0">
        <bottom style="thin">
          <color theme="4" tint="0.39997558519241921"/>
        </bottom>
      </border>
    </dxf>
    <dxf>
      <font>
        <b val="0"/>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protection locked="1" hidden="0"/>
    </dxf>
    <dxf>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protection locked="1" hidden="0"/>
    </dxf>
    <dxf>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protection locked="1" hidden="0"/>
    </dxf>
    <dxf>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protection locked="1" hidden="0"/>
    </dxf>
    <dxf>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protection locked="1" hidden="0"/>
    </dxf>
    <dxf>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border diagonalUp="0" diagonalDown="0">
        <left/>
        <right/>
        <top style="thin">
          <color theme="4" tint="0.39997558519241921"/>
        </top>
        <bottom/>
      </border>
      <protection locked="1" hidden="0"/>
    </dxf>
    <dxf>
      <border outline="0">
        <left style="thin">
          <color theme="4" tint="0.39997558519241921"/>
        </left>
        <top style="thin">
          <color theme="4" tint="0.39997558519241921"/>
        </top>
        <bottom style="thin">
          <color theme="4" tint="0.39997558519241921"/>
        </bottom>
      </border>
    </dxf>
    <dxf>
      <font>
        <b/>
        <i val="0"/>
        <strike val="0"/>
        <condense val="0"/>
        <extend val="0"/>
        <outline val="0"/>
        <shadow val="0"/>
        <u val="none"/>
        <vertAlign val="baseline"/>
        <sz val="11"/>
        <color theme="1"/>
        <name val="Calibri"/>
        <scheme val="minor"/>
      </font>
      <fill>
        <patternFill patternType="none">
          <fgColor indexed="64"/>
          <bgColor auto="1"/>
        </patternFill>
      </fill>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font>
        <b/>
        <i val="0"/>
        <strike val="0"/>
        <condense val="0"/>
        <extend val="0"/>
        <outline val="0"/>
        <shadow val="0"/>
        <u val="none"/>
        <vertAlign val="baseline"/>
        <sz val="11"/>
        <color auto="1"/>
        <name val="Calibri"/>
        <scheme val="none"/>
      </font>
      <numFmt numFmtId="30" formatCode="@"/>
      <fill>
        <patternFill patternType="none">
          <fgColor indexed="64"/>
          <bgColor indexed="65"/>
        </patternFill>
      </fill>
      <alignment horizontal="left" vertical="bottom" textRotation="0" wrapText="0" indent="0" justifyLastLine="0" shrinkToFit="0" readingOrder="0"/>
      <protection locked="1" hidden="0"/>
    </dxf>
    <dxf>
      <font>
        <b/>
        <i val="0"/>
        <strike val="0"/>
        <condense val="0"/>
        <extend val="0"/>
        <outline val="0"/>
        <shadow val="0"/>
        <u val="none"/>
        <vertAlign val="baseline"/>
        <sz val="11"/>
        <color auto="1"/>
        <name val="Calibri"/>
        <scheme val="none"/>
      </font>
      <fill>
        <patternFill patternType="none">
          <fgColor indexed="64"/>
          <bgColor indexed="65"/>
        </patternFill>
      </fill>
      <alignment horizontal="left" vertical="bottom" textRotation="0" wrapText="0" indent="0" justifyLastLine="0" shrinkToFit="0" readingOrder="0"/>
      <protection locked="1" hidden="0"/>
    </dxf>
    <dxf>
      <font>
        <b/>
        <i val="0"/>
        <strike val="0"/>
        <condense val="0"/>
        <extend val="0"/>
        <outline val="0"/>
        <shadow val="0"/>
        <u val="none"/>
        <vertAlign val="baseline"/>
        <sz val="11"/>
        <color theme="0"/>
        <name val="Calibri"/>
        <scheme val="minor"/>
      </font>
      <fill>
        <patternFill patternType="none">
          <fgColor indexed="64"/>
          <bgColor indexed="65"/>
        </patternFill>
      </fill>
      <alignment horizontal="general" vertical="bottom" textRotation="0" wrapText="1" indent="0" justifyLastLine="0" shrinkToFit="0" readingOrder="0"/>
      <protection locked="1" hidden="0"/>
    </dxf>
    <dxf>
      <protection locked="1" hidden="0"/>
    </dxf>
    <dxf>
      <border outline="0">
        <top style="thin">
          <color indexed="64"/>
        </top>
        <bottom style="thin">
          <color theme="4" tint="0.39997558519241921"/>
        </bottom>
      </border>
    </dxf>
    <dxf>
      <protection locked="1" hidden="0"/>
    </dxf>
    <dxf>
      <font>
        <b/>
        <i val="0"/>
        <strike val="0"/>
        <condense val="0"/>
        <extend val="0"/>
        <outline val="0"/>
        <shadow val="0"/>
        <u val="none"/>
        <vertAlign val="baseline"/>
        <sz val="11"/>
        <color theme="0"/>
        <name val="Calibri"/>
        <scheme val="minor"/>
      </font>
      <fill>
        <patternFill patternType="solid">
          <fgColor theme="4"/>
          <bgColor theme="4"/>
        </patternFill>
      </fill>
      <alignment horizontal="general" vertical="bottom" textRotation="0" wrapText="1" indent="0" justifyLastLine="0" shrinkToFit="0" readingOrder="0"/>
      <protection locked="1" hidden="0"/>
    </dxf>
    <dxf>
      <font>
        <b/>
        <i val="0"/>
        <strike val="0"/>
        <condense val="0"/>
        <extend val="0"/>
        <outline val="0"/>
        <shadow val="0"/>
        <u val="none"/>
        <vertAlign val="baseline"/>
        <sz val="11"/>
        <color auto="1"/>
        <name val="Calibri"/>
        <scheme val="minor"/>
      </font>
      <fill>
        <patternFill patternType="none">
          <fgColor indexed="64"/>
          <bgColor auto="1"/>
        </patternFill>
      </fill>
      <protection locked="1" hidden="0"/>
    </dxf>
    <dxf>
      <font>
        <b/>
        <i val="0"/>
        <strike val="0"/>
        <condense val="0"/>
        <extend val="0"/>
        <outline val="0"/>
        <shadow val="0"/>
        <u val="none"/>
        <vertAlign val="baseline"/>
        <sz val="11"/>
        <color auto="1"/>
        <name val="Calibri"/>
        <scheme val="minor"/>
      </font>
      <fill>
        <patternFill patternType="none">
          <fgColor indexed="64"/>
          <bgColor auto="1"/>
        </patternFill>
      </fill>
      <protection locked="1" hidden="0"/>
    </dxf>
    <dxf>
      <font>
        <b/>
        <i val="0"/>
        <strike val="0"/>
        <condense val="0"/>
        <extend val="0"/>
        <outline val="0"/>
        <shadow val="0"/>
        <u val="none"/>
        <vertAlign val="baseline"/>
        <sz val="11"/>
        <color theme="0"/>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protection locked="1" hidden="0"/>
    </dxf>
    <dxf>
      <border outline="0">
        <top style="thin">
          <color indexed="64"/>
        </top>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protection locked="1" hidden="0"/>
    </dxf>
    <dxf>
      <font>
        <b/>
        <i val="0"/>
        <strike val="0"/>
        <condense val="0"/>
        <extend val="0"/>
        <outline val="0"/>
        <shadow val="0"/>
        <u val="none"/>
        <vertAlign val="baseline"/>
        <sz val="11"/>
        <color theme="0"/>
        <name val="Calibri"/>
        <scheme val="minor"/>
      </font>
      <fill>
        <patternFill patternType="solid">
          <fgColor theme="4"/>
          <bgColor theme="4"/>
        </patternFill>
      </fill>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protection locked="1" hidden="0"/>
    </dxf>
    <dxf>
      <border outline="0">
        <top style="thin">
          <color indexed="64"/>
        </top>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protection locked="1" hidden="0"/>
    </dxf>
    <dxf>
      <font>
        <b/>
        <i val="0"/>
        <strike val="0"/>
        <condense val="0"/>
        <extend val="0"/>
        <outline val="0"/>
        <shadow val="0"/>
        <u val="none"/>
        <vertAlign val="baseline"/>
        <sz val="11"/>
        <color theme="0"/>
        <name val="Calibri"/>
        <scheme val="minor"/>
      </font>
      <fill>
        <patternFill patternType="solid">
          <fgColor theme="4"/>
          <bgColor theme="4"/>
        </patternFill>
      </fill>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protection locked="1" hidden="0"/>
    </dxf>
    <dxf>
      <border outline="0">
        <left style="thin">
          <color theme="4" tint="0.39997558519241921"/>
        </left>
        <top style="thin">
          <color theme="4" tint="0.39997558519241921"/>
        </top>
        <bottom style="thin">
          <color theme="4" tint="0.39997558519241921"/>
        </bottom>
      </border>
    </dxf>
    <dxf>
      <font>
        <b/>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0"/>
        <name val="Calibri"/>
        <scheme val="minor"/>
      </font>
      <fill>
        <patternFill patternType="solid">
          <fgColor theme="4"/>
          <bgColor theme="4"/>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center" vertical="center"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center" vertical="center"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protection locked="1" hidden="0"/>
    </dxf>
    <dxf>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font>
      <fill>
        <patternFill patternType="none">
          <fgColor indexed="64"/>
          <bgColor auto="1"/>
        </patternFill>
      </fill>
      <alignment horizontal="general" vertical="bottom" textRotation="0" wrapText="1" indent="0" justifyLastLine="0" shrinkToFit="0" readingOrder="0"/>
      <protection locked="1" hidden="0"/>
    </dxf>
    <dxf>
      <protection locked="1" hidden="0"/>
    </dxf>
    <dxf>
      <border outline="0">
        <top style="thin">
          <color indexed="64"/>
        </top>
      </border>
    </dxf>
    <dxf>
      <protection locked="1" hidden="0"/>
    </dxf>
    <dxf>
      <border outline="0">
        <bottom style="thin">
          <color indexed="64"/>
        </bottom>
      </border>
    </dxf>
    <dxf>
      <font>
        <b/>
        <i val="0"/>
        <strike val="0"/>
        <condense val="0"/>
        <extend val="0"/>
        <outline val="0"/>
        <shadow val="0"/>
        <u val="none"/>
        <vertAlign val="baseline"/>
        <sz val="11"/>
        <color theme="0"/>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font>
      <fill>
        <patternFill patternType="none">
          <fgColor indexed="64"/>
          <bgColor auto="1"/>
        </patternFill>
      </fill>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scheme val="minor"/>
      </font>
      <protection locked="1" hidden="0"/>
    </dxf>
    <dxf>
      <border outline="0">
        <top style="thin">
          <color indexed="64"/>
        </top>
      </border>
    </dxf>
    <dxf>
      <font>
        <b/>
        <i val="0"/>
        <strike val="0"/>
        <condense val="0"/>
        <extend val="0"/>
        <outline val="0"/>
        <shadow val="0"/>
        <u val="none"/>
        <vertAlign val="baseline"/>
        <sz val="11"/>
        <color theme="1"/>
        <name val="Calibri"/>
        <scheme val="minor"/>
      </font>
      <protection locked="1" hidden="0"/>
    </dxf>
    <dxf>
      <border outline="0">
        <bottom style="thin">
          <color indexed="64"/>
        </bottom>
      </border>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ill>
        <patternFill>
          <bgColor theme="0" tint="-0.14996795556505021"/>
        </patternFill>
      </fill>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dxf>
    <dxf>
      <font>
        <color theme="0" tint="-0.14996795556505021"/>
      </font>
      <fill>
        <patternFill>
          <bgColor theme="0" tint="-0.14996795556505021"/>
        </patternFill>
      </fill>
      <border>
        <left/>
        <right/>
        <top/>
        <bottom/>
      </border>
    </dxf>
    <dxf>
      <font>
        <color theme="0" tint="-0.14996795556505021"/>
      </font>
      <fill>
        <patternFill>
          <bgColor theme="0" tint="-0.14996795556505021"/>
        </patternFill>
      </fill>
      <border>
        <left/>
        <right/>
        <top/>
        <bottom/>
        <vertical/>
        <horizontal/>
      </border>
    </dxf>
    <dxf>
      <font>
        <color theme="0"/>
      </font>
      <fill>
        <patternFill>
          <bgColor theme="0" tint="-0.24994659260841701"/>
        </patternFill>
      </fill>
    </dxf>
    <dxf>
      <font>
        <color theme="0"/>
      </font>
      <fill>
        <patternFill>
          <bgColor theme="0" tint="-0.24994659260841701"/>
        </patternFill>
      </fill>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font>
      <fill>
        <patternFill>
          <bgColor theme="0" tint="-0.24994659260841701"/>
        </patternFill>
      </fill>
    </dxf>
    <dxf>
      <font>
        <color theme="0"/>
      </font>
      <fill>
        <patternFill>
          <bgColor theme="0" tint="-0.24994659260841701"/>
        </patternFill>
      </fill>
    </dxf>
    <dxf>
      <font>
        <color theme="0" tint="-0.14996795556505021"/>
      </font>
      <fill>
        <patternFill>
          <bgColor theme="0" tint="-0.14996795556505021"/>
        </patternFill>
      </fill>
    </dxf>
    <dxf>
      <fill>
        <patternFill>
          <bgColor theme="0" tint="-0.14996795556505021"/>
        </patternFill>
      </fill>
    </dxf>
    <dxf>
      <fill>
        <patternFill>
          <bgColor theme="0" tint="-0.14996795556505021"/>
        </patternFill>
      </fill>
    </dxf>
    <dxf>
      <font>
        <color theme="0" tint="-0.14996795556505021"/>
      </font>
      <fill>
        <patternFill>
          <bgColor theme="0" tint="-0.14996795556505021"/>
        </patternFill>
      </fill>
      <border>
        <top/>
        <bottom/>
        <vertical/>
        <horizontal/>
      </border>
    </dxf>
    <dxf>
      <font>
        <color theme="0" tint="-0.14996795556505021"/>
      </font>
      <fill>
        <patternFill>
          <bgColor theme="0" tint="-0.14996795556505021"/>
        </patternFill>
      </fill>
      <border>
        <top/>
        <bottom/>
        <vertical/>
        <horizontal/>
      </border>
    </dxf>
    <dxf>
      <font>
        <color theme="0" tint="-0.14996795556505021"/>
      </font>
      <fill>
        <patternFill>
          <bgColor theme="0" tint="-0.14996795556505021"/>
        </patternFill>
      </fill>
      <border>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font>
      <fill>
        <patternFill>
          <bgColor theme="0" tint="-0.24994659260841701"/>
        </patternFill>
      </fill>
    </dxf>
    <dxf>
      <font>
        <color theme="0" tint="-0.14996795556505021"/>
      </font>
      <fill>
        <patternFill>
          <bgColor theme="0" tint="-0.14996795556505021"/>
        </patternFill>
      </fill>
      <border>
        <left/>
        <right/>
        <top/>
        <bottom/>
      </border>
    </dxf>
    <dxf>
      <font>
        <color theme="1" tint="0.499984740745262"/>
      </font>
    </dxf>
    <dxf>
      <font>
        <color theme="0" tint="-0.14996795556505021"/>
      </font>
      <fill>
        <patternFill>
          <bgColor theme="0" tint="-0.14996795556505021"/>
        </patternFill>
      </fill>
      <border>
        <left/>
        <right/>
        <top/>
        <bottom/>
        <vertical/>
        <horizontal/>
      </border>
    </dxf>
    <dxf>
      <font>
        <color theme="0"/>
      </font>
      <fill>
        <patternFill>
          <bgColor theme="0" tint="-0.24994659260841701"/>
        </patternFill>
      </fill>
    </dxf>
    <dxf>
      <font>
        <color theme="0" tint="-0.14996795556505021"/>
      </font>
      <fill>
        <patternFill>
          <bgColor theme="0" tint="-0.14996795556505021"/>
        </patternFill>
      </fill>
      <border>
        <left/>
        <right/>
        <top/>
        <bottom/>
      </border>
    </dxf>
    <dxf>
      <font>
        <color theme="0" tint="-0.14996795556505021"/>
      </font>
      <fill>
        <patternFill>
          <bgColor theme="0" tint="-0.14996795556505021"/>
        </patternFill>
      </fill>
      <border>
        <left/>
        <right/>
        <top/>
        <bottom/>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dxf>
    <dxf>
      <font>
        <color theme="1" tint="0.499984740745262"/>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right/>
        <top/>
        <vertical/>
        <horizontal/>
      </border>
    </dxf>
    <dxf>
      <font>
        <color theme="1" tint="0.499984740745262"/>
      </font>
      <fill>
        <patternFill>
          <bgColor theme="0" tint="-0.14996795556505021"/>
        </patternFill>
      </fill>
    </dxf>
    <dxf>
      <font>
        <color theme="1" tint="0.499984740745262"/>
      </font>
      <fill>
        <patternFill>
          <bgColor theme="0" tint="-0.14996795556505021"/>
        </patternFill>
      </fill>
    </dxf>
    <dxf>
      <font>
        <color theme="1" tint="0.499984740745262"/>
      </font>
      <fill>
        <patternFill>
          <bgColor theme="0" tint="-0.14996795556505021"/>
        </patternFill>
      </fill>
    </dxf>
    <dxf>
      <font>
        <color theme="0" tint="-0.14996795556505021"/>
      </font>
      <fill>
        <patternFill>
          <bgColor theme="0" tint="-0.14996795556505021"/>
        </patternFill>
      </fill>
      <border>
        <top/>
        <bottom/>
        <vertical/>
        <horizontal/>
      </border>
    </dxf>
    <dxf>
      <font>
        <b/>
        <i val="0"/>
      </font>
      <fill>
        <patternFill>
          <bgColor theme="7" tint="0.39994506668294322"/>
        </patternFill>
      </fill>
    </dxf>
    <dxf>
      <font>
        <color rgb="FFEA0000"/>
      </font>
    </dxf>
    <dxf>
      <font>
        <color theme="9" tint="-0.24994659260841701"/>
      </font>
    </dxf>
    <dxf>
      <font>
        <b/>
        <i val="0"/>
      </font>
      <fill>
        <patternFill>
          <bgColor theme="9" tint="0.39994506668294322"/>
        </patternFill>
      </fill>
    </dxf>
    <dxf>
      <font>
        <b/>
        <i val="0"/>
        <color theme="1"/>
      </font>
      <fill>
        <patternFill>
          <bgColor rgb="FFFFCCCC"/>
        </patternFill>
      </fill>
    </dxf>
    <dxf>
      <font>
        <color theme="0" tint="-0.14996795556505021"/>
      </font>
      <fill>
        <patternFill>
          <bgColor theme="0" tint="-0.14996795556505021"/>
        </patternFill>
      </fill>
      <border>
        <left style="thin">
          <color theme="0" tint="-0.14996795556505021"/>
        </left>
        <right style="thin">
          <color theme="0" tint="-0.14996795556505021"/>
        </right>
        <bottom style="thin">
          <color theme="0" tint="-0.14993743705557422"/>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ill>
        <patternFill>
          <bgColor theme="0" tint="-0.14996795556505021"/>
        </patternFill>
      </fill>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bottom/>
        <vertical/>
        <horizontal/>
      </border>
    </dxf>
    <dxf>
      <fill>
        <patternFill>
          <bgColor theme="0" tint="-0.14996795556505021"/>
        </patternFill>
      </fill>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dxf>
    <dxf>
      <font>
        <color theme="0" tint="-0.14996795556505021"/>
      </font>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theme="0" tint="-0.14996795556505021"/>
        </left>
        <right style="thin">
          <color theme="0" tint="-0.14996795556505021"/>
        </right>
        <bottom style="thin">
          <color theme="0" tint="-0.14993743705557422"/>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bottom/>
        <vertical/>
        <horizontal/>
      </border>
    </dxf>
    <dxf>
      <font>
        <color theme="0" tint="-0.14996795556505021"/>
      </font>
      <fill>
        <patternFill>
          <bgColor theme="0" tint="-0.14996795556505021"/>
        </patternFill>
      </fill>
      <border>
        <left/>
        <right/>
        <bottom/>
        <vertical/>
        <horizontal/>
      </border>
    </dxf>
    <dxf>
      <font>
        <color theme="0" tint="-0.14996795556505021"/>
      </font>
      <fill>
        <patternFill>
          <bgColor theme="0" tint="-0.14996795556505021"/>
        </patternFill>
      </fill>
      <border>
        <left/>
        <right/>
        <bottom/>
        <vertical/>
        <horizontal/>
      </border>
    </dxf>
    <dxf>
      <font>
        <color theme="0" tint="-0.14996795556505021"/>
      </font>
      <fill>
        <patternFill>
          <bgColor theme="0" tint="-0.14996795556505021"/>
        </patternFill>
      </fill>
      <border>
        <left style="thin">
          <color theme="0" tint="-0.14996795556505021"/>
        </left>
        <right style="thin">
          <color theme="0" tint="-0.14996795556505021"/>
        </right>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style="thin">
          <color theme="0" tint="-0.14996795556505021"/>
        </left>
        <right style="thin">
          <color theme="0" tint="-0.14996795556505021"/>
        </right>
      </border>
    </dxf>
    <dxf>
      <font>
        <color theme="0" tint="-0.14996795556505021"/>
      </font>
      <fill>
        <patternFill>
          <bgColor theme="0" tint="-0.14996795556505021"/>
        </patternFill>
      </fill>
      <border>
        <left style="thin">
          <color theme="0" tint="-0.14996795556505021"/>
        </left>
        <right style="thin">
          <color theme="0" tint="-0.14996795556505021"/>
        </right>
        <bottom style="thin">
          <color theme="0" tint="-0.14993743705557422"/>
        </bottom>
        <vertical/>
        <horizontal/>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ill>
        <patternFill>
          <bgColor theme="8" tint="0.79998168889431442"/>
        </patternFill>
      </fill>
    </dxf>
    <dxf>
      <font>
        <color theme="0" tint="-0.14996795556505021"/>
      </font>
      <fill>
        <patternFill>
          <bgColor theme="0" tint="-0.14996795556505021"/>
        </patternFill>
      </fill>
      <border>
        <left style="thin">
          <color theme="0" tint="-0.14996795556505021"/>
        </left>
        <right style="thin">
          <color theme="0" tint="-0.14996795556505021"/>
        </right>
        <vertical/>
        <horizontal/>
      </border>
    </dxf>
    <dxf>
      <font>
        <color theme="0" tint="-0.14996795556505021"/>
      </font>
      <fill>
        <patternFill>
          <bgColor theme="0" tint="-0.14996795556505021"/>
        </patternFill>
      </fill>
      <border>
        <left style="thin">
          <color theme="0" tint="-0.14996795556505021"/>
        </left>
        <right style="thin">
          <color theme="0" tint="-0.14996795556505021"/>
        </right>
        <vertical/>
        <horizontal/>
      </border>
    </dxf>
    <dxf>
      <font>
        <color theme="0" tint="-0.14996795556505021"/>
      </font>
      <fill>
        <patternFill>
          <bgColor theme="0" tint="-0.14996795556505021"/>
        </patternFill>
      </fill>
      <border>
        <left style="thin">
          <color theme="0" tint="-0.14996795556505021"/>
        </left>
        <right/>
      </border>
    </dxf>
    <dxf>
      <font>
        <color theme="0" tint="-0.14996795556505021"/>
      </font>
      <fill>
        <patternFill>
          <bgColor theme="0" tint="-0.14996795556505021"/>
        </patternFill>
      </fill>
      <border>
        <left style="thin">
          <color theme="0" tint="-0.14996795556505021"/>
        </left>
        <right style="thin">
          <color theme="0" tint="-0.14996795556505021"/>
        </right>
        <vertical/>
        <horizontal/>
      </border>
    </dxf>
    <dxf>
      <font>
        <color theme="0" tint="-0.14996795556505021"/>
      </font>
      <fill>
        <patternFill>
          <bgColor theme="0" tint="-0.14996795556505021"/>
        </patternFill>
      </fill>
      <border>
        <left style="thin">
          <color theme="0" tint="-0.14996795556505021"/>
        </left>
        <right style="thin">
          <color theme="0" tint="-0.14996795556505021"/>
        </right>
        <vertical/>
        <horizontal/>
      </border>
    </dxf>
    <dxf>
      <font>
        <color theme="0" tint="-0.14996795556505021"/>
      </font>
      <fill>
        <patternFill>
          <bgColor theme="0" tint="-0.14996795556505021"/>
        </patternFill>
      </fill>
      <border>
        <left/>
        <right/>
        <top/>
        <bottom/>
        <vertical/>
        <horizontal/>
      </border>
    </dxf>
    <dxf>
      <font>
        <color theme="0" tint="-0.14996795556505021"/>
      </font>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vertical/>
        <horizontal/>
      </border>
    </dxf>
    <dxf>
      <font>
        <color theme="0" tint="-0.14996795556505021"/>
      </font>
      <fill>
        <patternFill>
          <bgColor theme="0" tint="-0.14996795556505021"/>
        </patternFill>
      </fill>
      <border>
        <left/>
        <right/>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bottom/>
        <vertical/>
        <horizontal/>
      </border>
    </dxf>
    <dxf>
      <font>
        <color theme="0" tint="-0.14996795556505021"/>
      </font>
      <fill>
        <patternFill>
          <bgColor theme="0" tint="-0.14996795556505021"/>
        </patternFill>
      </fill>
      <border>
        <left/>
        <right/>
        <vertical/>
        <horizontal/>
      </border>
    </dxf>
    <dxf>
      <font>
        <color theme="0" tint="-0.14996795556505021"/>
      </font>
      <fill>
        <patternFill>
          <bgColor theme="0" tint="-0.14996795556505021"/>
        </patternFill>
      </fill>
      <border>
        <left/>
        <right/>
        <vertical/>
        <horizontal/>
      </border>
    </dxf>
    <dxf>
      <font>
        <color theme="0" tint="-0.14996795556505021"/>
      </font>
      <fill>
        <patternFill>
          <bgColor theme="0" tint="-0.14996795556505021"/>
        </patternFill>
      </fill>
      <border>
        <left/>
        <right/>
        <vertical/>
        <horizontal/>
      </border>
    </dxf>
    <dxf>
      <font>
        <color theme="0" tint="-0.14996795556505021"/>
      </font>
      <fill>
        <patternFill>
          <bgColor theme="0" tint="-0.14996795556505021"/>
        </patternFill>
      </fill>
      <border>
        <left/>
        <right/>
        <vertical/>
        <horizontal/>
      </border>
    </dxf>
    <dxf>
      <font>
        <color theme="0" tint="-0.14996795556505021"/>
      </font>
      <fill>
        <patternFill>
          <bgColor theme="0" tint="-0.14996795556505021"/>
        </patternFill>
      </fill>
      <border>
        <left/>
        <right/>
        <vertical/>
        <horizontal/>
      </border>
    </dxf>
    <dxf>
      <font>
        <color theme="0" tint="-0.14996795556505021"/>
      </font>
      <fill>
        <patternFill>
          <bgColor theme="0" tint="-0.14996795556505021"/>
        </patternFill>
      </fill>
      <border>
        <left/>
        <right/>
        <vertical/>
        <horizontal/>
      </border>
    </dxf>
  </dxfs>
  <tableStyles count="0" defaultTableStyle="TableStyleMedium2" defaultPivotStyle="PivotStyleLight16"/>
  <colors>
    <mruColors>
      <color rgb="FFFFFFFF"/>
      <color rgb="FFDDEBF7"/>
      <color rgb="FFEA0000"/>
      <color rgb="FF7E0000"/>
      <color rgb="FFFF9999"/>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microsoft.com/office/2007/relationships/hdphoto" Target="../media/hdphoto1.wdp"/><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47625</xdr:colOff>
      <xdr:row>1</xdr:row>
      <xdr:rowOff>57150</xdr:rowOff>
    </xdr:from>
    <xdr:to>
      <xdr:col>2</xdr:col>
      <xdr:colOff>1015271</xdr:colOff>
      <xdr:row>2</xdr:row>
      <xdr:rowOff>97204</xdr:rowOff>
    </xdr:to>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104775" y="114300"/>
          <a:ext cx="1024796" cy="430579"/>
        </a:xfrm>
        <a:prstGeom prst="rect">
          <a:avLst/>
        </a:prstGeom>
        <a:solidFill>
          <a:schemeClr val="accent1"/>
        </a:solidFill>
        <a:ln>
          <a:noFill/>
        </a:ln>
      </xdr:spPr>
    </xdr:pic>
    <xdr:clientData/>
  </xdr:twoCellAnchor>
  <xdr:twoCellAnchor editAs="oneCell">
    <xdr:from>
      <xdr:col>6</xdr:col>
      <xdr:colOff>2</xdr:colOff>
      <xdr:row>17</xdr:row>
      <xdr:rowOff>45203</xdr:rowOff>
    </xdr:from>
    <xdr:to>
      <xdr:col>6</xdr:col>
      <xdr:colOff>135611</xdr:colOff>
      <xdr:row>17</xdr:row>
      <xdr:rowOff>175098</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3"/>
        <a:srcRect l="5761" t="31825" r="20988" b="10147"/>
        <a:stretch/>
      </xdr:blipFill>
      <xdr:spPr>
        <a:xfrm>
          <a:off x="5744061" y="2363491"/>
          <a:ext cx="135609" cy="135610"/>
        </a:xfrm>
        <a:prstGeom prst="rect">
          <a:avLst/>
        </a:prstGeom>
      </xdr:spPr>
    </xdr:pic>
    <xdr:clientData/>
  </xdr:twoCellAnchor>
  <xdr:twoCellAnchor editAs="oneCell">
    <xdr:from>
      <xdr:col>6</xdr:col>
      <xdr:colOff>2</xdr:colOff>
      <xdr:row>19</xdr:row>
      <xdr:rowOff>41975</xdr:rowOff>
    </xdr:from>
    <xdr:to>
      <xdr:col>6</xdr:col>
      <xdr:colOff>135611</xdr:colOff>
      <xdr:row>19</xdr:row>
      <xdr:rowOff>169965</xdr:rowOff>
    </xdr:to>
    <xdr:pic>
      <xdr:nvPicPr>
        <xdr:cNvPr id="8" name="Picture 7">
          <a:extLst>
            <a:ext uri="{FF2B5EF4-FFF2-40B4-BE49-F238E27FC236}">
              <a16:creationId xmlns:a16="http://schemas.microsoft.com/office/drawing/2014/main" id="{00000000-0008-0000-0000-000008000000}"/>
            </a:ext>
          </a:extLst>
        </xdr:cNvPr>
        <xdr:cNvPicPr>
          <a:picLocks noChangeAspect="1"/>
        </xdr:cNvPicPr>
      </xdr:nvPicPr>
      <xdr:blipFill rotWithShape="1">
        <a:blip xmlns:r="http://schemas.openxmlformats.org/officeDocument/2006/relationships" r:embed="rId3"/>
        <a:srcRect l="5761" t="31825" r="20988" b="10147"/>
        <a:stretch/>
      </xdr:blipFill>
      <xdr:spPr>
        <a:xfrm>
          <a:off x="5744061" y="2741263"/>
          <a:ext cx="135609" cy="13561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29308</xdr:colOff>
      <xdr:row>1</xdr:row>
      <xdr:rowOff>43962</xdr:rowOff>
    </xdr:from>
    <xdr:to>
      <xdr:col>2</xdr:col>
      <xdr:colOff>995488</xdr:colOff>
      <xdr:row>2</xdr:row>
      <xdr:rowOff>86214</xdr:rowOff>
    </xdr:to>
    <xdr:pic>
      <xdr:nvPicPr>
        <xdr:cNvPr id="63" name="Picture 62">
          <a:extLst>
            <a:ext uri="{FF2B5EF4-FFF2-40B4-BE49-F238E27FC236}">
              <a16:creationId xmlns:a16="http://schemas.microsoft.com/office/drawing/2014/main" id="{00000000-0008-0000-0100-00003F000000}"/>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87923" y="102577"/>
          <a:ext cx="1024796" cy="430579"/>
        </a:xfrm>
        <a:prstGeom prst="rect">
          <a:avLst/>
        </a:prstGeom>
        <a:solidFill>
          <a:schemeClr val="accent1"/>
        </a:solid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29308</xdr:colOff>
      <xdr:row>1</xdr:row>
      <xdr:rowOff>36635</xdr:rowOff>
    </xdr:from>
    <xdr:to>
      <xdr:col>2</xdr:col>
      <xdr:colOff>995488</xdr:colOff>
      <xdr:row>2</xdr:row>
      <xdr:rowOff>78887</xdr:rowOff>
    </xdr:to>
    <xdr:pic>
      <xdr:nvPicPr>
        <xdr:cNvPr id="114" name="Picture 113">
          <a:extLst>
            <a:ext uri="{FF2B5EF4-FFF2-40B4-BE49-F238E27FC236}">
              <a16:creationId xmlns:a16="http://schemas.microsoft.com/office/drawing/2014/main" id="{00000000-0008-0000-0200-000072000000}"/>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87286" y="111178"/>
          <a:ext cx="1024159" cy="431535"/>
        </a:xfrm>
        <a:prstGeom prst="rect">
          <a:avLst/>
        </a:prstGeom>
        <a:solidFill>
          <a:schemeClr val="accent1"/>
        </a:solid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29308</xdr:colOff>
      <xdr:row>1</xdr:row>
      <xdr:rowOff>36636</xdr:rowOff>
    </xdr:from>
    <xdr:to>
      <xdr:col>2</xdr:col>
      <xdr:colOff>995488</xdr:colOff>
      <xdr:row>2</xdr:row>
      <xdr:rowOff>28575</xdr:rowOff>
    </xdr:to>
    <xdr:pic>
      <xdr:nvPicPr>
        <xdr:cNvPr id="3" name="Picture 2">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86458" y="112836"/>
          <a:ext cx="1023330" cy="382464"/>
        </a:xfrm>
        <a:prstGeom prst="rect">
          <a:avLst/>
        </a:prstGeom>
        <a:solidFill>
          <a:schemeClr val="accent1"/>
        </a:solid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39036</xdr:colOff>
      <xdr:row>1</xdr:row>
      <xdr:rowOff>31230</xdr:rowOff>
    </xdr:from>
    <xdr:to>
      <xdr:col>2</xdr:col>
      <xdr:colOff>1009181</xdr:colOff>
      <xdr:row>2</xdr:row>
      <xdr:rowOff>71440</xdr:rowOff>
    </xdr:to>
    <xdr:pic>
      <xdr:nvPicPr>
        <xdr:cNvPr id="2" name="Picture 1">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96186" y="107430"/>
          <a:ext cx="1027295" cy="427560"/>
        </a:xfrm>
        <a:prstGeom prst="rect">
          <a:avLst/>
        </a:prstGeom>
        <a:solidFill>
          <a:schemeClr val="accent1"/>
        </a:solid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2</xdr:col>
      <xdr:colOff>9525</xdr:colOff>
      <xdr:row>1</xdr:row>
      <xdr:rowOff>19050</xdr:rowOff>
    </xdr:from>
    <xdr:to>
      <xdr:col>3</xdr:col>
      <xdr:colOff>465320</xdr:colOff>
      <xdr:row>2</xdr:row>
      <xdr:rowOff>59260</xdr:rowOff>
    </xdr:to>
    <xdr:pic>
      <xdr:nvPicPr>
        <xdr:cNvPr id="4" name="Picture 3">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123825" y="66675"/>
          <a:ext cx="1055870" cy="430735"/>
        </a:xfrm>
        <a:prstGeom prst="rect">
          <a:avLst/>
        </a:prstGeom>
        <a:solidFill>
          <a:schemeClr val="accent1"/>
        </a:solid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47625</xdr:colOff>
      <xdr:row>1</xdr:row>
      <xdr:rowOff>57150</xdr:rowOff>
    </xdr:from>
    <xdr:to>
      <xdr:col>2</xdr:col>
      <xdr:colOff>977171</xdr:colOff>
      <xdr:row>2</xdr:row>
      <xdr:rowOff>66675</xdr:rowOff>
    </xdr:to>
    <xdr:pic>
      <xdr:nvPicPr>
        <xdr:cNvPr id="2" name="Picture 1">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104775" y="114300"/>
          <a:ext cx="986696" cy="400050"/>
        </a:xfrm>
        <a:prstGeom prst="rect">
          <a:avLst/>
        </a:prstGeom>
        <a:solidFill>
          <a:schemeClr val="accent1"/>
        </a:solid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1</xdr:col>
      <xdr:colOff>47625</xdr:colOff>
      <xdr:row>1</xdr:row>
      <xdr:rowOff>57150</xdr:rowOff>
    </xdr:from>
    <xdr:to>
      <xdr:col>2</xdr:col>
      <xdr:colOff>977171</xdr:colOff>
      <xdr:row>2</xdr:row>
      <xdr:rowOff>66675</xdr:rowOff>
    </xdr:to>
    <xdr:pic>
      <xdr:nvPicPr>
        <xdr:cNvPr id="2" name="Picture 1">
          <a:extLst>
            <a:ext uri="{FF2B5EF4-FFF2-40B4-BE49-F238E27FC236}">
              <a16:creationId xmlns:a16="http://schemas.microsoft.com/office/drawing/2014/main" id="{F652EB32-33C7-49DA-A24A-3A67469DAB44}"/>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106680" y="110490"/>
          <a:ext cx="980981" cy="401955"/>
        </a:xfrm>
        <a:prstGeom prst="rect">
          <a:avLst/>
        </a:prstGeom>
        <a:solidFill>
          <a:schemeClr val="accent1"/>
        </a:solid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38100</xdr:colOff>
      <xdr:row>1</xdr:row>
      <xdr:rowOff>47625</xdr:rowOff>
    </xdr:from>
    <xdr:to>
      <xdr:col>2</xdr:col>
      <xdr:colOff>1005746</xdr:colOff>
      <xdr:row>2</xdr:row>
      <xdr:rowOff>87679</xdr:rowOff>
    </xdr:to>
    <xdr:pic>
      <xdr:nvPicPr>
        <xdr:cNvPr id="60" name="Picture 59">
          <a:extLst>
            <a:ext uri="{FF2B5EF4-FFF2-40B4-BE49-F238E27FC236}">
              <a16:creationId xmlns:a16="http://schemas.microsoft.com/office/drawing/2014/main" id="{00000000-0008-0000-0700-00003C000000}"/>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95250" y="123825"/>
          <a:ext cx="1024796" cy="430579"/>
        </a:xfrm>
        <a:prstGeom prst="rect">
          <a:avLst/>
        </a:prstGeom>
        <a:solidFill>
          <a:schemeClr val="accent1"/>
        </a:solidFill>
        <a:ln>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0000000}" name="PercentProjectPhase" displayName="PercentProjectPhase" ref="I1:I21" totalsRowShown="0" headerRowDxfId="151" dataDxfId="149" headerRowBorderDxfId="150" tableBorderDxfId="148" dataCellStyle="Percent">
  <autoFilter ref="I1:I21" xr:uid="{00000000-0009-0000-0100-000007000000}"/>
  <tableColumns count="1">
    <tableColumn id="1" xr3:uid="{00000000-0010-0000-0000-000001000000}" name="% of Project Phase Complete" dataDxfId="147" dataCellStyle="Percent"/>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9000000}" name="ConstructionType" displayName="ConstructionType" ref="Q1:Q3" totalsRowShown="0" headerRowDxfId="120" dataDxfId="119">
  <autoFilter ref="Q1:Q3" xr:uid="{00000000-0009-0000-0100-000011000000}"/>
  <tableColumns count="1">
    <tableColumn id="1" xr3:uid="{00000000-0010-0000-0900-000001000000}" name="Construction Type" dataDxfId="118"/>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A000000}" name="BiogenicInclusion" displayName="BiogenicInclusion" ref="BU1:BU3" totalsRowShown="0" headerRowDxfId="117" dataDxfId="116">
  <autoFilter ref="BU1:BU3" xr:uid="{00000000-0009-0000-0100-000012000000}"/>
  <tableColumns count="1">
    <tableColumn id="1" xr3:uid="{00000000-0010-0000-0A00-000001000000}" name="Biogenic Carbon Inclusion" dataDxfId="115"/>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0B000000}" name="MaterialQuantitySource" displayName="MaterialQuantitySource" ref="BD1:BD7" totalsRowShown="0" headerRowDxfId="114" dataDxfId="113">
  <autoFilter ref="BD1:BD7" xr:uid="{00000000-0009-0000-0100-000013000000}"/>
  <tableColumns count="1">
    <tableColumn id="1" xr3:uid="{00000000-0010-0000-0B00-000001000000}" name="Material Quantity Source" dataDxfId="112"/>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C000000}" name="RiskCategory" displayName="RiskCategory" ref="AM1:AM5" totalsRowShown="0" headerRowDxfId="111" dataDxfId="110">
  <autoFilter ref="AM1:AM5" xr:uid="{00000000-0009-0000-0100-000015000000}"/>
  <tableColumns count="1">
    <tableColumn id="1" xr3:uid="{00000000-0010-0000-0C00-000001000000}" name="Risk Category" dataDxfId="109"/>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0D000000}" name="SeismicSiteClass" displayName="SeismicSiteClass" ref="AO1:AO7" totalsRowShown="0" headerRowDxfId="108" dataDxfId="107">
  <autoFilter ref="AO1:AO7" xr:uid="{00000000-0009-0000-0100-000016000000}"/>
  <tableColumns count="1">
    <tableColumn id="1" xr3:uid="{00000000-0010-0000-0D00-000001000000}" name="Seismic Site Class" dataDxfId="106"/>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0E000000}" name="SeismicDesignCategory" displayName="SeismicDesignCategory" ref="AR1:AR7" totalsRowShown="0" headerRowDxfId="105" dataDxfId="104">
  <autoFilter ref="AR1:AR7" xr:uid="{00000000-0009-0000-0100-000017000000}"/>
  <tableColumns count="1">
    <tableColumn id="1" xr3:uid="{00000000-0010-0000-0E00-000001000000}" name="Seismic Design Category" dataDxfId="103"/>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0F000000}" name="AllowableSoilBearingPressure" displayName="AllowableSoilBearingPressure" ref="AU1:AU14" totalsRowShown="0" headerRowDxfId="102" dataDxfId="101">
  <autoFilter ref="AU1:AU14" xr:uid="{00000000-0009-0000-0100-000018000000}"/>
  <tableColumns count="1">
    <tableColumn id="1" xr3:uid="{00000000-0010-0000-0F00-000001000000}" name="Allowable Soil Bearing Pressure (psf)" dataDxfId="100"/>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0000000}" name="CurrentProjectPhase" displayName="CurrentProjectPhase" ref="C1:C7" totalsRowShown="0" headerRowDxfId="99" dataDxfId="98" tableBorderDxfId="97">
  <autoFilter ref="C1:C7" xr:uid="{00000000-0009-0000-0100-000019000000}"/>
  <tableColumns count="1">
    <tableColumn id="1" xr3:uid="{00000000-0010-0000-1000-000001000000}" name="Current Project Phase" dataDxfId="96"/>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1000000}" name="PrimaryHorizontal" displayName="PrimaryHorizontal" ref="W1:W12" totalsRowShown="0" headerRowDxfId="95" dataDxfId="94" tableBorderDxfId="93">
  <autoFilter ref="W1:W12" xr:uid="{00000000-0009-0000-0100-00001A000000}"/>
  <tableColumns count="1">
    <tableColumn id="1" xr3:uid="{00000000-0010-0000-1100-000001000000}" name="Primary Horizontal Gravity System" dataDxfId="92"/>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2000000}" name="PrimaryVertical" displayName="PrimaryVertical" ref="Z1:Z12" totalsRowShown="0" headerRowDxfId="91" dataDxfId="90" tableBorderDxfId="89">
  <autoFilter ref="Z1:Z12" xr:uid="{00000000-0009-0000-0100-00001B000000}"/>
  <tableColumns count="1">
    <tableColumn id="1" xr3:uid="{00000000-0010-0000-1200-000001000000}" name="Primary Vertical Gravity System" dataDxfId="88"/>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1000000}" name="PrimaryBuildingUse" displayName="PrimaryBuildingUse" ref="M1:M14" totalsRowShown="0" headerRowDxfId="146" dataDxfId="145">
  <autoFilter ref="M1:M14" xr:uid="{00000000-0009-0000-0100-00000A000000}"/>
  <tableColumns count="1">
    <tableColumn id="1" xr3:uid="{00000000-0010-0000-0100-000001000000}" name="Primary Building Use Type" dataDxfId="144"/>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3000000}" name="PrimaryLateral" displayName="PrimaryLateral" ref="AC1:AC12" totalsRowShown="0" headerRowDxfId="87" dataDxfId="86">
  <autoFilter ref="AC1:AC12" xr:uid="{00000000-0009-0000-0100-00001C000000}"/>
  <tableColumns count="1">
    <tableColumn id="1" xr3:uid="{00000000-0010-0000-1300-000001000000}" name="Primary Lateral System" dataDxfId="85"/>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4000000}" name="Podium" displayName="Podium" ref="AF1:AF4" totalsRowShown="0" headerRowDxfId="84" dataDxfId="83" tableBorderDxfId="82">
  <autoFilter ref="AF1:AF4" xr:uid="{00000000-0009-0000-0100-00001D000000}"/>
  <tableColumns count="1">
    <tableColumn id="1" xr3:uid="{00000000-0010-0000-1400-000001000000}" name="Podium" dataDxfId="81"/>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5000000}" name="FoundationType" displayName="FoundationType" ref="AI1:AI5" totalsRowShown="0" headerRowDxfId="80" dataDxfId="79">
  <autoFilter ref="AI1:AI5" xr:uid="{00000000-0009-0000-0100-00001E000000}"/>
  <tableColumns count="1">
    <tableColumn id="1" xr3:uid="{00000000-0010-0000-1500-000001000000}" name="Foundation Type" dataDxfId="78"/>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16000000}" name="DrawingSet" displayName="DrawingSet" ref="K1:K12" totalsRowShown="0" headerRowDxfId="77" dataDxfId="76" tableBorderDxfId="75">
  <autoFilter ref="K1:K12" xr:uid="{00000000-0009-0000-0100-000001000000}"/>
  <tableColumns count="1">
    <tableColumn id="1" xr3:uid="{00000000-0010-0000-1600-000001000000}" name="Drawing Set" dataDxfId="74"/>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17000000}" name="CompliancePath" displayName="CompliancePath" ref="CF10:CF12" totalsRowShown="0" headerRowDxfId="73" dataDxfId="72">
  <autoFilter ref="CF10:CF12" xr:uid="{00000000-0009-0000-0100-000003000000}"/>
  <tableColumns count="1">
    <tableColumn id="1" xr3:uid="{00000000-0010-0000-1700-000001000000}" name="Compliance Path" dataDxfId="71"/>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18000000}" name="Table2" displayName="Table2" ref="U1:U10" totalsRowShown="0" headerRowDxfId="70" dataDxfId="69">
  <autoFilter ref="U1:U10" xr:uid="{00000000-0009-0000-0100-000002000000}"/>
  <tableColumns count="1">
    <tableColumn id="1" xr3:uid="{00000000-0010-0000-1800-000001000000}" name="Primary Structural System" dataDxfId="68"/>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9000000}" name="ElementLife" displayName="ElementLife" ref="BY1:BY5" totalsRowShown="0" headerRowDxfId="67" dataDxfId="66">
  <autoFilter ref="BY1:BY5" xr:uid="{00000000-0009-0000-0100-000004000000}"/>
  <tableColumns count="1">
    <tableColumn id="1" xr3:uid="{00000000-0010-0000-1900-000001000000}" name="Elements Life Span" dataDxfId="65"/>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A000000}" name="Table47" displayName="Table47" ref="CP1:CP4" totalsRowShown="0" headerRowDxfId="64" dataDxfId="63">
  <autoFilter ref="CP1:CP4" xr:uid="{00000000-0009-0000-0100-000006000000}"/>
  <tableColumns count="1">
    <tableColumn id="1" xr3:uid="{00000000-0010-0000-1A00-000001000000}" name="Biogenic Carbon Calculation Methodology" dataDxfId="62"/>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1B000000}" name="Table4734" displayName="Table4734" ref="CR1:CR3" totalsRowShown="0" headerRowDxfId="61" dataDxfId="60">
  <autoFilter ref="CR1:CR3" xr:uid="{00000000-0009-0000-0100-000021000000}"/>
  <tableColumns count="1">
    <tableColumn id="1" xr3:uid="{00000000-0010-0000-1B00-000001000000}" name="Biogenic Carbon Calculation Methodology" dataDxfId="59"/>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1C000000}" name="Table34" displayName="Table34" ref="CN1:CN5" totalsRowShown="0" headerRowDxfId="58" dataDxfId="57" tableBorderDxfId="56">
  <autoFilter ref="CN1:CN5" xr:uid="{00000000-0009-0000-0100-000022000000}"/>
  <tableColumns count="1">
    <tableColumn id="1" xr3:uid="{00000000-0010-0000-1C00-000001000000}" name="Life Cycle Modules Assumptions" dataDxfId="55"/>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2000000}" name="BaselineScenario" displayName="BaselineScenario" ref="AY1:AY3" totalsRowShown="0" headerRowDxfId="143" dataDxfId="141" headerRowBorderDxfId="142" tableBorderDxfId="140">
  <autoFilter ref="AY1:AY3" xr:uid="{00000000-0009-0000-0100-000009000000}"/>
  <tableColumns count="1">
    <tableColumn id="1" xr3:uid="{00000000-0010-0000-0200-000001000000}" name="Baseline Scenario" dataDxfId="139"/>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E000000}" name="Scope" displayName="Scope" ref="BL1:BL3" totalsRowShown="0" headerRowDxfId="54" dataDxfId="53">
  <autoFilter ref="BL1:BL3" xr:uid="{00000000-0009-0000-0100-000014000000}"/>
  <tableColumns count="1">
    <tableColumn id="1" xr3:uid="{00000000-0010-0000-1E00-000001000000}" name="Optional Elements Included? " dataDxfId="52"/>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20000000}" name="fMultiplier" displayName="fMultiplier" ref="CG10:CG12" totalsRowShown="0" headerRowDxfId="51" dataDxfId="49" headerRowBorderDxfId="50">
  <autoFilter ref="CG10:CG12" xr:uid="{00000000-0009-0000-0100-000005000000}"/>
  <tableColumns count="1">
    <tableColumn id="1" xr3:uid="{00000000-0010-0000-2000-000001000000}" name="f multiplier" dataDxfId="48"/>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21000000}" name="ComplianceDates" displayName="ComplianceDates" ref="CH10:CH12" totalsRowShown="0" headerRowDxfId="47" dataDxfId="46">
  <autoFilter ref="CH10:CH12" xr:uid="{00000000-0009-0000-0100-000020000000}"/>
  <tableColumns count="1">
    <tableColumn id="1" xr3:uid="{00000000-0010-0000-2100-000001000000}" name="Compliance dates" dataDxfId="45"/>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2000000}" name="BiogenicUnit" displayName="BiogenicUnit" ref="BW1:BW3" totalsRowShown="0" headerRowDxfId="44" dataDxfId="43">
  <autoFilter ref="BW1:BW3" xr:uid="{00000000-0009-0000-0100-000024000000}"/>
  <tableColumns count="1">
    <tableColumn id="1" xr3:uid="{00000000-0010-0000-2200-000001000000}" name="Unit of Measure" dataDxfId="42"/>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3000000}" name="ModulesRelativeA1A3" displayName="ModulesRelativeA1A3" ref="BR1:BS5" totalsRowShown="0" headerRowDxfId="41" dataDxfId="40">
  <autoFilter ref="BR1:BS5" xr:uid="{00000000-0009-0000-0100-000027000000}"/>
  <tableColumns count="2">
    <tableColumn id="1" xr3:uid="{00000000-0010-0000-2300-000001000000}" name="Life Cycle Stages" dataDxfId="39"/>
    <tableColumn id="2" xr3:uid="{00000000-0010-0000-2300-000002000000}" name="Relative to A1-A3 " dataDxfId="38"/>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4000000}" name="ComplianceOptionalScope" displayName="ComplianceOptionalScope" ref="BP1:BP4" totalsRowShown="0" headerRowDxfId="37" dataDxfId="36">
  <autoFilter ref="BP1:BP4" xr:uid="{00000000-0009-0000-0100-000028000000}"/>
  <tableColumns count="1">
    <tableColumn id="1" xr3:uid="{00000000-0010-0000-2400-000001000000}" name="Compliance Optional Scope " dataDxfId="35"/>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5000000}" name="PermitPhase" displayName="PermitPhase" ref="F1:G6" totalsRowShown="0" headerRowDxfId="34" dataDxfId="33" tableBorderDxfId="32">
  <autoFilter ref="F1:G6" xr:uid="{00000000-0009-0000-0100-000023000000}"/>
  <tableColumns count="2">
    <tableColumn id="1" xr3:uid="{00000000-0010-0000-2500-000001000000}" name="Permit Phase" dataDxfId="31"/>
    <tableColumn id="2" xr3:uid="{B78952F4-46BA-43B7-9DF8-9220D982DDCB}" name="Rezoning Permit Version" dataDxfId="30"/>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6000000}" name="RawDataFileDescription" displayName="RawDataFileDescription" ref="CT1:CT14" totalsRowShown="0" headerRowDxfId="29" dataDxfId="28">
  <autoFilter ref="CT1:CT14" xr:uid="{00000000-0009-0000-0100-000025000000}"/>
  <tableColumns count="1">
    <tableColumn id="1" xr3:uid="{00000000-0010-0000-2600-000001000000}" name="Raw Data File Description" dataDxfId="27"/>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7000000}" name="OneClickLCA" displayName="OneClickLCA" ref="BJ1:BJ3" totalsRowShown="0" headerRowDxfId="26" dataDxfId="24" headerRowBorderDxfId="25" tableBorderDxfId="23" totalsRowBorderDxfId="22">
  <autoFilter ref="BJ1:BJ3" xr:uid="{00000000-0009-0000-0100-000026000000}"/>
  <tableColumns count="1">
    <tableColumn id="1" xr3:uid="{00000000-0010-0000-2700-000001000000}" name="One Click LCA" dataDxfId="21"/>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8000000}" name="Life_Cycle_Stages_Scope" displayName="Life_Cycle_Stages_Scope" ref="BN1:BN4" totalsRowShown="0" headerRowDxfId="20" dataDxfId="19">
  <autoFilter ref="BN1:BN4" xr:uid="{00000000-0009-0000-0100-000029000000}"/>
  <tableColumns count="1">
    <tableColumn id="1" xr3:uid="{00000000-0010-0000-2800-000001000000}" name="Life Cycle Stages Scope" dataDxfId="18"/>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3000000}" name="SecondaryBuildingUse" displayName="SecondaryBuildingUse" ref="O1:O14" totalsRowShown="0" headerRowDxfId="138" dataDxfId="137">
  <autoFilter ref="O1:O14" xr:uid="{00000000-0009-0000-0100-00000B000000}"/>
  <tableColumns count="1">
    <tableColumn id="1" xr3:uid="{00000000-0010-0000-0300-000001000000}" name="Secondary Building Use Type" dataDxfId="136"/>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9000000}" name="Common_Space_Allocation" displayName="Common_Space_Allocation" ref="AW1:AW5" totalsRowShown="0" headerRowDxfId="17" dataDxfId="16">
  <autoFilter ref="AW1:AW5" xr:uid="{00000000-0009-0000-0100-00002B000000}"/>
  <tableColumns count="1">
    <tableColumn id="1" xr3:uid="{00000000-0010-0000-2900-000001000000}" name="Common Space Allocation" dataDxfId="15"/>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BF2F0DB0-8AD9-414D-8050-5C39B6AF9D19}" name="Table8" displayName="Table8" ref="CF2:CH7" totalsRowShown="0" headerRowDxfId="14" headerRowBorderDxfId="13" tableBorderDxfId="12" totalsRowBorderDxfId="11">
  <autoFilter ref="CF2:CH7" xr:uid="{BF2F0DB0-8AD9-414D-8050-5C39B6AF9D19}"/>
  <tableColumns count="3">
    <tableColumn id="1" xr3:uid="{592AED46-CBFE-4F18-8BD9-5C185D6DB197}" name="4. Results &amp; Compliance Cells" dataDxfId="10"/>
    <tableColumn id="2" xr3:uid="{4A77DD54-173C-4A0E-BB26-364146362052}" name="Output Cell data" dataDxfId="9" dataCellStyle="Comma"/>
    <tableColumn id="3" xr3:uid="{4E05C7A6-BB31-49FE-8A9E-AE4EA18FDBDE}" name="Cell" dataDxfId="8"/>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C4D498-5E6D-4CB9-B117-3089B2373D66}" name="Table31" displayName="Table31" ref="CF14:CG25" totalsRowShown="0" headerRowDxfId="7">
  <autoFilter ref="CF14:CG25" xr:uid="{00C4D498-5E6D-4CB9-B117-3089B2373D66}"/>
  <tableColumns count="2">
    <tableColumn id="1" xr3:uid="{9CF0AB9E-7C75-4F93-9040-0A02E2D6BCF0}" name="Error messages for Cell D27 tab 4" dataDxfId="6"/>
    <tableColumn id="2" xr3:uid="{6AF030F5-E309-4267-BDCB-22B5E2F49E50}" name="Message" dataDxfId="5"/>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CED180FB-644D-4A79-8491-F7059F04F32A}" name="Table42" displayName="Table42" ref="CI10:CK12" totalsRowShown="0" headerRowDxfId="4" tableBorderDxfId="3">
  <autoFilter ref="CI10:CK12" xr:uid="{CED180FB-644D-4A79-8491-F7059F04F32A}"/>
  <tableColumns count="3">
    <tableColumn id="1" xr3:uid="{7F07F4F6-0A86-489D-98F2-1BD00F6E1D05}" name="Min. Reduction Required" dataDxfId="2" dataCellStyle="Percent"/>
    <tableColumn id="2" xr3:uid="{E788AF07-065D-4B75-A7A2-271291304178}" name="f (EC limit factor)" dataDxfId="1" dataCellStyle="Percent"/>
    <tableColumn id="3" xr3:uid="{FE2D93C7-5493-479B-86C7-D87D8FDAAE97}" name="ECI (Absolute)" dataDxfId="0"/>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4000000}" name="ProvinceState" displayName="ProvinceState" ref="A1:A14" totalsRowShown="0" headerRowDxfId="135" dataDxfId="134">
  <autoFilter ref="A1:A14" xr:uid="{00000000-0009-0000-0100-00000C000000}"/>
  <tableColumns count="1">
    <tableColumn id="1" xr3:uid="{00000000-0010-0000-0400-000001000000}" name="Province/State" dataDxfId="133"/>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5000000}" name="GreenBuildingRatingSystem" displayName="GreenBuildingRatingSystem" ref="BB1:BB10" totalsRowShown="0" headerRowDxfId="132" dataDxfId="131">
  <autoFilter ref="BB1:BB10" xr:uid="{00000000-0009-0000-0100-00000D000000}"/>
  <tableColumns count="1">
    <tableColumn id="1" xr3:uid="{00000000-0010-0000-0500-000001000000}" name="Green Building Rating System" dataDxfId="130"/>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6000000}" name="PolicyRequirement" displayName="PolicyRequirement" ref="BF1:BF8" totalsRowShown="0" headerRowDxfId="129" dataDxfId="128">
  <autoFilter ref="BF1:BF8" xr:uid="{00000000-0009-0000-0100-00000E000000}"/>
  <tableColumns count="1">
    <tableColumn id="1" xr3:uid="{00000000-0010-0000-0600-000001000000}" name="Policy Requirement" dataDxfId="127"/>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7000000}" name="LCATool" displayName="LCATool" ref="BH1:BH8" totalsRowShown="0" headerRowDxfId="126" dataDxfId="125">
  <autoFilter ref="BH1:BH8" xr:uid="{00000000-0009-0000-0100-00000F000000}"/>
  <tableColumns count="1">
    <tableColumn id="1" xr3:uid="{00000000-0010-0000-0700-000001000000}" name="LCA or EC Software Tool" dataDxfId="124"/>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8000000}" name="ParkingType" displayName="ParkingType" ref="S1:S6" totalsRowShown="0" headerRowDxfId="123" dataDxfId="122">
  <autoFilter ref="S1:S6" xr:uid="{00000000-0009-0000-0100-000010000000}"/>
  <tableColumns count="1">
    <tableColumn id="1" xr3:uid="{00000000-0010-0000-0800-000001000000}" name="Parking Type" dataDxfId="121"/>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3" Type="http://schemas.openxmlformats.org/officeDocument/2006/relationships/table" Target="../tables/table12.xml"/><Relationship Id="rId18" Type="http://schemas.openxmlformats.org/officeDocument/2006/relationships/table" Target="../tables/table17.xml"/><Relationship Id="rId26" Type="http://schemas.openxmlformats.org/officeDocument/2006/relationships/table" Target="../tables/table25.xml"/><Relationship Id="rId39" Type="http://schemas.openxmlformats.org/officeDocument/2006/relationships/table" Target="../tables/table38.xml"/><Relationship Id="rId21" Type="http://schemas.openxmlformats.org/officeDocument/2006/relationships/table" Target="../tables/table20.xml"/><Relationship Id="rId34" Type="http://schemas.openxmlformats.org/officeDocument/2006/relationships/table" Target="../tables/table33.xml"/><Relationship Id="rId42" Type="http://schemas.openxmlformats.org/officeDocument/2006/relationships/table" Target="../tables/table41.xml"/><Relationship Id="rId7" Type="http://schemas.openxmlformats.org/officeDocument/2006/relationships/table" Target="../tables/table6.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29" Type="http://schemas.openxmlformats.org/officeDocument/2006/relationships/table" Target="../tables/table28.xml"/><Relationship Id="rId41" Type="http://schemas.openxmlformats.org/officeDocument/2006/relationships/table" Target="../tables/table40.xml"/><Relationship Id="rId1" Type="http://schemas.openxmlformats.org/officeDocument/2006/relationships/printerSettings" Target="../printerSettings/printerSettings10.bin"/><Relationship Id="rId6" Type="http://schemas.openxmlformats.org/officeDocument/2006/relationships/table" Target="../tables/table5.xml"/><Relationship Id="rId11" Type="http://schemas.openxmlformats.org/officeDocument/2006/relationships/table" Target="../tables/table10.xml"/><Relationship Id="rId24" Type="http://schemas.openxmlformats.org/officeDocument/2006/relationships/table" Target="../tables/table23.xml"/><Relationship Id="rId32" Type="http://schemas.openxmlformats.org/officeDocument/2006/relationships/table" Target="../tables/table31.xml"/><Relationship Id="rId37" Type="http://schemas.openxmlformats.org/officeDocument/2006/relationships/table" Target="../tables/table36.xml"/><Relationship Id="rId40" Type="http://schemas.openxmlformats.org/officeDocument/2006/relationships/table" Target="../tables/table39.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36" Type="http://schemas.openxmlformats.org/officeDocument/2006/relationships/table" Target="../tables/table35.xml"/><Relationship Id="rId10" Type="http://schemas.openxmlformats.org/officeDocument/2006/relationships/table" Target="../tables/table9.xml"/><Relationship Id="rId19" Type="http://schemas.openxmlformats.org/officeDocument/2006/relationships/table" Target="../tables/table18.xml"/><Relationship Id="rId31" Type="http://schemas.openxmlformats.org/officeDocument/2006/relationships/table" Target="../tables/table30.xml"/><Relationship Id="rId44" Type="http://schemas.openxmlformats.org/officeDocument/2006/relationships/table" Target="../tables/table43.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 Id="rId30" Type="http://schemas.openxmlformats.org/officeDocument/2006/relationships/table" Target="../tables/table29.xml"/><Relationship Id="rId35" Type="http://schemas.openxmlformats.org/officeDocument/2006/relationships/table" Target="../tables/table34.xml"/><Relationship Id="rId43" Type="http://schemas.openxmlformats.org/officeDocument/2006/relationships/table" Target="../tables/table42.xml"/><Relationship Id="rId8" Type="http://schemas.openxmlformats.org/officeDocument/2006/relationships/table" Target="../tables/table7.xml"/><Relationship Id="rId3" Type="http://schemas.openxmlformats.org/officeDocument/2006/relationships/table" Target="../tables/table2.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33" Type="http://schemas.openxmlformats.org/officeDocument/2006/relationships/table" Target="../tables/table32.xml"/><Relationship Id="rId38" Type="http://schemas.openxmlformats.org/officeDocument/2006/relationships/table" Target="../tables/table37.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s://tinyurl.com/COV-ECDR" TargetMode="Externa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tint="0.39997558519241921"/>
  </sheetPr>
  <dimension ref="A1:P37"/>
  <sheetViews>
    <sheetView tabSelected="1" zoomScaleNormal="100" workbookViewId="0"/>
  </sheetViews>
  <sheetFormatPr defaultColWidth="0" defaultRowHeight="14.4" zeroHeight="1" x14ac:dyDescent="0.3"/>
  <cols>
    <col min="1" max="2" width="0.6640625" style="56" customWidth="1"/>
    <col min="3" max="3" width="32.44140625" style="56" customWidth="1"/>
    <col min="4" max="4" width="13" style="56" customWidth="1"/>
    <col min="5" max="5" width="2.44140625" style="56" customWidth="1"/>
    <col min="6" max="6" width="39.33203125" style="56" customWidth="1"/>
    <col min="7" max="7" width="2.44140625" style="56" customWidth="1"/>
    <col min="8" max="8" width="19.6640625" style="58" customWidth="1"/>
    <col min="9" max="16" width="0" style="56" hidden="1" customWidth="1"/>
    <col min="17" max="16384" width="10.6640625" style="56" hidden="1"/>
  </cols>
  <sheetData>
    <row r="1" spans="1:16" ht="5.0999999999999996" customHeight="1" thickBot="1" x14ac:dyDescent="0.35">
      <c r="B1" s="57"/>
    </row>
    <row r="2" spans="1:16" s="61" customFormat="1" ht="30.75" customHeight="1" x14ac:dyDescent="0.3">
      <c r="A2" s="57"/>
      <c r="B2" s="59"/>
      <c r="C2" s="326" t="s">
        <v>236</v>
      </c>
      <c r="D2" s="326"/>
      <c r="E2" s="326"/>
      <c r="F2" s="326"/>
      <c r="G2" s="327"/>
      <c r="H2" s="46"/>
      <c r="I2" s="60"/>
      <c r="J2" s="60"/>
      <c r="K2" s="60"/>
      <c r="L2" s="60"/>
      <c r="M2" s="60"/>
      <c r="N2" s="60"/>
    </row>
    <row r="3" spans="1:16" s="61" customFormat="1" ht="15" customHeight="1" x14ac:dyDescent="0.3">
      <c r="A3" s="57"/>
      <c r="B3" s="62"/>
      <c r="C3" s="63"/>
      <c r="D3" s="63"/>
      <c r="E3" s="63"/>
      <c r="F3" s="64" t="s">
        <v>617</v>
      </c>
      <c r="G3" s="65"/>
      <c r="H3" s="45"/>
      <c r="I3" s="60"/>
      <c r="J3" s="60"/>
      <c r="K3" s="60"/>
      <c r="L3" s="60"/>
      <c r="M3" s="60"/>
      <c r="N3" s="60"/>
    </row>
    <row r="4" spans="1:16" s="61" customFormat="1" ht="19.5" customHeight="1" x14ac:dyDescent="0.3">
      <c r="A4" s="57"/>
      <c r="B4" s="67"/>
      <c r="C4" s="68"/>
      <c r="D4" s="68" t="s">
        <v>0</v>
      </c>
      <c r="E4" s="68"/>
      <c r="F4" s="264" t="s">
        <v>671</v>
      </c>
      <c r="G4" s="70"/>
      <c r="H4" s="45"/>
      <c r="I4" s="60"/>
      <c r="J4" s="60"/>
      <c r="K4" s="60"/>
      <c r="L4" s="60"/>
      <c r="M4" s="60"/>
      <c r="N4" s="60"/>
    </row>
    <row r="5" spans="1:16" ht="6" customHeight="1" thickBot="1" x14ac:dyDescent="0.35">
      <c r="A5" s="57"/>
      <c r="B5" s="71"/>
      <c r="C5" s="72"/>
      <c r="D5" s="73"/>
      <c r="E5" s="73"/>
      <c r="F5" s="73"/>
      <c r="G5" s="74"/>
      <c r="H5" s="43"/>
    </row>
    <row r="6" spans="1:16" ht="6" customHeight="1" x14ac:dyDescent="0.3">
      <c r="A6" s="57"/>
      <c r="B6" s="59"/>
      <c r="C6" s="75"/>
      <c r="D6" s="75"/>
      <c r="E6" s="75"/>
      <c r="F6" s="75"/>
      <c r="G6" s="76"/>
      <c r="H6" s="43"/>
    </row>
    <row r="7" spans="1:16" s="61" customFormat="1" ht="15.6" x14ac:dyDescent="0.3">
      <c r="A7" s="57"/>
      <c r="B7" s="77"/>
      <c r="C7" s="331" t="s">
        <v>480</v>
      </c>
      <c r="D7" s="331"/>
      <c r="E7" s="331"/>
      <c r="F7" s="331"/>
      <c r="G7" s="78"/>
      <c r="H7" s="43"/>
      <c r="J7" s="56"/>
      <c r="K7" s="79"/>
      <c r="L7" s="79"/>
      <c r="M7" s="79"/>
      <c r="N7" s="79"/>
      <c r="O7" s="79"/>
      <c r="P7" s="79"/>
    </row>
    <row r="8" spans="1:16" s="61" customFormat="1" ht="105" customHeight="1" x14ac:dyDescent="0.3">
      <c r="A8" s="57"/>
      <c r="B8" s="77"/>
      <c r="C8" s="328" t="s">
        <v>582</v>
      </c>
      <c r="D8" s="328"/>
      <c r="E8" s="328"/>
      <c r="F8" s="328"/>
      <c r="G8" s="329"/>
      <c r="H8" s="46"/>
      <c r="I8" s="79"/>
      <c r="J8" s="79"/>
      <c r="K8" s="79"/>
      <c r="L8" s="79"/>
      <c r="M8" s="79"/>
      <c r="N8" s="79"/>
    </row>
    <row r="9" spans="1:16" ht="6" customHeight="1" thickBot="1" x14ac:dyDescent="0.35">
      <c r="A9" s="57"/>
      <c r="B9" s="80"/>
      <c r="C9" s="75"/>
      <c r="D9" s="75"/>
      <c r="E9" s="75"/>
      <c r="F9" s="75"/>
      <c r="G9" s="76"/>
      <c r="H9" s="43"/>
    </row>
    <row r="10" spans="1:16" ht="6" customHeight="1" x14ac:dyDescent="0.3">
      <c r="A10" s="57"/>
      <c r="B10" s="59"/>
      <c r="C10" s="81"/>
      <c r="D10" s="81"/>
      <c r="E10" s="81"/>
      <c r="F10" s="81"/>
      <c r="G10" s="82"/>
      <c r="H10" s="43"/>
    </row>
    <row r="11" spans="1:16" s="61" customFormat="1" ht="15.6" x14ac:dyDescent="0.3">
      <c r="A11" s="57"/>
      <c r="B11" s="77"/>
      <c r="C11" s="331" t="s">
        <v>581</v>
      </c>
      <c r="D11" s="331"/>
      <c r="E11" s="331"/>
      <c r="F11" s="331"/>
      <c r="G11" s="78"/>
      <c r="H11" s="43"/>
      <c r="J11" s="56"/>
      <c r="K11" s="79"/>
      <c r="L11" s="79"/>
      <c r="M11" s="79"/>
      <c r="N11" s="79"/>
      <c r="O11" s="79"/>
      <c r="P11" s="79"/>
    </row>
    <row r="12" spans="1:16" s="61" customFormat="1" ht="132" customHeight="1" x14ac:dyDescent="0.3">
      <c r="A12" s="57"/>
      <c r="B12" s="77"/>
      <c r="C12" s="328" t="s">
        <v>583</v>
      </c>
      <c r="D12" s="328"/>
      <c r="E12" s="328"/>
      <c r="F12" s="328"/>
      <c r="G12" s="329"/>
      <c r="H12" s="46"/>
      <c r="I12" s="79"/>
      <c r="J12" s="79"/>
      <c r="K12" s="79"/>
      <c r="L12" s="79"/>
      <c r="M12" s="79"/>
      <c r="N12" s="79"/>
    </row>
    <row r="13" spans="1:16" ht="6" customHeight="1" thickBot="1" x14ac:dyDescent="0.35">
      <c r="A13" s="57"/>
      <c r="B13" s="83"/>
      <c r="C13" s="84"/>
      <c r="D13" s="84"/>
      <c r="E13" s="84"/>
      <c r="F13" s="84"/>
      <c r="G13" s="85"/>
      <c r="H13" s="43"/>
    </row>
    <row r="14" spans="1:16" ht="6" customHeight="1" x14ac:dyDescent="0.3">
      <c r="A14" s="57"/>
      <c r="B14" s="59"/>
      <c r="C14" s="81"/>
      <c r="D14" s="81"/>
      <c r="E14" s="81"/>
      <c r="F14" s="81"/>
      <c r="G14" s="82"/>
      <c r="H14" s="43"/>
    </row>
    <row r="15" spans="1:16" s="61" customFormat="1" ht="15.6" x14ac:dyDescent="0.3">
      <c r="A15" s="57"/>
      <c r="B15" s="71"/>
      <c r="C15" s="331" t="s">
        <v>481</v>
      </c>
      <c r="D15" s="331"/>
      <c r="E15" s="331"/>
      <c r="F15" s="331"/>
      <c r="G15" s="78"/>
      <c r="H15" s="43"/>
      <c r="J15" s="56"/>
      <c r="K15" s="79"/>
      <c r="L15" s="79"/>
      <c r="M15" s="79"/>
      <c r="N15" s="79"/>
      <c r="O15" s="79"/>
      <c r="P15" s="79"/>
    </row>
    <row r="16" spans="1:16" s="61" customFormat="1" x14ac:dyDescent="0.3">
      <c r="A16" s="57"/>
      <c r="B16" s="71"/>
      <c r="C16" s="86" t="s">
        <v>1</v>
      </c>
      <c r="D16" s="87"/>
      <c r="E16" s="87"/>
      <c r="F16" s="87"/>
      <c r="G16" s="88"/>
      <c r="H16" s="43"/>
      <c r="I16" s="79"/>
      <c r="J16" s="79"/>
      <c r="K16" s="79"/>
      <c r="L16" s="79"/>
      <c r="M16" s="79"/>
      <c r="N16" s="79"/>
    </row>
    <row r="17" spans="1:16" s="61" customFormat="1" x14ac:dyDescent="0.3">
      <c r="A17" s="57"/>
      <c r="B17" s="71"/>
      <c r="C17" s="89" t="s">
        <v>526</v>
      </c>
      <c r="D17" s="317"/>
      <c r="E17" s="318"/>
      <c r="F17" s="319"/>
      <c r="G17" s="90"/>
      <c r="I17" s="79"/>
      <c r="J17" s="79"/>
      <c r="K17" s="79"/>
      <c r="L17" s="79"/>
      <c r="M17" s="79"/>
      <c r="N17" s="79"/>
    </row>
    <row r="18" spans="1:16" s="61" customFormat="1" ht="15.75" customHeight="1" x14ac:dyDescent="0.3">
      <c r="A18" s="57"/>
      <c r="B18" s="333" t="s">
        <v>527</v>
      </c>
      <c r="C18" s="334"/>
      <c r="D18" s="317"/>
      <c r="E18" s="318"/>
      <c r="F18" s="319"/>
      <c r="G18" s="90"/>
      <c r="H18" s="43"/>
      <c r="I18" s="79"/>
      <c r="J18" s="79"/>
      <c r="K18" s="79"/>
      <c r="L18" s="79"/>
      <c r="M18" s="79"/>
      <c r="N18" s="79"/>
    </row>
    <row r="19" spans="1:16" s="61" customFormat="1" x14ac:dyDescent="0.3">
      <c r="A19" s="57"/>
      <c r="B19" s="71"/>
      <c r="C19" s="89" t="s">
        <v>2</v>
      </c>
      <c r="D19" s="320"/>
      <c r="E19" s="321"/>
      <c r="F19" s="322"/>
      <c r="G19" s="90"/>
      <c r="H19" s="43"/>
      <c r="I19" s="79"/>
      <c r="J19" s="79"/>
      <c r="K19" s="79"/>
      <c r="L19" s="79"/>
      <c r="M19" s="79"/>
      <c r="N19" s="79"/>
    </row>
    <row r="20" spans="1:16" s="61" customFormat="1" ht="16.5" customHeight="1" x14ac:dyDescent="0.3">
      <c r="A20" s="57"/>
      <c r="B20" s="335" t="s">
        <v>3</v>
      </c>
      <c r="C20" s="336"/>
      <c r="D20" s="320"/>
      <c r="E20" s="321"/>
      <c r="F20" s="322"/>
      <c r="G20" s="90"/>
      <c r="H20" s="43"/>
      <c r="I20" s="79"/>
      <c r="J20" s="79"/>
      <c r="K20" s="79"/>
      <c r="L20" s="79"/>
      <c r="M20" s="79"/>
      <c r="N20" s="79"/>
    </row>
    <row r="21" spans="1:16" s="61" customFormat="1" x14ac:dyDescent="0.3">
      <c r="A21" s="57"/>
      <c r="B21" s="71"/>
      <c r="C21" s="91" t="s">
        <v>4</v>
      </c>
      <c r="D21" s="323"/>
      <c r="E21" s="324"/>
      <c r="F21" s="325"/>
      <c r="G21" s="90"/>
      <c r="H21" s="43"/>
      <c r="I21" s="79"/>
      <c r="J21" s="79"/>
      <c r="K21" s="79"/>
      <c r="L21" s="79"/>
      <c r="M21" s="79"/>
      <c r="N21" s="79"/>
    </row>
    <row r="22" spans="1:16" ht="6" customHeight="1" thickBot="1" x14ac:dyDescent="0.35">
      <c r="A22" s="57"/>
      <c r="B22" s="83"/>
      <c r="C22" s="84"/>
      <c r="D22" s="84"/>
      <c r="E22" s="84"/>
      <c r="F22" s="84"/>
      <c r="G22" s="85"/>
      <c r="H22" s="43"/>
    </row>
    <row r="23" spans="1:16" ht="6" customHeight="1" x14ac:dyDescent="0.3">
      <c r="A23" s="57"/>
      <c r="B23" s="59"/>
      <c r="C23" s="81"/>
      <c r="D23" s="81"/>
      <c r="E23" s="81"/>
      <c r="F23" s="81"/>
      <c r="G23" s="82"/>
      <c r="H23" s="43"/>
    </row>
    <row r="24" spans="1:16" s="61" customFormat="1" ht="15.6" x14ac:dyDescent="0.3">
      <c r="A24" s="57"/>
      <c r="B24" s="92"/>
      <c r="C24" s="331" t="s">
        <v>482</v>
      </c>
      <c r="D24" s="331"/>
      <c r="E24" s="331"/>
      <c r="F24" s="331"/>
      <c r="G24" s="88"/>
      <c r="H24" s="43"/>
      <c r="J24" s="56"/>
      <c r="K24" s="79"/>
      <c r="L24" s="79"/>
      <c r="M24" s="79"/>
      <c r="N24" s="79"/>
      <c r="O24" s="79"/>
      <c r="P24" s="79"/>
    </row>
    <row r="25" spans="1:16" ht="6" customHeight="1" x14ac:dyDescent="0.3">
      <c r="A25" s="57"/>
      <c r="B25" s="93"/>
      <c r="C25" s="94"/>
      <c r="D25" s="94"/>
      <c r="E25" s="94"/>
      <c r="F25" s="94"/>
      <c r="G25" s="88"/>
      <c r="H25" s="43"/>
    </row>
    <row r="26" spans="1:16" ht="29.25" customHeight="1" x14ac:dyDescent="0.3">
      <c r="A26" s="57"/>
      <c r="B26" s="93"/>
      <c r="C26" s="332" t="s">
        <v>584</v>
      </c>
      <c r="D26" s="332"/>
      <c r="E26" s="332"/>
      <c r="F26" s="332"/>
      <c r="G26" s="88"/>
      <c r="H26" s="43"/>
    </row>
    <row r="27" spans="1:16" ht="6" customHeight="1" x14ac:dyDescent="0.3">
      <c r="A27" s="57"/>
      <c r="B27" s="93"/>
      <c r="C27" s="220"/>
      <c r="D27" s="220"/>
      <c r="E27" s="220"/>
      <c r="F27" s="220"/>
      <c r="G27" s="88"/>
      <c r="H27" s="43"/>
    </row>
    <row r="28" spans="1:16" s="61" customFormat="1" x14ac:dyDescent="0.3">
      <c r="A28" s="57"/>
      <c r="B28" s="71"/>
      <c r="C28" s="95" t="s">
        <v>5</v>
      </c>
      <c r="D28" s="95" t="s">
        <v>6</v>
      </c>
      <c r="E28" s="330" t="s">
        <v>7</v>
      </c>
      <c r="F28" s="330"/>
      <c r="G28" s="88"/>
      <c r="H28" s="43"/>
      <c r="I28" s="79"/>
      <c r="J28" s="79"/>
      <c r="K28" s="79"/>
      <c r="L28" s="79"/>
      <c r="M28" s="79"/>
      <c r="N28" s="79"/>
    </row>
    <row r="29" spans="1:16" s="61" customFormat="1" ht="30" customHeight="1" x14ac:dyDescent="0.3">
      <c r="A29" s="57"/>
      <c r="B29" s="71"/>
      <c r="C29" s="96" t="s">
        <v>579</v>
      </c>
      <c r="D29" s="97" t="s">
        <v>8</v>
      </c>
      <c r="E29" s="315" t="s">
        <v>9</v>
      </c>
      <c r="F29" s="316"/>
      <c r="G29" s="88"/>
      <c r="H29" s="43"/>
      <c r="I29" s="79"/>
      <c r="J29" s="79"/>
      <c r="K29" s="79"/>
      <c r="L29" s="79"/>
      <c r="M29" s="79"/>
      <c r="N29" s="79"/>
    </row>
    <row r="30" spans="1:16" s="61" customFormat="1" ht="30" customHeight="1" x14ac:dyDescent="0.3">
      <c r="A30" s="57"/>
      <c r="B30" s="71"/>
      <c r="C30" s="98" t="s">
        <v>10</v>
      </c>
      <c r="D30" s="97" t="s">
        <v>525</v>
      </c>
      <c r="E30" s="315" t="s">
        <v>11</v>
      </c>
      <c r="F30" s="316"/>
      <c r="G30" s="88"/>
      <c r="H30" s="43"/>
      <c r="I30" s="79"/>
      <c r="J30" s="79"/>
      <c r="K30" s="79"/>
      <c r="L30" s="79"/>
      <c r="M30" s="79"/>
      <c r="N30" s="79"/>
    </row>
    <row r="31" spans="1:16" s="61" customFormat="1" ht="30" customHeight="1" x14ac:dyDescent="0.3">
      <c r="A31" s="57"/>
      <c r="B31" s="71"/>
      <c r="C31" s="98" t="s">
        <v>603</v>
      </c>
      <c r="D31" s="97" t="s">
        <v>525</v>
      </c>
      <c r="E31" s="315" t="s">
        <v>604</v>
      </c>
      <c r="F31" s="316"/>
      <c r="G31" s="88"/>
      <c r="H31" s="43"/>
      <c r="I31" s="79"/>
      <c r="J31" s="79"/>
      <c r="K31" s="79"/>
      <c r="L31" s="79"/>
      <c r="M31" s="79"/>
      <c r="N31" s="79"/>
    </row>
    <row r="32" spans="1:16" s="61" customFormat="1" ht="45" customHeight="1" x14ac:dyDescent="0.3">
      <c r="A32" s="57"/>
      <c r="B32" s="71"/>
      <c r="C32" s="98" t="s">
        <v>12</v>
      </c>
      <c r="D32" s="97" t="s">
        <v>525</v>
      </c>
      <c r="E32" s="315" t="s">
        <v>13</v>
      </c>
      <c r="F32" s="316"/>
      <c r="G32" s="88"/>
      <c r="H32" s="43"/>
      <c r="I32" s="79"/>
      <c r="J32" s="79"/>
      <c r="K32" s="79"/>
      <c r="L32" s="79"/>
      <c r="M32" s="79"/>
      <c r="N32" s="79"/>
    </row>
    <row r="33" spans="1:14" s="61" customFormat="1" ht="30" customHeight="1" x14ac:dyDescent="0.3">
      <c r="A33" s="57"/>
      <c r="B33" s="71"/>
      <c r="C33" s="99" t="s">
        <v>14</v>
      </c>
      <c r="D33" s="97" t="s">
        <v>15</v>
      </c>
      <c r="E33" s="315" t="s">
        <v>16</v>
      </c>
      <c r="F33" s="316"/>
      <c r="G33" s="88"/>
      <c r="H33" s="43"/>
      <c r="I33" s="79"/>
      <c r="J33" s="79"/>
      <c r="K33" s="79"/>
      <c r="L33" s="79"/>
      <c r="M33" s="79"/>
      <c r="N33" s="79"/>
    </row>
    <row r="34" spans="1:14" s="61" customFormat="1" ht="42" customHeight="1" x14ac:dyDescent="0.3">
      <c r="A34" s="57"/>
      <c r="B34" s="71"/>
      <c r="C34" s="98" t="s">
        <v>605</v>
      </c>
      <c r="D34" s="97" t="s">
        <v>525</v>
      </c>
      <c r="E34" s="315" t="s">
        <v>615</v>
      </c>
      <c r="F34" s="316"/>
      <c r="G34" s="88"/>
      <c r="H34" s="43"/>
      <c r="I34" s="79"/>
      <c r="J34" s="79"/>
      <c r="K34" s="79"/>
      <c r="L34" s="100"/>
      <c r="M34" s="79"/>
      <c r="N34" s="79"/>
    </row>
    <row r="35" spans="1:14" s="61" customFormat="1" ht="30" customHeight="1" x14ac:dyDescent="0.3">
      <c r="A35" s="57"/>
      <c r="B35" s="71"/>
      <c r="C35" s="96" t="s">
        <v>17</v>
      </c>
      <c r="D35" s="97" t="s">
        <v>8</v>
      </c>
      <c r="E35" s="315" t="s">
        <v>612</v>
      </c>
      <c r="F35" s="316"/>
      <c r="G35" s="88"/>
      <c r="H35" s="43"/>
      <c r="I35" s="79"/>
      <c r="J35" s="79"/>
      <c r="K35" s="79"/>
      <c r="L35" s="79"/>
      <c r="M35" s="79"/>
      <c r="N35" s="79"/>
    </row>
    <row r="36" spans="1:14" s="61" customFormat="1" ht="30" customHeight="1" x14ac:dyDescent="0.3">
      <c r="A36" s="57"/>
      <c r="B36" s="71"/>
      <c r="C36" s="96" t="s">
        <v>637</v>
      </c>
      <c r="D36" s="97" t="s">
        <v>8</v>
      </c>
      <c r="E36" s="315" t="s">
        <v>636</v>
      </c>
      <c r="F36" s="316"/>
      <c r="G36" s="88"/>
      <c r="H36" s="253"/>
      <c r="I36" s="79"/>
      <c r="J36" s="79"/>
      <c r="K36" s="79"/>
      <c r="L36" s="79"/>
      <c r="M36" s="79"/>
      <c r="N36" s="79"/>
    </row>
    <row r="37" spans="1:14" ht="6" customHeight="1" thickBot="1" x14ac:dyDescent="0.35">
      <c r="A37" s="57"/>
      <c r="B37" s="101"/>
      <c r="C37" s="72"/>
      <c r="D37" s="73"/>
      <c r="E37" s="73"/>
      <c r="F37" s="73"/>
      <c r="G37" s="74"/>
    </row>
  </sheetData>
  <sheetProtection algorithmName="SHA-512" hashValue="UHWM4ub86b418gv55ropGvxy9AnOXMKSG/ASQgirnhKduRNUMcKoile5M8bEMqlO1YmV7lek0gRl8A2hk0J5KQ==" saltValue="aKbMD+i9dCV2Hc5iD8jBig==" spinCount="100000" sheet="1" objects="1" scenarios="1"/>
  <mergeCells count="24">
    <mergeCell ref="E35:F35"/>
    <mergeCell ref="C12:G12"/>
    <mergeCell ref="C11:F11"/>
    <mergeCell ref="C15:F15"/>
    <mergeCell ref="C24:F24"/>
    <mergeCell ref="C26:F26"/>
    <mergeCell ref="B18:C18"/>
    <mergeCell ref="B20:C20"/>
    <mergeCell ref="E36:F36"/>
    <mergeCell ref="D18:F18"/>
    <mergeCell ref="D19:F19"/>
    <mergeCell ref="D21:F21"/>
    <mergeCell ref="C2:G2"/>
    <mergeCell ref="C8:G8"/>
    <mergeCell ref="D17:F17"/>
    <mergeCell ref="D20:F20"/>
    <mergeCell ref="E34:F34"/>
    <mergeCell ref="E28:F28"/>
    <mergeCell ref="E30:F30"/>
    <mergeCell ref="E31:F31"/>
    <mergeCell ref="E32:F32"/>
    <mergeCell ref="E33:F33"/>
    <mergeCell ref="E29:F29"/>
    <mergeCell ref="C7:F7"/>
  </mergeCells>
  <dataValidations disablePrompts="1" count="2">
    <dataValidation type="list" allowBlank="1" showInputMessage="1" showErrorMessage="1" sqref="G6 G22:G23 G9:G10 G13:G14" xr:uid="{00000000-0002-0000-0000-000000000000}">
      <formula1>INDIRECT("ConstructionType")</formula1>
    </dataValidation>
    <dataValidation type="list" allowBlank="1" showInputMessage="1" showErrorMessage="1" sqref="G6 G22:G23 G9:G10 G13:G14" xr:uid="{00000000-0002-0000-0000-000001000000}">
      <formula1>INDIRECT("SecondaryBuildingUse")</formula1>
    </dataValidation>
  </dataValidations>
  <pageMargins left="0.7" right="0.7" top="0.75" bottom="0.75" header="0.3" footer="0.3"/>
  <pageSetup orientation="portrait" r:id="rId1"/>
  <rowBreaks count="1" manualBreakCount="1">
    <brk id="22" max="16383" man="1"/>
  </rowBreaks>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tint="-0.499984740745262"/>
  </sheetPr>
  <dimension ref="A1:CT115"/>
  <sheetViews>
    <sheetView workbookViewId="0">
      <selection activeCell="F11" sqref="F11"/>
    </sheetView>
  </sheetViews>
  <sheetFormatPr defaultColWidth="10.6640625" defaultRowHeight="14.4" x14ac:dyDescent="0.3"/>
  <cols>
    <col min="1" max="1" width="29" style="56" bestFit="1" customWidth="1"/>
    <col min="2" max="2" width="3.44140625" style="56" customWidth="1"/>
    <col min="3" max="3" width="26.44140625" style="115" bestFit="1" customWidth="1"/>
    <col min="4" max="4" width="26.44140625" style="115" customWidth="1"/>
    <col min="5" max="5" width="3.44140625" style="56" customWidth="1"/>
    <col min="6" max="6" width="26.44140625" style="115" bestFit="1" customWidth="1"/>
    <col min="7" max="8" width="26.44140625" style="115" customWidth="1"/>
    <col min="9" max="9" width="13.44140625" style="115" customWidth="1"/>
    <col min="10" max="10" width="3.44140625" style="56" customWidth="1"/>
    <col min="11" max="11" width="26.44140625" style="115" bestFit="1" customWidth="1"/>
    <col min="12" max="12" width="3.44140625" style="56" customWidth="1"/>
    <col min="13" max="13" width="26.44140625" style="115" customWidth="1"/>
    <col min="14" max="14" width="3.44140625" style="56" customWidth="1"/>
    <col min="15" max="15" width="26.44140625" style="115" customWidth="1"/>
    <col min="16" max="16" width="3.44140625" style="56" customWidth="1"/>
    <col min="17" max="17" width="21.6640625" style="115" bestFit="1" customWidth="1"/>
    <col min="18" max="18" width="3.44140625" style="56" customWidth="1"/>
    <col min="19" max="19" width="13" style="115" customWidth="1"/>
    <col min="20" max="20" width="3.44140625" style="56" customWidth="1"/>
    <col min="21" max="21" width="25.6640625" style="56" customWidth="1"/>
    <col min="22" max="22" width="3.44140625" style="56" customWidth="1"/>
    <col min="23" max="23" width="35.44140625" style="115" bestFit="1" customWidth="1"/>
    <col min="24" max="24" width="30.44140625" style="56" customWidth="1"/>
    <col min="25" max="25" width="3.44140625" style="56" customWidth="1"/>
    <col min="26" max="26" width="27.44140625" style="115" customWidth="1"/>
    <col min="27" max="27" width="30.44140625" style="56" customWidth="1"/>
    <col min="28" max="28" width="3.44140625" style="56" customWidth="1"/>
    <col min="29" max="29" width="22.44140625" style="115" customWidth="1"/>
    <col min="30" max="30" width="25.44140625" style="56" customWidth="1"/>
    <col min="31" max="31" width="3.44140625" style="56" customWidth="1"/>
    <col min="32" max="32" width="35.44140625" style="115" bestFit="1" customWidth="1"/>
    <col min="33" max="33" width="35.44140625" style="119" customWidth="1"/>
    <col min="34" max="34" width="3.44140625" style="56" customWidth="1"/>
    <col min="35" max="35" width="23" style="115" customWidth="1"/>
    <col min="36" max="36" width="18.6640625" style="56" customWidth="1"/>
    <col min="37" max="38" width="3.44140625" style="56" customWidth="1"/>
    <col min="39" max="39" width="29.44140625" style="115" customWidth="1"/>
    <col min="40" max="40" width="3.44140625" style="56" customWidth="1"/>
    <col min="41" max="41" width="32" style="56" customWidth="1"/>
    <col min="42" max="42" width="14.6640625" style="56" customWidth="1"/>
    <col min="43" max="43" width="3.44140625" style="56" customWidth="1"/>
    <col min="44" max="44" width="21.6640625" style="56" customWidth="1"/>
    <col min="45" max="45" width="32.6640625" style="56" customWidth="1"/>
    <col min="46" max="46" width="3.44140625" style="56" customWidth="1"/>
    <col min="47" max="47" width="15" style="115" customWidth="1"/>
    <col min="48" max="48" width="3.44140625" style="56" customWidth="1"/>
    <col min="49" max="49" width="26.33203125" style="56" customWidth="1"/>
    <col min="50" max="50" width="3.44140625" style="56" customWidth="1"/>
    <col min="51" max="51" width="17" style="56" bestFit="1" customWidth="1"/>
    <col min="52" max="53" width="3.44140625" style="56" customWidth="1"/>
    <col min="54" max="54" width="25.6640625" style="115" customWidth="1"/>
    <col min="55" max="55" width="3.44140625" style="56" customWidth="1"/>
    <col min="56" max="56" width="22.6640625" style="115" customWidth="1"/>
    <col min="57" max="57" width="3.44140625" style="56" customWidth="1"/>
    <col min="58" max="58" width="21.44140625" style="115" bestFit="1" customWidth="1"/>
    <col min="59" max="59" width="3.44140625" style="56" customWidth="1"/>
    <col min="60" max="60" width="25.44140625" style="115" bestFit="1" customWidth="1"/>
    <col min="61" max="61" width="3.44140625" style="56" customWidth="1"/>
    <col min="62" max="62" width="16.44140625" style="56" customWidth="1"/>
    <col min="63" max="63" width="3.44140625" style="56" customWidth="1"/>
    <col min="64" max="64" width="13.33203125" style="115" customWidth="1"/>
    <col min="65" max="65" width="3.44140625" style="56" customWidth="1"/>
    <col min="66" max="66" width="13.33203125" style="115" customWidth="1"/>
    <col min="67" max="67" width="3.44140625" style="56" customWidth="1"/>
    <col min="68" max="68" width="13.33203125" style="115" customWidth="1"/>
    <col min="69" max="69" width="3.44140625" style="56" customWidth="1"/>
    <col min="70" max="71" width="13.33203125" style="115" customWidth="1"/>
    <col min="72" max="72" width="3.44140625" style="56" customWidth="1"/>
    <col min="73" max="73" width="13.33203125" style="115" customWidth="1"/>
    <col min="74" max="74" width="3.44140625" style="56" customWidth="1"/>
    <col min="75" max="75" width="13.33203125" style="115" customWidth="1"/>
    <col min="76" max="76" width="3.44140625" style="56" customWidth="1"/>
    <col min="77" max="77" width="18.44140625" style="56" customWidth="1"/>
    <col min="78" max="79" width="10.6640625" style="56"/>
    <col min="80" max="80" width="29.88671875" style="56" customWidth="1"/>
    <col min="81" max="81" width="18.33203125" style="56" customWidth="1"/>
    <col min="82" max="82" width="19.109375" style="56" customWidth="1"/>
    <col min="83" max="83" width="4.88671875" style="56" customWidth="1"/>
    <col min="84" max="84" width="29.33203125" style="56" customWidth="1"/>
    <col min="85" max="85" width="21.33203125" style="56" customWidth="1"/>
    <col min="86" max="86" width="12.44140625" style="56" customWidth="1"/>
    <col min="87" max="87" width="15.5546875" style="56" customWidth="1"/>
    <col min="88" max="88" width="16.6640625" style="56" customWidth="1"/>
    <col min="89" max="89" width="17.6640625" style="56" customWidth="1"/>
    <col min="90" max="90" width="3.109375" style="56" customWidth="1"/>
    <col min="91" max="91" width="10.6640625" style="56"/>
    <col min="92" max="92" width="29.6640625" style="56" customWidth="1"/>
    <col min="93" max="93" width="10.6640625" style="56"/>
    <col min="94" max="94" width="18.44140625" style="56" customWidth="1"/>
    <col min="95" max="97" width="10.6640625" style="56"/>
    <col min="98" max="98" width="48.6640625" style="56" bestFit="1" customWidth="1"/>
    <col min="99" max="16384" width="10.6640625" style="56"/>
  </cols>
  <sheetData>
    <row r="1" spans="1:98" s="102" customFormat="1" ht="84" customHeight="1" x14ac:dyDescent="0.3">
      <c r="A1" s="102" t="s">
        <v>24</v>
      </c>
      <c r="C1" s="103" t="s">
        <v>265</v>
      </c>
      <c r="D1" s="102" t="s">
        <v>7</v>
      </c>
      <c r="F1" s="103" t="s">
        <v>266</v>
      </c>
      <c r="G1" s="103" t="s">
        <v>619</v>
      </c>
      <c r="H1" s="102" t="s">
        <v>7</v>
      </c>
      <c r="I1" s="102" t="s">
        <v>267</v>
      </c>
      <c r="K1" s="102" t="s">
        <v>268</v>
      </c>
      <c r="M1" s="102" t="s">
        <v>42</v>
      </c>
      <c r="O1" s="102" t="s">
        <v>43</v>
      </c>
      <c r="Q1" s="104" t="s">
        <v>44</v>
      </c>
      <c r="S1" s="104" t="s">
        <v>51</v>
      </c>
      <c r="U1" s="102" t="s">
        <v>58</v>
      </c>
      <c r="W1" s="105" t="s">
        <v>60</v>
      </c>
      <c r="X1" s="106" t="s">
        <v>7</v>
      </c>
      <c r="Z1" s="105" t="s">
        <v>61</v>
      </c>
      <c r="AA1" s="106" t="s">
        <v>7</v>
      </c>
      <c r="AC1" s="107" t="s">
        <v>62</v>
      </c>
      <c r="AD1" s="108" t="s">
        <v>7</v>
      </c>
      <c r="AF1" s="105" t="s">
        <v>63</v>
      </c>
      <c r="AG1" s="108" t="s">
        <v>7</v>
      </c>
      <c r="AI1" s="107" t="s">
        <v>64</v>
      </c>
      <c r="AJ1" s="108" t="s">
        <v>7</v>
      </c>
      <c r="AM1" s="102" t="s">
        <v>66</v>
      </c>
      <c r="AO1" s="102" t="s">
        <v>67</v>
      </c>
      <c r="AP1" s="102" t="s">
        <v>7</v>
      </c>
      <c r="AR1" s="102" t="s">
        <v>65</v>
      </c>
      <c r="AS1" s="102" t="s">
        <v>7</v>
      </c>
      <c r="AU1" s="102" t="s">
        <v>269</v>
      </c>
      <c r="AW1" s="102" t="s">
        <v>506</v>
      </c>
      <c r="AY1" s="109" t="s">
        <v>270</v>
      </c>
      <c r="BB1" s="102" t="s">
        <v>271</v>
      </c>
      <c r="BD1" s="102" t="s">
        <v>272</v>
      </c>
      <c r="BF1" s="102" t="s">
        <v>273</v>
      </c>
      <c r="BH1" s="102" t="s">
        <v>274</v>
      </c>
      <c r="BJ1" s="110" t="s">
        <v>275</v>
      </c>
      <c r="BL1" s="102" t="s">
        <v>642</v>
      </c>
      <c r="BN1" s="102" t="s">
        <v>495</v>
      </c>
      <c r="BP1" s="102" t="s">
        <v>276</v>
      </c>
      <c r="BR1" s="102" t="s">
        <v>84</v>
      </c>
      <c r="BS1" s="102" t="s">
        <v>277</v>
      </c>
      <c r="BU1" s="102" t="s">
        <v>278</v>
      </c>
      <c r="BW1" s="102" t="s">
        <v>114</v>
      </c>
      <c r="BY1" s="102" t="s">
        <v>279</v>
      </c>
      <c r="CB1" s="484" t="s">
        <v>280</v>
      </c>
      <c r="CC1" s="485"/>
      <c r="CD1" s="485"/>
      <c r="CE1" s="485"/>
      <c r="CF1" s="485"/>
      <c r="CG1" s="485"/>
      <c r="CH1" s="485"/>
      <c r="CI1" s="485"/>
      <c r="CJ1" s="485"/>
      <c r="CK1" s="486"/>
      <c r="CN1" s="102" t="s">
        <v>486</v>
      </c>
      <c r="CP1" s="102" t="s">
        <v>281</v>
      </c>
      <c r="CR1" s="102" t="s">
        <v>281</v>
      </c>
      <c r="CT1" s="102" t="s">
        <v>282</v>
      </c>
    </row>
    <row r="2" spans="1:98" x14ac:dyDescent="0.3">
      <c r="A2" s="56" t="s">
        <v>283</v>
      </c>
      <c r="C2" s="111" t="s">
        <v>127</v>
      </c>
      <c r="D2" s="112" t="s">
        <v>284</v>
      </c>
      <c r="F2" s="111" t="s">
        <v>285</v>
      </c>
      <c r="G2" s="257" t="s">
        <v>624</v>
      </c>
      <c r="H2" s="112"/>
      <c r="I2" s="113">
        <v>0.05</v>
      </c>
      <c r="K2" s="114" t="s">
        <v>286</v>
      </c>
      <c r="M2" s="115" t="s">
        <v>590</v>
      </c>
      <c r="O2" s="115" t="s">
        <v>287</v>
      </c>
      <c r="Q2" s="115" t="s">
        <v>288</v>
      </c>
      <c r="S2" s="115" t="s">
        <v>289</v>
      </c>
      <c r="U2" s="56" t="s">
        <v>290</v>
      </c>
      <c r="W2" s="116" t="s">
        <v>139</v>
      </c>
      <c r="X2" s="117" t="s">
        <v>291</v>
      </c>
      <c r="Z2" s="116" t="s">
        <v>161</v>
      </c>
      <c r="AA2" s="118" t="s">
        <v>292</v>
      </c>
      <c r="AC2" s="119" t="s">
        <v>179</v>
      </c>
      <c r="AD2" s="120" t="s">
        <v>293</v>
      </c>
      <c r="AF2" s="116" t="s">
        <v>198</v>
      </c>
      <c r="AG2" s="120" t="s">
        <v>294</v>
      </c>
      <c r="AI2" s="121" t="s">
        <v>204</v>
      </c>
      <c r="AJ2" s="122" t="s">
        <v>295</v>
      </c>
      <c r="AM2" s="115" t="s">
        <v>296</v>
      </c>
      <c r="AO2" s="115" t="s">
        <v>224</v>
      </c>
      <c r="AP2" s="56" t="s">
        <v>225</v>
      </c>
      <c r="AR2" s="115" t="s">
        <v>212</v>
      </c>
      <c r="AS2" s="56" t="s">
        <v>213</v>
      </c>
      <c r="AU2" s="115">
        <v>2000</v>
      </c>
      <c r="AW2" s="115" t="s">
        <v>533</v>
      </c>
      <c r="AY2" s="56" t="s">
        <v>88</v>
      </c>
      <c r="BB2" s="115" t="s">
        <v>297</v>
      </c>
      <c r="BD2" s="115" t="s">
        <v>298</v>
      </c>
      <c r="BF2" s="115" t="s">
        <v>299</v>
      </c>
      <c r="BH2" s="115" t="s">
        <v>300</v>
      </c>
      <c r="BJ2" s="114" t="s">
        <v>301</v>
      </c>
      <c r="BL2" s="115" t="s">
        <v>88</v>
      </c>
      <c r="BN2" s="115" t="s">
        <v>88</v>
      </c>
      <c r="BP2" s="115" t="s">
        <v>302</v>
      </c>
      <c r="BR2" s="115" t="s">
        <v>501</v>
      </c>
      <c r="BS2" s="123">
        <v>0.04</v>
      </c>
      <c r="BU2" s="115" t="s">
        <v>88</v>
      </c>
      <c r="BW2" s="115" t="s">
        <v>303</v>
      </c>
      <c r="BY2" s="56" t="s">
        <v>304</v>
      </c>
      <c r="CB2" s="286" t="s">
        <v>628</v>
      </c>
      <c r="CC2" s="287" t="s">
        <v>647</v>
      </c>
      <c r="CD2" s="126"/>
      <c r="CE2" s="131"/>
      <c r="CF2" s="288" t="s">
        <v>638</v>
      </c>
      <c r="CG2" s="288" t="s">
        <v>648</v>
      </c>
      <c r="CH2" s="288" t="s">
        <v>643</v>
      </c>
      <c r="CI2" s="126"/>
      <c r="CJ2" s="126"/>
      <c r="CK2" s="289"/>
      <c r="CN2" s="127" t="s">
        <v>304</v>
      </c>
      <c r="CP2" s="56" t="s">
        <v>487</v>
      </c>
      <c r="CR2" s="56" t="s">
        <v>487</v>
      </c>
      <c r="CT2" s="56" t="s">
        <v>309</v>
      </c>
    </row>
    <row r="3" spans="1:98" ht="15.6" x14ac:dyDescent="0.35">
      <c r="A3" s="56" t="s">
        <v>25</v>
      </c>
      <c r="C3" s="114" t="s">
        <v>129</v>
      </c>
      <c r="D3" s="112" t="s">
        <v>130</v>
      </c>
      <c r="F3" s="114" t="s">
        <v>310</v>
      </c>
      <c r="G3" s="256" t="s">
        <v>620</v>
      </c>
      <c r="H3" s="112"/>
      <c r="I3" s="113">
        <v>0.1</v>
      </c>
      <c r="K3" s="114" t="s">
        <v>129</v>
      </c>
      <c r="M3" s="115" t="s">
        <v>591</v>
      </c>
      <c r="O3" s="115" t="s">
        <v>311</v>
      </c>
      <c r="Q3" s="115" t="s">
        <v>503</v>
      </c>
      <c r="S3" s="115" t="s">
        <v>312</v>
      </c>
      <c r="U3" s="56" t="s">
        <v>313</v>
      </c>
      <c r="W3" s="128" t="s">
        <v>141</v>
      </c>
      <c r="X3" s="129" t="s">
        <v>314</v>
      </c>
      <c r="Z3" s="128" t="s">
        <v>143</v>
      </c>
      <c r="AA3" s="112" t="s">
        <v>315</v>
      </c>
      <c r="AC3" s="119" t="s">
        <v>181</v>
      </c>
      <c r="AD3" s="120" t="s">
        <v>316</v>
      </c>
      <c r="AF3" s="128" t="s">
        <v>200</v>
      </c>
      <c r="AG3" s="120" t="s">
        <v>317</v>
      </c>
      <c r="AI3" s="121" t="s">
        <v>318</v>
      </c>
      <c r="AJ3" s="122" t="s">
        <v>319</v>
      </c>
      <c r="AM3" s="115" t="s">
        <v>320</v>
      </c>
      <c r="AO3" s="115" t="s">
        <v>226</v>
      </c>
      <c r="AP3" s="56" t="s">
        <v>227</v>
      </c>
      <c r="AR3" s="115" t="s">
        <v>214</v>
      </c>
      <c r="AS3" s="56" t="s">
        <v>215</v>
      </c>
      <c r="AU3" s="115">
        <v>3000</v>
      </c>
      <c r="AW3" s="115" t="s">
        <v>534</v>
      </c>
      <c r="AY3" s="56" t="s">
        <v>81</v>
      </c>
      <c r="BB3" s="115" t="s">
        <v>321</v>
      </c>
      <c r="BD3" s="115" t="s">
        <v>322</v>
      </c>
      <c r="BF3" s="115" t="s">
        <v>323</v>
      </c>
      <c r="BH3" s="115" t="s">
        <v>324</v>
      </c>
      <c r="BJ3" s="115" t="s">
        <v>325</v>
      </c>
      <c r="BL3" s="115" t="s">
        <v>81</v>
      </c>
      <c r="BN3" s="115" t="s">
        <v>81</v>
      </c>
      <c r="BP3" s="115" t="s">
        <v>326</v>
      </c>
      <c r="BR3" s="115" t="s">
        <v>502</v>
      </c>
      <c r="BS3" s="123">
        <v>0.06</v>
      </c>
      <c r="BU3" s="115" t="s">
        <v>81</v>
      </c>
      <c r="BW3" s="115" t="s">
        <v>328</v>
      </c>
      <c r="BY3" s="56" t="s">
        <v>329</v>
      </c>
      <c r="CB3" s="276" t="s">
        <v>629</v>
      </c>
      <c r="CC3" s="260" t="str">
        <f>IF('2. Project Info'!D19="","",'2. Project Info'!D19)</f>
        <v/>
      </c>
      <c r="CD3" s="131"/>
      <c r="CE3" s="131"/>
      <c r="CF3" s="272" t="s">
        <v>639</v>
      </c>
      <c r="CG3" s="269" t="str">
        <f>IFERROR(IF(OR(CC6=CF11,AND(CC6=CF12,OR(NOT(CC7=BN2),CC8=BP2,CC8=""))),IF(OR($CC$12=0,ISERROR(CC12)),"",$CC$12),IF(CC8=BP3,IF(OR($CC$14=0,ISERROR(CC14)),"",$CC$14),IF(AND(CC6=CF12,CC8=BP4),IF(OR($CC$13=0,ISERROR(CC13)),"",$CC$13),""))),"")</f>
        <v/>
      </c>
      <c r="CH3" s="262" t="str" cm="1">
        <f t="array" aca="1" ref="CH3" ca="1">CELL("address",'4. Results &amp; Compliance'!D22)</f>
        <v>'[embodied-carbon-design-report.xlsx]4. Results &amp; Compliance'!$D$22</v>
      </c>
      <c r="CI3" s="131"/>
      <c r="CK3" s="133"/>
      <c r="CM3" s="303"/>
      <c r="CN3" s="56" t="s">
        <v>329</v>
      </c>
      <c r="CP3" s="56" t="s">
        <v>331</v>
      </c>
      <c r="CR3" s="134" t="s">
        <v>196</v>
      </c>
      <c r="CT3" s="56" t="s">
        <v>332</v>
      </c>
    </row>
    <row r="4" spans="1:98" x14ac:dyDescent="0.3">
      <c r="A4" s="56" t="s">
        <v>333</v>
      </c>
      <c r="C4" s="111" t="s">
        <v>131</v>
      </c>
      <c r="D4" s="112" t="s">
        <v>334</v>
      </c>
      <c r="F4" s="111" t="s">
        <v>383</v>
      </c>
      <c r="G4" s="255" t="s">
        <v>621</v>
      </c>
      <c r="H4" s="112"/>
      <c r="I4" s="113">
        <v>0.15</v>
      </c>
      <c r="K4" s="114" t="s">
        <v>335</v>
      </c>
      <c r="M4" s="115" t="s">
        <v>592</v>
      </c>
      <c r="O4" s="115" t="s">
        <v>336</v>
      </c>
      <c r="S4" s="115" t="s">
        <v>337</v>
      </c>
      <c r="U4" s="56" t="s">
        <v>338</v>
      </c>
      <c r="W4" s="135" t="s">
        <v>143</v>
      </c>
      <c r="X4" s="129" t="s">
        <v>339</v>
      </c>
      <c r="Z4" s="135" t="s">
        <v>145</v>
      </c>
      <c r="AA4" s="112" t="s">
        <v>340</v>
      </c>
      <c r="AC4" s="119" t="s">
        <v>145</v>
      </c>
      <c r="AD4" s="120" t="s">
        <v>341</v>
      </c>
      <c r="AF4" s="135" t="s">
        <v>202</v>
      </c>
      <c r="AG4" s="120" t="s">
        <v>342</v>
      </c>
      <c r="AI4" s="121" t="s">
        <v>343</v>
      </c>
      <c r="AJ4" s="122" t="s">
        <v>344</v>
      </c>
      <c r="AM4" s="115" t="s">
        <v>345</v>
      </c>
      <c r="AO4" s="115" t="s">
        <v>228</v>
      </c>
      <c r="AP4" s="56" t="s">
        <v>229</v>
      </c>
      <c r="AR4" s="115" t="s">
        <v>216</v>
      </c>
      <c r="AS4" s="56" t="s">
        <v>217</v>
      </c>
      <c r="AU4" s="115">
        <v>4000</v>
      </c>
      <c r="AW4" s="115" t="s">
        <v>535</v>
      </c>
      <c r="BB4" s="115" t="s">
        <v>627</v>
      </c>
      <c r="BD4" s="115" t="s">
        <v>347</v>
      </c>
      <c r="BF4" s="115" t="s">
        <v>348</v>
      </c>
      <c r="BH4" s="115" t="s">
        <v>275</v>
      </c>
      <c r="BN4" s="115" t="str">
        <f>""</f>
        <v/>
      </c>
      <c r="BP4" s="115" t="s">
        <v>659</v>
      </c>
      <c r="BR4" s="115" t="s">
        <v>327</v>
      </c>
      <c r="BS4" s="123">
        <v>0.1</v>
      </c>
      <c r="BY4" s="136" t="s">
        <v>350</v>
      </c>
      <c r="CB4" s="276" t="s">
        <v>630</v>
      </c>
      <c r="CC4" s="284" t="str">
        <f>IF('2. Project Info'!D41="","",'2. Project Info'!D41)</f>
        <v/>
      </c>
      <c r="CD4" s="131"/>
      <c r="CE4" s="131"/>
      <c r="CF4" s="272" t="s">
        <v>101</v>
      </c>
      <c r="CG4" s="269" t="str">
        <f>IFERROR(IF(CC6=$CF$11,$CK$11*CC4,IF(CC6=$CF$12,IF(OR(CC7="",CC7=$BL$3,CC8=$BP$2, CC8=""),IF($CD$12=0,"",$CD$12),IF(CC8=$BP$3,IF($CD$14=0,"",$CD$14),IF(CC8=$BP$4,IF($CD$13=0,"",$CD$13),""))),"")),"")</f>
        <v/>
      </c>
      <c r="CH4" s="262" t="str" cm="1">
        <f t="array" aca="1" ref="CH4" ca="1">CELL("address",'4. Results &amp; Compliance'!E22)</f>
        <v>'[embodied-carbon-design-report.xlsx]4. Results &amp; Compliance'!$E$22</v>
      </c>
      <c r="CI4" s="131" t="s">
        <v>660</v>
      </c>
      <c r="CK4" s="133"/>
      <c r="CM4" s="303"/>
      <c r="CN4" s="56" t="s">
        <v>352</v>
      </c>
      <c r="CP4" s="134" t="s">
        <v>196</v>
      </c>
      <c r="CT4" s="56" t="s">
        <v>353</v>
      </c>
    </row>
    <row r="5" spans="1:98" x14ac:dyDescent="0.3">
      <c r="A5" s="56" t="s">
        <v>354</v>
      </c>
      <c r="C5" s="114" t="s">
        <v>133</v>
      </c>
      <c r="D5" s="112" t="s">
        <v>134</v>
      </c>
      <c r="F5" s="114" t="s">
        <v>355</v>
      </c>
      <c r="G5" s="255" t="s">
        <v>622</v>
      </c>
      <c r="H5" s="112"/>
      <c r="I5" s="113">
        <v>0.2</v>
      </c>
      <c r="K5" s="114" t="s">
        <v>310</v>
      </c>
      <c r="M5" s="115" t="s">
        <v>593</v>
      </c>
      <c r="O5" s="115" t="s">
        <v>356</v>
      </c>
      <c r="S5" s="115" t="s">
        <v>357</v>
      </c>
      <c r="U5" s="56" t="s">
        <v>358</v>
      </c>
      <c r="W5" s="128" t="s">
        <v>145</v>
      </c>
      <c r="X5" s="129" t="s">
        <v>359</v>
      </c>
      <c r="Z5" s="128" t="s">
        <v>165</v>
      </c>
      <c r="AA5" s="112" t="s">
        <v>360</v>
      </c>
      <c r="AC5" s="119" t="s">
        <v>184</v>
      </c>
      <c r="AD5" s="120" t="s">
        <v>361</v>
      </c>
      <c r="AI5" s="121" t="s">
        <v>210</v>
      </c>
      <c r="AJ5" s="122" t="s">
        <v>362</v>
      </c>
      <c r="AM5" s="115" t="s">
        <v>363</v>
      </c>
      <c r="AO5" s="115" t="s">
        <v>230</v>
      </c>
      <c r="AP5" s="56" t="s">
        <v>231</v>
      </c>
      <c r="AR5" s="115" t="s">
        <v>218</v>
      </c>
      <c r="AS5" s="56" t="s">
        <v>219</v>
      </c>
      <c r="AU5" s="115">
        <v>5000</v>
      </c>
      <c r="AW5" s="115" t="s">
        <v>196</v>
      </c>
      <c r="BB5" s="115" t="s">
        <v>346</v>
      </c>
      <c r="BD5" s="115" t="s">
        <v>365</v>
      </c>
      <c r="BF5" s="115" t="s">
        <v>366</v>
      </c>
      <c r="BH5" s="115" t="s">
        <v>367</v>
      </c>
      <c r="BR5" s="115" t="s">
        <v>349</v>
      </c>
      <c r="BS5" s="123">
        <v>0.05</v>
      </c>
      <c r="BY5" s="56" t="s">
        <v>196</v>
      </c>
      <c r="CB5" s="276" t="s">
        <v>78</v>
      </c>
      <c r="CC5" s="261" t="str">
        <f>IF('3. EC Modelling Info'!D17="","",'3. EC Modelling Info'!D17)</f>
        <v/>
      </c>
      <c r="CD5" s="131"/>
      <c r="CE5" s="131"/>
      <c r="CF5" s="272" t="s">
        <v>102</v>
      </c>
      <c r="CG5" s="269" t="str">
        <f>IFERROR(IF(CC6=$CF$11,$CK$11*CC4*(1-CG7),IF(CC6=$CF$12,IF(OR(CC7="",CC7=$BL$3,CC8=$BP$2,CC8=""),IF($CD$12=0,"",$CD$12*(1-CG7)),IF(CC8=$BP$3,IF($CD$14=0,"",$CD$14*(1-CG7)),IF(CC8=$BP$4,IF($CD$13=0,"",$CD$13*(1-CG7)),""))),"")),"")</f>
        <v/>
      </c>
      <c r="CH5" s="262" t="str" cm="1">
        <f t="array" aca="1" ref="CH5" ca="1">CELL("address",'4. Results &amp; Compliance'!F22)</f>
        <v>'[embodied-carbon-design-report.xlsx]4. Results &amp; Compliance'!$F$22</v>
      </c>
      <c r="CI5" s="131"/>
      <c r="CJ5" s="131"/>
      <c r="CK5" s="133"/>
      <c r="CN5" s="56" t="s">
        <v>196</v>
      </c>
      <c r="CT5" s="56" t="s">
        <v>368</v>
      </c>
    </row>
    <row r="6" spans="1:98" x14ac:dyDescent="0.3">
      <c r="A6" s="56" t="s">
        <v>369</v>
      </c>
      <c r="C6" s="111" t="s">
        <v>135</v>
      </c>
      <c r="D6" s="112" t="s">
        <v>136</v>
      </c>
      <c r="F6" s="111" t="s">
        <v>370</v>
      </c>
      <c r="G6" s="114" t="s">
        <v>623</v>
      </c>
      <c r="H6" s="112"/>
      <c r="I6" s="113">
        <v>0.25</v>
      </c>
      <c r="K6" s="114" t="s">
        <v>131</v>
      </c>
      <c r="M6" s="115" t="s">
        <v>594</v>
      </c>
      <c r="O6" s="115" t="s">
        <v>371</v>
      </c>
      <c r="S6" s="115" t="s">
        <v>372</v>
      </c>
      <c r="U6" s="56" t="s">
        <v>373</v>
      </c>
      <c r="W6" s="135" t="s">
        <v>147</v>
      </c>
      <c r="X6" s="129" t="s">
        <v>374</v>
      </c>
      <c r="Z6" s="135" t="s">
        <v>167</v>
      </c>
      <c r="AA6" s="112" t="s">
        <v>375</v>
      </c>
      <c r="AC6" s="119" t="s">
        <v>186</v>
      </c>
      <c r="AD6" s="120" t="s">
        <v>376</v>
      </c>
      <c r="AF6" s="137"/>
      <c r="AO6" s="115" t="s">
        <v>232</v>
      </c>
      <c r="AP6" s="56" t="s">
        <v>233</v>
      </c>
      <c r="AR6" s="115" t="s">
        <v>220</v>
      </c>
      <c r="AS6" s="56" t="s">
        <v>221</v>
      </c>
      <c r="AU6" s="115">
        <v>6000</v>
      </c>
      <c r="BB6" s="115" t="s">
        <v>364</v>
      </c>
      <c r="BD6" s="115" t="s">
        <v>137</v>
      </c>
      <c r="BF6" s="115" t="s">
        <v>378</v>
      </c>
      <c r="BH6" s="115" t="s">
        <v>379</v>
      </c>
      <c r="CB6" s="276" t="s">
        <v>640</v>
      </c>
      <c r="CC6" s="261" t="str">
        <f>IF('4. Results &amp; Compliance'!F13="","",'4. Results &amp; Compliance'!F13)</f>
        <v/>
      </c>
      <c r="CD6" s="131"/>
      <c r="CE6" s="131"/>
      <c r="CF6" s="272" t="s">
        <v>646</v>
      </c>
      <c r="CG6" s="265" t="str">
        <f>IF(OR(CC3="",CC3&lt;$CH$11),"",IF(CG25="",IF(CG3&lt;=CG5,"Yes","No"),CG25))</f>
        <v/>
      </c>
      <c r="CH6" s="262" t="str" cm="1">
        <f t="array" aca="1" ref="CH6" ca="1">CELL("address",'4. Results &amp; Compliance'!D27)</f>
        <v>'[embodied-carbon-design-report.xlsx]4. Results &amp; Compliance'!$D$27</v>
      </c>
      <c r="CI6" s="131"/>
      <c r="CJ6" s="131"/>
      <c r="CK6" s="133"/>
      <c r="CT6" s="56" t="s">
        <v>380</v>
      </c>
    </row>
    <row r="7" spans="1:98" x14ac:dyDescent="0.3">
      <c r="A7" s="56" t="s">
        <v>381</v>
      </c>
      <c r="C7" s="114" t="s">
        <v>137</v>
      </c>
      <c r="D7" s="138" t="s">
        <v>382</v>
      </c>
      <c r="F7" s="114"/>
      <c r="G7" s="114"/>
      <c r="H7" s="138"/>
      <c r="I7" s="113">
        <v>0.3</v>
      </c>
      <c r="K7" s="114" t="s">
        <v>383</v>
      </c>
      <c r="M7" s="115" t="s">
        <v>595</v>
      </c>
      <c r="O7" s="115" t="s">
        <v>384</v>
      </c>
      <c r="U7" s="56" t="s">
        <v>385</v>
      </c>
      <c r="W7" s="128" t="s">
        <v>149</v>
      </c>
      <c r="X7" s="129" t="s">
        <v>386</v>
      </c>
      <c r="Z7" s="128" t="s">
        <v>151</v>
      </c>
      <c r="AA7" s="112" t="s">
        <v>387</v>
      </c>
      <c r="AC7" s="119" t="s">
        <v>151</v>
      </c>
      <c r="AD7" s="120" t="s">
        <v>388</v>
      </c>
      <c r="AF7" s="137"/>
      <c r="AO7" s="115" t="s">
        <v>234</v>
      </c>
      <c r="AP7" s="56" t="s">
        <v>235</v>
      </c>
      <c r="AR7" s="115" t="s">
        <v>222</v>
      </c>
      <c r="AS7" s="56" t="s">
        <v>223</v>
      </c>
      <c r="AU7" s="115">
        <v>7000</v>
      </c>
      <c r="BB7" s="115" t="s">
        <v>377</v>
      </c>
      <c r="BD7" s="115" t="s">
        <v>196</v>
      </c>
      <c r="BF7" s="115" t="s">
        <v>390</v>
      </c>
      <c r="BH7" s="115" t="s">
        <v>391</v>
      </c>
      <c r="CB7" s="276" t="s">
        <v>641</v>
      </c>
      <c r="CC7" s="261" t="str">
        <f>IF('3. EC Modelling Info'!F56="","",'3. EC Modelling Info'!F56)</f>
        <v/>
      </c>
      <c r="CD7" s="131"/>
      <c r="CE7" s="131"/>
      <c r="CF7" s="273" t="s">
        <v>644</v>
      </c>
      <c r="CG7" s="270">
        <f>IFERROR(IF(CC3&gt;=CH12,CI12,CI11),"")</f>
        <v>0.1</v>
      </c>
      <c r="CH7" s="271" t="str" cm="1">
        <f t="array" aca="1" ref="CH7" ca="1">CELL("address",'4. Results &amp; Compliance'!D29)</f>
        <v>'[embodied-carbon-design-report.xlsx]4. Results &amp; Compliance'!$D$29</v>
      </c>
      <c r="CI7" s="131"/>
      <c r="CJ7" s="131"/>
      <c r="CK7" s="133"/>
      <c r="CT7" s="56" t="s">
        <v>392</v>
      </c>
    </row>
    <row r="8" spans="1:98" x14ac:dyDescent="0.3">
      <c r="A8" s="56" t="s">
        <v>393</v>
      </c>
      <c r="I8" s="113">
        <v>0.35</v>
      </c>
      <c r="K8" s="114" t="s">
        <v>394</v>
      </c>
      <c r="M8" s="115" t="s">
        <v>596</v>
      </c>
      <c r="O8" s="115" t="s">
        <v>395</v>
      </c>
      <c r="U8" s="56" t="s">
        <v>396</v>
      </c>
      <c r="W8" s="135" t="s">
        <v>151</v>
      </c>
      <c r="X8" s="129" t="s">
        <v>397</v>
      </c>
      <c r="Z8" s="135" t="s">
        <v>170</v>
      </c>
      <c r="AA8" s="112" t="s">
        <v>398</v>
      </c>
      <c r="AC8" s="119" t="s">
        <v>189</v>
      </c>
      <c r="AD8" s="120" t="s">
        <v>399</v>
      </c>
      <c r="AF8" s="137"/>
      <c r="AI8" s="137"/>
      <c r="AU8" s="115">
        <v>8000</v>
      </c>
      <c r="BB8" s="115" t="s">
        <v>389</v>
      </c>
      <c r="BF8" s="115" t="s">
        <v>302</v>
      </c>
      <c r="BH8" s="115" t="s">
        <v>196</v>
      </c>
      <c r="CB8" s="276" t="s">
        <v>642</v>
      </c>
      <c r="CC8" s="261" t="str">
        <f>IF('3. EC Modelling Info'!F59="","",'3. EC Modelling Info'!F59)</f>
        <v/>
      </c>
      <c r="CD8" s="131"/>
      <c r="CE8" s="131"/>
      <c r="CF8" s="131"/>
      <c r="CG8" s="131"/>
      <c r="CH8" s="131"/>
      <c r="CI8" s="131"/>
      <c r="CJ8" s="131"/>
      <c r="CK8" s="133"/>
      <c r="CT8" s="56" t="s">
        <v>400</v>
      </c>
    </row>
    <row r="9" spans="1:98" x14ac:dyDescent="0.3">
      <c r="A9" s="56" t="s">
        <v>401</v>
      </c>
      <c r="C9" s="66"/>
      <c r="I9" s="113">
        <v>0.4</v>
      </c>
      <c r="K9" s="114" t="s">
        <v>402</v>
      </c>
      <c r="M9" s="115" t="s">
        <v>597</v>
      </c>
      <c r="O9" s="115" t="s">
        <v>403</v>
      </c>
      <c r="U9" s="56" t="s">
        <v>175</v>
      </c>
      <c r="W9" s="128" t="s">
        <v>153</v>
      </c>
      <c r="X9" s="129" t="s">
        <v>404</v>
      </c>
      <c r="Z9" s="128" t="s">
        <v>172</v>
      </c>
      <c r="AA9" s="112" t="s">
        <v>405</v>
      </c>
      <c r="AC9" s="119" t="s">
        <v>191</v>
      </c>
      <c r="AD9" s="120" t="s">
        <v>406</v>
      </c>
      <c r="AI9" s="137"/>
      <c r="AU9" s="115">
        <v>9000</v>
      </c>
      <c r="BB9" s="115" t="s">
        <v>196</v>
      </c>
      <c r="CA9" s="140"/>
      <c r="CB9" s="276" t="s">
        <v>670</v>
      </c>
      <c r="CC9" s="261">
        <f>'3. EC Modelling Info'!F95</f>
        <v>0</v>
      </c>
      <c r="CD9" s="131"/>
      <c r="CE9" s="131"/>
      <c r="CF9" s="131"/>
      <c r="CG9" s="131"/>
      <c r="CH9" s="131"/>
      <c r="CI9" s="131"/>
      <c r="CJ9" s="131"/>
      <c r="CK9" s="133"/>
      <c r="CL9" s="140"/>
      <c r="CT9" s="56" t="s">
        <v>407</v>
      </c>
    </row>
    <row r="10" spans="1:98" ht="28.8" x14ac:dyDescent="0.3">
      <c r="A10" s="56" t="s">
        <v>408</v>
      </c>
      <c r="C10" s="137"/>
      <c r="D10" s="137"/>
      <c r="F10" s="137"/>
      <c r="G10" s="137"/>
      <c r="H10" s="137"/>
      <c r="I10" s="113">
        <v>0.45</v>
      </c>
      <c r="K10" s="114" t="s">
        <v>133</v>
      </c>
      <c r="M10" s="115" t="s">
        <v>598</v>
      </c>
      <c r="O10" s="115" t="s">
        <v>409</v>
      </c>
      <c r="U10" s="56" t="s">
        <v>196</v>
      </c>
      <c r="W10" s="135" t="s">
        <v>155</v>
      </c>
      <c r="X10" s="129" t="s">
        <v>410</v>
      </c>
      <c r="Z10" s="135" t="s">
        <v>157</v>
      </c>
      <c r="AA10" s="112" t="s">
        <v>411</v>
      </c>
      <c r="AC10" s="119" t="s">
        <v>193</v>
      </c>
      <c r="AD10" s="120" t="s">
        <v>412</v>
      </c>
      <c r="AI10" s="137"/>
      <c r="AU10" s="115">
        <v>10000</v>
      </c>
      <c r="BB10" s="115" t="s">
        <v>302</v>
      </c>
      <c r="BH10" s="115" t="s">
        <v>413</v>
      </c>
      <c r="CE10" s="131"/>
      <c r="CF10" s="277" t="s">
        <v>96</v>
      </c>
      <c r="CG10" s="125" t="s">
        <v>305</v>
      </c>
      <c r="CH10" s="124" t="s">
        <v>306</v>
      </c>
      <c r="CI10" s="282" t="s">
        <v>645</v>
      </c>
      <c r="CJ10" s="282" t="s">
        <v>307</v>
      </c>
      <c r="CK10" s="258" t="s">
        <v>308</v>
      </c>
      <c r="CT10" s="56" t="s">
        <v>414</v>
      </c>
    </row>
    <row r="11" spans="1:98" ht="28.8" x14ac:dyDescent="0.3">
      <c r="A11" s="56" t="s">
        <v>415</v>
      </c>
      <c r="C11" s="137"/>
      <c r="D11" s="137"/>
      <c r="F11" s="137"/>
      <c r="G11" s="137"/>
      <c r="H11" s="137"/>
      <c r="I11" s="113">
        <v>0.5</v>
      </c>
      <c r="K11" s="114" t="s">
        <v>355</v>
      </c>
      <c r="M11" s="115" t="s">
        <v>599</v>
      </c>
      <c r="O11" s="115" t="s">
        <v>416</v>
      </c>
      <c r="W11" s="128" t="s">
        <v>157</v>
      </c>
      <c r="X11" s="129" t="s">
        <v>417</v>
      </c>
      <c r="Z11" s="128" t="s">
        <v>175</v>
      </c>
      <c r="AA11" s="139" t="s">
        <v>176</v>
      </c>
      <c r="AC11" s="119" t="s">
        <v>157</v>
      </c>
      <c r="AD11" s="120" t="s">
        <v>418</v>
      </c>
      <c r="AI11" s="137"/>
      <c r="AU11" s="115">
        <v>15000</v>
      </c>
      <c r="CB11" s="283" t="s">
        <v>559</v>
      </c>
      <c r="CC11" s="275" t="s">
        <v>654</v>
      </c>
      <c r="CD11" s="275" t="s">
        <v>655</v>
      </c>
      <c r="CE11" s="131"/>
      <c r="CF11" s="130" t="s">
        <v>330</v>
      </c>
      <c r="CG11" s="131">
        <v>1</v>
      </c>
      <c r="CH11" s="259">
        <v>45200</v>
      </c>
      <c r="CI11" s="132">
        <v>-1</v>
      </c>
      <c r="CJ11" s="132">
        <v>2</v>
      </c>
      <c r="CK11" s="133">
        <v>400</v>
      </c>
      <c r="CT11" s="56" t="s">
        <v>419</v>
      </c>
    </row>
    <row r="12" spans="1:98" s="140" customFormat="1" ht="15" customHeight="1" x14ac:dyDescent="0.3">
      <c r="A12" s="140" t="s">
        <v>420</v>
      </c>
      <c r="C12" s="141"/>
      <c r="D12" s="141"/>
      <c r="F12" s="141"/>
      <c r="G12" s="141"/>
      <c r="H12" s="141"/>
      <c r="I12" s="142">
        <v>0.55000000000000004</v>
      </c>
      <c r="K12" s="143" t="s">
        <v>137</v>
      </c>
      <c r="M12" s="144" t="s">
        <v>600</v>
      </c>
      <c r="O12" s="144" t="s">
        <v>421</v>
      </c>
      <c r="Q12" s="144"/>
      <c r="S12" s="144"/>
      <c r="W12" s="145" t="s">
        <v>159</v>
      </c>
      <c r="X12" s="146" t="s">
        <v>422</v>
      </c>
      <c r="Z12" s="145" t="s">
        <v>177</v>
      </c>
      <c r="AA12" s="147" t="s">
        <v>178</v>
      </c>
      <c r="AC12" s="148" t="s">
        <v>196</v>
      </c>
      <c r="AD12" s="149" t="s">
        <v>423</v>
      </c>
      <c r="AF12" s="144"/>
      <c r="AG12" s="148"/>
      <c r="AI12" s="144"/>
      <c r="AM12" s="144"/>
      <c r="AU12" s="144">
        <v>20000</v>
      </c>
      <c r="BB12" s="144"/>
      <c r="BD12" s="144"/>
      <c r="BF12" s="144"/>
      <c r="BH12" s="487" t="s">
        <v>539</v>
      </c>
      <c r="BI12" s="487"/>
      <c r="BJ12" s="487"/>
      <c r="BK12" s="487"/>
      <c r="BL12" s="487"/>
      <c r="BM12" s="487"/>
      <c r="BN12" s="487"/>
      <c r="BO12" s="487"/>
      <c r="BP12" s="487"/>
      <c r="BQ12" s="487"/>
      <c r="BR12" s="150"/>
      <c r="BS12" s="150"/>
      <c r="BU12" s="144"/>
      <c r="BW12" s="144"/>
      <c r="CA12" s="56"/>
      <c r="CB12" s="276" t="s">
        <v>530</v>
      </c>
      <c r="CC12" s="284" t="str">
        <f>IFERROR(IF(OR('3. EC Modelling Info'!$D$17=$BH$7,AND('3. EC Modelling Info'!$D$17=$BH$8,'3. EC Modelling Info'!$D$19=$BL$3)), '4. Results &amp; Compliance'!$D$41,IF('3. EC Modelling Info'!$F$95=$BL$2,'4. Results &amp; Compliance'!$D$47-('4. Results &amp; Compliance'!$D$64/2),'4. Results &amp; Compliance'!$D$47)),"")</f>
        <v/>
      </c>
      <c r="CD12" s="284" t="str">
        <f>IFERROR(IF(OR('3. EC Modelling Info'!$D$17=$BH$7,AND('3. EC Modelling Info'!$D$17=$BH$8,'3. EC Modelling Info'!$D$19=$BL$3)),'4. Results &amp; Compliance'!$D$74,'4. Results &amp; Compliance'!$D$80),"")</f>
        <v/>
      </c>
      <c r="CE12" s="151"/>
      <c r="CF12" s="130" t="s">
        <v>351</v>
      </c>
      <c r="CG12" s="131">
        <v>2</v>
      </c>
      <c r="CH12" s="259">
        <v>45809</v>
      </c>
      <c r="CI12" s="132">
        <v>0.1</v>
      </c>
      <c r="CJ12" s="132">
        <v>0.9</v>
      </c>
      <c r="CK12" s="133">
        <v>400</v>
      </c>
      <c r="CL12" s="56"/>
      <c r="CT12" s="140" t="s">
        <v>424</v>
      </c>
    </row>
    <row r="13" spans="1:98" x14ac:dyDescent="0.3">
      <c r="A13" s="56" t="s">
        <v>425</v>
      </c>
      <c r="C13" s="137"/>
      <c r="D13" s="137"/>
      <c r="F13" s="137"/>
      <c r="G13" s="137"/>
      <c r="H13" s="137"/>
      <c r="I13" s="113">
        <v>0.6</v>
      </c>
      <c r="K13" s="137"/>
      <c r="M13" s="115" t="s">
        <v>601</v>
      </c>
      <c r="O13" s="115" t="s">
        <v>426</v>
      </c>
      <c r="AU13" s="115">
        <v>30000</v>
      </c>
      <c r="BH13" s="487"/>
      <c r="BI13" s="487"/>
      <c r="BJ13" s="487"/>
      <c r="BK13" s="487"/>
      <c r="BL13" s="487"/>
      <c r="BM13" s="487"/>
      <c r="BN13" s="487"/>
      <c r="BO13" s="487"/>
      <c r="BP13" s="487"/>
      <c r="BQ13" s="487"/>
      <c r="BR13" s="150"/>
      <c r="BS13" s="150"/>
      <c r="CB13" s="276" t="s">
        <v>531</v>
      </c>
      <c r="CC13" s="284" t="str">
        <f>IFERROR(IF(OR('3. EC Modelling Info'!$D$17=$BH$7,AND('3. EC Modelling Info'!$D$17=$BH$8,'3. EC Modelling Info'!$D$19=$BL$3)),'4. Results &amp; Compliance'!$E$41,IF('3. EC Modelling Info'!$F$95=$BL$2,'4. Results &amp; Compliance'!$E$47-('4. Results &amp; Compliance'!$E$64/2),'4. Results &amp; Compliance'!$E$47)),"")</f>
        <v/>
      </c>
      <c r="CD13" s="284" t="str">
        <f>IFERROR(IF(OR('3. EC Modelling Info'!$D$17=$BH$7,AND('3. EC Modelling Info'!$D$17=$BH$8,'3. EC Modelling Info'!$D$19=$BL$3)),'4. Results &amp; Compliance'!$E$74,'4. Results &amp; Compliance'!$E$80),"")</f>
        <v/>
      </c>
      <c r="CE13" s="131"/>
      <c r="CF13" s="130"/>
      <c r="CG13" s="131"/>
      <c r="CH13" s="131"/>
      <c r="CI13" s="131"/>
      <c r="CJ13" s="131"/>
      <c r="CK13" s="133"/>
      <c r="CT13" s="56" t="s">
        <v>427</v>
      </c>
    </row>
    <row r="14" spans="1:98" x14ac:dyDescent="0.3">
      <c r="A14" s="56" t="s">
        <v>428</v>
      </c>
      <c r="C14" s="137"/>
      <c r="D14" s="137"/>
      <c r="F14" s="137"/>
      <c r="G14" s="137"/>
      <c r="H14" s="137"/>
      <c r="I14" s="113">
        <v>0.65</v>
      </c>
      <c r="K14" s="137"/>
      <c r="M14" s="115" t="s">
        <v>602</v>
      </c>
      <c r="O14" s="115" t="s">
        <v>429</v>
      </c>
      <c r="AU14" s="115">
        <v>40000</v>
      </c>
      <c r="BH14" s="487"/>
      <c r="BI14" s="487"/>
      <c r="BJ14" s="487"/>
      <c r="BK14" s="487"/>
      <c r="BL14" s="487"/>
      <c r="BM14" s="487"/>
      <c r="BN14" s="487"/>
      <c r="BO14" s="487"/>
      <c r="BP14" s="487"/>
      <c r="BQ14" s="487"/>
      <c r="BR14" s="150"/>
      <c r="BS14" s="150"/>
      <c r="CB14" s="276" t="s">
        <v>532</v>
      </c>
      <c r="CC14" s="284" t="str">
        <f>IFERROR(IF(OR('3. EC Modelling Info'!$D$17=$BH$7,AND('3. EC Modelling Info'!$D$17=$BH$8,'3. EC Modelling Info'!$D$19=$BL$3)),'4. Results &amp; Compliance'!$F$41,IF('3. EC Modelling Info'!$F$95=$BL$2,'4. Results &amp; Compliance'!$F$47-('4. Results &amp; Compliance'!$F$64/2),'4. Results &amp; Compliance'!F$47)),"")</f>
        <v/>
      </c>
      <c r="CD14" s="284" t="str">
        <f>IFERROR(IF(OR('3. EC Modelling Info'!$D$17=$BH$7,AND('3. EC Modelling Info'!$D$17=$BH$8,'3. EC Modelling Info'!$D$19=$BL$3)),'4. Results &amp; Compliance'!$F$74,'4. Results &amp; Compliance'!$F$80),"")</f>
        <v/>
      </c>
      <c r="CE14" s="131"/>
      <c r="CF14" s="278" t="s">
        <v>649</v>
      </c>
      <c r="CG14" s="274" t="s">
        <v>650</v>
      </c>
      <c r="CH14" s="131"/>
      <c r="CI14" s="131"/>
      <c r="CJ14" s="131"/>
      <c r="CK14" s="133"/>
      <c r="CT14" s="56" t="s">
        <v>196</v>
      </c>
    </row>
    <row r="15" spans="1:98" x14ac:dyDescent="0.3">
      <c r="A15" s="56" t="s">
        <v>430</v>
      </c>
      <c r="C15" s="137"/>
      <c r="D15" s="137"/>
      <c r="F15" s="137"/>
      <c r="G15" s="137"/>
      <c r="H15" s="137"/>
      <c r="I15" s="113">
        <v>0.7</v>
      </c>
      <c r="K15" s="137"/>
      <c r="Z15" s="152"/>
      <c r="AC15" s="152"/>
      <c r="AD15" s="137"/>
      <c r="BH15" s="487"/>
      <c r="BI15" s="487"/>
      <c r="BJ15" s="487"/>
      <c r="BK15" s="487"/>
      <c r="BL15" s="487"/>
      <c r="BM15" s="487"/>
      <c r="BN15" s="487"/>
      <c r="BO15" s="487"/>
      <c r="BP15" s="487"/>
      <c r="BQ15" s="487"/>
      <c r="BR15" s="150"/>
      <c r="BS15" s="150"/>
      <c r="CB15" s="130"/>
      <c r="CC15" s="131"/>
      <c r="CD15" s="131"/>
      <c r="CE15" s="131"/>
      <c r="CF15" s="130" t="str">
        <f>IF(OR(CC4="",CC4=0),$CG$15,"")</f>
        <v xml:space="preserve">Error 01: Specify the project's gross floor area (excluding parkade) in "Project Info" tab. </v>
      </c>
      <c r="CG15" s="266" t="s">
        <v>651</v>
      </c>
      <c r="CH15" s="131"/>
      <c r="CI15" s="131"/>
      <c r="CJ15" s="131"/>
      <c r="CK15" s="133"/>
    </row>
    <row r="16" spans="1:98" x14ac:dyDescent="0.3">
      <c r="A16" s="56" t="s">
        <v>431</v>
      </c>
      <c r="I16" s="113">
        <v>0.75</v>
      </c>
      <c r="K16" s="137"/>
      <c r="Z16" s="152"/>
      <c r="AC16" s="152"/>
      <c r="AD16" s="137"/>
      <c r="BH16" s="487"/>
      <c r="BI16" s="487"/>
      <c r="BJ16" s="487"/>
      <c r="BK16" s="487"/>
      <c r="BL16" s="487"/>
      <c r="BM16" s="487"/>
      <c r="BN16" s="487"/>
      <c r="BO16" s="487"/>
      <c r="BP16" s="487"/>
      <c r="BQ16" s="487"/>
      <c r="BR16" s="150"/>
      <c r="BS16" s="150"/>
      <c r="CB16" s="130"/>
      <c r="CC16" s="131"/>
      <c r="CD16" s="131"/>
      <c r="CE16" s="131"/>
      <c r="CF16" s="130" t="str">
        <f>IF(OR(CC5="",CC5=0),$CG$16,"")</f>
        <v xml:space="preserve">Error 02: Specify the software tool used in "EC Modelling Info" tab. </v>
      </c>
      <c r="CG16" s="267" t="s">
        <v>652</v>
      </c>
      <c r="CH16" s="131"/>
      <c r="CI16" s="131"/>
      <c r="CJ16" s="131"/>
      <c r="CK16" s="133"/>
    </row>
    <row r="17" spans="1:91" ht="28.8" x14ac:dyDescent="0.3">
      <c r="A17" s="56" t="s">
        <v>432</v>
      </c>
      <c r="I17" s="113">
        <v>0.8</v>
      </c>
      <c r="Z17" s="152"/>
      <c r="AC17" s="152"/>
      <c r="AD17" s="137"/>
      <c r="BH17" s="487"/>
      <c r="BI17" s="487"/>
      <c r="BJ17" s="487"/>
      <c r="BK17" s="487"/>
      <c r="BL17" s="487"/>
      <c r="BM17" s="487"/>
      <c r="BN17" s="487"/>
      <c r="BO17" s="487"/>
      <c r="BP17" s="487"/>
      <c r="BQ17" s="487"/>
      <c r="BR17" s="150"/>
      <c r="BS17" s="150"/>
      <c r="CB17" s="283" t="s">
        <v>560</v>
      </c>
      <c r="CC17" s="275" t="s">
        <v>654</v>
      </c>
      <c r="CD17" s="283" t="s">
        <v>558</v>
      </c>
      <c r="CE17" s="131"/>
      <c r="CF17" s="130" t="str">
        <f>IF(AND(CC6=CF12,OR(CC7="",CC7=0)),$CG$17,"")</f>
        <v/>
      </c>
      <c r="CG17" s="267" t="s">
        <v>669</v>
      </c>
      <c r="CH17" s="151"/>
      <c r="CI17" s="151"/>
      <c r="CJ17" s="151"/>
      <c r="CK17" s="290"/>
    </row>
    <row r="18" spans="1:91" x14ac:dyDescent="0.3">
      <c r="A18" s="56" t="s">
        <v>433</v>
      </c>
      <c r="I18" s="113">
        <v>0.85</v>
      </c>
      <c r="Z18" s="152"/>
      <c r="AC18" s="152"/>
      <c r="AD18" s="137"/>
      <c r="AV18" s="102"/>
      <c r="AW18" s="102"/>
      <c r="AX18" s="102"/>
      <c r="BH18" s="150"/>
      <c r="BI18" s="150"/>
      <c r="BJ18" s="150"/>
      <c r="BK18" s="150"/>
      <c r="BL18" s="150"/>
      <c r="BM18" s="150"/>
      <c r="BN18" s="150"/>
      <c r="BO18" s="150"/>
      <c r="BP18" s="150"/>
      <c r="BQ18" s="150"/>
      <c r="BR18" s="150"/>
      <c r="BS18" s="150"/>
      <c r="CB18" s="276" t="s">
        <v>530</v>
      </c>
      <c r="CC18" s="284" t="str">
        <f>IFERROR(IF(OR('3. EC Modelling Info'!$D$17=$BH$7,AND('3. EC Modelling Info'!$D$17=$BH$8,'3. EC Modelling Info'!$D$19=$BL$3)), '4. Results &amp; Compliance'!$D$41,'4. Results &amp; Compliance'!$D$47),"")</f>
        <v/>
      </c>
      <c r="CD18" s="285" t="str">
        <f>IFERROR(CC18/CC12-1,"")</f>
        <v/>
      </c>
      <c r="CE18" s="131"/>
      <c r="CF18" s="130" t="str">
        <f>IF(OR(CC6="",CC6=0),$CG$18,"")</f>
        <v xml:space="preserve">Error 04: Specify the compliance path in cell #F13 above. </v>
      </c>
      <c r="CG18" s="268" t="s">
        <v>662</v>
      </c>
      <c r="CH18" s="131"/>
      <c r="CI18" s="131"/>
      <c r="CJ18" s="131"/>
      <c r="CK18" s="133"/>
    </row>
    <row r="19" spans="1:91" x14ac:dyDescent="0.3">
      <c r="A19" s="56" t="s">
        <v>434</v>
      </c>
      <c r="I19" s="113">
        <v>0.9</v>
      </c>
      <c r="Z19" s="152"/>
      <c r="AC19" s="152"/>
      <c r="AD19" s="137"/>
      <c r="BH19" s="150"/>
      <c r="BI19" s="150"/>
      <c r="BJ19" s="150"/>
      <c r="BK19" s="150"/>
      <c r="BL19" s="150"/>
      <c r="BM19" s="150"/>
      <c r="BN19" s="150"/>
      <c r="BO19" s="150"/>
      <c r="BP19" s="150"/>
      <c r="BQ19" s="150"/>
      <c r="BR19" s="150"/>
      <c r="BS19" s="150"/>
      <c r="CB19" s="276" t="s">
        <v>531</v>
      </c>
      <c r="CC19" s="284" t="str">
        <f>IFERROR(IF(OR('3. EC Modelling Info'!$D$17=$BH$7,AND('3. EC Modelling Info'!$D$17=$BH$8,'3. EC Modelling Info'!$D$19=$BL$3)),'4. Results &amp; Compliance'!$E$41,'4. Results &amp; Compliance'!$E$47),"")</f>
        <v/>
      </c>
      <c r="CD19" s="285" t="str">
        <f>IFERROR(CC19/CC13-1,"")</f>
        <v/>
      </c>
      <c r="CE19" s="131"/>
      <c r="CF19" s="130" t="str">
        <f>IF(AND(CG3="",CC6=$CF$12,CC7=$BL$2,CC8=$BP$3),CG19,"")</f>
        <v/>
      </c>
      <c r="CG19" s="266" t="s">
        <v>663</v>
      </c>
      <c r="CH19" s="131"/>
      <c r="CI19" s="131"/>
      <c r="CJ19" s="131"/>
      <c r="CK19" s="133"/>
    </row>
    <row r="20" spans="1:91" x14ac:dyDescent="0.3">
      <c r="A20" s="56" t="s">
        <v>435</v>
      </c>
      <c r="I20" s="113">
        <v>0.95</v>
      </c>
      <c r="Z20" s="152"/>
      <c r="AC20" s="152"/>
      <c r="AD20" s="137"/>
      <c r="CB20" s="276" t="s">
        <v>532</v>
      </c>
      <c r="CC20" s="284" t="str">
        <f>IFERROR(IF(OR('3. EC Modelling Info'!$D$17=$BH$7,AND('3. EC Modelling Info'!$D$17=$BH$8,'3. EC Modelling Info'!$D$19=$BL$3)),'4. Results &amp; Compliance'!$F$41,'4. Results &amp; Compliance'!F$47),"")</f>
        <v/>
      </c>
      <c r="CD20" s="285" t="str">
        <f>IFERROR(CC20/CC14-1,"")</f>
        <v/>
      </c>
      <c r="CE20" s="131"/>
      <c r="CF20" s="130" t="str">
        <f>IF(AND(CG3="",CC6=$CF$12,CC7=BN2,CC8=$BP$4),CG20,"")</f>
        <v/>
      </c>
      <c r="CG20" s="266" t="s">
        <v>664</v>
      </c>
      <c r="CH20" s="131"/>
      <c r="CI20" s="131"/>
      <c r="CJ20" s="131"/>
      <c r="CK20" s="133"/>
    </row>
    <row r="21" spans="1:91" x14ac:dyDescent="0.3">
      <c r="A21" s="56" t="s">
        <v>436</v>
      </c>
      <c r="I21" s="113">
        <v>1</v>
      </c>
      <c r="Z21" s="152"/>
      <c r="AC21" s="152"/>
      <c r="AD21" s="137"/>
      <c r="CB21" s="130"/>
      <c r="CC21" s="131"/>
      <c r="CD21" s="131"/>
      <c r="CE21" s="131"/>
      <c r="CF21" s="130" t="str">
        <f>IF(AND(CG3="",OR(AND(CC6=$CF$12,OR(AND(CC7=$BL$3,OR(CC8=BP2,CC8="")),AND(CC7=BL2,CC8=BP2))),CC6=CF11)),CG21,"")</f>
        <v/>
      </c>
      <c r="CG21" s="266" t="s">
        <v>665</v>
      </c>
      <c r="CH21" s="131"/>
      <c r="CI21" s="131"/>
      <c r="CJ21" s="131"/>
      <c r="CK21" s="133"/>
      <c r="CM21" s="301"/>
    </row>
    <row r="22" spans="1:91" x14ac:dyDescent="0.3">
      <c r="A22" s="56" t="s">
        <v>437</v>
      </c>
      <c r="I22" s="113"/>
      <c r="Z22" s="152"/>
      <c r="AC22" s="152"/>
      <c r="AD22" s="137"/>
      <c r="CC22" s="131"/>
      <c r="CD22" s="131"/>
      <c r="CE22" s="131"/>
      <c r="CF22" s="130" t="str">
        <f>IF(AND($CG$4="",CC6=$CF$12,CC7=$BL$2,CC8=$BP$3),CG22,"")</f>
        <v/>
      </c>
      <c r="CG22" s="266" t="s">
        <v>666</v>
      </c>
      <c r="CH22" s="131"/>
      <c r="CI22" s="131"/>
      <c r="CJ22" s="131"/>
      <c r="CK22" s="133"/>
    </row>
    <row r="23" spans="1:91" x14ac:dyDescent="0.3">
      <c r="A23" s="56" t="s">
        <v>438</v>
      </c>
      <c r="I23" s="153"/>
      <c r="Y23" s="154"/>
      <c r="Z23" s="152"/>
      <c r="AC23" s="152"/>
      <c r="AD23" s="137"/>
      <c r="CB23" s="197" t="s">
        <v>661</v>
      </c>
      <c r="CF23" s="130" t="str">
        <f>IF(AND($CG$4="",CC6=$CF$12,CC7=BL2,CC8=BP4),CG23,"")</f>
        <v/>
      </c>
      <c r="CG23" s="266" t="s">
        <v>667</v>
      </c>
      <c r="CH23" s="131"/>
      <c r="CI23" s="131"/>
      <c r="CJ23" s="131"/>
      <c r="CK23" s="133"/>
    </row>
    <row r="24" spans="1:91" x14ac:dyDescent="0.3">
      <c r="A24" s="56" t="s">
        <v>439</v>
      </c>
      <c r="I24" s="113"/>
      <c r="Y24" s="154"/>
      <c r="AC24" s="152"/>
      <c r="AD24" s="137"/>
      <c r="CB24" s="130"/>
      <c r="CF24" s="130" t="str">
        <f>IF(AND($CG$4="",CC6=$CF$12,OR(CC7=$BL$3,OR(CC8=BP2,CC8=""),AND(CC7=BL2,CC8=BP2))),CG24,"")</f>
        <v/>
      </c>
      <c r="CG24" s="266" t="s">
        <v>668</v>
      </c>
    </row>
    <row r="25" spans="1:91" x14ac:dyDescent="0.3">
      <c r="A25" s="56" t="s">
        <v>440</v>
      </c>
      <c r="I25" s="153"/>
      <c r="Y25" s="154"/>
      <c r="AC25" s="152"/>
      <c r="AD25" s="137"/>
      <c r="CB25" s="291"/>
      <c r="CC25" s="280"/>
      <c r="CD25" s="280"/>
      <c r="CE25" s="280"/>
      <c r="CF25" s="279" t="s">
        <v>653</v>
      </c>
      <c r="CG25" s="280" t="str">
        <f>IFERROR(VLOOKUP("*Error*",CF15:CF24,1,FALSE),"")</f>
        <v xml:space="preserve">Error 01: Specify the project's gross floor area (excluding parkade) in "Project Info" tab. </v>
      </c>
      <c r="CH25" s="280"/>
      <c r="CI25" s="280"/>
      <c r="CJ25" s="280"/>
      <c r="CK25" s="281"/>
      <c r="CM25" s="301"/>
    </row>
    <row r="26" spans="1:91" x14ac:dyDescent="0.3">
      <c r="A26" s="56" t="s">
        <v>441</v>
      </c>
      <c r="I26" s="113"/>
      <c r="Y26" s="154"/>
      <c r="CB26" s="263"/>
      <c r="CC26" s="134"/>
    </row>
    <row r="27" spans="1:91" x14ac:dyDescent="0.3">
      <c r="A27" s="56" t="s">
        <v>442</v>
      </c>
      <c r="I27" s="153"/>
      <c r="Y27" s="154"/>
      <c r="CB27" s="263"/>
      <c r="CF27" s="304"/>
    </row>
    <row r="28" spans="1:91" x14ac:dyDescent="0.3">
      <c r="A28" s="56" t="s">
        <v>443</v>
      </c>
      <c r="I28" s="113"/>
      <c r="Y28" s="154"/>
      <c r="CF28" s="304"/>
    </row>
    <row r="29" spans="1:91" x14ac:dyDescent="0.3">
      <c r="A29" s="56" t="s">
        <v>444</v>
      </c>
      <c r="I29" s="153"/>
      <c r="Y29" s="154"/>
    </row>
    <row r="30" spans="1:91" x14ac:dyDescent="0.3">
      <c r="A30" s="56" t="s">
        <v>445</v>
      </c>
      <c r="I30" s="113"/>
      <c r="Y30" s="154"/>
      <c r="CC30" s="311" t="str">
        <f>'4. Results &amp; Compliance'!$E$47</f>
        <v/>
      </c>
    </row>
    <row r="31" spans="1:91" x14ac:dyDescent="0.3">
      <c r="A31" s="56" t="s">
        <v>446</v>
      </c>
      <c r="I31" s="153"/>
      <c r="Y31" s="154"/>
    </row>
    <row r="32" spans="1:91" x14ac:dyDescent="0.3">
      <c r="A32" s="56" t="s">
        <v>447</v>
      </c>
      <c r="Y32" s="154"/>
    </row>
    <row r="33" spans="1:25" x14ac:dyDescent="0.3">
      <c r="A33" s="56" t="s">
        <v>448</v>
      </c>
      <c r="Y33" s="154"/>
    </row>
    <row r="34" spans="1:25" x14ac:dyDescent="0.3">
      <c r="A34" s="56" t="s">
        <v>449</v>
      </c>
    </row>
    <row r="35" spans="1:25" x14ac:dyDescent="0.3">
      <c r="A35" s="56" t="s">
        <v>450</v>
      </c>
    </row>
    <row r="36" spans="1:25" x14ac:dyDescent="0.3">
      <c r="A36" s="56" t="s">
        <v>451</v>
      </c>
    </row>
    <row r="37" spans="1:25" x14ac:dyDescent="0.3">
      <c r="A37" s="56" t="s">
        <v>452</v>
      </c>
    </row>
    <row r="38" spans="1:25" x14ac:dyDescent="0.3">
      <c r="A38" s="56" t="s">
        <v>453</v>
      </c>
    </row>
    <row r="39" spans="1:25" x14ac:dyDescent="0.3">
      <c r="A39" s="56" t="s">
        <v>454</v>
      </c>
    </row>
    <row r="40" spans="1:25" x14ac:dyDescent="0.3">
      <c r="A40" s="56" t="s">
        <v>455</v>
      </c>
    </row>
    <row r="41" spans="1:25" x14ac:dyDescent="0.3">
      <c r="A41" s="56" t="s">
        <v>456</v>
      </c>
    </row>
    <row r="42" spans="1:25" x14ac:dyDescent="0.3">
      <c r="A42" s="56" t="s">
        <v>457</v>
      </c>
    </row>
    <row r="43" spans="1:25" x14ac:dyDescent="0.3">
      <c r="A43" s="56" t="s">
        <v>458</v>
      </c>
    </row>
    <row r="44" spans="1:25" x14ac:dyDescent="0.3">
      <c r="A44" s="56" t="s">
        <v>459</v>
      </c>
    </row>
    <row r="45" spans="1:25" x14ac:dyDescent="0.3">
      <c r="A45" s="56" t="s">
        <v>460</v>
      </c>
    </row>
    <row r="46" spans="1:25" x14ac:dyDescent="0.3">
      <c r="A46" s="56" t="s">
        <v>461</v>
      </c>
    </row>
    <row r="47" spans="1:25" x14ac:dyDescent="0.3">
      <c r="A47" s="56" t="s">
        <v>462</v>
      </c>
    </row>
    <row r="48" spans="1:25" x14ac:dyDescent="0.3">
      <c r="A48" s="56" t="s">
        <v>463</v>
      </c>
    </row>
    <row r="49" spans="1:1" x14ac:dyDescent="0.3">
      <c r="A49" s="56" t="s">
        <v>464</v>
      </c>
    </row>
    <row r="50" spans="1:1" x14ac:dyDescent="0.3">
      <c r="A50" s="56" t="s">
        <v>465</v>
      </c>
    </row>
    <row r="51" spans="1:1" x14ac:dyDescent="0.3">
      <c r="A51" s="56" t="s">
        <v>466</v>
      </c>
    </row>
    <row r="52" spans="1:1" x14ac:dyDescent="0.3">
      <c r="A52" s="56" t="s">
        <v>467</v>
      </c>
    </row>
    <row r="53" spans="1:1" x14ac:dyDescent="0.3">
      <c r="A53" s="56" t="s">
        <v>468</v>
      </c>
    </row>
    <row r="54" spans="1:1" x14ac:dyDescent="0.3">
      <c r="A54" s="56" t="s">
        <v>469</v>
      </c>
    </row>
    <row r="55" spans="1:1" x14ac:dyDescent="0.3">
      <c r="A55" s="56" t="s">
        <v>470</v>
      </c>
    </row>
    <row r="56" spans="1:1" x14ac:dyDescent="0.3">
      <c r="A56" s="56" t="s">
        <v>471</v>
      </c>
    </row>
    <row r="57" spans="1:1" x14ac:dyDescent="0.3">
      <c r="A57" s="56" t="s">
        <v>472</v>
      </c>
    </row>
    <row r="58" spans="1:1" x14ac:dyDescent="0.3">
      <c r="A58" s="56" t="s">
        <v>473</v>
      </c>
    </row>
    <row r="59" spans="1:1" x14ac:dyDescent="0.3">
      <c r="A59" s="56" t="s">
        <v>474</v>
      </c>
    </row>
    <row r="60" spans="1:1" x14ac:dyDescent="0.3">
      <c r="A60" s="56" t="s">
        <v>475</v>
      </c>
    </row>
    <row r="61" spans="1:1" x14ac:dyDescent="0.3">
      <c r="A61" s="56" t="s">
        <v>476</v>
      </c>
    </row>
    <row r="62" spans="1:1" x14ac:dyDescent="0.3">
      <c r="A62" s="56" t="s">
        <v>477</v>
      </c>
    </row>
    <row r="63" spans="1:1" x14ac:dyDescent="0.3">
      <c r="A63" s="56" t="s">
        <v>478</v>
      </c>
    </row>
    <row r="64" spans="1:1" x14ac:dyDescent="0.3">
      <c r="A64" s="56" t="s">
        <v>479</v>
      </c>
    </row>
    <row r="104" spans="3:90" x14ac:dyDescent="0.3">
      <c r="CJ104" s="156"/>
    </row>
    <row r="105" spans="3:90" x14ac:dyDescent="0.3">
      <c r="CB105" s="156"/>
      <c r="CF105" s="156"/>
      <c r="CG105" s="156"/>
    </row>
    <row r="106" spans="3:90" x14ac:dyDescent="0.3">
      <c r="CA106" s="156"/>
      <c r="CC106" s="156"/>
      <c r="CD106" s="156"/>
      <c r="CE106" s="156"/>
      <c r="CH106" s="156"/>
      <c r="CI106" s="156"/>
      <c r="CK106" s="156"/>
      <c r="CL106" s="156"/>
    </row>
    <row r="107" spans="3:90" x14ac:dyDescent="0.3">
      <c r="CJ107" s="156"/>
    </row>
    <row r="108" spans="3:90" x14ac:dyDescent="0.3">
      <c r="CB108" s="156"/>
      <c r="CF108" s="156"/>
      <c r="CG108" s="156"/>
    </row>
    <row r="109" spans="3:90" x14ac:dyDescent="0.3">
      <c r="CA109" s="156"/>
      <c r="CC109" s="156"/>
      <c r="CD109" s="156"/>
      <c r="CE109" s="156"/>
      <c r="CH109" s="156"/>
      <c r="CI109" s="156"/>
      <c r="CK109" s="156"/>
      <c r="CL109" s="156"/>
    </row>
    <row r="112" spans="3:90" s="156" customFormat="1" x14ac:dyDescent="0.3">
      <c r="C112" s="155"/>
      <c r="D112" s="155"/>
      <c r="F112" s="155"/>
      <c r="G112" s="155"/>
      <c r="H112" s="155"/>
      <c r="I112" s="155"/>
      <c r="K112" s="155"/>
      <c r="M112" s="155"/>
      <c r="O112" s="155"/>
      <c r="Q112" s="155"/>
      <c r="S112" s="155"/>
      <c r="W112" s="155"/>
      <c r="Z112" s="155"/>
      <c r="AC112" s="155"/>
      <c r="AF112" s="155"/>
      <c r="AG112" s="155"/>
      <c r="AI112" s="155"/>
      <c r="AM112" s="155"/>
      <c r="AU112" s="155"/>
      <c r="BB112" s="155"/>
      <c r="BD112" s="155"/>
      <c r="BF112" s="155"/>
      <c r="BH112" s="155"/>
      <c r="BL112" s="155"/>
      <c r="BN112" s="155"/>
      <c r="BP112" s="155"/>
      <c r="BR112" s="155"/>
      <c r="BS112" s="155"/>
      <c r="BU112" s="155"/>
      <c r="BW112" s="155"/>
      <c r="CA112" s="56"/>
      <c r="CB112" s="56"/>
      <c r="CC112" s="56"/>
      <c r="CD112" s="56"/>
      <c r="CE112" s="56"/>
      <c r="CF112" s="56"/>
      <c r="CG112" s="56"/>
      <c r="CH112" s="56"/>
      <c r="CI112" s="56"/>
      <c r="CJ112" s="56"/>
      <c r="CK112" s="56"/>
      <c r="CL112" s="56"/>
    </row>
    <row r="115" spans="3:90" s="156" customFormat="1" x14ac:dyDescent="0.3">
      <c r="C115" s="155"/>
      <c r="D115" s="155"/>
      <c r="F115" s="155"/>
      <c r="G115" s="155"/>
      <c r="H115" s="155"/>
      <c r="I115" s="155"/>
      <c r="K115" s="155"/>
      <c r="M115" s="155"/>
      <c r="O115" s="155"/>
      <c r="Q115" s="155"/>
      <c r="S115" s="155"/>
      <c r="W115" s="155"/>
      <c r="Z115" s="155"/>
      <c r="AC115" s="155"/>
      <c r="AF115" s="155"/>
      <c r="AG115" s="155"/>
      <c r="AI115" s="155"/>
      <c r="AM115" s="155"/>
      <c r="AU115" s="155"/>
      <c r="BB115" s="155"/>
      <c r="BD115" s="155"/>
      <c r="BF115" s="155"/>
      <c r="BH115" s="155"/>
      <c r="BL115" s="155"/>
      <c r="BN115" s="155"/>
      <c r="BP115" s="155"/>
      <c r="BR115" s="155"/>
      <c r="BS115" s="155"/>
      <c r="BU115" s="155"/>
      <c r="BW115" s="155"/>
      <c r="CA115" s="56"/>
      <c r="CB115" s="56"/>
      <c r="CC115" s="56"/>
      <c r="CD115" s="56"/>
      <c r="CE115" s="56"/>
      <c r="CF115" s="56"/>
      <c r="CG115" s="56"/>
      <c r="CH115" s="56"/>
      <c r="CI115" s="56"/>
      <c r="CJ115" s="56"/>
      <c r="CK115" s="56"/>
      <c r="CL115" s="56"/>
    </row>
  </sheetData>
  <sheetProtection algorithmName="SHA-512" hashValue="BrwKlqnzeYi39Uo8uByqZW+b9/St6LCL8lJMbDroiKFO1/7HNj0Lv4j+NN7ng6jpw7hHMRzg7CqAo7TxWvHDTg==" saltValue="JIWZE1h1ECFntR7k0XPtGQ==" spinCount="100000" sheet="1" objects="1" scenarios="1"/>
  <mergeCells count="2">
    <mergeCell ref="CB1:CK1"/>
    <mergeCell ref="BH12:BQ17"/>
  </mergeCells>
  <phoneticPr fontId="77" type="noConversion"/>
  <conditionalFormatting sqref="B50">
    <cfRule type="expression" priority="18">
      <formula>"Not(or($D$49='Dropdown Options'!$T$5,$D$49='Dropdown Options'!$T$8,$D$49='Dropdown Options'!$T$11,"</formula>
    </cfRule>
  </conditionalFormatting>
  <conditionalFormatting sqref="C43:D43 C67:D67">
    <cfRule type="expression" priority="9">
      <formula>"not(or('3. wbLCA Info'!$D$13+Backend!$BE$9,and('3. wbLCA Info'!$D$13=Backend!$BE$10"</formula>
    </cfRule>
  </conditionalFormatting>
  <conditionalFormatting sqref="C40:G40">
    <cfRule type="expression" priority="7">
      <formula>"not(and('3. wbLCA Info'!$F$34=Backend!$BG$2,or('3. wbLCA Info'!$F$36=Backend!$BI$3,'3. wbLCA Info'!$F$36=Backend!$BI$4))"</formula>
    </cfRule>
  </conditionalFormatting>
  <conditionalFormatting sqref="E50 I50">
    <cfRule type="expression" priority="19">
      <formula>"Not(or($D$49='Dropdown Options'!$T$5,$D$49='Dropdown Options'!$T$8,$D$49='Dropdown Options'!$T$11,"</formula>
    </cfRule>
  </conditionalFormatting>
  <conditionalFormatting sqref="D15:G15">
    <cfRule type="expression" priority="6">
      <formula>"not(or($D$14=Backend!$BE$8,$D$14=Backend!$BE$4"</formula>
    </cfRule>
  </conditionalFormatting>
  <conditionalFormatting sqref="C9:G9">
    <cfRule type="expression" priority="1">
      <formula>"not(and('3. wbLCA Info'!$D$84=Backend!$BK$2"</formula>
    </cfRule>
  </conditionalFormatting>
  <pageMargins left="0.7" right="0.7" top="0.75" bottom="0.75" header="0.3" footer="0.3"/>
  <pageSetup orientation="portrait" r:id="rId1"/>
  <tableParts count="43">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s>
  <extLst>
    <ext xmlns:x14="http://schemas.microsoft.com/office/spreadsheetml/2009/9/main" uri="{78C0D931-6437-407d-A8EE-F0AAD7539E65}">
      <x14:conditionalFormattings>
        <x14:conditionalFormatting xmlns:xm="http://schemas.microsoft.com/office/excel/2006/main">
          <x14:cfRule type="expression" priority="14" id="{B1F3E9CE-3475-4B3D-A308-0F857AAF48A0}">
            <xm:f>NOT('3. EC Modelling Info'!$D$13=$BD$7)</xm:f>
            <x14:dxf/>
          </x14:cfRule>
          <xm:sqref>C14:H14</xm:sqref>
        </x14:conditionalFormatting>
        <x14:conditionalFormatting xmlns:xm="http://schemas.microsoft.com/office/excel/2006/main">
          <x14:cfRule type="expression" priority="17" id="{A49F5261-CFF4-4EE4-B100-A3D770E1517D}">
            <xm:f>NOT('3. EC Modelling Info'!$D$13=$BD$7)</xm:f>
            <x14:dxf/>
          </x14:cfRule>
          <xm:sqref>I14</xm:sqref>
        </x14:conditionalFormatting>
        <x14:conditionalFormatting xmlns:xm="http://schemas.microsoft.com/office/excel/2006/main">
          <x14:cfRule type="expression" priority="690" id="{D3C83D3E-8FF8-4C0A-ABA6-0E54252F2A0C}">
            <xm:f>NOT('2. Project Info'!#REF!=$BL$3)</xm:f>
            <x14:dxf/>
          </x14:cfRule>
          <xm:sqref>C27:G27</xm:sqref>
        </x14:conditionalFormatting>
        <x14:conditionalFormatting xmlns:xm="http://schemas.microsoft.com/office/excel/2006/main">
          <x14:cfRule type="expression" priority="5" id="{9AEF0523-F554-4DA7-BC5A-33D503DCEAC7}">
            <xm:f>'3. EC Modelling Info'!$D$37=$BN$3</xm:f>
            <x14:dxf>
              <fill>
                <patternFill>
                  <bgColor theme="0" tint="-0.14996795556505021"/>
                </patternFill>
              </fill>
            </x14:dxf>
          </x14:cfRule>
          <xm:sqref>D57:G57 D83:G83</xm:sqref>
        </x14:conditionalFormatting>
        <x14:conditionalFormatting xmlns:xm="http://schemas.microsoft.com/office/excel/2006/main">
          <x14:cfRule type="expression" priority="700" id="{F6225527-5C2E-4417-9752-D8552B3F9F25}">
            <xm:f>NOT('2. Project Info'!$F$81=$BL$2)</xm:f>
            <x14:dxf/>
          </x14:cfRule>
          <xm:sqref>C80:G81</xm:sqref>
        </x14:conditionalFormatting>
        <x14:conditionalFormatting xmlns:xm="http://schemas.microsoft.com/office/excel/2006/main">
          <x14:cfRule type="expression" priority="774" id="{13FD5D9E-B8B0-4503-AA9F-2C0D18C76EE4}">
            <xm:f>NOT('3. EC Modelling Info'!$F$59=$BP$3)</xm:f>
            <x14:dxf/>
          </x14:cfRule>
          <xm:sqref>C40:G40</xm:sqref>
        </x14:conditionalFormatting>
        <x14:conditionalFormatting xmlns:xm="http://schemas.microsoft.com/office/excel/2006/main">
          <x14:cfRule type="expression" priority="775" id="{82994D5C-0E92-42E0-94B5-ADEB6D2AC7FF}">
            <xm:f>OR('3. EC Modelling Info'!$F$59="",'3. EC Modelling Info'!$F$59=$BP$2)</xm:f>
            <x14:dxf/>
          </x14:cfRule>
          <xm:sqref>E36:E37 E40:E41 E45:E46 E50:E51 E55:E56 E59:E60 E64:E65 E69:E70</xm:sqref>
        </x14:conditionalFormatting>
        <x14:conditionalFormatting xmlns:xm="http://schemas.microsoft.com/office/excel/2006/main">
          <x14:cfRule type="expression" priority="2" id="{D179FC7A-2B79-4ECE-8A05-319332E45505}">
            <xm:f>'3. EC Modelling Info'!$D$85=$BL$3</xm:f>
            <x14:dxf/>
          </x14:cfRule>
          <x14:cfRule type="expression" priority="3" id="{B2199480-F397-41B4-941F-5302273B425B}">
            <xm:f>'3. EC Modelling Info'!$D$85=$BL$3</xm:f>
            <x14:dxf/>
          </x14:cfRule>
          <xm:sqref>D16:G16 D34:G34</xm:sqref>
        </x14:conditionalFormatting>
        <x14:conditionalFormatting xmlns:xm="http://schemas.microsoft.com/office/excel/2006/main">
          <x14:cfRule type="expression" priority="1153" id="{1E98BF00-B48A-43ED-A910-8D4C224885C8}">
            <xm:f>'2. Project Info'!$D$19&lt;$CH$11</xm:f>
            <x14:dxf/>
          </x14:cfRule>
          <xm:sqref>C42 F42:G42</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39997558519241921"/>
  </sheetPr>
  <dimension ref="A1:R94"/>
  <sheetViews>
    <sheetView zoomScaleNormal="100" workbookViewId="0">
      <selection activeCell="D10" sqref="D10:F10"/>
    </sheetView>
  </sheetViews>
  <sheetFormatPr defaultColWidth="0" defaultRowHeight="14.4" zeroHeight="1" x14ac:dyDescent="0.3"/>
  <cols>
    <col min="1" max="1" width="0.6640625" style="56" customWidth="1"/>
    <col min="2" max="2" width="0.6640625" style="237" customWidth="1"/>
    <col min="3" max="3" width="43.33203125" style="237" customWidth="1"/>
    <col min="4" max="4" width="20.44140625" style="237" customWidth="1"/>
    <col min="5" max="5" width="2.44140625" style="237" customWidth="1"/>
    <col min="6" max="6" width="20.44140625" style="237" customWidth="1"/>
    <col min="7" max="7" width="2.44140625" style="56" customWidth="1"/>
    <col min="8" max="10" width="16.6640625" style="307" customWidth="1"/>
    <col min="11" max="12" width="20.6640625" style="56" hidden="1" customWidth="1"/>
    <col min="13" max="16" width="10.6640625" style="56" hidden="1" customWidth="1"/>
    <col min="17" max="18" width="0" style="56" hidden="1" customWidth="1"/>
    <col min="19" max="16384" width="10.6640625" style="56" hidden="1"/>
  </cols>
  <sheetData>
    <row r="1" spans="1:12" s="61" customFormat="1" ht="5.0999999999999996" customHeight="1" thickBot="1" x14ac:dyDescent="0.35">
      <c r="A1" s="57"/>
      <c r="B1" s="57"/>
      <c r="C1" s="57"/>
      <c r="D1" s="57"/>
      <c r="E1" s="57"/>
      <c r="F1" s="57"/>
      <c r="G1" s="57"/>
      <c r="H1" s="307"/>
      <c r="I1" s="307"/>
      <c r="J1" s="307"/>
    </row>
    <row r="2" spans="1:12" s="61" customFormat="1" ht="30.75" customHeight="1" x14ac:dyDescent="0.3">
      <c r="A2" s="57"/>
      <c r="B2" s="59"/>
      <c r="C2" s="326" t="s">
        <v>236</v>
      </c>
      <c r="D2" s="326"/>
      <c r="E2" s="326"/>
      <c r="F2" s="326"/>
      <c r="G2" s="327"/>
      <c r="H2" s="308"/>
      <c r="I2" s="308"/>
      <c r="J2" s="308"/>
      <c r="K2" s="31"/>
      <c r="L2" s="31"/>
    </row>
    <row r="3" spans="1:12" s="61" customFormat="1" ht="15" customHeight="1" x14ac:dyDescent="0.3">
      <c r="A3" s="57"/>
      <c r="B3" s="62"/>
      <c r="C3" s="165"/>
      <c r="D3" s="165"/>
      <c r="E3" s="165"/>
      <c r="F3" s="64" t="s">
        <v>617</v>
      </c>
      <c r="G3" s="166"/>
      <c r="H3" s="308"/>
      <c r="I3" s="308"/>
      <c r="J3" s="308"/>
      <c r="K3" s="31"/>
      <c r="L3" s="31"/>
    </row>
    <row r="4" spans="1:12" s="61" customFormat="1" ht="18.75" customHeight="1" x14ac:dyDescent="0.3">
      <c r="A4" s="57"/>
      <c r="B4" s="67"/>
      <c r="C4" s="361" t="s">
        <v>18</v>
      </c>
      <c r="D4" s="361"/>
      <c r="E4" s="68"/>
      <c r="F4" s="249" t="s">
        <v>671</v>
      </c>
      <c r="G4" s="70"/>
      <c r="H4" s="308"/>
      <c r="I4" s="308"/>
      <c r="J4" s="308"/>
      <c r="K4" s="31"/>
      <c r="L4" s="31"/>
    </row>
    <row r="5" spans="1:12" ht="6" customHeight="1" thickBot="1" x14ac:dyDescent="0.35">
      <c r="A5" s="57"/>
      <c r="B5" s="71"/>
      <c r="C5" s="72"/>
      <c r="D5" s="73"/>
      <c r="E5" s="73"/>
      <c r="F5" s="73"/>
      <c r="G5" s="74"/>
      <c r="H5" s="308"/>
      <c r="I5" s="308"/>
      <c r="J5" s="308"/>
      <c r="K5" s="32"/>
      <c r="L5" s="32"/>
    </row>
    <row r="6" spans="1:12" s="61" customFormat="1" ht="15.6" x14ac:dyDescent="0.3">
      <c r="A6" s="57"/>
      <c r="B6" s="168"/>
      <c r="C6" s="362" t="s">
        <v>0</v>
      </c>
      <c r="D6" s="362"/>
      <c r="E6" s="362"/>
      <c r="F6" s="362"/>
      <c r="G6" s="238"/>
      <c r="H6" s="308"/>
      <c r="I6" s="308"/>
      <c r="J6" s="308"/>
      <c r="K6" s="31"/>
      <c r="L6" s="31"/>
    </row>
    <row r="7" spans="1:12" s="61" customFormat="1" ht="46.5" customHeight="1" x14ac:dyDescent="0.3">
      <c r="A7" s="57"/>
      <c r="B7" s="77"/>
      <c r="C7" s="328" t="s">
        <v>613</v>
      </c>
      <c r="D7" s="328"/>
      <c r="E7" s="328"/>
      <c r="F7" s="328"/>
      <c r="G7" s="169"/>
      <c r="H7" s="308"/>
      <c r="I7" s="308"/>
      <c r="J7" s="308"/>
      <c r="K7" s="31"/>
      <c r="L7" s="31"/>
    </row>
    <row r="8" spans="1:12" ht="6" customHeight="1" thickBot="1" x14ac:dyDescent="0.35">
      <c r="A8" s="57"/>
      <c r="B8" s="71"/>
      <c r="C8" s="170"/>
      <c r="D8" s="171"/>
      <c r="E8" s="171"/>
      <c r="F8" s="171"/>
      <c r="G8" s="172"/>
      <c r="H8" s="308"/>
      <c r="I8" s="308"/>
      <c r="J8" s="308"/>
      <c r="K8" s="32"/>
      <c r="L8" s="32"/>
    </row>
    <row r="9" spans="1:12" ht="15.6" x14ac:dyDescent="0.3">
      <c r="A9" s="57"/>
      <c r="B9" s="224"/>
      <c r="C9" s="350" t="s">
        <v>19</v>
      </c>
      <c r="D9" s="350"/>
      <c r="E9" s="350"/>
      <c r="F9" s="350"/>
      <c r="G9" s="351"/>
      <c r="H9" s="308"/>
      <c r="I9" s="308"/>
      <c r="J9" s="308"/>
      <c r="K9" s="32"/>
      <c r="L9" s="32"/>
    </row>
    <row r="10" spans="1:12" x14ac:dyDescent="0.3">
      <c r="A10" s="57"/>
      <c r="B10" s="173"/>
      <c r="C10" s="176" t="s">
        <v>20</v>
      </c>
      <c r="D10" s="337"/>
      <c r="E10" s="338"/>
      <c r="F10" s="339"/>
      <c r="G10" s="239"/>
      <c r="H10" s="308"/>
      <c r="I10" s="308"/>
      <c r="J10" s="308"/>
      <c r="K10" s="32"/>
      <c r="L10" s="32"/>
    </row>
    <row r="11" spans="1:12" ht="24.6" x14ac:dyDescent="0.3">
      <c r="A11" s="57"/>
      <c r="B11" s="200"/>
      <c r="C11" s="89" t="s">
        <v>21</v>
      </c>
      <c r="D11" s="337"/>
      <c r="E11" s="338"/>
      <c r="F11" s="339"/>
      <c r="G11" s="190"/>
      <c r="K11" s="32"/>
      <c r="L11" s="32"/>
    </row>
    <row r="12" spans="1:12" x14ac:dyDescent="0.3">
      <c r="A12" s="57"/>
      <c r="B12" s="200"/>
      <c r="C12" s="89" t="s">
        <v>22</v>
      </c>
      <c r="D12" s="323" t="s">
        <v>23</v>
      </c>
      <c r="E12" s="324"/>
      <c r="F12" s="325"/>
      <c r="G12" s="190"/>
      <c r="H12" s="308"/>
      <c r="I12" s="308"/>
      <c r="J12" s="308"/>
      <c r="K12" s="32"/>
      <c r="L12" s="32"/>
    </row>
    <row r="13" spans="1:12" x14ac:dyDescent="0.3">
      <c r="A13" s="57"/>
      <c r="B13" s="200"/>
      <c r="C13" s="89" t="s">
        <v>24</v>
      </c>
      <c r="D13" s="323" t="s">
        <v>25</v>
      </c>
      <c r="E13" s="324"/>
      <c r="F13" s="325"/>
      <c r="G13" s="190"/>
      <c r="H13" s="308"/>
      <c r="I13" s="308"/>
      <c r="J13" s="308"/>
      <c r="K13" s="32"/>
      <c r="L13" s="32"/>
    </row>
    <row r="14" spans="1:12" ht="24.6" x14ac:dyDescent="0.3">
      <c r="A14" s="57"/>
      <c r="B14" s="173"/>
      <c r="C14" s="89" t="s">
        <v>26</v>
      </c>
      <c r="D14" s="337"/>
      <c r="E14" s="338"/>
      <c r="F14" s="339"/>
      <c r="G14" s="240"/>
      <c r="H14" s="308"/>
      <c r="I14" s="308"/>
      <c r="J14" s="308"/>
      <c r="K14" s="32"/>
      <c r="L14" s="32"/>
    </row>
    <row r="15" spans="1:12" ht="24.6" x14ac:dyDescent="0.3">
      <c r="A15" s="57"/>
      <c r="B15" s="200"/>
      <c r="C15" s="89" t="s">
        <v>27</v>
      </c>
      <c r="D15" s="340"/>
      <c r="E15" s="341"/>
      <c r="F15" s="342"/>
      <c r="G15" s="190"/>
      <c r="H15" s="308"/>
      <c r="I15" s="308"/>
      <c r="J15" s="308"/>
      <c r="K15" s="32"/>
      <c r="L15" s="32"/>
    </row>
    <row r="16" spans="1:12" ht="24.6" x14ac:dyDescent="0.3">
      <c r="A16" s="57"/>
      <c r="B16" s="203"/>
      <c r="C16" s="241" t="s">
        <v>28</v>
      </c>
      <c r="D16" s="340"/>
      <c r="E16" s="341"/>
      <c r="F16" s="342"/>
      <c r="G16" s="240"/>
      <c r="H16" s="308"/>
      <c r="I16" s="308"/>
      <c r="J16" s="308"/>
      <c r="K16" s="32"/>
      <c r="L16" s="32"/>
    </row>
    <row r="17" spans="1:12" x14ac:dyDescent="0.3">
      <c r="A17" s="57"/>
      <c r="B17" s="173"/>
      <c r="C17" s="176" t="s">
        <v>29</v>
      </c>
      <c r="D17" s="352"/>
      <c r="E17" s="353"/>
      <c r="F17" s="354"/>
      <c r="G17" s="242"/>
      <c r="H17" s="308"/>
      <c r="I17" s="308"/>
      <c r="J17" s="308"/>
      <c r="K17" s="32"/>
      <c r="L17" s="32"/>
    </row>
    <row r="18" spans="1:12" x14ac:dyDescent="0.3">
      <c r="A18" s="57"/>
      <c r="B18" s="173"/>
      <c r="C18" s="176" t="s">
        <v>30</v>
      </c>
      <c r="D18" s="352"/>
      <c r="E18" s="353"/>
      <c r="F18" s="354"/>
      <c r="G18" s="242"/>
      <c r="H18" s="308"/>
      <c r="I18" s="308"/>
      <c r="J18" s="308"/>
      <c r="K18" s="32"/>
      <c r="L18" s="32"/>
    </row>
    <row r="19" spans="1:12" ht="32.25" customHeight="1" x14ac:dyDescent="0.3">
      <c r="A19" s="57"/>
      <c r="B19" s="200"/>
      <c r="C19" s="89" t="s">
        <v>31</v>
      </c>
      <c r="D19" s="355"/>
      <c r="E19" s="356"/>
      <c r="F19" s="357"/>
      <c r="G19" s="190"/>
      <c r="H19" s="310"/>
      <c r="I19" s="310"/>
      <c r="J19" s="310"/>
      <c r="K19" s="374"/>
      <c r="L19" s="374"/>
    </row>
    <row r="20" spans="1:12" x14ac:dyDescent="0.3">
      <c r="A20" s="57"/>
      <c r="B20" s="173"/>
      <c r="C20" s="176" t="s">
        <v>32</v>
      </c>
      <c r="D20" s="355"/>
      <c r="E20" s="356"/>
      <c r="F20" s="357"/>
      <c r="G20" s="190"/>
      <c r="H20" s="308"/>
      <c r="I20" s="308"/>
      <c r="J20" s="308"/>
      <c r="K20" s="32"/>
      <c r="L20" s="32"/>
    </row>
    <row r="21" spans="1:12" x14ac:dyDescent="0.3">
      <c r="A21" s="57"/>
      <c r="B21" s="173"/>
      <c r="C21" s="176" t="s">
        <v>33</v>
      </c>
      <c r="D21" s="340"/>
      <c r="E21" s="341"/>
      <c r="F21" s="342"/>
      <c r="G21" s="190"/>
      <c r="H21" s="308"/>
      <c r="I21" s="308"/>
      <c r="J21" s="308"/>
      <c r="K21" s="32"/>
      <c r="L21" s="32"/>
    </row>
    <row r="22" spans="1:12" ht="6" customHeight="1" thickBot="1" x14ac:dyDescent="0.35">
      <c r="A22" s="57"/>
      <c r="B22" s="101"/>
      <c r="C22" s="72"/>
      <c r="D22" s="73"/>
      <c r="E22" s="73"/>
      <c r="F22" s="73"/>
      <c r="G22" s="74"/>
      <c r="H22" s="308"/>
      <c r="I22" s="308"/>
      <c r="J22" s="308"/>
      <c r="K22" s="32"/>
      <c r="L22" s="32"/>
    </row>
    <row r="23" spans="1:12" ht="15.6" x14ac:dyDescent="0.3">
      <c r="A23" s="57"/>
      <c r="B23" s="224"/>
      <c r="C23" s="350" t="s">
        <v>34</v>
      </c>
      <c r="D23" s="350"/>
      <c r="E23" s="350"/>
      <c r="F23" s="350"/>
      <c r="G23" s="351"/>
      <c r="H23" s="308"/>
      <c r="I23" s="308"/>
      <c r="J23" s="308"/>
      <c r="K23" s="32"/>
      <c r="L23" s="32"/>
    </row>
    <row r="24" spans="1:12" ht="28.5" customHeight="1" x14ac:dyDescent="0.3">
      <c r="A24" s="57"/>
      <c r="B24" s="80"/>
      <c r="C24" s="344" t="s">
        <v>616</v>
      </c>
      <c r="D24" s="344"/>
      <c r="E24" s="344"/>
      <c r="F24" s="344"/>
      <c r="G24" s="76"/>
      <c r="H24" s="308"/>
      <c r="I24" s="308"/>
      <c r="J24" s="308"/>
      <c r="K24" s="32"/>
      <c r="L24" s="32"/>
    </row>
    <row r="25" spans="1:12" ht="6" customHeight="1" x14ac:dyDescent="0.3">
      <c r="A25" s="57"/>
      <c r="B25" s="71"/>
      <c r="C25" s="170"/>
      <c r="D25" s="171"/>
      <c r="E25" s="171"/>
      <c r="F25" s="171"/>
      <c r="G25" s="172"/>
      <c r="H25" s="308"/>
      <c r="I25" s="308"/>
      <c r="J25" s="308"/>
      <c r="K25" s="32"/>
      <c r="L25" s="32"/>
    </row>
    <row r="26" spans="1:12" x14ac:dyDescent="0.3">
      <c r="A26" s="57"/>
      <c r="B26" s="173"/>
      <c r="C26" s="176" t="s">
        <v>35</v>
      </c>
      <c r="D26" s="358"/>
      <c r="E26" s="358"/>
      <c r="F26" s="358"/>
      <c r="G26" s="190"/>
      <c r="H26" s="308"/>
      <c r="I26" s="308"/>
      <c r="J26" s="308"/>
      <c r="K26" s="32"/>
      <c r="L26" s="32"/>
    </row>
    <row r="27" spans="1:12" x14ac:dyDescent="0.3">
      <c r="A27" s="57"/>
      <c r="B27" s="173"/>
      <c r="C27" s="176" t="s">
        <v>36</v>
      </c>
      <c r="D27" s="358"/>
      <c r="E27" s="358"/>
      <c r="F27" s="358"/>
      <c r="G27" s="190"/>
      <c r="H27" s="308"/>
      <c r="I27" s="308"/>
      <c r="J27" s="308"/>
      <c r="K27" s="32"/>
      <c r="L27" s="32"/>
    </row>
    <row r="28" spans="1:12" x14ac:dyDescent="0.3">
      <c r="A28" s="57"/>
      <c r="B28" s="173"/>
      <c r="C28" s="176" t="s">
        <v>37</v>
      </c>
      <c r="D28" s="358"/>
      <c r="E28" s="358"/>
      <c r="F28" s="358"/>
      <c r="G28" s="190"/>
      <c r="H28" s="308"/>
      <c r="I28" s="308"/>
      <c r="J28" s="308"/>
      <c r="K28" s="32"/>
      <c r="L28" s="32"/>
    </row>
    <row r="29" spans="1:12" x14ac:dyDescent="0.3">
      <c r="A29" s="57"/>
      <c r="B29" s="173"/>
      <c r="C29" s="176" t="s">
        <v>38</v>
      </c>
      <c r="D29" s="343"/>
      <c r="E29" s="343"/>
      <c r="F29" s="343"/>
      <c r="G29" s="190"/>
      <c r="H29" s="308"/>
      <c r="I29" s="308"/>
      <c r="J29" s="308"/>
      <c r="K29" s="32"/>
      <c r="L29" s="32"/>
    </row>
    <row r="30" spans="1:12" x14ac:dyDescent="0.3">
      <c r="A30" s="57"/>
      <c r="B30" s="173"/>
      <c r="C30" s="176" t="s">
        <v>39</v>
      </c>
      <c r="D30" s="343"/>
      <c r="E30" s="343"/>
      <c r="F30" s="343"/>
      <c r="G30" s="190"/>
      <c r="H30" s="308"/>
      <c r="I30" s="308"/>
      <c r="J30" s="308"/>
      <c r="L30" s="32"/>
    </row>
    <row r="31" spans="1:12" x14ac:dyDescent="0.3">
      <c r="A31" s="57"/>
      <c r="B31" s="173"/>
      <c r="C31" s="248" t="s">
        <v>618</v>
      </c>
      <c r="D31" s="379"/>
      <c r="E31" s="380"/>
      <c r="F31" s="381"/>
      <c r="G31" s="190"/>
      <c r="H31" s="309"/>
      <c r="I31" s="309"/>
      <c r="J31" s="309"/>
      <c r="K31" s="375"/>
      <c r="L31" s="374"/>
    </row>
    <row r="32" spans="1:12" x14ac:dyDescent="0.3">
      <c r="A32" s="57"/>
      <c r="B32" s="173"/>
      <c r="C32" s="176" t="s">
        <v>40</v>
      </c>
      <c r="D32" s="359"/>
      <c r="E32" s="359"/>
      <c r="F32" s="359"/>
      <c r="G32" s="190"/>
      <c r="H32" s="308"/>
      <c r="I32" s="308"/>
      <c r="J32" s="308"/>
      <c r="K32" s="32"/>
      <c r="L32" s="32"/>
    </row>
    <row r="33" spans="1:12" x14ac:dyDescent="0.3">
      <c r="A33" s="57"/>
      <c r="B33" s="243"/>
      <c r="C33" s="174" t="s">
        <v>41</v>
      </c>
      <c r="D33" s="343"/>
      <c r="E33" s="343"/>
      <c r="F33" s="343"/>
      <c r="G33" s="190"/>
      <c r="H33" s="308"/>
      <c r="I33" s="308"/>
      <c r="J33" s="308"/>
      <c r="K33" s="32"/>
      <c r="L33" s="32"/>
    </row>
    <row r="34" spans="1:12" x14ac:dyDescent="0.3">
      <c r="A34" s="57"/>
      <c r="B34" s="173"/>
      <c r="C34" s="176" t="s">
        <v>586</v>
      </c>
      <c r="D34" s="343"/>
      <c r="E34" s="343"/>
      <c r="F34" s="343"/>
      <c r="G34" s="190"/>
      <c r="H34" s="308"/>
      <c r="I34" s="308"/>
      <c r="J34" s="308"/>
      <c r="K34" s="32"/>
      <c r="L34" s="32"/>
    </row>
    <row r="35" spans="1:12" ht="15.6" x14ac:dyDescent="0.3">
      <c r="A35" s="57"/>
      <c r="B35" s="173"/>
      <c r="C35" s="176" t="s">
        <v>588</v>
      </c>
      <c r="D35" s="360"/>
      <c r="E35" s="360"/>
      <c r="F35" s="360"/>
      <c r="G35" s="190"/>
      <c r="H35" s="308"/>
      <c r="I35" s="308"/>
      <c r="J35" s="308"/>
      <c r="K35" s="32"/>
      <c r="L35" s="32"/>
    </row>
    <row r="36" spans="1:12" x14ac:dyDescent="0.3">
      <c r="A36" s="57"/>
      <c r="B36" s="173"/>
      <c r="C36" s="176" t="s">
        <v>587</v>
      </c>
      <c r="D36" s="358"/>
      <c r="E36" s="358"/>
      <c r="F36" s="358"/>
      <c r="G36" s="190"/>
      <c r="H36" s="308"/>
      <c r="I36" s="308"/>
      <c r="J36" s="308"/>
      <c r="K36" s="32"/>
      <c r="L36" s="32"/>
    </row>
    <row r="37" spans="1:12" ht="15.6" x14ac:dyDescent="0.3">
      <c r="A37" s="57"/>
      <c r="B37" s="173"/>
      <c r="C37" s="176" t="s">
        <v>589</v>
      </c>
      <c r="D37" s="346"/>
      <c r="E37" s="347"/>
      <c r="F37" s="348"/>
      <c r="G37" s="190"/>
      <c r="H37" s="308"/>
      <c r="I37" s="308"/>
      <c r="J37" s="308"/>
      <c r="K37" s="32"/>
      <c r="L37" s="32"/>
    </row>
    <row r="38" spans="1:12" x14ac:dyDescent="0.3">
      <c r="A38" s="57"/>
      <c r="B38" s="173"/>
      <c r="C38" s="176" t="s">
        <v>44</v>
      </c>
      <c r="D38" s="343"/>
      <c r="E38" s="343"/>
      <c r="F38" s="343"/>
      <c r="G38" s="190"/>
      <c r="H38" s="308"/>
      <c r="I38" s="308"/>
      <c r="J38" s="308"/>
      <c r="K38" s="32"/>
      <c r="L38" s="32"/>
    </row>
    <row r="39" spans="1:12" ht="6" customHeight="1" x14ac:dyDescent="0.3">
      <c r="A39" s="57"/>
      <c r="B39" s="80"/>
      <c r="C39" s="75"/>
      <c r="D39" s="75"/>
      <c r="E39" s="75"/>
      <c r="F39" s="75"/>
      <c r="G39" s="190"/>
      <c r="H39" s="308"/>
      <c r="I39" s="308"/>
      <c r="J39" s="308"/>
      <c r="K39" s="32"/>
      <c r="L39" s="32"/>
    </row>
    <row r="40" spans="1:12" ht="15.6" x14ac:dyDescent="0.3">
      <c r="A40" s="57"/>
      <c r="B40" s="80"/>
      <c r="C40" s="344" t="s">
        <v>492</v>
      </c>
      <c r="D40" s="344"/>
      <c r="E40" s="344"/>
      <c r="F40" s="344"/>
      <c r="G40" s="76"/>
      <c r="H40" s="308"/>
      <c r="I40" s="308"/>
      <c r="J40" s="308"/>
      <c r="K40" s="32"/>
      <c r="L40" s="32"/>
    </row>
    <row r="41" spans="1:12" ht="15.6" x14ac:dyDescent="0.3">
      <c r="A41" s="57"/>
      <c r="B41" s="173"/>
      <c r="C41" s="176" t="s">
        <v>45</v>
      </c>
      <c r="D41" s="345"/>
      <c r="E41" s="345"/>
      <c r="F41" s="345"/>
      <c r="G41" s="190"/>
      <c r="H41" s="308"/>
      <c r="I41" s="308"/>
      <c r="J41" s="308"/>
      <c r="K41" s="32"/>
      <c r="L41" s="32"/>
    </row>
    <row r="42" spans="1:12" ht="15.6" x14ac:dyDescent="0.3">
      <c r="A42" s="57"/>
      <c r="B42" s="173"/>
      <c r="C42" s="176" t="s">
        <v>46</v>
      </c>
      <c r="D42" s="345"/>
      <c r="E42" s="345"/>
      <c r="F42" s="345"/>
      <c r="G42" s="190"/>
      <c r="H42" s="308"/>
      <c r="I42" s="308"/>
      <c r="J42" s="308"/>
      <c r="K42" s="32"/>
      <c r="L42" s="32"/>
    </row>
    <row r="43" spans="1:12" ht="15.6" x14ac:dyDescent="0.3">
      <c r="A43" s="57"/>
      <c r="B43" s="173"/>
      <c r="C43" s="176" t="s">
        <v>47</v>
      </c>
      <c r="D43" s="349" t="str">
        <f>IF(D41+D42=0,"",D41+D42)</f>
        <v/>
      </c>
      <c r="E43" s="349"/>
      <c r="F43" s="349"/>
      <c r="G43" s="190"/>
      <c r="H43" s="308"/>
      <c r="I43" s="308"/>
      <c r="J43" s="308"/>
      <c r="K43" s="32"/>
      <c r="L43" s="32"/>
    </row>
    <row r="44" spans="1:12" ht="6" customHeight="1" x14ac:dyDescent="0.3">
      <c r="A44" s="57"/>
      <c r="B44" s="80"/>
      <c r="C44" s="75"/>
      <c r="D44" s="75"/>
      <c r="E44" s="75"/>
      <c r="F44" s="75"/>
      <c r="G44" s="190"/>
      <c r="H44" s="308"/>
      <c r="I44" s="308"/>
      <c r="J44" s="308"/>
      <c r="K44" s="32"/>
      <c r="L44" s="32"/>
    </row>
    <row r="45" spans="1:12" ht="15.6" x14ac:dyDescent="0.3">
      <c r="A45" s="57"/>
      <c r="B45" s="80"/>
      <c r="C45" s="344" t="s">
        <v>48</v>
      </c>
      <c r="D45" s="344"/>
      <c r="E45" s="344"/>
      <c r="F45" s="344"/>
      <c r="G45" s="76"/>
      <c r="H45" s="308"/>
      <c r="I45" s="308"/>
      <c r="J45" s="308"/>
      <c r="K45" s="32"/>
      <c r="L45" s="32"/>
    </row>
    <row r="46" spans="1:12" x14ac:dyDescent="0.3">
      <c r="A46" s="57"/>
      <c r="B46" s="173"/>
      <c r="C46" s="176" t="s">
        <v>49</v>
      </c>
      <c r="D46" s="345"/>
      <c r="E46" s="345"/>
      <c r="F46" s="345"/>
      <c r="G46" s="190"/>
      <c r="H46" s="308"/>
      <c r="I46" s="308"/>
      <c r="J46" s="308"/>
      <c r="K46" s="32"/>
      <c r="L46" s="32"/>
    </row>
    <row r="47" spans="1:12" x14ac:dyDescent="0.3">
      <c r="A47" s="57"/>
      <c r="B47" s="173"/>
      <c r="C47" s="176" t="s">
        <v>50</v>
      </c>
      <c r="D47" s="345"/>
      <c r="E47" s="345"/>
      <c r="F47" s="345"/>
      <c r="G47" s="190"/>
      <c r="H47" s="308"/>
      <c r="I47" s="308"/>
      <c r="J47" s="308"/>
      <c r="K47" s="32"/>
      <c r="L47" s="32"/>
    </row>
    <row r="48" spans="1:12" x14ac:dyDescent="0.3">
      <c r="A48" s="57"/>
      <c r="B48" s="173"/>
      <c r="C48" s="176" t="s">
        <v>51</v>
      </c>
      <c r="D48" s="343"/>
      <c r="E48" s="343"/>
      <c r="F48" s="343"/>
      <c r="G48" s="190"/>
      <c r="H48" s="308"/>
      <c r="I48" s="308"/>
      <c r="J48" s="308"/>
      <c r="K48" s="32"/>
      <c r="L48" s="32"/>
    </row>
    <row r="49" spans="1:12" x14ac:dyDescent="0.3">
      <c r="A49" s="57"/>
      <c r="B49" s="173"/>
      <c r="C49" s="176" t="s">
        <v>625</v>
      </c>
      <c r="D49" s="345"/>
      <c r="E49" s="345"/>
      <c r="F49" s="345"/>
      <c r="G49" s="190"/>
      <c r="H49" s="308"/>
      <c r="I49" s="308"/>
      <c r="J49" s="308"/>
      <c r="K49" s="297"/>
      <c r="L49" s="32"/>
    </row>
    <row r="50" spans="1:12" x14ac:dyDescent="0.3">
      <c r="A50" s="57"/>
      <c r="B50" s="173"/>
      <c r="C50" s="176" t="s">
        <v>52</v>
      </c>
      <c r="D50" s="345"/>
      <c r="E50" s="345"/>
      <c r="F50" s="345"/>
      <c r="G50" s="190"/>
      <c r="H50" s="308"/>
      <c r="I50" s="308"/>
      <c r="J50" s="308"/>
      <c r="K50" s="32"/>
      <c r="L50" s="32"/>
    </row>
    <row r="51" spans="1:12" ht="6" customHeight="1" x14ac:dyDescent="0.3">
      <c r="A51" s="57"/>
      <c r="B51" s="80"/>
      <c r="C51" s="75"/>
      <c r="D51" s="75"/>
      <c r="E51" s="75"/>
      <c r="F51" s="75"/>
      <c r="G51" s="190"/>
      <c r="H51" s="308"/>
      <c r="I51" s="308"/>
      <c r="J51" s="308"/>
      <c r="K51" s="32"/>
      <c r="L51" s="32"/>
    </row>
    <row r="52" spans="1:12" ht="15.6" x14ac:dyDescent="0.3">
      <c r="A52" s="57"/>
      <c r="B52" s="80"/>
      <c r="C52" s="344" t="s">
        <v>53</v>
      </c>
      <c r="D52" s="344"/>
      <c r="E52" s="344"/>
      <c r="F52" s="344"/>
      <c r="G52" s="76"/>
      <c r="H52" s="308"/>
      <c r="I52" s="308"/>
      <c r="J52" s="308"/>
      <c r="K52" s="32"/>
      <c r="L52" s="32"/>
    </row>
    <row r="53" spans="1:12" x14ac:dyDescent="0.3">
      <c r="A53" s="57"/>
      <c r="B53" s="173"/>
      <c r="C53" s="176" t="s">
        <v>54</v>
      </c>
      <c r="D53" s="345"/>
      <c r="E53" s="345"/>
      <c r="F53" s="345"/>
      <c r="G53" s="190"/>
      <c r="H53" s="134"/>
      <c r="I53" s="134"/>
      <c r="J53" s="134"/>
      <c r="K53" s="32"/>
      <c r="L53" s="32"/>
    </row>
    <row r="54" spans="1:12" x14ac:dyDescent="0.3">
      <c r="A54" s="57"/>
      <c r="B54" s="173"/>
      <c r="C54" s="252" t="s">
        <v>55</v>
      </c>
      <c r="D54" s="376"/>
      <c r="E54" s="377"/>
      <c r="F54" s="378"/>
      <c r="G54" s="190"/>
      <c r="H54" s="308"/>
      <c r="I54" s="308"/>
      <c r="J54" s="308"/>
      <c r="K54" s="32"/>
      <c r="L54" s="32"/>
    </row>
    <row r="55" spans="1:12" ht="6" customHeight="1" thickBot="1" x14ac:dyDescent="0.35">
      <c r="A55" s="57"/>
      <c r="B55" s="101"/>
      <c r="C55" s="72"/>
      <c r="D55" s="73"/>
      <c r="E55" s="73"/>
      <c r="F55" s="73"/>
      <c r="G55" s="74"/>
      <c r="H55" s="308"/>
      <c r="I55" s="308"/>
      <c r="J55" s="308"/>
      <c r="K55" s="32"/>
      <c r="L55" s="32"/>
    </row>
    <row r="56" spans="1:12" ht="15.6" x14ac:dyDescent="0.3">
      <c r="A56" s="57"/>
      <c r="B56" s="80"/>
      <c r="C56" s="350" t="s">
        <v>56</v>
      </c>
      <c r="D56" s="350"/>
      <c r="E56" s="350"/>
      <c r="F56" s="350"/>
      <c r="G56" s="351"/>
      <c r="H56" s="308"/>
      <c r="I56" s="308"/>
      <c r="J56" s="308"/>
      <c r="K56" s="32"/>
      <c r="L56" s="32"/>
    </row>
    <row r="57" spans="1:12" ht="15.6" x14ac:dyDescent="0.3">
      <c r="A57" s="57"/>
      <c r="B57" s="80"/>
      <c r="C57" s="344" t="s">
        <v>57</v>
      </c>
      <c r="D57" s="344"/>
      <c r="E57" s="344"/>
      <c r="F57" s="344"/>
      <c r="G57" s="76"/>
      <c r="H57" s="308"/>
      <c r="I57" s="308"/>
      <c r="J57" s="308"/>
      <c r="K57" s="32"/>
      <c r="L57" s="32"/>
    </row>
    <row r="58" spans="1:12" x14ac:dyDescent="0.3">
      <c r="A58" s="57"/>
      <c r="B58" s="173"/>
      <c r="C58" s="176" t="s">
        <v>58</v>
      </c>
      <c r="D58" s="337"/>
      <c r="E58" s="338"/>
      <c r="F58" s="339"/>
      <c r="G58" s="190"/>
      <c r="H58" s="308"/>
      <c r="I58" s="308"/>
      <c r="J58" s="308"/>
      <c r="K58" s="32"/>
      <c r="L58" s="32"/>
    </row>
    <row r="59" spans="1:12" x14ac:dyDescent="0.3">
      <c r="A59" s="57"/>
      <c r="B59" s="204"/>
      <c r="C59" s="225" t="s">
        <v>59</v>
      </c>
      <c r="D59" s="337"/>
      <c r="E59" s="338"/>
      <c r="F59" s="339"/>
      <c r="G59" s="190"/>
      <c r="H59" s="308"/>
      <c r="I59" s="308"/>
      <c r="J59" s="308"/>
      <c r="K59" s="32"/>
      <c r="L59" s="32"/>
    </row>
    <row r="60" spans="1:12" x14ac:dyDescent="0.3">
      <c r="A60" s="57"/>
      <c r="B60" s="173"/>
      <c r="C60" s="176" t="s">
        <v>60</v>
      </c>
      <c r="D60" s="337"/>
      <c r="E60" s="338"/>
      <c r="F60" s="339"/>
      <c r="G60" s="190"/>
      <c r="H60" s="308"/>
      <c r="I60" s="308"/>
      <c r="J60" s="308"/>
      <c r="K60" s="32"/>
      <c r="L60" s="32"/>
    </row>
    <row r="61" spans="1:12" x14ac:dyDescent="0.3">
      <c r="A61" s="57"/>
      <c r="B61" s="204"/>
      <c r="C61" s="225" t="s">
        <v>59</v>
      </c>
      <c r="D61" s="337"/>
      <c r="E61" s="338"/>
      <c r="F61" s="339"/>
      <c r="G61" s="190"/>
      <c r="H61" s="308"/>
      <c r="I61" s="308"/>
      <c r="J61" s="308"/>
      <c r="K61" s="32"/>
      <c r="L61" s="32"/>
    </row>
    <row r="62" spans="1:12" x14ac:dyDescent="0.3">
      <c r="A62" s="57"/>
      <c r="B62" s="173"/>
      <c r="C62" s="176" t="s">
        <v>61</v>
      </c>
      <c r="D62" s="337"/>
      <c r="E62" s="338"/>
      <c r="F62" s="339"/>
      <c r="G62" s="190"/>
      <c r="H62" s="308"/>
      <c r="I62" s="308"/>
      <c r="J62" s="308"/>
      <c r="K62" s="32"/>
      <c r="L62" s="32"/>
    </row>
    <row r="63" spans="1:12" x14ac:dyDescent="0.3">
      <c r="A63" s="57"/>
      <c r="B63" s="204"/>
      <c r="C63" s="225" t="s">
        <v>59</v>
      </c>
      <c r="D63" s="337"/>
      <c r="E63" s="338"/>
      <c r="F63" s="339"/>
      <c r="G63" s="190"/>
      <c r="H63" s="308"/>
      <c r="I63" s="308"/>
      <c r="J63" s="308"/>
      <c r="K63" s="32"/>
      <c r="L63" s="32"/>
    </row>
    <row r="64" spans="1:12" x14ac:dyDescent="0.3">
      <c r="A64" s="57"/>
      <c r="B64" s="173"/>
      <c r="C64" s="176" t="s">
        <v>62</v>
      </c>
      <c r="D64" s="337"/>
      <c r="E64" s="338"/>
      <c r="F64" s="339"/>
      <c r="G64" s="190"/>
      <c r="H64" s="308"/>
      <c r="I64" s="308"/>
      <c r="J64" s="308"/>
      <c r="K64" s="32"/>
      <c r="L64" s="32"/>
    </row>
    <row r="65" spans="1:12" x14ac:dyDescent="0.3">
      <c r="A65" s="57"/>
      <c r="B65" s="204"/>
      <c r="C65" s="225" t="s">
        <v>59</v>
      </c>
      <c r="D65" s="337"/>
      <c r="E65" s="338"/>
      <c r="F65" s="339"/>
      <c r="G65" s="190"/>
      <c r="H65" s="308"/>
      <c r="I65" s="308"/>
      <c r="J65" s="308"/>
      <c r="K65" s="32"/>
      <c r="L65" s="32"/>
    </row>
    <row r="66" spans="1:12" x14ac:dyDescent="0.3">
      <c r="A66" s="57"/>
      <c r="B66" s="173"/>
      <c r="C66" s="176" t="s">
        <v>63</v>
      </c>
      <c r="D66" s="337"/>
      <c r="E66" s="338"/>
      <c r="F66" s="339"/>
      <c r="G66" s="190"/>
      <c r="H66" s="308"/>
      <c r="I66" s="308"/>
      <c r="J66" s="308"/>
      <c r="K66" s="32"/>
      <c r="L66" s="32"/>
    </row>
    <row r="67" spans="1:12" x14ac:dyDescent="0.3">
      <c r="A67" s="57"/>
      <c r="B67" s="173"/>
      <c r="C67" s="176" t="s">
        <v>64</v>
      </c>
      <c r="D67" s="337"/>
      <c r="E67" s="338"/>
      <c r="F67" s="339"/>
      <c r="G67" s="190"/>
      <c r="H67" s="308"/>
      <c r="I67" s="308"/>
      <c r="J67" s="308"/>
      <c r="K67" s="32"/>
      <c r="L67" s="32"/>
    </row>
    <row r="68" spans="1:12" x14ac:dyDescent="0.3">
      <c r="A68" s="57"/>
      <c r="B68" s="204"/>
      <c r="C68" s="225" t="s">
        <v>59</v>
      </c>
      <c r="D68" s="337"/>
      <c r="E68" s="338"/>
      <c r="F68" s="339"/>
      <c r="G68" s="190"/>
      <c r="H68" s="308"/>
      <c r="I68" s="308"/>
      <c r="J68" s="308"/>
      <c r="K68" s="32"/>
      <c r="L68" s="32"/>
    </row>
    <row r="69" spans="1:12" x14ac:dyDescent="0.3">
      <c r="A69" s="57"/>
      <c r="B69" s="173"/>
      <c r="C69" s="176" t="s">
        <v>65</v>
      </c>
      <c r="D69" s="340"/>
      <c r="E69" s="341"/>
      <c r="F69" s="342"/>
      <c r="G69" s="190"/>
      <c r="H69" s="308"/>
      <c r="I69" s="308"/>
      <c r="J69" s="308"/>
      <c r="K69" s="32"/>
      <c r="L69" s="32"/>
    </row>
    <row r="70" spans="1:12" x14ac:dyDescent="0.3">
      <c r="A70" s="57"/>
      <c r="B70" s="173"/>
      <c r="C70" s="176" t="s">
        <v>66</v>
      </c>
      <c r="D70" s="340"/>
      <c r="E70" s="341"/>
      <c r="F70" s="342"/>
      <c r="G70" s="190"/>
      <c r="H70" s="308"/>
      <c r="I70" s="308"/>
      <c r="J70" s="308"/>
      <c r="K70" s="32"/>
      <c r="L70" s="32"/>
    </row>
    <row r="71" spans="1:12" x14ac:dyDescent="0.3">
      <c r="A71" s="57"/>
      <c r="B71" s="173"/>
      <c r="C71" s="176" t="s">
        <v>67</v>
      </c>
      <c r="D71" s="366"/>
      <c r="E71" s="367"/>
      <c r="F71" s="368"/>
      <c r="G71" s="190"/>
      <c r="H71" s="308"/>
      <c r="I71" s="308"/>
      <c r="J71" s="308"/>
      <c r="K71" s="32"/>
      <c r="L71" s="32"/>
    </row>
    <row r="72" spans="1:12" ht="15.6" x14ac:dyDescent="0.3">
      <c r="A72" s="57"/>
      <c r="B72" s="173"/>
      <c r="C72" s="176" t="s">
        <v>68</v>
      </c>
      <c r="D72" s="340"/>
      <c r="E72" s="341"/>
      <c r="F72" s="342"/>
      <c r="G72" s="190"/>
      <c r="H72" s="308"/>
      <c r="I72" s="308"/>
      <c r="J72" s="308"/>
      <c r="K72" s="32"/>
      <c r="L72" s="32"/>
    </row>
    <row r="73" spans="1:12" x14ac:dyDescent="0.3">
      <c r="A73" s="57"/>
      <c r="B73" s="173"/>
      <c r="C73" s="176" t="s">
        <v>69</v>
      </c>
      <c r="D73" s="340"/>
      <c r="E73" s="341"/>
      <c r="F73" s="342"/>
      <c r="G73" s="190"/>
      <c r="H73" s="308"/>
      <c r="I73" s="308"/>
      <c r="J73" s="308"/>
      <c r="K73" s="32"/>
      <c r="L73" s="32"/>
    </row>
    <row r="74" spans="1:12" x14ac:dyDescent="0.3">
      <c r="A74" s="57"/>
      <c r="B74" s="173"/>
      <c r="C74" s="176" t="s">
        <v>70</v>
      </c>
      <c r="D74" s="340"/>
      <c r="E74" s="341"/>
      <c r="F74" s="342"/>
      <c r="G74" s="190"/>
      <c r="H74" s="308"/>
      <c r="I74" s="308"/>
      <c r="J74" s="308"/>
      <c r="K74" s="32"/>
      <c r="L74" s="32"/>
    </row>
    <row r="75" spans="1:12" ht="15.6" x14ac:dyDescent="0.3">
      <c r="A75" s="57"/>
      <c r="B75" s="173"/>
      <c r="C75" s="176" t="s">
        <v>71</v>
      </c>
      <c r="D75" s="340"/>
      <c r="E75" s="341"/>
      <c r="F75" s="342"/>
      <c r="G75" s="190"/>
      <c r="H75" s="308"/>
      <c r="I75" s="308"/>
      <c r="J75" s="308"/>
      <c r="K75" s="32"/>
      <c r="L75" s="32"/>
    </row>
    <row r="76" spans="1:12" ht="15.6" x14ac:dyDescent="0.3">
      <c r="A76" s="57"/>
      <c r="B76" s="173"/>
      <c r="C76" s="176" t="s">
        <v>72</v>
      </c>
      <c r="D76" s="340"/>
      <c r="E76" s="341"/>
      <c r="F76" s="342"/>
      <c r="G76" s="190"/>
      <c r="H76" s="308"/>
      <c r="I76" s="308"/>
      <c r="J76" s="308"/>
      <c r="K76" s="32"/>
      <c r="L76" s="32"/>
    </row>
    <row r="77" spans="1:12" x14ac:dyDescent="0.3">
      <c r="A77" s="57"/>
      <c r="B77" s="173"/>
      <c r="C77" s="176" t="s">
        <v>73</v>
      </c>
      <c r="D77" s="340"/>
      <c r="E77" s="341"/>
      <c r="F77" s="342"/>
      <c r="G77" s="190"/>
      <c r="H77" s="308"/>
      <c r="I77" s="308"/>
      <c r="J77" s="308"/>
      <c r="K77" s="32"/>
      <c r="L77" s="32"/>
    </row>
    <row r="78" spans="1:12" ht="6" customHeight="1" thickBot="1" x14ac:dyDescent="0.35">
      <c r="A78" s="57"/>
      <c r="B78" s="101"/>
      <c r="C78" s="72"/>
      <c r="D78" s="73"/>
      <c r="E78" s="73"/>
      <c r="F78" s="73"/>
      <c r="G78" s="74"/>
      <c r="H78" s="308"/>
      <c r="I78" s="308"/>
      <c r="J78" s="308"/>
      <c r="K78" s="32"/>
      <c r="L78" s="32"/>
    </row>
    <row r="79" spans="1:12" ht="15.6" x14ac:dyDescent="0.3">
      <c r="A79" s="57"/>
      <c r="B79" s="224"/>
      <c r="C79" s="350" t="s">
        <v>508</v>
      </c>
      <c r="D79" s="350"/>
      <c r="E79" s="350"/>
      <c r="F79" s="350"/>
      <c r="G79" s="351"/>
      <c r="H79" s="308"/>
      <c r="I79" s="308"/>
      <c r="J79" s="308"/>
      <c r="K79" s="32"/>
      <c r="L79" s="32"/>
    </row>
    <row r="80" spans="1:12" ht="3" customHeight="1" x14ac:dyDescent="0.3">
      <c r="A80" s="57"/>
      <c r="B80" s="173"/>
      <c r="C80" s="246"/>
      <c r="D80" s="246"/>
      <c r="E80" s="246"/>
      <c r="F80" s="246"/>
      <c r="G80" s="190"/>
      <c r="H80" s="308"/>
      <c r="I80" s="308"/>
      <c r="J80" s="308"/>
      <c r="K80" s="32"/>
      <c r="L80" s="32"/>
    </row>
    <row r="81" spans="1:12" ht="26.25" customHeight="1" x14ac:dyDescent="0.3">
      <c r="A81" s="57"/>
      <c r="B81" s="173"/>
      <c r="C81" s="370" t="s">
        <v>572</v>
      </c>
      <c r="D81" s="370"/>
      <c r="E81" s="371"/>
      <c r="F81" s="37"/>
      <c r="G81" s="190"/>
      <c r="H81" s="308"/>
      <c r="I81" s="308"/>
      <c r="J81" s="308"/>
      <c r="K81" s="32"/>
      <c r="L81" s="32"/>
    </row>
    <row r="82" spans="1:12" ht="3" customHeight="1" x14ac:dyDescent="0.3">
      <c r="A82" s="57"/>
      <c r="B82" s="173"/>
      <c r="C82" s="246"/>
      <c r="D82" s="246"/>
      <c r="E82" s="246"/>
      <c r="F82" s="246"/>
      <c r="G82" s="190"/>
      <c r="H82" s="308"/>
      <c r="I82" s="308"/>
      <c r="J82" s="308"/>
      <c r="K82" s="32"/>
      <c r="L82" s="32"/>
    </row>
    <row r="83" spans="1:12" ht="45" customHeight="1" x14ac:dyDescent="0.3">
      <c r="A83" s="57"/>
      <c r="B83" s="173"/>
      <c r="C83" s="372" t="s">
        <v>507</v>
      </c>
      <c r="D83" s="372"/>
      <c r="E83" s="371"/>
      <c r="F83" s="48"/>
      <c r="G83" s="190"/>
      <c r="H83" s="308"/>
      <c r="I83" s="308"/>
      <c r="J83" s="308"/>
      <c r="K83" s="32"/>
      <c r="L83" s="32"/>
    </row>
    <row r="84" spans="1:12" ht="3" customHeight="1" x14ac:dyDescent="0.3">
      <c r="A84" s="57"/>
      <c r="B84" s="173"/>
      <c r="C84" s="246"/>
      <c r="D84" s="246"/>
      <c r="E84" s="246"/>
      <c r="F84" s="246"/>
      <c r="G84" s="190"/>
      <c r="H84" s="308"/>
      <c r="I84" s="308"/>
      <c r="J84" s="308"/>
      <c r="K84" s="32"/>
      <c r="L84" s="32"/>
    </row>
    <row r="85" spans="1:12" ht="29.25" customHeight="1" x14ac:dyDescent="0.3">
      <c r="A85" s="57"/>
      <c r="B85" s="173"/>
      <c r="C85" s="373" t="s">
        <v>536</v>
      </c>
      <c r="D85" s="373"/>
      <c r="E85" s="373"/>
      <c r="F85" s="373"/>
      <c r="G85" s="190"/>
      <c r="H85" s="308"/>
      <c r="I85" s="308"/>
      <c r="J85" s="308"/>
      <c r="K85" s="32"/>
      <c r="L85" s="32"/>
    </row>
    <row r="86" spans="1:12" ht="27.75" customHeight="1" x14ac:dyDescent="0.3">
      <c r="A86" s="57"/>
      <c r="B86" s="204"/>
      <c r="C86" s="363"/>
      <c r="D86" s="364"/>
      <c r="E86" s="364"/>
      <c r="F86" s="365"/>
      <c r="G86" s="190"/>
      <c r="H86" s="308"/>
      <c r="I86" s="308"/>
      <c r="J86" s="308"/>
      <c r="K86" s="32"/>
      <c r="L86" s="32"/>
    </row>
    <row r="87" spans="1:12" ht="3" customHeight="1" x14ac:dyDescent="0.3">
      <c r="A87" s="57"/>
      <c r="B87" s="173"/>
      <c r="C87" s="232"/>
      <c r="D87" s="232"/>
      <c r="E87" s="232"/>
      <c r="F87" s="232"/>
      <c r="G87" s="190"/>
      <c r="H87" s="308"/>
      <c r="I87" s="308"/>
      <c r="J87" s="308"/>
      <c r="K87" s="32"/>
      <c r="L87" s="32"/>
    </row>
    <row r="88" spans="1:12" ht="39" customHeight="1" x14ac:dyDescent="0.3">
      <c r="A88" s="57"/>
      <c r="B88" s="80"/>
      <c r="C88" s="369" t="s">
        <v>493</v>
      </c>
      <c r="D88" s="369"/>
      <c r="E88" s="369"/>
      <c r="F88" s="369"/>
      <c r="G88" s="76"/>
      <c r="H88" s="308"/>
      <c r="I88" s="308"/>
      <c r="J88" s="308"/>
      <c r="K88" s="32"/>
      <c r="L88" s="32"/>
    </row>
    <row r="89" spans="1:12" ht="75" customHeight="1" x14ac:dyDescent="0.3">
      <c r="A89" s="57"/>
      <c r="B89" s="80"/>
      <c r="C89" s="340"/>
      <c r="D89" s="341"/>
      <c r="E89" s="341"/>
      <c r="F89" s="342"/>
      <c r="G89" s="76"/>
      <c r="H89" s="308"/>
      <c r="I89" s="308"/>
      <c r="J89" s="308"/>
      <c r="K89" s="32"/>
      <c r="L89" s="32"/>
    </row>
    <row r="90" spans="1:12" ht="6" customHeight="1" thickBot="1" x14ac:dyDescent="0.35">
      <c r="A90" s="57"/>
      <c r="B90" s="101"/>
      <c r="C90" s="72"/>
      <c r="D90" s="73"/>
      <c r="E90" s="73"/>
      <c r="F90" s="73"/>
      <c r="G90" s="74"/>
    </row>
    <row r="93" spans="1:12" hidden="1" x14ac:dyDescent="0.3">
      <c r="B93" s="244"/>
      <c r="C93" s="56"/>
      <c r="D93" s="56"/>
      <c r="E93" s="56"/>
      <c r="F93" s="56"/>
    </row>
    <row r="94" spans="1:12" x14ac:dyDescent="0.3"/>
  </sheetData>
  <sheetProtection algorithmName="SHA-512" hashValue="k46KDQq1t7ScAOAWot1m6jdI9lKHlWeilCCDE+YGkmSq6iW9g+vNuqfF/oP0U9pupS25WjTdidfDea6ExA9IPA==" saltValue="ff1Rw5fL4pDMuB+drMs8Wg==" spinCount="100000" sheet="1" objects="1" scenarios="1"/>
  <mergeCells count="76">
    <mergeCell ref="K19:L19"/>
    <mergeCell ref="K31:L31"/>
    <mergeCell ref="D54:F54"/>
    <mergeCell ref="D31:F31"/>
    <mergeCell ref="D66:F66"/>
    <mergeCell ref="D67:F67"/>
    <mergeCell ref="D47:F47"/>
    <mergeCell ref="D48:F48"/>
    <mergeCell ref="D50:F50"/>
    <mergeCell ref="D63:F63"/>
    <mergeCell ref="D64:F64"/>
    <mergeCell ref="D65:F65"/>
    <mergeCell ref="D53:F53"/>
    <mergeCell ref="D49:F49"/>
    <mergeCell ref="D58:F58"/>
    <mergeCell ref="D59:F59"/>
    <mergeCell ref="D61:F61"/>
    <mergeCell ref="C89:F89"/>
    <mergeCell ref="C86:F86"/>
    <mergeCell ref="D77:F77"/>
    <mergeCell ref="D71:F71"/>
    <mergeCell ref="D72:F72"/>
    <mergeCell ref="D73:F73"/>
    <mergeCell ref="D74:F74"/>
    <mergeCell ref="D75:F75"/>
    <mergeCell ref="D76:F76"/>
    <mergeCell ref="C79:G79"/>
    <mergeCell ref="C88:F88"/>
    <mergeCell ref="C81:E81"/>
    <mergeCell ref="C83:E83"/>
    <mergeCell ref="C85:F85"/>
    <mergeCell ref="C2:G2"/>
    <mergeCell ref="C9:G9"/>
    <mergeCell ref="D10:F10"/>
    <mergeCell ref="C4:D4"/>
    <mergeCell ref="D16:F16"/>
    <mergeCell ref="C7:F7"/>
    <mergeCell ref="C6:F6"/>
    <mergeCell ref="D17:F17"/>
    <mergeCell ref="D11:F11"/>
    <mergeCell ref="D12:F12"/>
    <mergeCell ref="D13:F13"/>
    <mergeCell ref="D14:F14"/>
    <mergeCell ref="D15:F15"/>
    <mergeCell ref="D18:F18"/>
    <mergeCell ref="C40:F40"/>
    <mergeCell ref="D19:F19"/>
    <mergeCell ref="D20:F20"/>
    <mergeCell ref="D21:F21"/>
    <mergeCell ref="D26:F26"/>
    <mergeCell ref="D27:F27"/>
    <mergeCell ref="C23:G23"/>
    <mergeCell ref="D28:F28"/>
    <mergeCell ref="D30:F30"/>
    <mergeCell ref="D32:F32"/>
    <mergeCell ref="D33:F33"/>
    <mergeCell ref="D34:F34"/>
    <mergeCell ref="D35:F35"/>
    <mergeCell ref="D36:F36"/>
    <mergeCell ref="D38:F38"/>
    <mergeCell ref="D68:F68"/>
    <mergeCell ref="D69:F69"/>
    <mergeCell ref="D70:F70"/>
    <mergeCell ref="D29:F29"/>
    <mergeCell ref="C24:F24"/>
    <mergeCell ref="D41:F41"/>
    <mergeCell ref="D42:F42"/>
    <mergeCell ref="D46:F46"/>
    <mergeCell ref="D37:F37"/>
    <mergeCell ref="D43:F43"/>
    <mergeCell ref="C45:F45"/>
    <mergeCell ref="C52:F52"/>
    <mergeCell ref="C57:F57"/>
    <mergeCell ref="D62:F62"/>
    <mergeCell ref="D60:F60"/>
    <mergeCell ref="C56:G56"/>
  </mergeCells>
  <conditionalFormatting sqref="C24">
    <cfRule type="expression" dxfId="261" priority="34">
      <formula>NOT($D$18&gt;=2)</formula>
    </cfRule>
  </conditionalFormatting>
  <conditionalFormatting sqref="C40">
    <cfRule type="expression" dxfId="260" priority="39">
      <formula>NOT($D$18&gt;=2)</formula>
    </cfRule>
  </conditionalFormatting>
  <conditionalFormatting sqref="C45">
    <cfRule type="expression" dxfId="259" priority="38">
      <formula>NOT($D$18&gt;=2)</formula>
    </cfRule>
  </conditionalFormatting>
  <conditionalFormatting sqref="C52">
    <cfRule type="expression" dxfId="258" priority="37">
      <formula>NOT($D$18&gt;=2)</formula>
    </cfRule>
  </conditionalFormatting>
  <conditionalFormatting sqref="C57">
    <cfRule type="expression" dxfId="257" priority="35">
      <formula>NOT($D$18&gt;=2)</formula>
    </cfRule>
  </conditionalFormatting>
  <conditionalFormatting sqref="C37:F37">
    <cfRule type="expression" dxfId="256" priority="43">
      <formula>$D$36=""</formula>
    </cfRule>
  </conditionalFormatting>
  <conditionalFormatting sqref="B79:G79">
    <cfRule type="expression" dxfId="255" priority="26">
      <formula>NOT($D$17&gt;1)</formula>
    </cfRule>
  </conditionalFormatting>
  <conditionalFormatting sqref="B80:G90">
    <cfRule type="expression" dxfId="254" priority="6">
      <formula>NOT($D$17&gt;1)</formula>
    </cfRule>
  </conditionalFormatting>
  <conditionalFormatting sqref="D18:F18">
    <cfRule type="expression" dxfId="253" priority="23">
      <formula>NOT($D$17&gt;1)</formula>
    </cfRule>
  </conditionalFormatting>
  <conditionalFormatting sqref="C35:F35">
    <cfRule type="expression" dxfId="252" priority="22">
      <formula>$D$36=""</formula>
    </cfRule>
  </conditionalFormatting>
  <conditionalFormatting sqref="C80:F86">
    <cfRule type="expression" dxfId="251" priority="11">
      <formula>NOT($D$18&lt;$D$17)</formula>
    </cfRule>
  </conditionalFormatting>
  <conditionalFormatting sqref="C88:F89">
    <cfRule type="expression" dxfId="250" priority="27">
      <formula>NOT($D$18&gt;1)</formula>
    </cfRule>
  </conditionalFormatting>
  <dataValidations count="20">
    <dataValidation type="list" allowBlank="1" showInputMessage="1" showErrorMessage="1" sqref="D34 D36" xr:uid="{00000000-0002-0000-0100-000000000000}">
      <formula1>INDIRECT("PrimaryBuildingUse")</formula1>
    </dataValidation>
    <dataValidation type="list" allowBlank="1" showInputMessage="1" showErrorMessage="1" sqref="D29" xr:uid="{00000000-0002-0000-0100-000001000000}">
      <formula1>INDIRECT("CurrentProjectPhase")</formula1>
    </dataValidation>
    <dataValidation type="list" allowBlank="1" showInputMessage="1" showErrorMessage="1" sqref="D67" xr:uid="{00000000-0002-0000-0100-000002000000}">
      <formula1>INDIRECT("FoundationType")</formula1>
    </dataValidation>
    <dataValidation type="list" allowBlank="1" showInputMessage="1" showErrorMessage="1" sqref="D66" xr:uid="{00000000-0002-0000-0100-000003000000}">
      <formula1>INDIRECT("Podium")</formula1>
    </dataValidation>
    <dataValidation type="list" allowBlank="1" showInputMessage="1" showErrorMessage="1" sqref="D64" xr:uid="{00000000-0002-0000-0100-000004000000}">
      <formula1>INDIRECT("PrimaryLateral")</formula1>
    </dataValidation>
    <dataValidation type="list" allowBlank="1" showInputMessage="1" showErrorMessage="1" sqref="D62" xr:uid="{00000000-0002-0000-0100-000005000000}">
      <formula1>INDIRECT("PrimaryVertical")</formula1>
    </dataValidation>
    <dataValidation type="list" allowBlank="1" showInputMessage="1" showErrorMessage="1" sqref="D60" xr:uid="{00000000-0002-0000-0100-000006000000}">
      <formula1>INDIRECT("PrimaryHorizontal")</formula1>
    </dataValidation>
    <dataValidation type="list" allowBlank="1" showInputMessage="1" showErrorMessage="1" sqref="D48" xr:uid="{00000000-0002-0000-0100-000007000000}">
      <formula1>INDIRECT("ParkingType")</formula1>
    </dataValidation>
    <dataValidation type="list" allowBlank="1" showInputMessage="1" showErrorMessage="1" sqref="D38 D79:I79 H39:I39 H44:I44 G88:I89 H51:I51" xr:uid="{00000000-0002-0000-0100-000008000000}">
      <formula1>INDIRECT("ConstructionType")</formula1>
    </dataValidation>
    <dataValidation type="list" allowBlank="1" showInputMessage="1" showErrorMessage="1" sqref="D62 D64 D66:D67 D60 D56:I56" xr:uid="{00000000-0002-0000-0100-000009000000}">
      <formula1>INDIRECT("BiogenicInclusion")</formula1>
    </dataValidation>
    <dataValidation type="list" allowBlank="1" showInputMessage="1" showErrorMessage="1" sqref="D69" xr:uid="{00000000-0002-0000-0100-00000A000000}">
      <formula1>INDIRECT("SeismicDesignCategory")</formula1>
    </dataValidation>
    <dataValidation type="list" allowBlank="1" showInputMessage="1" showErrorMessage="1" sqref="D71" xr:uid="{00000000-0002-0000-0100-00000B000000}">
      <formula1>INDIRECT("SeismicSiteClass")</formula1>
    </dataValidation>
    <dataValidation type="list" allowBlank="1" showInputMessage="1" showErrorMessage="1" sqref="D70" xr:uid="{00000000-0002-0000-0100-00000C000000}">
      <formula1>INDIRECT("RiskCategory")</formula1>
    </dataValidation>
    <dataValidation type="list" allowBlank="1" showInputMessage="1" showErrorMessage="1" sqref="D33" xr:uid="{00000000-0002-0000-0100-00000D000000}">
      <formula1>INDIRECT("DrawingSet")</formula1>
    </dataValidation>
    <dataValidation type="list" allowBlank="1" showInputMessage="1" showErrorMessage="1" sqref="D79:I79 D38 D48 H39:I39 H44:I44 G88:I89 H51:I51" xr:uid="{00000000-0002-0000-0100-00000E000000}">
      <formula1>INDIRECT("SecondaryBuildingUse")</formula1>
    </dataValidation>
    <dataValidation type="list" allowBlank="1" showInputMessage="1" showErrorMessage="1" sqref="D13" xr:uid="{00000000-0002-0000-0100-00000F000000}">
      <formula1>INDIRECT("ProvinceState")</formula1>
    </dataValidation>
    <dataValidation type="decimal" operator="greaterThanOrEqual" allowBlank="1" showInputMessage="1" showErrorMessage="1" error="The number of floors above grade should be equal or more than 1." sqref="D46:F46 D18:F18" xr:uid="{00000000-0002-0000-0100-000010000000}">
      <formula1>1</formula1>
    </dataValidation>
    <dataValidation type="date" operator="greaterThan" allowBlank="1" showInputMessage="1" showErrorMessage="1" errorTitle="BP Application Date" error="The date must be reported in the following format: YYYY-MM-DD" sqref="D19:F19" xr:uid="{00000000-0002-0000-0100-000012000000}">
      <formula1>36526</formula1>
    </dataValidation>
    <dataValidation type="list" allowBlank="1" showInputMessage="1" showErrorMessage="1" sqref="F81" xr:uid="{00000000-0002-0000-0100-000013000000}">
      <formula1>INDIRECT("scope")</formula1>
    </dataValidation>
    <dataValidation type="date" operator="greaterThan" allowBlank="1" showInputMessage="1" showErrorMessage="1" errorTitle="Incorrect Date Format" error="The date must be reported in the following format: YYYY-MM-DD" sqref="D20:F20" xr:uid="{8DF0CD68-6F2B-431D-B568-8517C47CB451}">
      <formula1>36526</formula1>
    </dataValidation>
  </dataValidations>
  <pageMargins left="0.7" right="0.7" top="0.75" bottom="0.75" header="0.3" footer="0.3"/>
  <pageSetup orientation="portrait" r:id="rId1"/>
  <rowBreaks count="2" manualBreakCount="2">
    <brk id="22" max="16383" man="1"/>
    <brk id="55" max="16383"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1" id="{D4752FE8-1BF5-470B-B4F1-769FA68E440F}">
            <xm:f>NOT(#REF!='Backend (to be hidden)'!$BL$3)</xm:f>
            <x14:dxf>
              <font>
                <color theme="0" tint="-0.14996795556505021"/>
              </font>
            </x14:dxf>
          </x14:cfRule>
          <xm:sqref>C24 C57</xm:sqref>
        </x14:conditionalFormatting>
        <x14:conditionalFormatting xmlns:xm="http://schemas.microsoft.com/office/excel/2006/main">
          <x14:cfRule type="expression" priority="44" id="{8DE50F17-1991-40F2-910E-5D339D566593}">
            <xm:f>NOT(OR($D$34='Backend (to be hidden)'!$M$9,$D$36='Backend (to be hidden)'!$M$9))</xm:f>
            <x14:dxf>
              <font>
                <color theme="0" tint="-0.14996795556505021"/>
              </font>
              <fill>
                <patternFill>
                  <bgColor theme="0" tint="-0.14996795556505021"/>
                </patternFill>
              </fill>
              <border>
                <left/>
                <right/>
                <top/>
                <bottom/>
                <vertical/>
                <horizontal/>
              </border>
            </x14:dxf>
          </x14:cfRule>
          <xm:sqref>C52:F54</xm:sqref>
        </x14:conditionalFormatting>
        <x14:conditionalFormatting xmlns:xm="http://schemas.microsoft.com/office/excel/2006/main">
          <x14:cfRule type="expression" priority="52" id="{AED7CFEF-6487-4DA4-9A89-EFCA68C84279}">
            <xm:f>NOT($D$58='Backend (to be hidden)'!$U$10)</xm:f>
            <x14:dxf>
              <font>
                <color theme="0" tint="-0.14996795556505021"/>
              </font>
              <fill>
                <patternFill>
                  <bgColor theme="0" tint="-0.14996795556505021"/>
                </patternFill>
              </fill>
              <border>
                <left style="thin">
                  <color theme="0" tint="-0.14996795556505021"/>
                </left>
                <right style="thin">
                  <color theme="0" tint="-0.14996795556505021"/>
                </right>
                <vertical/>
                <horizontal/>
              </border>
            </x14:dxf>
          </x14:cfRule>
          <xm:sqref>C59:F59</xm:sqref>
        </x14:conditionalFormatting>
        <x14:conditionalFormatting xmlns:xm="http://schemas.microsoft.com/office/excel/2006/main">
          <x14:cfRule type="expression" priority="51" id="{4EEB01C4-0DBC-4528-8AC9-BE71B026ED2A}">
            <xm:f>NOT(OR($D$60='Backend (to be hidden)'!$W$5,$D$60='Backend (to be hidden)'!$W$8,$D$60='Backend (to be hidden)'!$W$11,$D$60='Backend (to be hidden)'!$W$12))</xm:f>
            <x14:dxf>
              <font>
                <color theme="0" tint="-0.14996795556505021"/>
              </font>
              <fill>
                <patternFill>
                  <bgColor theme="0" tint="-0.14996795556505021"/>
                </patternFill>
              </fill>
              <border>
                <left style="thin">
                  <color theme="0" tint="-0.14996795556505021"/>
                </left>
                <right style="thin">
                  <color theme="0" tint="-0.14996795556505021"/>
                </right>
                <vertical/>
                <horizontal/>
              </border>
            </x14:dxf>
          </x14:cfRule>
          <xm:sqref>C61:F61</xm:sqref>
        </x14:conditionalFormatting>
        <x14:conditionalFormatting xmlns:xm="http://schemas.microsoft.com/office/excel/2006/main">
          <x14:cfRule type="expression" priority="50" id="{B13D89EC-FA60-44E3-B441-58C31209A124}">
            <xm:f>NOT(OR($D$62='Backend (to be hidden)'!$Z$4,$D$62='Backend (to be hidden)'!$Z$7,$D$62='Backend (to be hidden)'!$Z$10,$D$62='Backend (to be hidden)'!$Z$12))</xm:f>
            <x14:dxf>
              <font>
                <color theme="0" tint="-0.14996795556505021"/>
              </font>
              <fill>
                <patternFill>
                  <bgColor theme="0" tint="-0.14996795556505021"/>
                </patternFill>
              </fill>
              <border>
                <left style="thin">
                  <color theme="0" tint="-0.14996795556505021"/>
                </left>
                <right/>
              </border>
            </x14:dxf>
          </x14:cfRule>
          <xm:sqref>C63:F63</xm:sqref>
        </x14:conditionalFormatting>
        <x14:conditionalFormatting xmlns:xm="http://schemas.microsoft.com/office/excel/2006/main">
          <x14:cfRule type="expression" priority="49" id="{4228D4FC-862D-4D9D-92F8-BD394C259496}">
            <xm:f>NOT(OR($D$64='Backend (to be hidden)'!$AC$4,$D$64='Backend (to be hidden)'!$AC$7,$D$64='Backend (to be hidden)'!$AC$11,$D$64='Backend (to be hidden)'!$AC$12))</xm:f>
            <x14:dxf>
              <font>
                <color theme="0" tint="-0.14996795556505021"/>
              </font>
              <fill>
                <patternFill>
                  <bgColor theme="0" tint="-0.14996795556505021"/>
                </patternFill>
              </fill>
              <border>
                <left style="thin">
                  <color theme="0" tint="-0.14996795556505021"/>
                </left>
                <right style="thin">
                  <color theme="0" tint="-0.14996795556505021"/>
                </right>
                <vertical/>
                <horizontal/>
              </border>
            </x14:dxf>
          </x14:cfRule>
          <xm:sqref>C65:F65</xm:sqref>
        </x14:conditionalFormatting>
        <x14:conditionalFormatting xmlns:xm="http://schemas.microsoft.com/office/excel/2006/main">
          <x14:cfRule type="expression" priority="48" id="{B41AFA1E-45DF-43B5-ABE0-757DF1576A65}">
            <xm:f>NOT($D$67='Backend (to be hidden)'!$AI$5)</xm:f>
            <x14:dxf>
              <font>
                <color theme="0" tint="-0.14996795556505021"/>
              </font>
              <fill>
                <patternFill>
                  <bgColor theme="0" tint="-0.14996795556505021"/>
                </patternFill>
              </fill>
              <border>
                <left style="thin">
                  <color theme="0" tint="-0.14996795556505021"/>
                </left>
                <right style="thin">
                  <color theme="0" tint="-0.14996795556505021"/>
                </right>
                <vertical/>
                <horizontal/>
              </border>
            </x14:dxf>
          </x14:cfRule>
          <xm:sqref>C68:F68</xm:sqref>
        </x14:conditionalFormatting>
        <x14:conditionalFormatting xmlns:xm="http://schemas.microsoft.com/office/excel/2006/main">
          <x14:cfRule type="expression" priority="24" id="{98CC896E-D352-4FC6-9A14-173923C8A2E7}">
            <xm:f>$D$30='Backend (to be hidden)'!$F$2</xm:f>
            <x14:dxf>
              <fill>
                <patternFill>
                  <bgColor theme="8" tint="0.79998168889431442"/>
                </patternFill>
              </fill>
            </x14:dxf>
          </x14:cfRule>
          <xm:sqref>D50:F50</xm:sqref>
        </x14:conditionalFormatting>
        <x14:conditionalFormatting xmlns:xm="http://schemas.microsoft.com/office/excel/2006/main">
          <x14:cfRule type="expression" priority="705" id="{301CC3F6-1286-4495-BE85-9FB08EC13CBB}">
            <xm:f>NOT($F$81='Backend (to be hidden)'!$BL$2)</xm:f>
            <x14:dxf>
              <font>
                <color theme="0" tint="-0.14996795556505021"/>
              </font>
              <fill>
                <patternFill>
                  <bgColor theme="0" tint="-0.14996795556505021"/>
                </patternFill>
              </fill>
              <border>
                <left/>
                <right/>
                <top/>
                <bottom/>
                <vertical/>
                <horizontal/>
              </border>
            </x14:dxf>
          </x14:cfRule>
          <xm:sqref>C83:F86</xm:sqref>
        </x14:conditionalFormatting>
        <x14:conditionalFormatting xmlns:xm="http://schemas.microsoft.com/office/excel/2006/main">
          <x14:cfRule type="expression" priority="710" id="{57D3CBE1-6B48-4D5B-AE4B-677588652B16}">
            <xm:f>NOT($F$83='Backend (to be hidden)'!$AW$5)</xm:f>
            <x14:dxf>
              <font>
                <color theme="0" tint="-0.14996795556505021"/>
              </font>
              <fill>
                <patternFill>
                  <bgColor theme="0" tint="-0.14996795556505021"/>
                </patternFill>
              </fill>
              <border>
                <left/>
                <right/>
                <top/>
                <bottom/>
                <vertical/>
                <horizontal/>
              </border>
            </x14:dxf>
          </x14:cfRule>
          <xm:sqref>C85:F86</xm:sqref>
        </x14:conditionalFormatting>
        <x14:conditionalFormatting xmlns:xm="http://schemas.microsoft.com/office/excel/2006/main">
          <x14:cfRule type="expression" priority="1" id="{B3E2325B-E29C-4ED6-BB6C-FE9E81B14B3D}">
            <xm:f>NOT($D$30='Backend (to be hidden)'!$F$2)</xm:f>
            <x14:dxf>
              <font>
                <color theme="0" tint="-0.14996795556505021"/>
              </font>
              <fill>
                <patternFill>
                  <bgColor theme="0" tint="-0.14996795556505021"/>
                </patternFill>
              </fill>
            </x14:dxf>
          </x14:cfRule>
          <xm:sqref>C31:F31</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xr:uid="{00000000-0002-0000-0100-000011000000}">
          <x14:formula1>
            <xm:f>'Backend (to be hidden)'!$F$2:$F$6</xm:f>
          </x14:formula1>
          <xm:sqref>D30:F30</xm:sqref>
        </x14:dataValidation>
        <x14:dataValidation type="list" allowBlank="1" showInputMessage="1" showErrorMessage="1" xr:uid="{00000000-0002-0000-0100-000014000000}">
          <x14:formula1>
            <xm:f>'Backend (to be hidden)'!$U$2:$U$10</xm:f>
          </x14:formula1>
          <xm:sqref>D58</xm:sqref>
        </x14:dataValidation>
        <x14:dataValidation type="list" allowBlank="1" showInputMessage="1" showErrorMessage="1" xr:uid="{00000000-0002-0000-0100-000015000000}">
          <x14:formula1>
            <xm:f>'Backend (to be hidden)'!$AM$2:$AM$5</xm:f>
          </x14:formula1>
          <xm:sqref>D70</xm:sqref>
        </x14:dataValidation>
        <x14:dataValidation type="list" allowBlank="1" showInputMessage="1" showErrorMessage="1" xr:uid="{00000000-0002-0000-0100-000016000000}">
          <x14:formula1>
            <xm:f>'Backend (to be hidden)'!$AO$2:$AO$7</xm:f>
          </x14:formula1>
          <xm:sqref>D71</xm:sqref>
        </x14:dataValidation>
        <x14:dataValidation type="list" allowBlank="1" showInputMessage="1" showErrorMessage="1" xr:uid="{00000000-0002-0000-0100-000017000000}">
          <x14:formula1>
            <xm:f>'Backend (to be hidden)'!$AR$2:$AR$7</xm:f>
          </x14:formula1>
          <xm:sqref>D69</xm:sqref>
        </x14:dataValidation>
        <x14:dataValidation type="list" allowBlank="1" showInputMessage="1" showErrorMessage="1" xr:uid="{00000000-0002-0000-0100-000018000000}">
          <x14:formula1>
            <xm:f>'Backend (to be hidden)'!$AW$2:$AW$5</xm:f>
          </x14:formula1>
          <xm:sqref>F83</xm:sqref>
        </x14:dataValidation>
        <x14:dataValidation type="list" allowBlank="1" showInputMessage="1" showErrorMessage="1" xr:uid="{57EBA1AD-CA05-40CD-A717-B4F16B017B02}">
          <x14:formula1>
            <xm:f>'Backend (to be hidden)'!$G$2:$G$6</xm:f>
          </x14:formula1>
          <xm:sqref>D31:F31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39997558519241921"/>
  </sheetPr>
  <dimension ref="A1:P114"/>
  <sheetViews>
    <sheetView zoomScaleNormal="100" workbookViewId="0">
      <selection activeCell="D10" sqref="D10:F10"/>
    </sheetView>
  </sheetViews>
  <sheetFormatPr defaultColWidth="0" defaultRowHeight="14.4" zeroHeight="1" x14ac:dyDescent="0.3"/>
  <cols>
    <col min="1" max="1" width="0.6640625" style="56" customWidth="1"/>
    <col min="2" max="2" width="0.6640625" style="237" customWidth="1"/>
    <col min="3" max="3" width="57.6640625" style="237" customWidth="1"/>
    <col min="4" max="4" width="13.6640625" style="237" customWidth="1"/>
    <col min="5" max="5" width="1.6640625" style="237" customWidth="1"/>
    <col min="6" max="6" width="13.6640625" style="237" customWidth="1"/>
    <col min="7" max="7" width="1.6640625" style="56" customWidth="1"/>
    <col min="8" max="10" width="16.88671875" style="307" customWidth="1"/>
    <col min="11" max="12" width="20.6640625" style="56" hidden="1" customWidth="1"/>
    <col min="13" max="16" width="0" style="56" hidden="1" customWidth="1"/>
    <col min="17" max="16384" width="10.6640625" style="56" hidden="1"/>
  </cols>
  <sheetData>
    <row r="1" spans="1:16" s="61" customFormat="1" ht="6" customHeight="1" thickBot="1" x14ac:dyDescent="0.35">
      <c r="A1" s="57"/>
      <c r="B1" s="57"/>
      <c r="C1" s="57"/>
      <c r="D1" s="57"/>
      <c r="E1" s="57"/>
      <c r="F1" s="57"/>
      <c r="G1" s="57"/>
      <c r="H1" s="307"/>
      <c r="I1" s="307"/>
      <c r="J1" s="307"/>
    </row>
    <row r="2" spans="1:16" s="61" customFormat="1" ht="30.75" customHeight="1" x14ac:dyDescent="0.3">
      <c r="A2" s="57"/>
      <c r="B2" s="59"/>
      <c r="C2" s="326" t="s">
        <v>236</v>
      </c>
      <c r="D2" s="326"/>
      <c r="E2" s="326"/>
      <c r="F2" s="326"/>
      <c r="G2" s="327"/>
      <c r="H2" s="308"/>
      <c r="I2" s="308"/>
      <c r="J2" s="308"/>
      <c r="K2" s="30"/>
      <c r="L2" s="30"/>
      <c r="M2" s="60"/>
      <c r="N2" s="60"/>
      <c r="O2" s="60"/>
      <c r="P2" s="60"/>
    </row>
    <row r="3" spans="1:16" s="61" customFormat="1" ht="15" customHeight="1" x14ac:dyDescent="0.3">
      <c r="A3" s="57"/>
      <c r="B3" s="62"/>
      <c r="C3" s="165"/>
      <c r="D3" s="165"/>
      <c r="E3" s="165"/>
      <c r="F3" s="64" t="s">
        <v>617</v>
      </c>
      <c r="G3" s="166"/>
      <c r="H3" s="308"/>
      <c r="I3" s="308"/>
      <c r="J3" s="308"/>
      <c r="K3" s="30"/>
      <c r="L3" s="30"/>
      <c r="M3" s="60"/>
      <c r="N3" s="60"/>
      <c r="O3" s="60"/>
      <c r="P3" s="60"/>
    </row>
    <row r="4" spans="1:16" s="61" customFormat="1" ht="20.100000000000001" customHeight="1" x14ac:dyDescent="0.3">
      <c r="A4" s="57"/>
      <c r="B4" s="67"/>
      <c r="C4" s="245" t="s">
        <v>606</v>
      </c>
      <c r="D4" s="68"/>
      <c r="E4" s="68"/>
      <c r="F4" s="264" t="s">
        <v>671</v>
      </c>
      <c r="G4" s="70"/>
      <c r="H4" s="308"/>
      <c r="I4" s="308"/>
      <c r="J4" s="308"/>
      <c r="K4" s="30"/>
      <c r="L4" s="30"/>
      <c r="M4" s="60"/>
      <c r="N4" s="60"/>
      <c r="O4" s="60"/>
      <c r="P4" s="60"/>
    </row>
    <row r="5" spans="1:16" ht="6" customHeight="1" thickBot="1" x14ac:dyDescent="0.35">
      <c r="A5" s="57"/>
      <c r="B5" s="71"/>
      <c r="C5" s="72"/>
      <c r="D5" s="73"/>
      <c r="E5" s="73"/>
      <c r="F5" s="73"/>
      <c r="G5" s="74"/>
      <c r="H5" s="308"/>
      <c r="I5" s="308"/>
      <c r="J5" s="308"/>
      <c r="K5" s="32"/>
      <c r="L5" s="32"/>
    </row>
    <row r="6" spans="1:16" s="61" customFormat="1" ht="15.6" x14ac:dyDescent="0.3">
      <c r="A6" s="57"/>
      <c r="B6" s="168"/>
      <c r="C6" s="362" t="s">
        <v>0</v>
      </c>
      <c r="D6" s="362"/>
      <c r="E6" s="362"/>
      <c r="F6" s="362"/>
      <c r="G6" s="394"/>
      <c r="H6" s="308"/>
      <c r="I6" s="308"/>
      <c r="J6" s="308"/>
      <c r="K6" s="33"/>
      <c r="L6" s="33"/>
      <c r="M6" s="79"/>
      <c r="N6" s="79"/>
      <c r="O6" s="79"/>
      <c r="P6" s="79"/>
    </row>
    <row r="7" spans="1:16" s="61" customFormat="1" ht="151.5" customHeight="1" x14ac:dyDescent="0.3">
      <c r="A7" s="57"/>
      <c r="B7" s="77"/>
      <c r="C7" s="328" t="s">
        <v>609</v>
      </c>
      <c r="D7" s="328"/>
      <c r="E7" s="328"/>
      <c r="F7" s="328"/>
      <c r="G7" s="329"/>
      <c r="H7" s="308"/>
      <c r="I7" s="308"/>
      <c r="J7" s="308"/>
      <c r="K7" s="33"/>
      <c r="L7" s="33"/>
      <c r="M7" s="79"/>
      <c r="N7" s="79"/>
      <c r="O7" s="79"/>
      <c r="P7" s="79"/>
    </row>
    <row r="8" spans="1:16" ht="6" customHeight="1" thickBot="1" x14ac:dyDescent="0.35">
      <c r="A8" s="57"/>
      <c r="B8" s="71"/>
      <c r="C8" s="170"/>
      <c r="D8" s="171"/>
      <c r="E8" s="171"/>
      <c r="F8" s="171"/>
      <c r="G8" s="172"/>
      <c r="H8" s="308"/>
      <c r="I8" s="308"/>
      <c r="J8" s="308"/>
      <c r="K8" s="32"/>
      <c r="L8" s="32"/>
    </row>
    <row r="9" spans="1:16" ht="15.6" x14ac:dyDescent="0.3">
      <c r="A9" s="57"/>
      <c r="B9" s="224"/>
      <c r="C9" s="350" t="s">
        <v>74</v>
      </c>
      <c r="D9" s="350"/>
      <c r="E9" s="350"/>
      <c r="F9" s="350"/>
      <c r="G9" s="351"/>
      <c r="H9" s="308"/>
      <c r="I9" s="308"/>
      <c r="J9" s="308"/>
      <c r="K9" s="32"/>
      <c r="L9" s="32"/>
    </row>
    <row r="10" spans="1:16" x14ac:dyDescent="0.3">
      <c r="A10" s="57"/>
      <c r="B10" s="200"/>
      <c r="C10" s="89" t="s">
        <v>75</v>
      </c>
      <c r="D10" s="382"/>
      <c r="E10" s="383"/>
      <c r="F10" s="384"/>
      <c r="G10" s="190"/>
      <c r="H10" s="308"/>
      <c r="I10" s="308"/>
      <c r="J10" s="308"/>
      <c r="K10" s="32"/>
      <c r="L10" s="32"/>
    </row>
    <row r="11" spans="1:16" x14ac:dyDescent="0.3">
      <c r="A11" s="57"/>
      <c r="B11" s="200"/>
      <c r="C11" s="89" t="s">
        <v>76</v>
      </c>
      <c r="D11" s="382"/>
      <c r="E11" s="383"/>
      <c r="F11" s="384"/>
      <c r="G11" s="190"/>
      <c r="H11" s="308"/>
      <c r="I11" s="308"/>
      <c r="J11" s="308"/>
      <c r="K11" s="32"/>
      <c r="L11" s="32"/>
    </row>
    <row r="12" spans="1:16" x14ac:dyDescent="0.3">
      <c r="A12" s="57"/>
      <c r="B12" s="250"/>
      <c r="C12" s="251" t="s">
        <v>626</v>
      </c>
      <c r="D12" s="382"/>
      <c r="E12" s="383"/>
      <c r="F12" s="384"/>
      <c r="G12" s="190"/>
      <c r="H12" s="308"/>
      <c r="I12" s="308"/>
      <c r="J12" s="308"/>
      <c r="K12" s="32"/>
      <c r="L12" s="32"/>
    </row>
    <row r="13" spans="1:16" x14ac:dyDescent="0.3">
      <c r="A13" s="57"/>
      <c r="B13" s="173"/>
      <c r="C13" s="176" t="s">
        <v>77</v>
      </c>
      <c r="D13" s="382"/>
      <c r="E13" s="383"/>
      <c r="F13" s="384"/>
      <c r="G13" s="190"/>
      <c r="H13" s="308"/>
      <c r="I13" s="308"/>
      <c r="J13" s="308"/>
      <c r="K13" s="32"/>
      <c r="L13" s="34"/>
    </row>
    <row r="14" spans="1:16" x14ac:dyDescent="0.3">
      <c r="A14" s="57"/>
      <c r="B14" s="204"/>
      <c r="C14" s="225" t="s">
        <v>59</v>
      </c>
      <c r="D14" s="340"/>
      <c r="E14" s="341"/>
      <c r="F14" s="342"/>
      <c r="G14" s="190"/>
      <c r="H14" s="308"/>
      <c r="I14" s="308"/>
      <c r="J14" s="308"/>
      <c r="K14" s="32"/>
      <c r="L14" s="32"/>
    </row>
    <row r="15" spans="1:16" x14ac:dyDescent="0.3">
      <c r="A15" s="57"/>
      <c r="B15" s="173"/>
      <c r="C15" s="176" t="s">
        <v>489</v>
      </c>
      <c r="D15" s="340"/>
      <c r="E15" s="341"/>
      <c r="F15" s="342"/>
      <c r="G15" s="190"/>
      <c r="H15" s="308"/>
      <c r="I15" s="308"/>
      <c r="J15" s="308"/>
      <c r="K15" s="32"/>
      <c r="L15" s="34"/>
    </row>
    <row r="16" spans="1:16" x14ac:dyDescent="0.3">
      <c r="A16" s="57"/>
      <c r="B16" s="204"/>
      <c r="C16" s="225" t="s">
        <v>59</v>
      </c>
      <c r="D16" s="340"/>
      <c r="E16" s="341"/>
      <c r="F16" s="342"/>
      <c r="G16" s="190"/>
      <c r="H16" s="308"/>
      <c r="I16" s="308"/>
      <c r="J16" s="308"/>
      <c r="K16" s="32"/>
      <c r="L16" s="32"/>
    </row>
    <row r="17" spans="1:12" x14ac:dyDescent="0.3">
      <c r="A17" s="57"/>
      <c r="B17" s="173"/>
      <c r="C17" s="176" t="s">
        <v>78</v>
      </c>
      <c r="D17" s="382"/>
      <c r="E17" s="383"/>
      <c r="F17" s="384"/>
      <c r="G17" s="190"/>
      <c r="H17" s="308"/>
      <c r="I17" s="308"/>
      <c r="J17" s="308"/>
      <c r="K17" s="32"/>
      <c r="L17" s="32"/>
    </row>
    <row r="18" spans="1:12" x14ac:dyDescent="0.3">
      <c r="A18" s="57"/>
      <c r="B18" s="204"/>
      <c r="C18" s="225" t="s">
        <v>79</v>
      </c>
      <c r="D18" s="382"/>
      <c r="E18" s="383"/>
      <c r="F18" s="384"/>
      <c r="G18" s="88"/>
      <c r="H18" s="309"/>
      <c r="I18" s="309"/>
      <c r="J18" s="309"/>
      <c r="K18" s="32"/>
      <c r="L18" s="32"/>
    </row>
    <row r="19" spans="1:12" x14ac:dyDescent="0.3">
      <c r="A19" s="57"/>
      <c r="B19" s="204"/>
      <c r="C19" s="174" t="s">
        <v>80</v>
      </c>
      <c r="D19" s="382"/>
      <c r="E19" s="383"/>
      <c r="F19" s="384"/>
      <c r="G19" s="88"/>
      <c r="H19" s="308"/>
      <c r="I19" s="308"/>
      <c r="J19" s="308"/>
      <c r="K19" s="32"/>
      <c r="L19" s="32"/>
    </row>
    <row r="20" spans="1:12" ht="72" customHeight="1" x14ac:dyDescent="0.3">
      <c r="A20" s="57"/>
      <c r="B20" s="204"/>
      <c r="C20" s="344" t="str">
        <f>IF($D$17='Backend (to be hidden)'!$BH$7, CONCATENATE('Backend (to be hidden)'!$BH$12),"")</f>
        <v/>
      </c>
      <c r="D20" s="344"/>
      <c r="E20" s="344"/>
      <c r="F20" s="344"/>
      <c r="G20" s="88"/>
      <c r="H20" s="308"/>
      <c r="I20" s="308"/>
      <c r="J20" s="308"/>
      <c r="K20" s="32"/>
      <c r="L20" s="32"/>
    </row>
    <row r="21" spans="1:12" x14ac:dyDescent="0.3">
      <c r="A21" s="57"/>
      <c r="B21" s="173"/>
      <c r="C21" s="176" t="s">
        <v>505</v>
      </c>
      <c r="D21" s="340"/>
      <c r="E21" s="341"/>
      <c r="F21" s="342"/>
      <c r="G21" s="190"/>
      <c r="H21" s="308"/>
      <c r="I21" s="308"/>
      <c r="J21" s="308"/>
      <c r="K21" s="32"/>
      <c r="L21" s="32"/>
    </row>
    <row r="22" spans="1:12" x14ac:dyDescent="0.3">
      <c r="A22" s="57"/>
      <c r="B22" s="204"/>
      <c r="C22" s="225" t="s">
        <v>504</v>
      </c>
      <c r="D22" s="382"/>
      <c r="E22" s="383"/>
      <c r="F22" s="384"/>
      <c r="G22" s="88"/>
      <c r="H22" s="308"/>
      <c r="I22" s="308"/>
      <c r="J22" s="308"/>
      <c r="K22" s="32"/>
      <c r="L22" s="32"/>
    </row>
    <row r="23" spans="1:12" ht="6" customHeight="1" thickBot="1" x14ac:dyDescent="0.35">
      <c r="A23" s="57"/>
      <c r="B23" s="71"/>
      <c r="C23" s="170"/>
      <c r="D23" s="171"/>
      <c r="E23" s="171"/>
      <c r="F23" s="171"/>
      <c r="G23" s="172"/>
      <c r="H23" s="308"/>
      <c r="I23" s="308"/>
      <c r="J23" s="308"/>
      <c r="K23" s="32"/>
      <c r="L23" s="32"/>
    </row>
    <row r="24" spans="1:12" ht="15.6" x14ac:dyDescent="0.3">
      <c r="A24" s="57"/>
      <c r="B24" s="59"/>
      <c r="C24" s="350" t="s">
        <v>82</v>
      </c>
      <c r="D24" s="350"/>
      <c r="E24" s="350"/>
      <c r="F24" s="350"/>
      <c r="G24" s="351"/>
      <c r="H24" s="308"/>
      <c r="I24" s="309"/>
      <c r="J24" s="309"/>
      <c r="K24" s="32"/>
      <c r="L24" s="32"/>
    </row>
    <row r="25" spans="1:12" x14ac:dyDescent="0.3">
      <c r="A25" s="57"/>
      <c r="B25" s="62"/>
      <c r="C25" s="176" t="s">
        <v>83</v>
      </c>
      <c r="D25" s="323">
        <v>60</v>
      </c>
      <c r="E25" s="324"/>
      <c r="F25" s="325"/>
      <c r="G25" s="190"/>
      <c r="I25" s="308"/>
      <c r="J25" s="308"/>
      <c r="K25" s="32"/>
      <c r="L25" s="32"/>
    </row>
    <row r="26" spans="1:12" ht="6" customHeight="1" thickBot="1" x14ac:dyDescent="0.35">
      <c r="A26" s="57"/>
      <c r="B26" s="101"/>
      <c r="C26" s="72"/>
      <c r="D26" s="73"/>
      <c r="E26" s="73"/>
      <c r="F26" s="73"/>
      <c r="G26" s="74"/>
      <c r="H26" s="308"/>
      <c r="I26" s="308"/>
      <c r="J26" s="308"/>
      <c r="K26" s="32"/>
      <c r="L26" s="32"/>
    </row>
    <row r="27" spans="1:12" ht="15.6" x14ac:dyDescent="0.3">
      <c r="A27" s="57"/>
      <c r="B27" s="224"/>
      <c r="C27" s="350" t="s">
        <v>84</v>
      </c>
      <c r="D27" s="350"/>
      <c r="E27" s="350"/>
      <c r="F27" s="350"/>
      <c r="G27" s="351"/>
      <c r="H27" s="308"/>
      <c r="I27" s="308"/>
      <c r="J27" s="308"/>
      <c r="K27" s="32"/>
      <c r="L27" s="32"/>
    </row>
    <row r="28" spans="1:12" ht="6" customHeight="1" x14ac:dyDescent="0.3">
      <c r="A28" s="57"/>
      <c r="B28" s="80"/>
      <c r="C28" s="75"/>
      <c r="D28" s="75"/>
      <c r="E28" s="75"/>
      <c r="F28" s="75"/>
      <c r="G28" s="190"/>
      <c r="H28" s="308"/>
      <c r="I28" s="308"/>
      <c r="J28" s="308"/>
      <c r="K28" s="32"/>
      <c r="L28" s="32"/>
    </row>
    <row r="29" spans="1:12" ht="27" customHeight="1" x14ac:dyDescent="0.3">
      <c r="A29" s="57"/>
      <c r="B29" s="80"/>
      <c r="C29" s="370" t="s">
        <v>494</v>
      </c>
      <c r="D29" s="370"/>
      <c r="E29" s="370"/>
      <c r="F29" s="370"/>
      <c r="G29" s="190"/>
      <c r="H29" s="308"/>
      <c r="I29" s="308"/>
      <c r="J29" s="308"/>
      <c r="K29" s="32"/>
      <c r="L29" s="32"/>
    </row>
    <row r="30" spans="1:12" ht="50.25" customHeight="1" x14ac:dyDescent="0.3">
      <c r="A30" s="57"/>
      <c r="B30" s="80"/>
      <c r="C30" s="390" t="s">
        <v>573</v>
      </c>
      <c r="D30" s="390"/>
      <c r="E30" s="390"/>
      <c r="F30" s="390"/>
      <c r="G30" s="190"/>
      <c r="H30" s="308"/>
      <c r="I30" s="308"/>
      <c r="J30" s="308"/>
      <c r="K30" s="32"/>
      <c r="L30" s="32"/>
    </row>
    <row r="31" spans="1:12" ht="15.6" x14ac:dyDescent="0.3">
      <c r="A31" s="57"/>
      <c r="B31" s="80"/>
      <c r="C31" s="75"/>
      <c r="D31" s="226" t="s">
        <v>85</v>
      </c>
      <c r="E31" s="87"/>
      <c r="F31" s="226" t="s">
        <v>86</v>
      </c>
      <c r="G31" s="190"/>
      <c r="H31" s="308"/>
      <c r="I31" s="308"/>
      <c r="J31" s="308"/>
      <c r="K31" s="32"/>
      <c r="L31" s="32"/>
    </row>
    <row r="32" spans="1:12" x14ac:dyDescent="0.3">
      <c r="A32" s="57"/>
      <c r="B32" s="173"/>
      <c r="C32" s="176" t="s">
        <v>496</v>
      </c>
      <c r="D32" s="227" t="s">
        <v>88</v>
      </c>
      <c r="E32" s="87"/>
      <c r="F32" s="227" t="s">
        <v>88</v>
      </c>
      <c r="G32" s="190"/>
      <c r="H32" s="308"/>
      <c r="I32" s="308"/>
      <c r="J32" s="308"/>
      <c r="K32" s="32"/>
      <c r="L32" s="32"/>
    </row>
    <row r="33" spans="1:12" x14ac:dyDescent="0.3">
      <c r="A33" s="57"/>
      <c r="B33" s="173"/>
      <c r="C33" s="176" t="s">
        <v>497</v>
      </c>
      <c r="D33" s="300" t="str">
        <f>IF(OR($D$17='Backend (to be hidden)'!BH8,$D$17=""),'Backend (to be hidden)'!BN4,'Backend (to be hidden)'!BN2)</f>
        <v/>
      </c>
      <c r="E33" s="87"/>
      <c r="F33" s="227" t="s">
        <v>88</v>
      </c>
      <c r="G33" s="190"/>
      <c r="H33" s="308"/>
      <c r="I33" s="308"/>
      <c r="J33" s="308"/>
      <c r="K33" s="302"/>
      <c r="L33" s="32"/>
    </row>
    <row r="34" spans="1:12" x14ac:dyDescent="0.3">
      <c r="A34" s="57"/>
      <c r="B34" s="173"/>
      <c r="C34" s="176" t="s">
        <v>500</v>
      </c>
      <c r="D34" s="298" t="str">
        <f>IF(OR($D$17='Backend (to be hidden)'!BH8,$D$17=""),'Backend (to be hidden)'!BN4,IF(OR($D$17='Backend (to be hidden)'!BH5,$D$17='Backend (to be hidden)'!BH6),'Backend (to be hidden)'!BN3,'Backend (to be hidden)'!BN2))</f>
        <v/>
      </c>
      <c r="E34" s="87"/>
      <c r="F34" s="227" t="s">
        <v>88</v>
      </c>
      <c r="G34" s="190"/>
      <c r="H34" s="308"/>
      <c r="I34" s="308"/>
      <c r="J34" s="308"/>
      <c r="K34" s="32"/>
      <c r="L34" s="32"/>
    </row>
    <row r="35" spans="1:12" x14ac:dyDescent="0.3">
      <c r="A35" s="57"/>
      <c r="B35" s="173"/>
      <c r="C35" s="176" t="s">
        <v>498</v>
      </c>
      <c r="D35" s="298" t="str">
        <f>IF(OR($D$17='Backend (to be hidden)'!BH8,$D$17=""),'Backend (to be hidden)'!BN4,IF(OR($D$17='Backend (to be hidden)'!BH5,$D$17='Backend (to be hidden)'!BH6),'Backend (to be hidden)'!BN3,'Backend (to be hidden)'!BN2))</f>
        <v/>
      </c>
      <c r="E35" s="87"/>
      <c r="F35" s="227" t="s">
        <v>88</v>
      </c>
      <c r="G35" s="190"/>
      <c r="H35" s="308"/>
      <c r="I35" s="308"/>
      <c r="J35" s="308"/>
      <c r="K35" s="32"/>
      <c r="L35" s="32"/>
    </row>
    <row r="36" spans="1:12" x14ac:dyDescent="0.3">
      <c r="A36" s="57"/>
      <c r="B36" s="173"/>
      <c r="C36" s="176" t="s">
        <v>499</v>
      </c>
      <c r="D36" s="298" t="str">
        <f>IF(OR($D$17='Backend (to be hidden)'!BH8,$D$17=""),'Backend (to be hidden)'!BN4,IF(OR($D$17='Backend (to be hidden)'!BH5,$D$17='Backend (to be hidden)'!BH6),'Backend (to be hidden)'!BN3,'Backend (to be hidden)'!BN2))</f>
        <v/>
      </c>
      <c r="E36" s="87"/>
      <c r="F36" s="227" t="s">
        <v>88</v>
      </c>
      <c r="G36" s="190"/>
      <c r="H36" s="308"/>
      <c r="I36" s="308"/>
      <c r="J36" s="308"/>
      <c r="K36" s="32"/>
      <c r="L36" s="32"/>
    </row>
    <row r="37" spans="1:12" x14ac:dyDescent="0.3">
      <c r="A37" s="57"/>
      <c r="B37" s="173"/>
      <c r="C37" s="176" t="s">
        <v>91</v>
      </c>
      <c r="D37" s="35"/>
      <c r="E37" s="87"/>
      <c r="F37" s="227" t="s">
        <v>81</v>
      </c>
      <c r="G37" s="190"/>
      <c r="H37" s="308"/>
      <c r="I37" s="308"/>
      <c r="J37" s="308"/>
      <c r="K37" s="32"/>
      <c r="L37" s="32"/>
    </row>
    <row r="38" spans="1:12" ht="6.75" customHeight="1" thickBot="1" x14ac:dyDescent="0.35">
      <c r="A38" s="57"/>
      <c r="B38" s="83"/>
      <c r="C38" s="84"/>
      <c r="D38" s="84"/>
      <c r="E38" s="84"/>
      <c r="F38" s="84"/>
      <c r="G38" s="74"/>
      <c r="H38" s="308"/>
      <c r="I38" s="308"/>
      <c r="J38" s="308"/>
      <c r="K38" s="32"/>
      <c r="L38" s="32"/>
    </row>
    <row r="39" spans="1:12" ht="15.6" x14ac:dyDescent="0.3">
      <c r="A39" s="57"/>
      <c r="B39" s="224"/>
      <c r="C39" s="350" t="s">
        <v>483</v>
      </c>
      <c r="D39" s="350"/>
      <c r="E39" s="350"/>
      <c r="F39" s="350"/>
      <c r="G39" s="351"/>
      <c r="H39" s="308"/>
      <c r="I39" s="308"/>
      <c r="J39" s="308"/>
      <c r="K39" s="32"/>
      <c r="L39" s="32"/>
    </row>
    <row r="40" spans="1:12" ht="6" customHeight="1" x14ac:dyDescent="0.3">
      <c r="A40" s="57"/>
      <c r="B40" s="80"/>
      <c r="C40" s="75"/>
      <c r="D40" s="75"/>
      <c r="E40" s="75"/>
      <c r="F40" s="75"/>
      <c r="G40" s="190"/>
      <c r="H40" s="308"/>
      <c r="I40" s="308"/>
      <c r="J40" s="308"/>
      <c r="K40" s="32"/>
      <c r="L40" s="32"/>
    </row>
    <row r="41" spans="1:12" ht="30.75" customHeight="1" x14ac:dyDescent="0.3">
      <c r="A41" s="57"/>
      <c r="B41" s="80"/>
      <c r="C41" s="399" t="s">
        <v>523</v>
      </c>
      <c r="D41" s="400"/>
      <c r="E41" s="400"/>
      <c r="F41" s="400"/>
      <c r="G41" s="190"/>
      <c r="H41" s="308"/>
      <c r="I41" s="308"/>
      <c r="J41" s="308"/>
      <c r="K41" s="32"/>
      <c r="L41" s="32"/>
    </row>
    <row r="42" spans="1:12" ht="15.6" x14ac:dyDescent="0.3">
      <c r="A42" s="57"/>
      <c r="B42" s="80"/>
      <c r="C42" s="385" t="s">
        <v>528</v>
      </c>
      <c r="D42" s="386"/>
      <c r="E42" s="386"/>
      <c r="F42" s="387"/>
      <c r="G42" s="190"/>
      <c r="H42" s="308"/>
      <c r="I42" s="308"/>
      <c r="J42" s="308"/>
      <c r="K42" s="32"/>
      <c r="L42" s="32"/>
    </row>
    <row r="43" spans="1:12" ht="6" customHeight="1" x14ac:dyDescent="0.3">
      <c r="A43" s="57"/>
      <c r="B43" s="80"/>
      <c r="C43" s="75"/>
      <c r="D43" s="75"/>
      <c r="E43" s="75"/>
      <c r="F43" s="75"/>
      <c r="G43" s="190"/>
      <c r="H43" s="308"/>
      <c r="I43" s="308"/>
      <c r="J43" s="308"/>
      <c r="K43" s="32"/>
      <c r="L43" s="32"/>
    </row>
    <row r="44" spans="1:12" ht="15.6" x14ac:dyDescent="0.3">
      <c r="A44" s="57"/>
      <c r="B44" s="80"/>
      <c r="C44" s="228"/>
      <c r="D44" s="229" t="s">
        <v>85</v>
      </c>
      <c r="E44" s="87"/>
      <c r="F44" s="230" t="s">
        <v>86</v>
      </c>
      <c r="G44" s="190"/>
      <c r="H44" s="308"/>
      <c r="I44" s="308"/>
      <c r="J44" s="308"/>
      <c r="K44" s="32"/>
      <c r="L44" s="32"/>
    </row>
    <row r="45" spans="1:12" x14ac:dyDescent="0.3">
      <c r="A45" s="57"/>
      <c r="B45" s="173"/>
      <c r="C45" s="231" t="s">
        <v>517</v>
      </c>
      <c r="D45" s="227" t="s">
        <v>88</v>
      </c>
      <c r="E45" s="87"/>
      <c r="F45" s="227" t="s">
        <v>88</v>
      </c>
      <c r="G45" s="190"/>
      <c r="H45" s="308"/>
      <c r="I45" s="308"/>
      <c r="J45" s="308"/>
      <c r="K45" s="32"/>
      <c r="L45" s="32"/>
    </row>
    <row r="46" spans="1:12" x14ac:dyDescent="0.3">
      <c r="A46" s="57"/>
      <c r="B46" s="173"/>
      <c r="C46" s="176" t="s">
        <v>518</v>
      </c>
      <c r="D46" s="227" t="s">
        <v>88</v>
      </c>
      <c r="E46" s="87"/>
      <c r="F46" s="227" t="s">
        <v>88</v>
      </c>
      <c r="G46" s="190"/>
      <c r="H46" s="308"/>
      <c r="I46" s="308"/>
      <c r="J46" s="308"/>
      <c r="K46" s="32"/>
      <c r="L46" s="32"/>
    </row>
    <row r="47" spans="1:12" ht="6" customHeight="1" x14ac:dyDescent="0.3">
      <c r="A47" s="57"/>
      <c r="B47" s="80"/>
      <c r="C47" s="75"/>
      <c r="D47" s="75"/>
      <c r="E47" s="75"/>
      <c r="F47" s="75"/>
      <c r="G47" s="190"/>
      <c r="H47" s="308"/>
      <c r="I47" s="308"/>
      <c r="J47" s="308"/>
      <c r="K47" s="32"/>
      <c r="L47" s="32"/>
    </row>
    <row r="48" spans="1:12" ht="26.25" customHeight="1" x14ac:dyDescent="0.3">
      <c r="A48" s="57"/>
      <c r="B48" s="173"/>
      <c r="C48" s="395" t="s">
        <v>571</v>
      </c>
      <c r="D48" s="395"/>
      <c r="E48" s="396"/>
      <c r="F48" s="36"/>
      <c r="G48" s="190"/>
      <c r="H48" s="308"/>
      <c r="I48" s="308"/>
      <c r="J48" s="308"/>
      <c r="K48" s="32"/>
      <c r="L48" s="32"/>
    </row>
    <row r="49" spans="1:12" ht="3" customHeight="1" x14ac:dyDescent="0.3">
      <c r="A49" s="57"/>
      <c r="B49" s="173"/>
      <c r="C49" s="232"/>
      <c r="D49" s="232"/>
      <c r="E49" s="232"/>
      <c r="F49" s="232"/>
      <c r="G49" s="190"/>
      <c r="H49" s="308"/>
      <c r="I49" s="308"/>
      <c r="J49" s="308"/>
      <c r="K49" s="32"/>
      <c r="L49" s="32"/>
    </row>
    <row r="50" spans="1:12" ht="33" customHeight="1" x14ac:dyDescent="0.3">
      <c r="A50" s="57"/>
      <c r="B50" s="203"/>
      <c r="C50" s="401" t="s">
        <v>538</v>
      </c>
      <c r="D50" s="401"/>
      <c r="E50" s="401"/>
      <c r="F50" s="401"/>
      <c r="G50" s="190"/>
      <c r="H50" s="308"/>
      <c r="I50" s="308"/>
      <c r="J50" s="308"/>
      <c r="K50" s="32"/>
      <c r="L50" s="32"/>
    </row>
    <row r="51" spans="1:12" ht="75" customHeight="1" x14ac:dyDescent="0.3">
      <c r="A51" s="57"/>
      <c r="B51" s="204"/>
      <c r="C51" s="340"/>
      <c r="D51" s="341"/>
      <c r="E51" s="341"/>
      <c r="F51" s="342"/>
      <c r="G51" s="190"/>
      <c r="H51" s="308"/>
      <c r="I51" s="308"/>
      <c r="J51" s="308"/>
      <c r="K51" s="32"/>
      <c r="L51" s="32"/>
    </row>
    <row r="52" spans="1:12" ht="6" customHeight="1" x14ac:dyDescent="0.3">
      <c r="A52" s="57"/>
      <c r="B52" s="80"/>
      <c r="C52" s="75"/>
      <c r="D52" s="75"/>
      <c r="E52" s="75"/>
      <c r="F52" s="75"/>
      <c r="G52" s="190"/>
      <c r="H52" s="308"/>
      <c r="I52" s="308"/>
      <c r="J52" s="308"/>
      <c r="K52" s="32"/>
      <c r="L52" s="32"/>
    </row>
    <row r="53" spans="1:12" ht="6" customHeight="1" x14ac:dyDescent="0.3">
      <c r="A53" s="57"/>
      <c r="B53" s="80"/>
      <c r="C53" s="75"/>
      <c r="D53" s="75"/>
      <c r="E53" s="75"/>
      <c r="F53" s="75"/>
      <c r="G53" s="190"/>
      <c r="H53" s="308"/>
      <c r="I53" s="308"/>
      <c r="J53" s="308"/>
      <c r="K53" s="32"/>
      <c r="L53" s="32"/>
    </row>
    <row r="54" spans="1:12" ht="15.6" x14ac:dyDescent="0.3">
      <c r="A54" s="57"/>
      <c r="B54" s="80"/>
      <c r="C54" s="233" t="s">
        <v>485</v>
      </c>
      <c r="D54" s="402"/>
      <c r="E54" s="402"/>
      <c r="F54" s="402"/>
      <c r="G54" s="190"/>
      <c r="H54" s="308"/>
      <c r="I54" s="308"/>
      <c r="J54" s="308"/>
      <c r="K54" s="32"/>
      <c r="L54" s="32"/>
    </row>
    <row r="55" spans="1:12" ht="6" customHeight="1" x14ac:dyDescent="0.3">
      <c r="A55" s="57"/>
      <c r="B55" s="80"/>
      <c r="C55" s="75"/>
      <c r="D55" s="75"/>
      <c r="E55" s="75"/>
      <c r="F55" s="75"/>
      <c r="G55" s="190"/>
      <c r="H55" s="308"/>
      <c r="I55" s="308"/>
      <c r="J55" s="308"/>
      <c r="K55" s="32"/>
      <c r="L55" s="32"/>
    </row>
    <row r="56" spans="1:12" ht="27.75" customHeight="1" x14ac:dyDescent="0.3">
      <c r="A56" s="57"/>
      <c r="B56" s="173"/>
      <c r="C56" s="395" t="s">
        <v>484</v>
      </c>
      <c r="D56" s="395"/>
      <c r="E56" s="396"/>
      <c r="F56" s="36"/>
      <c r="G56" s="190"/>
      <c r="H56" s="308"/>
      <c r="I56" s="308"/>
      <c r="J56" s="308"/>
      <c r="K56" s="32"/>
      <c r="L56" s="32"/>
    </row>
    <row r="57" spans="1:12" x14ac:dyDescent="0.3">
      <c r="A57" s="57"/>
      <c r="B57" s="173"/>
      <c r="C57" s="388" t="s">
        <v>509</v>
      </c>
      <c r="D57" s="388"/>
      <c r="E57" s="388"/>
      <c r="F57" s="388"/>
      <c r="G57" s="190"/>
      <c r="H57" s="308"/>
      <c r="I57" s="308"/>
      <c r="J57" s="308"/>
      <c r="K57" s="32"/>
      <c r="L57" s="32"/>
    </row>
    <row r="58" spans="1:12" ht="6" customHeight="1" x14ac:dyDescent="0.3">
      <c r="A58" s="57"/>
      <c r="B58" s="80"/>
      <c r="C58" s="75"/>
      <c r="D58" s="75"/>
      <c r="E58" s="75"/>
      <c r="F58" s="75"/>
      <c r="G58" s="190"/>
      <c r="H58" s="308"/>
      <c r="I58" s="308"/>
      <c r="J58" s="308"/>
      <c r="K58" s="32"/>
      <c r="L58" s="32"/>
    </row>
    <row r="59" spans="1:12" x14ac:dyDescent="0.3">
      <c r="A59" s="57"/>
      <c r="B59" s="173"/>
      <c r="C59" s="397" t="s">
        <v>548</v>
      </c>
      <c r="D59" s="397"/>
      <c r="E59" s="398"/>
      <c r="F59" s="37"/>
      <c r="G59" s="190"/>
      <c r="H59" s="308"/>
      <c r="I59" s="308"/>
      <c r="J59" s="308"/>
      <c r="K59" s="32"/>
      <c r="L59" s="32"/>
    </row>
    <row r="60" spans="1:12" ht="30" customHeight="1" x14ac:dyDescent="0.3">
      <c r="A60" s="57"/>
      <c r="B60" s="173"/>
      <c r="C60" s="390" t="s">
        <v>540</v>
      </c>
      <c r="D60" s="390"/>
      <c r="E60" s="390"/>
      <c r="F60" s="390"/>
      <c r="G60" s="190"/>
      <c r="H60" s="308"/>
      <c r="I60" s="308"/>
      <c r="J60" s="308"/>
      <c r="K60" s="32"/>
      <c r="L60" s="32"/>
    </row>
    <row r="61" spans="1:12" ht="30" customHeight="1" x14ac:dyDescent="0.3">
      <c r="A61" s="57"/>
      <c r="B61" s="173"/>
      <c r="C61" s="373" t="s">
        <v>610</v>
      </c>
      <c r="D61" s="373"/>
      <c r="E61" s="373"/>
      <c r="F61" s="373"/>
      <c r="G61" s="190"/>
      <c r="H61" s="308"/>
      <c r="I61" s="308"/>
      <c r="J61" s="308"/>
      <c r="K61" s="32"/>
      <c r="L61" s="32"/>
    </row>
    <row r="62" spans="1:12" x14ac:dyDescent="0.3">
      <c r="A62" s="57"/>
      <c r="B62" s="173"/>
      <c r="C62" s="234"/>
      <c r="D62" s="235" t="s">
        <v>85</v>
      </c>
      <c r="E62" s="87"/>
      <c r="F62" s="226" t="s">
        <v>86</v>
      </c>
      <c r="G62" s="190"/>
      <c r="H62" s="308"/>
      <c r="I62" s="308"/>
      <c r="J62" s="308"/>
      <c r="K62" s="32"/>
      <c r="L62" s="32"/>
    </row>
    <row r="63" spans="1:12" x14ac:dyDescent="0.3">
      <c r="A63" s="57"/>
      <c r="B63" s="173"/>
      <c r="C63" s="231" t="s">
        <v>510</v>
      </c>
      <c r="D63" s="54"/>
      <c r="E63" s="87"/>
      <c r="F63" s="299" t="str">
        <f>IF(D63="",'Backend (to be hidden)'!$BN$4,IF(D63='Backend (to be hidden)'!$BL$3,'Backend (to be hidden)'!$BN$3,IF(AND(OR($F$59='Backend (to be hidden)'!$BP$3,$F$59='Backend (to be hidden)'!$BP$4),D63='Backend (to be hidden)'!$BL$2,'4. Results &amp; Compliance'!$F$13='Backend (to be hidden)'!$CF$12),'Backend (to be hidden)'!$BN$2,'Backend (to be hidden)'!$BN$3)))</f>
        <v/>
      </c>
      <c r="G63" s="190"/>
      <c r="H63" s="308"/>
      <c r="I63" s="308"/>
      <c r="J63" s="308"/>
      <c r="K63" s="302"/>
      <c r="L63" s="32"/>
    </row>
    <row r="64" spans="1:12" x14ac:dyDescent="0.3">
      <c r="A64" s="57"/>
      <c r="B64" s="173"/>
      <c r="C64" s="231" t="s">
        <v>511</v>
      </c>
      <c r="D64" s="54"/>
      <c r="E64" s="87"/>
      <c r="F64" s="54" t="str">
        <f>IF(D64="",'Backend (to be hidden)'!$BN$4,IF(D64='Backend (to be hidden)'!$BL$3,'Backend (to be hidden)'!$BN$3,IF(AND(OR($F$59='Backend (to be hidden)'!$BP$3,$F$59='Backend (to be hidden)'!$BP$4),D64='Backend (to be hidden)'!$BL$2,'4. Results &amp; Compliance'!$F$13='Backend (to be hidden)'!$CF$12),'Backend (to be hidden)'!$BN$2,'Backend (to be hidden)'!$BN$3)))</f>
        <v/>
      </c>
      <c r="G64" s="190"/>
      <c r="H64" s="308"/>
      <c r="I64" s="308"/>
      <c r="J64" s="308"/>
      <c r="K64" s="32"/>
      <c r="L64" s="32"/>
    </row>
    <row r="65" spans="1:12" x14ac:dyDescent="0.3">
      <c r="A65" s="57"/>
      <c r="B65" s="173"/>
      <c r="C65" s="231" t="s">
        <v>512</v>
      </c>
      <c r="D65" s="54"/>
      <c r="E65" s="87"/>
      <c r="F65" s="299" t="str">
        <f>IF(D65="",'Backend (to be hidden)'!$BN$4,IF(D65='Backend (to be hidden)'!$BL$3,'Backend (to be hidden)'!$BN$3,IF(AND(OR($F$59='Backend (to be hidden)'!$BP$3,$F$59='Backend (to be hidden)'!$BP$4),D65='Backend (to be hidden)'!$BL$2,'4. Results &amp; Compliance'!$F$13='Backend (to be hidden)'!$CF$12),'Backend (to be hidden)'!$BN$2,'Backend (to be hidden)'!$BN$3)))</f>
        <v/>
      </c>
      <c r="G65" s="190"/>
      <c r="H65" s="308"/>
      <c r="I65" s="308"/>
      <c r="J65" s="308"/>
      <c r="K65" s="32"/>
      <c r="L65" s="32"/>
    </row>
    <row r="66" spans="1:12" x14ac:dyDescent="0.3">
      <c r="A66" s="57"/>
      <c r="B66" s="173"/>
      <c r="C66" s="231" t="s">
        <v>513</v>
      </c>
      <c r="D66" s="54"/>
      <c r="E66" s="87"/>
      <c r="F66" s="54" t="str">
        <f>IF(D66="",'Backend (to be hidden)'!$BN$4,IF(D66='Backend (to be hidden)'!$BL$3,'Backend (to be hidden)'!$BN$3,IF(AND(OR($F$59='Backend (to be hidden)'!$BP$3,$F$59='Backend (to be hidden)'!$BP$4),D66='Backend (to be hidden)'!$BL$2,'4. Results &amp; Compliance'!$F$13='Backend (to be hidden)'!$CF$12),'Backend (to be hidden)'!$BN$2,'Backend (to be hidden)'!$BN$3)))</f>
        <v/>
      </c>
      <c r="G66" s="190"/>
      <c r="H66" s="308"/>
      <c r="I66" s="308"/>
      <c r="J66" s="308"/>
      <c r="K66" s="32"/>
      <c r="L66" s="32"/>
    </row>
    <row r="67" spans="1:12" x14ac:dyDescent="0.3">
      <c r="A67" s="57"/>
      <c r="B67" s="173"/>
      <c r="C67" s="231" t="s">
        <v>514</v>
      </c>
      <c r="D67" s="54"/>
      <c r="E67" s="87"/>
      <c r="F67" s="47" t="str">
        <f>IF(D67="",'Backend (to be hidden)'!$BN$4,IF(D67='Backend (to be hidden)'!$BL$3,'Backend (to be hidden)'!$BN$3,IF(AND(OR($F$59='Backend (to be hidden)'!$BP$3,$F$59='Backend (to be hidden)'!$BP$4),D67='Backend (to be hidden)'!$BL$2,'4. Results &amp; Compliance'!$F$13='Backend (to be hidden)'!$CF$12),'Backend (to be hidden)'!$BN$2,'Backend (to be hidden)'!$BN$3)))</f>
        <v/>
      </c>
      <c r="G67" s="190"/>
      <c r="H67" s="308"/>
      <c r="I67" s="308"/>
      <c r="J67" s="308"/>
      <c r="K67" s="32"/>
      <c r="L67" s="32"/>
    </row>
    <row r="68" spans="1:12" x14ac:dyDescent="0.3">
      <c r="A68" s="57"/>
      <c r="B68" s="173"/>
      <c r="C68" s="231" t="s">
        <v>515</v>
      </c>
      <c r="D68" s="47"/>
      <c r="E68" s="236"/>
      <c r="F68" s="47" t="str">
        <f>IF(D68="",'Backend (to be hidden)'!$BN$4,IF(D68='Backend (to be hidden)'!$BL$3,'Backend (to be hidden)'!$BN$3,IF(AND(OR($F$59='Backend (to be hidden)'!$BP$3,$F$59='Backend (to be hidden)'!$BP$4),D68='Backend (to be hidden)'!$BL$2,'4. Results &amp; Compliance'!$F$13='Backend (to be hidden)'!$CF$12),'Backend (to be hidden)'!$BN$2,'Backend (to be hidden)'!$BN$3)))</f>
        <v/>
      </c>
      <c r="G68" s="190"/>
      <c r="H68" s="308"/>
      <c r="I68" s="308"/>
      <c r="J68" s="308"/>
      <c r="K68" s="32"/>
      <c r="L68" s="32"/>
    </row>
    <row r="69" spans="1:12" x14ac:dyDescent="0.3">
      <c r="A69" s="57"/>
      <c r="B69" s="173"/>
      <c r="C69" s="225" t="s">
        <v>516</v>
      </c>
      <c r="D69" s="391"/>
      <c r="E69" s="392"/>
      <c r="F69" s="393"/>
      <c r="G69" s="190"/>
      <c r="H69" s="308"/>
      <c r="I69" s="308"/>
      <c r="J69" s="308"/>
      <c r="K69" s="32"/>
      <c r="L69" s="32"/>
    </row>
    <row r="70" spans="1:12" ht="6" customHeight="1" x14ac:dyDescent="0.3">
      <c r="A70" s="57"/>
      <c r="B70" s="80"/>
      <c r="C70" s="75"/>
      <c r="D70" s="75"/>
      <c r="E70" s="75"/>
      <c r="F70" s="75"/>
      <c r="G70" s="190"/>
      <c r="H70" s="308"/>
      <c r="I70" s="308"/>
      <c r="J70" s="308"/>
      <c r="K70" s="32"/>
      <c r="L70" s="32"/>
    </row>
    <row r="71" spans="1:12" x14ac:dyDescent="0.3">
      <c r="A71" s="57"/>
      <c r="B71" s="173"/>
      <c r="C71" s="231" t="s">
        <v>520</v>
      </c>
      <c r="D71" s="54"/>
      <c r="E71" s="87"/>
      <c r="F71" s="54" t="str">
        <f>IF(D71="",'Backend (to be hidden)'!$BN$4,IF(D71='Backend (to be hidden)'!$BL$3,'Backend (to be hidden)'!$BN$3,IF(AND(OR($F$59='Backend (to be hidden)'!$BP$3,$F$59='Backend (to be hidden)'!$BP$4),D71='Backend (to be hidden)'!$BL$2,'4. Results &amp; Compliance'!$F$13='Backend (to be hidden)'!$CF$12),'Backend (to be hidden)'!$BN$2,'Backend (to be hidden)'!$BN$3)))</f>
        <v/>
      </c>
      <c r="G71" s="190"/>
      <c r="H71" s="308"/>
      <c r="I71" s="308"/>
      <c r="J71" s="308"/>
      <c r="K71" s="32"/>
      <c r="L71" s="32"/>
    </row>
    <row r="72" spans="1:12" x14ac:dyDescent="0.3">
      <c r="A72" s="57"/>
      <c r="B72" s="173"/>
      <c r="C72" s="231" t="s">
        <v>519</v>
      </c>
      <c r="D72" s="54"/>
      <c r="E72" s="87"/>
      <c r="F72" s="54" t="str">
        <f>IF(D72="",'Backend (to be hidden)'!$BN$4,IF(D72='Backend (to be hidden)'!$BL$3,'Backend (to be hidden)'!$BN$3,IF(AND(OR($F$59='Backend (to be hidden)'!$BP$3,$F$59='Backend (to be hidden)'!$BP$4),D72='Backend (to be hidden)'!$BL$2,'4. Results &amp; Compliance'!$F$13='Backend (to be hidden)'!$CF$12),'Backend (to be hidden)'!$BN$2,'Backend (to be hidden)'!$BN$3)))</f>
        <v/>
      </c>
      <c r="G72" s="190"/>
      <c r="H72" s="308"/>
      <c r="I72" s="308"/>
      <c r="J72" s="308"/>
      <c r="K72" s="32"/>
      <c r="L72" s="32"/>
    </row>
    <row r="73" spans="1:12" x14ac:dyDescent="0.3">
      <c r="A73" s="57"/>
      <c r="B73" s="173"/>
      <c r="C73" s="231" t="s">
        <v>521</v>
      </c>
      <c r="D73" s="54"/>
      <c r="E73" s="87"/>
      <c r="F73" s="54" t="str">
        <f>IF(D73="",'Backend (to be hidden)'!$BN$4,IF(D73='Backend (to be hidden)'!$BL$3,'Backend (to be hidden)'!$BN$3,IF(AND(OR($F$59='Backend (to be hidden)'!$BP$3,$F$59='Backend (to be hidden)'!$BP$4),D73='Backend (to be hidden)'!$BL$2,'4. Results &amp; Compliance'!$F$13='Backend (to be hidden)'!$CF$12),'Backend (to be hidden)'!$BN$2,'Backend (to be hidden)'!$BN$3)))</f>
        <v/>
      </c>
      <c r="G73" s="190"/>
      <c r="H73" s="308"/>
      <c r="I73" s="308"/>
      <c r="J73" s="308"/>
      <c r="K73" s="32"/>
      <c r="L73" s="32"/>
    </row>
    <row r="74" spans="1:12" x14ac:dyDescent="0.3">
      <c r="A74" s="57"/>
      <c r="B74" s="173"/>
      <c r="C74" s="231" t="s">
        <v>522</v>
      </c>
      <c r="D74" s="47"/>
      <c r="E74" s="236"/>
      <c r="F74" s="47" t="str">
        <f>IF(D74="",'Backend (to be hidden)'!$BN$4,IF(D74='Backend (to be hidden)'!$BL$3,'Backend (to be hidden)'!$BN$3,IF(AND(OR($F$59='Backend (to be hidden)'!$BP$3,$F$59='Backend (to be hidden)'!$BP$4),D74='Backend (to be hidden)'!$BL$2,'4. Results &amp; Compliance'!$F$13='Backend (to be hidden)'!$CF$12),'Backend (to be hidden)'!$BN$2,'Backend (to be hidden)'!$BN$3)))</f>
        <v/>
      </c>
      <c r="G74" s="190"/>
      <c r="H74" s="308"/>
      <c r="I74" s="308"/>
      <c r="J74" s="308"/>
      <c r="K74" s="32"/>
      <c r="L74" s="32"/>
    </row>
    <row r="75" spans="1:12" x14ac:dyDescent="0.3">
      <c r="A75" s="57"/>
      <c r="B75" s="173"/>
      <c r="C75" s="225" t="s">
        <v>516</v>
      </c>
      <c r="D75" s="391"/>
      <c r="E75" s="392"/>
      <c r="F75" s="393"/>
      <c r="G75" s="190"/>
      <c r="H75" s="308"/>
      <c r="I75" s="308"/>
      <c r="J75" s="308"/>
      <c r="K75" s="32"/>
      <c r="L75" s="32"/>
    </row>
    <row r="76" spans="1:12" ht="6" customHeight="1" x14ac:dyDescent="0.3">
      <c r="A76" s="57"/>
      <c r="B76" s="80"/>
      <c r="C76" s="75"/>
      <c r="D76" s="75"/>
      <c r="E76" s="75"/>
      <c r="F76" s="75"/>
      <c r="G76" s="190"/>
      <c r="H76" s="308"/>
      <c r="I76" s="308"/>
      <c r="J76" s="308"/>
      <c r="K76" s="32"/>
      <c r="L76" s="32"/>
    </row>
    <row r="77" spans="1:12" x14ac:dyDescent="0.3">
      <c r="A77" s="57"/>
      <c r="B77" s="173"/>
      <c r="C77" s="176" t="s">
        <v>196</v>
      </c>
      <c r="D77" s="47"/>
      <c r="E77" s="236"/>
      <c r="F77" s="47" t="str">
        <f>IF(D77="",'Backend (to be hidden)'!$BN$4,IF(D77='Backend (to be hidden)'!$BL$3,'Backend (to be hidden)'!$BN$3,IF(AND(OR($F$59='Backend (to be hidden)'!$BP$3,$F$59='Backend (to be hidden)'!$BP$4),D77='Backend (to be hidden)'!$BL$2,'4. Results &amp; Compliance'!$F$13='Backend (to be hidden)'!$CF$12),'Backend (to be hidden)'!$BN$2,'Backend (to be hidden)'!$BN$3)))</f>
        <v/>
      </c>
      <c r="G77" s="190"/>
      <c r="H77" s="308"/>
      <c r="I77" s="308"/>
      <c r="J77" s="308"/>
      <c r="K77" s="32"/>
      <c r="L77" s="32"/>
    </row>
    <row r="78" spans="1:12" x14ac:dyDescent="0.3">
      <c r="A78" s="57"/>
      <c r="B78" s="173"/>
      <c r="C78" s="225" t="s">
        <v>516</v>
      </c>
      <c r="D78" s="391"/>
      <c r="E78" s="392"/>
      <c r="F78" s="393"/>
      <c r="G78" s="190"/>
      <c r="H78" s="308"/>
      <c r="I78" s="308"/>
      <c r="J78" s="308"/>
      <c r="K78" s="32"/>
      <c r="L78" s="32"/>
    </row>
    <row r="79" spans="1:12" ht="28.5" customHeight="1" x14ac:dyDescent="0.3">
      <c r="A79" s="57"/>
      <c r="B79" s="203"/>
      <c r="C79" s="406" t="s">
        <v>524</v>
      </c>
      <c r="D79" s="406"/>
      <c r="E79" s="406"/>
      <c r="F79" s="406"/>
      <c r="G79" s="190"/>
      <c r="H79" s="308"/>
      <c r="I79" s="308"/>
      <c r="J79" s="308"/>
      <c r="K79" s="32"/>
      <c r="L79" s="32"/>
    </row>
    <row r="80" spans="1:12" ht="75" customHeight="1" x14ac:dyDescent="0.3">
      <c r="A80" s="57"/>
      <c r="B80" s="204"/>
      <c r="C80" s="340"/>
      <c r="D80" s="341"/>
      <c r="E80" s="341"/>
      <c r="F80" s="342"/>
      <c r="G80" s="190"/>
      <c r="H80" s="308"/>
      <c r="I80" s="308"/>
      <c r="J80" s="308"/>
      <c r="K80" s="32"/>
      <c r="L80" s="32"/>
    </row>
    <row r="81" spans="1:12" ht="6" customHeight="1" thickBot="1" x14ac:dyDescent="0.35">
      <c r="A81" s="57"/>
      <c r="B81" s="71"/>
      <c r="C81" s="72"/>
      <c r="D81" s="73"/>
      <c r="E81" s="73"/>
      <c r="F81" s="73"/>
      <c r="G81" s="190"/>
      <c r="H81" s="308"/>
      <c r="I81" s="308"/>
      <c r="J81" s="308"/>
      <c r="K81" s="32"/>
      <c r="L81" s="32"/>
    </row>
    <row r="82" spans="1:12" ht="15.6" x14ac:dyDescent="0.3">
      <c r="A82" s="57"/>
      <c r="B82" s="224"/>
      <c r="C82" s="350" t="s">
        <v>580</v>
      </c>
      <c r="D82" s="350"/>
      <c r="E82" s="350"/>
      <c r="F82" s="350"/>
      <c r="G82" s="351"/>
      <c r="H82" s="308"/>
      <c r="I82" s="308"/>
      <c r="J82" s="308"/>
      <c r="K82" s="32"/>
      <c r="L82" s="32"/>
    </row>
    <row r="83" spans="1:12" ht="6" customHeight="1" x14ac:dyDescent="0.3">
      <c r="A83" s="57"/>
      <c r="B83" s="80"/>
      <c r="C83" s="75"/>
      <c r="D83" s="75"/>
      <c r="E83" s="75"/>
      <c r="F83" s="75"/>
      <c r="G83" s="190"/>
      <c r="H83" s="308"/>
      <c r="I83" s="308"/>
      <c r="J83" s="308"/>
      <c r="K83" s="32"/>
      <c r="L83" s="32"/>
    </row>
    <row r="84" spans="1:12" ht="15.6" x14ac:dyDescent="0.3">
      <c r="A84" s="57"/>
      <c r="B84" s="80"/>
      <c r="C84" s="75"/>
      <c r="D84" s="226" t="s">
        <v>85</v>
      </c>
      <c r="E84" s="87"/>
      <c r="F84" s="226" t="s">
        <v>86</v>
      </c>
      <c r="G84" s="190"/>
      <c r="H84" s="308"/>
      <c r="I84" s="308"/>
      <c r="J84" s="308"/>
      <c r="K84" s="32"/>
      <c r="L84" s="32"/>
    </row>
    <row r="85" spans="1:12" ht="13.2" customHeight="1" x14ac:dyDescent="0.3">
      <c r="A85" s="57"/>
      <c r="B85" s="173"/>
      <c r="C85" s="176" t="s">
        <v>92</v>
      </c>
      <c r="D85" s="54"/>
      <c r="E85" s="87"/>
      <c r="F85" s="227" t="s">
        <v>81</v>
      </c>
      <c r="G85" s="190"/>
      <c r="H85" s="308"/>
      <c r="I85" s="308"/>
      <c r="J85" s="308"/>
      <c r="K85" s="32"/>
      <c r="L85" s="32"/>
    </row>
    <row r="86" spans="1:12" ht="14.1" customHeight="1" x14ac:dyDescent="0.3">
      <c r="A86" s="57"/>
      <c r="B86" s="173"/>
      <c r="C86" s="176" t="s">
        <v>93</v>
      </c>
      <c r="D86" s="35"/>
      <c r="E86" s="87"/>
      <c r="F86" s="227" t="s">
        <v>81</v>
      </c>
      <c r="G86" s="190"/>
      <c r="H86" s="308"/>
      <c r="I86" s="308"/>
      <c r="J86" s="308"/>
      <c r="K86" s="32"/>
      <c r="L86" s="32"/>
    </row>
    <row r="87" spans="1:12" ht="6" customHeight="1" x14ac:dyDescent="0.3">
      <c r="A87" s="57"/>
      <c r="B87" s="80"/>
      <c r="C87" s="75"/>
      <c r="D87" s="75"/>
      <c r="E87" s="75"/>
      <c r="F87" s="75"/>
      <c r="G87" s="190"/>
      <c r="H87" s="308"/>
      <c r="I87" s="308"/>
      <c r="J87" s="308"/>
      <c r="K87" s="32"/>
      <c r="L87" s="32"/>
    </row>
    <row r="88" spans="1:12" ht="14.1" customHeight="1" x14ac:dyDescent="0.3">
      <c r="A88" s="57"/>
      <c r="B88" s="173"/>
      <c r="C88" s="388" t="s">
        <v>611</v>
      </c>
      <c r="D88" s="388"/>
      <c r="E88" s="388"/>
      <c r="F88" s="388"/>
      <c r="G88" s="389"/>
      <c r="H88" s="308"/>
      <c r="I88" s="308"/>
      <c r="J88" s="308"/>
      <c r="K88" s="32"/>
      <c r="L88" s="32"/>
    </row>
    <row r="89" spans="1:12" ht="6" customHeight="1" thickBot="1" x14ac:dyDescent="0.35">
      <c r="A89" s="57"/>
      <c r="B89" s="101"/>
      <c r="C89" s="72"/>
      <c r="D89" s="73"/>
      <c r="E89" s="73"/>
      <c r="F89" s="73"/>
      <c r="G89" s="74"/>
      <c r="H89" s="308"/>
      <c r="I89" s="308"/>
      <c r="J89" s="308"/>
      <c r="K89" s="32"/>
      <c r="L89" s="32"/>
    </row>
    <row r="90" spans="1:12" ht="15.6" x14ac:dyDescent="0.3">
      <c r="A90" s="57"/>
      <c r="B90" s="224"/>
      <c r="C90" s="350" t="s">
        <v>490</v>
      </c>
      <c r="D90" s="350"/>
      <c r="E90" s="350"/>
      <c r="F90" s="350"/>
      <c r="G90" s="351"/>
      <c r="H90" s="308"/>
      <c r="I90" s="308"/>
      <c r="J90" s="308"/>
      <c r="K90" s="32"/>
      <c r="L90" s="32"/>
    </row>
    <row r="91" spans="1:12" ht="5.0999999999999996" customHeight="1" x14ac:dyDescent="0.3">
      <c r="A91" s="57"/>
      <c r="B91" s="80"/>
      <c r="C91" s="75"/>
      <c r="D91" s="75"/>
      <c r="E91" s="75"/>
      <c r="F91" s="75"/>
      <c r="G91" s="190"/>
      <c r="H91" s="308"/>
      <c r="I91" s="308"/>
      <c r="J91" s="308"/>
      <c r="K91" s="32"/>
      <c r="L91" s="32"/>
    </row>
    <row r="92" spans="1:12" x14ac:dyDescent="0.3">
      <c r="A92" s="57"/>
      <c r="B92" s="203"/>
      <c r="C92" s="408" t="s">
        <v>542</v>
      </c>
      <c r="D92" s="408"/>
      <c r="E92" s="408"/>
      <c r="F92" s="408"/>
      <c r="G92" s="190"/>
      <c r="H92" s="308"/>
      <c r="I92" s="308"/>
      <c r="J92" s="308"/>
      <c r="K92" s="32"/>
      <c r="L92" s="32"/>
    </row>
    <row r="93" spans="1:12" ht="74.099999999999994" customHeight="1" x14ac:dyDescent="0.3">
      <c r="A93" s="57"/>
      <c r="B93" s="204"/>
      <c r="C93" s="337"/>
      <c r="D93" s="338"/>
      <c r="E93" s="338"/>
      <c r="F93" s="339"/>
      <c r="G93" s="190"/>
      <c r="H93" s="308"/>
      <c r="I93" s="308"/>
      <c r="J93" s="308"/>
      <c r="K93" s="32"/>
      <c r="L93" s="32"/>
    </row>
    <row r="94" spans="1:12" ht="5.0999999999999996" customHeight="1" x14ac:dyDescent="0.3">
      <c r="A94" s="57"/>
      <c r="B94" s="80"/>
      <c r="C94" s="75"/>
      <c r="D94" s="75"/>
      <c r="E94" s="75"/>
      <c r="F94" s="75"/>
      <c r="G94" s="190"/>
      <c r="H94" s="308"/>
      <c r="I94" s="308"/>
      <c r="J94" s="308"/>
      <c r="K94" s="32"/>
      <c r="L94" s="32"/>
    </row>
    <row r="95" spans="1:12" ht="26.25" customHeight="1" x14ac:dyDescent="0.3">
      <c r="A95" s="57"/>
      <c r="B95" s="173"/>
      <c r="C95" s="404" t="s">
        <v>585</v>
      </c>
      <c r="D95" s="404"/>
      <c r="E95" s="405"/>
      <c r="F95" s="247"/>
      <c r="G95" s="190"/>
      <c r="H95" s="308"/>
      <c r="I95" s="308"/>
      <c r="J95" s="308"/>
      <c r="K95" s="32"/>
      <c r="L95" s="32"/>
    </row>
    <row r="96" spans="1:12" ht="5.0999999999999996" customHeight="1" x14ac:dyDescent="0.3">
      <c r="A96" s="57"/>
      <c r="B96" s="80"/>
      <c r="C96" s="75"/>
      <c r="D96" s="75"/>
      <c r="E96" s="75"/>
      <c r="F96" s="75"/>
      <c r="G96" s="190"/>
      <c r="H96" s="308"/>
      <c r="I96" s="308"/>
      <c r="J96" s="308"/>
      <c r="K96" s="32"/>
      <c r="L96" s="32"/>
    </row>
    <row r="97" spans="1:12" ht="15.6" x14ac:dyDescent="0.3">
      <c r="A97" s="57"/>
      <c r="B97" s="80"/>
      <c r="C97" s="403" t="s">
        <v>543</v>
      </c>
      <c r="D97" s="403"/>
      <c r="E97" s="403"/>
      <c r="F97" s="403"/>
      <c r="G97" s="190"/>
      <c r="H97" s="308"/>
      <c r="I97" s="308"/>
      <c r="J97" s="308"/>
      <c r="K97" s="32"/>
      <c r="L97" s="32"/>
    </row>
    <row r="98" spans="1:12" ht="45" customHeight="1" x14ac:dyDescent="0.3">
      <c r="A98" s="57"/>
      <c r="B98" s="204"/>
      <c r="C98" s="337"/>
      <c r="D98" s="338"/>
      <c r="E98" s="338"/>
      <c r="F98" s="339"/>
      <c r="G98" s="190"/>
      <c r="H98" s="308"/>
      <c r="I98" s="308"/>
      <c r="J98" s="308"/>
      <c r="K98" s="32"/>
      <c r="L98" s="32"/>
    </row>
    <row r="99" spans="1:12" ht="6" customHeight="1" thickBot="1" x14ac:dyDescent="0.35">
      <c r="A99" s="57"/>
      <c r="B99" s="83"/>
      <c r="C99" s="84"/>
      <c r="D99" s="84"/>
      <c r="E99" s="84"/>
      <c r="F99" s="84"/>
      <c r="G99" s="74"/>
      <c r="H99" s="308"/>
      <c r="I99" s="308"/>
      <c r="J99" s="308"/>
      <c r="K99" s="32"/>
      <c r="L99" s="32"/>
    </row>
    <row r="100" spans="1:12" ht="15.6" x14ac:dyDescent="0.3">
      <c r="A100" s="57"/>
      <c r="B100" s="224"/>
      <c r="C100" s="350" t="s">
        <v>488</v>
      </c>
      <c r="D100" s="350"/>
      <c r="E100" s="350"/>
      <c r="F100" s="350"/>
      <c r="G100" s="351"/>
      <c r="H100" s="308"/>
      <c r="I100" s="308"/>
      <c r="J100" s="308"/>
      <c r="K100" s="32"/>
      <c r="L100" s="32"/>
    </row>
    <row r="101" spans="1:12" ht="5.0999999999999996" customHeight="1" x14ac:dyDescent="0.3">
      <c r="A101" s="57"/>
      <c r="B101" s="80"/>
      <c r="C101" s="75"/>
      <c r="D101" s="75"/>
      <c r="E101" s="75"/>
      <c r="F101" s="75"/>
      <c r="G101" s="190"/>
      <c r="H101" s="308"/>
      <c r="I101" s="308"/>
      <c r="J101" s="308"/>
      <c r="K101" s="32"/>
      <c r="L101" s="32"/>
    </row>
    <row r="102" spans="1:12" ht="13.5" customHeight="1" x14ac:dyDescent="0.3">
      <c r="A102" s="57"/>
      <c r="B102" s="80"/>
      <c r="C102" s="410" t="s">
        <v>553</v>
      </c>
      <c r="D102" s="410"/>
      <c r="E102" s="410"/>
      <c r="F102" s="410"/>
      <c r="G102" s="411"/>
      <c r="H102" s="308"/>
      <c r="I102" s="308"/>
      <c r="J102" s="308"/>
      <c r="K102" s="32"/>
      <c r="L102" s="32"/>
    </row>
    <row r="103" spans="1:12" ht="24" customHeight="1" x14ac:dyDescent="0.3">
      <c r="A103" s="57"/>
      <c r="B103" s="173"/>
      <c r="C103" s="404" t="s">
        <v>551</v>
      </c>
      <c r="D103" s="404"/>
      <c r="E103" s="405"/>
      <c r="F103" s="36"/>
      <c r="G103" s="190"/>
      <c r="H103" s="308"/>
      <c r="I103" s="308"/>
      <c r="J103" s="308"/>
      <c r="K103" s="32"/>
      <c r="L103" s="32"/>
    </row>
    <row r="104" spans="1:12" x14ac:dyDescent="0.3">
      <c r="A104" s="57"/>
      <c r="B104" s="203"/>
      <c r="C104" s="401" t="s">
        <v>541</v>
      </c>
      <c r="D104" s="401"/>
      <c r="E104" s="401"/>
      <c r="F104" s="401"/>
      <c r="G104" s="190"/>
      <c r="H104" s="308"/>
      <c r="I104" s="308"/>
      <c r="J104" s="308"/>
      <c r="K104" s="32"/>
      <c r="L104" s="32"/>
    </row>
    <row r="105" spans="1:12" ht="74.099999999999994" customHeight="1" x14ac:dyDescent="0.3">
      <c r="A105" s="57"/>
      <c r="B105" s="204"/>
      <c r="C105" s="340"/>
      <c r="D105" s="341"/>
      <c r="E105" s="341"/>
      <c r="F105" s="342"/>
      <c r="G105" s="190"/>
      <c r="H105" s="308"/>
      <c r="I105" s="308"/>
      <c r="J105" s="308"/>
      <c r="K105" s="32"/>
      <c r="L105" s="32"/>
    </row>
    <row r="106" spans="1:12" ht="5.0999999999999996" customHeight="1" x14ac:dyDescent="0.3">
      <c r="A106" s="57"/>
      <c r="B106" s="80"/>
      <c r="C106" s="219"/>
      <c r="D106" s="219"/>
      <c r="E106" s="219"/>
      <c r="F106" s="75"/>
      <c r="G106" s="190"/>
      <c r="H106" s="308"/>
      <c r="I106" s="308"/>
      <c r="J106" s="308"/>
      <c r="K106" s="32"/>
      <c r="L106" s="32"/>
    </row>
    <row r="107" spans="1:12" ht="24.75" customHeight="1" x14ac:dyDescent="0.3">
      <c r="A107" s="57"/>
      <c r="B107" s="173"/>
      <c r="C107" s="409" t="s">
        <v>552</v>
      </c>
      <c r="D107" s="409"/>
      <c r="E107" s="405"/>
      <c r="F107" s="36"/>
      <c r="G107" s="190"/>
      <c r="H107" s="308"/>
      <c r="I107" s="308"/>
      <c r="J107" s="308"/>
      <c r="K107" s="32"/>
      <c r="L107" s="32"/>
    </row>
    <row r="108" spans="1:12" ht="24.75" customHeight="1" x14ac:dyDescent="0.3">
      <c r="A108" s="57"/>
      <c r="B108" s="203"/>
      <c r="C108" s="401" t="s">
        <v>550</v>
      </c>
      <c r="D108" s="401"/>
      <c r="E108" s="401"/>
      <c r="F108" s="401"/>
      <c r="G108" s="190"/>
      <c r="H108" s="308"/>
      <c r="I108" s="308"/>
      <c r="J108" s="308"/>
      <c r="K108" s="32"/>
      <c r="L108" s="32"/>
    </row>
    <row r="109" spans="1:12" ht="74.099999999999994" customHeight="1" x14ac:dyDescent="0.3">
      <c r="A109" s="57"/>
      <c r="B109" s="204"/>
      <c r="C109" s="340"/>
      <c r="D109" s="341"/>
      <c r="E109" s="341"/>
      <c r="F109" s="342"/>
      <c r="G109" s="190"/>
      <c r="H109" s="308"/>
      <c r="I109" s="308"/>
      <c r="J109" s="308"/>
      <c r="K109" s="32"/>
      <c r="L109" s="32"/>
    </row>
    <row r="110" spans="1:12" ht="5.0999999999999996" customHeight="1" x14ac:dyDescent="0.3">
      <c r="A110" s="57"/>
      <c r="B110" s="80"/>
      <c r="C110" s="219"/>
      <c r="D110" s="219"/>
      <c r="E110" s="219"/>
      <c r="F110" s="75"/>
      <c r="G110" s="190"/>
      <c r="H110" s="308"/>
      <c r="I110" s="308"/>
      <c r="J110" s="308"/>
      <c r="K110" s="32"/>
      <c r="L110" s="32"/>
    </row>
    <row r="111" spans="1:12" x14ac:dyDescent="0.3">
      <c r="A111" s="57"/>
      <c r="B111" s="203"/>
      <c r="C111" s="407" t="s">
        <v>491</v>
      </c>
      <c r="D111" s="407"/>
      <c r="E111" s="407"/>
      <c r="F111" s="407"/>
      <c r="G111" s="190"/>
      <c r="H111" s="308"/>
      <c r="I111" s="308"/>
      <c r="J111" s="308"/>
      <c r="K111" s="32"/>
      <c r="L111" s="32"/>
    </row>
    <row r="112" spans="1:12" x14ac:dyDescent="0.3">
      <c r="A112" s="57"/>
      <c r="B112" s="173"/>
      <c r="C112" s="401" t="s">
        <v>544</v>
      </c>
      <c r="D112" s="401"/>
      <c r="E112" s="401"/>
      <c r="F112" s="401"/>
      <c r="G112" s="190"/>
      <c r="H112" s="308"/>
      <c r="I112" s="308"/>
      <c r="J112" s="308"/>
      <c r="K112" s="32"/>
      <c r="L112" s="32"/>
    </row>
    <row r="113" spans="1:12" ht="74.099999999999994" customHeight="1" x14ac:dyDescent="0.3">
      <c r="A113" s="57"/>
      <c r="B113" s="204"/>
      <c r="C113" s="340"/>
      <c r="D113" s="341"/>
      <c r="E113" s="341"/>
      <c r="F113" s="342"/>
      <c r="G113" s="190"/>
      <c r="H113" s="308"/>
      <c r="I113" s="308"/>
      <c r="J113" s="308"/>
      <c r="K113" s="32"/>
      <c r="L113" s="32"/>
    </row>
    <row r="114" spans="1:12" ht="6" customHeight="1" thickBot="1" x14ac:dyDescent="0.35">
      <c r="A114" s="57"/>
      <c r="B114" s="101"/>
      <c r="C114" s="72"/>
      <c r="D114" s="73"/>
      <c r="E114" s="73"/>
      <c r="F114" s="73"/>
      <c r="G114" s="74"/>
    </row>
  </sheetData>
  <sheetProtection algorithmName="SHA-512" hashValue="/WjXX5rpMgOIdPA5wsItySZ28ppwAIkvNIOrL6mDdcL7Uvg5sgD+ZUvlO6bIQN7v2f1WWtLogdwQGa+bcXZZZQ==" saltValue="FQaXCulAJqFVsQzt8Jojng==" spinCount="100000" sheet="1" objects="1" scenarios="1"/>
  <mergeCells count="58">
    <mergeCell ref="C107:E107"/>
    <mergeCell ref="C108:F108"/>
    <mergeCell ref="C100:G100"/>
    <mergeCell ref="C82:G82"/>
    <mergeCell ref="C102:G102"/>
    <mergeCell ref="C113:F113"/>
    <mergeCell ref="C97:F97"/>
    <mergeCell ref="C95:E95"/>
    <mergeCell ref="D78:F78"/>
    <mergeCell ref="C79:F79"/>
    <mergeCell ref="C80:F80"/>
    <mergeCell ref="C98:F98"/>
    <mergeCell ref="C112:F112"/>
    <mergeCell ref="C90:G90"/>
    <mergeCell ref="C111:F111"/>
    <mergeCell ref="C92:F92"/>
    <mergeCell ref="C93:F93"/>
    <mergeCell ref="C105:F105"/>
    <mergeCell ref="C103:E103"/>
    <mergeCell ref="C104:F104"/>
    <mergeCell ref="C109:F109"/>
    <mergeCell ref="D11:F11"/>
    <mergeCell ref="C48:E48"/>
    <mergeCell ref="C56:E56"/>
    <mergeCell ref="C59:E59"/>
    <mergeCell ref="C57:F57"/>
    <mergeCell ref="D25:F25"/>
    <mergeCell ref="C30:F30"/>
    <mergeCell ref="C20:F20"/>
    <mergeCell ref="D15:F15"/>
    <mergeCell ref="D16:F16"/>
    <mergeCell ref="D22:F22"/>
    <mergeCell ref="C41:F41"/>
    <mergeCell ref="D13:F13"/>
    <mergeCell ref="C50:F50"/>
    <mergeCell ref="C51:F51"/>
    <mergeCell ref="D54:F54"/>
    <mergeCell ref="C2:G2"/>
    <mergeCell ref="C6:G6"/>
    <mergeCell ref="C7:G7"/>
    <mergeCell ref="C9:G9"/>
    <mergeCell ref="D10:F10"/>
    <mergeCell ref="D12:F12"/>
    <mergeCell ref="C42:F42"/>
    <mergeCell ref="C88:G88"/>
    <mergeCell ref="C39:G39"/>
    <mergeCell ref="C29:F29"/>
    <mergeCell ref="D17:F17"/>
    <mergeCell ref="C60:F60"/>
    <mergeCell ref="C61:F61"/>
    <mergeCell ref="D69:F69"/>
    <mergeCell ref="D75:F75"/>
    <mergeCell ref="D14:F14"/>
    <mergeCell ref="D18:F18"/>
    <mergeCell ref="C27:G27"/>
    <mergeCell ref="C24:G24"/>
    <mergeCell ref="D19:F19"/>
    <mergeCell ref="D21:F21"/>
  </mergeCells>
  <conditionalFormatting sqref="B50:B51">
    <cfRule type="expression" dxfId="238" priority="81">
      <formula>OR(#REF!="no")</formula>
    </cfRule>
  </conditionalFormatting>
  <conditionalFormatting sqref="B108:B109">
    <cfRule type="expression" dxfId="237" priority="93">
      <formula>OR(#REF!="no")</formula>
    </cfRule>
  </conditionalFormatting>
  <conditionalFormatting sqref="B38:C38">
    <cfRule type="expression" priority="112">
      <formula>$D$86="no"</formula>
    </cfRule>
  </conditionalFormatting>
  <conditionalFormatting sqref="B104:B105">
    <cfRule type="expression" dxfId="236" priority="70">
      <formula>OR(#REF!="no")</formula>
    </cfRule>
  </conditionalFormatting>
  <conditionalFormatting sqref="B111 B113 B98">
    <cfRule type="expression" dxfId="235" priority="68">
      <formula>OR(#REF!="no")</formula>
    </cfRule>
  </conditionalFormatting>
  <conditionalFormatting sqref="B79:B80">
    <cfRule type="expression" dxfId="234" priority="29">
      <formula>OR(#REF!="no")</formula>
    </cfRule>
  </conditionalFormatting>
  <conditionalFormatting sqref="B92:B93">
    <cfRule type="expression" dxfId="233" priority="24">
      <formula>OR(#REF!="no")</formula>
    </cfRule>
  </conditionalFormatting>
  <conditionalFormatting sqref="F71:F74 F77 F63:F68">
    <cfRule type="expression" dxfId="232" priority="7">
      <formula>$F$59=""</formula>
    </cfRule>
  </conditionalFormatting>
  <dataValidations count="11">
    <dataValidation type="list" allowBlank="1" showInputMessage="1" showErrorMessage="1" sqref="I27:I31 I94 I110 I90:I91 I99:I101 I82 I106 I24 I52:I53 I96 I38:I41 D39:G39 D24:G24 D90:G90 D82:G82 D100:G100 D27:G27" xr:uid="{00000000-0002-0000-0200-000000000000}">
      <formula1>INDIRECT("SecondaryBuildingUse")</formula1>
    </dataValidation>
    <dataValidation type="list" allowBlank="1" showInputMessage="1" showErrorMessage="1" sqref="I27:I31 I94 I110 I90:I91 I99:I101 I82 I106 I24 I52:I53 I96 I38:I41 D39:G39 D24:G24 D90:G90 D82:G82 D100:G100 D27:G27" xr:uid="{00000000-0002-0000-0200-000001000000}">
      <formula1>INDIRECT("ConstructionType")</formula1>
    </dataValidation>
    <dataValidation type="list" allowBlank="1" showInputMessage="1" showErrorMessage="1" sqref="D37 F32:F37 D85:D86 D32 F85:F86 F45:F46 D45:D46" xr:uid="{00000000-0002-0000-0200-000002000000}">
      <formula1>INDIRECT("BiogenicInclusion")</formula1>
    </dataValidation>
    <dataValidation type="list" allowBlank="1" showInputMessage="1" showErrorMessage="1" sqref="D17" xr:uid="{00000000-0002-0000-0200-000003000000}">
      <formula1>INDIRECT("LCATool")</formula1>
    </dataValidation>
    <dataValidation type="list" allowBlank="1" showInputMessage="1" showErrorMessage="1" sqref="D13 D15" xr:uid="{00000000-0002-0000-0200-000004000000}">
      <formula1>INDIRECT("MaterialQuantitySource")</formula1>
    </dataValidation>
    <dataValidation type="list" allowBlank="1" showInputMessage="1" showErrorMessage="1" sqref="D21" xr:uid="{00000000-0002-0000-0200-000005000000}">
      <formula1>INDIRECT("GreenBuildingRatingSystem")</formula1>
    </dataValidation>
    <dataValidation type="list" allowBlank="1" showInputMessage="1" showErrorMessage="1" sqref="F56 E107:F107 E48:F48 E103:F103 E95:F95 D63:D68 D71:D74 D77" xr:uid="{00000000-0002-0000-0200-000006000000}">
      <formula1>INDIRECT("scope")</formula1>
    </dataValidation>
    <dataValidation type="list" allowBlank="1" showInputMessage="1" showErrorMessage="1" sqref="F59" xr:uid="{00000000-0002-0000-0200-000007000000}">
      <formula1>INDIRECT("ComplianceOptionalScope")</formula1>
    </dataValidation>
    <dataValidation type="list" allowBlank="1" showInputMessage="1" showErrorMessage="1" sqref="D33:D36" xr:uid="{828B53A8-4339-424F-A070-B36A1036A8BB}">
      <formula1>INDIRECT("Life_Cycle_Stages_Scope")</formula1>
    </dataValidation>
    <dataValidation type="list" allowBlank="1" showInputMessage="1" showErrorMessage="1" sqref="D19:F19" xr:uid="{00000000-0002-0000-0200-000009000000}">
      <formula1>INDIRECT("Scope")</formula1>
    </dataValidation>
    <dataValidation type="list" allowBlank="1" showInputMessage="1" showErrorMessage="1" sqref="F77 F71:F74 F63:F68" xr:uid="{00000000-0002-0000-0200-00000A000000}">
      <formula1>INDIRECT("life_cycle_stages_scope")</formula1>
    </dataValidation>
  </dataValidations>
  <pageMargins left="0.7" right="0.7" top="0.75" bottom="0.75" header="0.3" footer="0.3"/>
  <pageSetup orientation="portrait" r:id="rId1"/>
  <rowBreaks count="3" manualBreakCount="3">
    <brk id="26" max="16383" man="1"/>
    <brk id="52" max="16383" man="1"/>
    <brk id="89" max="16383"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15" id="{38A08469-6262-4BF4-B14A-260C3E717F58}">
            <xm:f>NOT($F$56='Backend (to be hidden)'!$BL$2)</xm:f>
            <x14:dxf>
              <font>
                <color theme="0" tint="-0.14996795556505021"/>
              </font>
              <fill>
                <patternFill>
                  <bgColor theme="0" tint="-0.14996795556505021"/>
                </patternFill>
              </fill>
              <border>
                <left style="thin">
                  <color theme="0" tint="-0.14996795556505021"/>
                </left>
                <right style="thin">
                  <color theme="0" tint="-0.14996795556505021"/>
                </right>
                <bottom style="thin">
                  <color theme="0" tint="-0.14993743705557422"/>
                </bottom>
                <vertical/>
                <horizontal/>
              </border>
            </x14:dxf>
          </x14:cfRule>
          <xm:sqref>C57</xm:sqref>
        </x14:conditionalFormatting>
        <x14:conditionalFormatting xmlns:xm="http://schemas.microsoft.com/office/excel/2006/main">
          <x14:cfRule type="expression" priority="111" id="{D8703A71-0074-413B-9BB2-320A73579E0F}">
            <xm:f>NOT($D$13='Backend (to be hidden)'!$BD$7)</xm:f>
            <x14:dxf>
              <font>
                <color theme="0" tint="-0.14996795556505021"/>
              </font>
              <fill>
                <patternFill>
                  <bgColor theme="0" tint="-0.14996795556505021"/>
                </patternFill>
              </fill>
              <border>
                <left style="thin">
                  <color theme="0" tint="-0.14996795556505021"/>
                </left>
                <right style="thin">
                  <color theme="0" tint="-0.14996795556505021"/>
                </right>
              </border>
            </x14:dxf>
          </x14:cfRule>
          <xm:sqref>C14:F14</xm:sqref>
        </x14:conditionalFormatting>
        <x14:conditionalFormatting xmlns:xm="http://schemas.microsoft.com/office/excel/2006/main">
          <x14:cfRule type="expression" priority="86" id="{07E4B0E2-5EC5-4638-9BB4-D45220ECDA5C}">
            <xm:f>NOT(OR($D$85='Backend (to be hidden)'!$BU$2,$D$86='Backend (to be hidden)'!$BU$2))</xm:f>
            <x14:dxf>
              <font>
                <color theme="0" tint="-0.14996795556505021"/>
              </font>
              <fill>
                <patternFill>
                  <bgColor theme="0" tint="-0.14996795556505021"/>
                </patternFill>
              </fill>
              <border>
                <left/>
                <right/>
                <top/>
                <bottom/>
                <vertical/>
                <horizontal/>
              </border>
            </x14:dxf>
          </x14:cfRule>
          <xm:sqref>C88</xm:sqref>
        </x14:conditionalFormatting>
        <x14:conditionalFormatting xmlns:xm="http://schemas.microsoft.com/office/excel/2006/main">
          <x14:cfRule type="expression" priority="80" id="{7545F18B-B791-407C-BADE-D90B9C8660FC}">
            <xm:f>NOT($F$48='Backend (to be hidden)'!$BL$2)</xm:f>
            <x14:dxf>
              <font>
                <color theme="0" tint="-0.14996795556505021"/>
              </font>
              <fill>
                <patternFill>
                  <bgColor theme="0" tint="-0.14996795556505021"/>
                </patternFill>
              </fill>
              <border>
                <left/>
                <right/>
                <top/>
                <bottom/>
                <vertical/>
                <horizontal/>
              </border>
            </x14:dxf>
          </x14:cfRule>
          <xm:sqref>C50:F51</xm:sqref>
        </x14:conditionalFormatting>
        <x14:conditionalFormatting xmlns:xm="http://schemas.microsoft.com/office/excel/2006/main">
          <x14:cfRule type="expression" priority="694" id="{814AC9D4-1D7C-4CE6-86DC-C834226C90FD}">
            <xm:f>NOT($D$17='Backend (to be hidden)'!$BH$8)</xm:f>
            <x14:dxf>
              <font>
                <color theme="0" tint="-0.14996795556505021"/>
              </font>
              <fill>
                <patternFill>
                  <bgColor theme="0" tint="-0.14996795556505021"/>
                </patternFill>
              </fill>
              <border>
                <left/>
                <right/>
                <bottom/>
                <vertical/>
                <horizontal/>
              </border>
            </x14:dxf>
          </x14:cfRule>
          <xm:sqref>C18:F18</xm:sqref>
        </x14:conditionalFormatting>
        <x14:conditionalFormatting xmlns:xm="http://schemas.microsoft.com/office/excel/2006/main">
          <x14:cfRule type="expression" priority="695" id="{C24E18FB-4CED-4D41-B7CF-0695E382349A}">
            <xm:f>NOT($D$17='Backend (to be hidden)'!$BH$8)</xm:f>
            <x14:dxf>
              <font>
                <color theme="0" tint="-0.14996795556505021"/>
              </font>
              <fill>
                <patternFill>
                  <bgColor theme="0" tint="-0.14996795556505021"/>
                </patternFill>
              </fill>
              <border>
                <left/>
                <right/>
                <top/>
                <bottom/>
                <vertical/>
                <horizontal/>
              </border>
            </x14:dxf>
          </x14:cfRule>
          <xm:sqref>C19:F19</xm:sqref>
        </x14:conditionalFormatting>
        <x14:conditionalFormatting xmlns:xm="http://schemas.microsoft.com/office/excel/2006/main">
          <x14:cfRule type="expression" priority="69" id="{F605131E-FBCE-42B5-888D-2DD6CBEF3EBB}">
            <xm:f>NOT($F$103='Backend (to be hidden)'!$BL$2)</xm:f>
            <x14:dxf>
              <font>
                <color theme="0" tint="-0.14996795556505021"/>
              </font>
              <fill>
                <patternFill>
                  <bgColor theme="0" tint="-0.14996795556505021"/>
                </patternFill>
              </fill>
              <border>
                <left/>
                <right/>
                <top/>
                <bottom/>
                <vertical/>
                <horizontal/>
              </border>
            </x14:dxf>
          </x14:cfRule>
          <xm:sqref>C104 C105:F105</xm:sqref>
        </x14:conditionalFormatting>
        <x14:conditionalFormatting xmlns:xm="http://schemas.microsoft.com/office/excel/2006/main">
          <x14:cfRule type="expression" priority="62" id="{9194C285-4253-43CE-800F-0328B048DDFD}">
            <xm:f>NOT($D$15='Backend (to be hidden)'!$BD$7)</xm:f>
            <x14:dxf>
              <font>
                <color theme="0" tint="-0.14996795556505021"/>
              </font>
              <fill>
                <patternFill>
                  <bgColor theme="0" tint="-0.14996795556505021"/>
                </patternFill>
              </fill>
              <border>
                <left style="thin">
                  <color theme="0" tint="-0.14996795556505021"/>
                </left>
                <right style="thin">
                  <color theme="0" tint="-0.14996795556505021"/>
                </right>
              </border>
            </x14:dxf>
          </x14:cfRule>
          <xm:sqref>C16:F16</xm:sqref>
        </x14:conditionalFormatting>
        <x14:conditionalFormatting xmlns:xm="http://schemas.microsoft.com/office/excel/2006/main">
          <x14:cfRule type="expression" priority="38" id="{01B06104-9CF5-419D-B279-34A5296EA56E}">
            <xm:f>NOT($D$68='Backend (to be hidden)'!$BL$2)</xm:f>
            <x14:dxf>
              <font>
                <color theme="0" tint="-0.14996795556505021"/>
              </font>
              <fill>
                <patternFill>
                  <bgColor theme="0" tint="-0.14996795556505021"/>
                </patternFill>
              </fill>
              <border>
                <left/>
                <right/>
                <bottom/>
                <vertical/>
                <horizontal/>
              </border>
            </x14:dxf>
          </x14:cfRule>
          <xm:sqref>C69:F69</xm:sqref>
        </x14:conditionalFormatting>
        <x14:conditionalFormatting xmlns:xm="http://schemas.microsoft.com/office/excel/2006/main">
          <x14:cfRule type="expression" priority="36" id="{2F909F2D-D258-4A5C-8C0A-A1A97068A44F}">
            <xm:f>NOT($D$74='Backend (to be hidden)'!$BL$2)</xm:f>
            <x14:dxf>
              <font>
                <color theme="0" tint="-0.14996795556505021"/>
              </font>
              <fill>
                <patternFill>
                  <bgColor theme="0" tint="-0.14996795556505021"/>
                </patternFill>
              </fill>
              <border>
                <left/>
                <right/>
                <bottom/>
                <vertical/>
                <horizontal/>
              </border>
            </x14:dxf>
          </x14:cfRule>
          <xm:sqref>C75:F75</xm:sqref>
        </x14:conditionalFormatting>
        <x14:conditionalFormatting xmlns:xm="http://schemas.microsoft.com/office/excel/2006/main">
          <x14:cfRule type="expression" priority="30" id="{9BCAF65B-2683-41DA-803D-AAA393C5E979}">
            <xm:f>NOT($D$77='Backend (to be hidden)'!$BL$2)</xm:f>
            <x14:dxf>
              <font>
                <color theme="0" tint="-0.14996795556505021"/>
              </font>
              <fill>
                <patternFill>
                  <bgColor theme="0" tint="-0.14996795556505021"/>
                </patternFill>
              </fill>
              <border>
                <left/>
                <right/>
                <bottom/>
                <vertical/>
                <horizontal/>
              </border>
            </x14:dxf>
          </x14:cfRule>
          <xm:sqref>C78:F78</xm:sqref>
        </x14:conditionalFormatting>
        <x14:conditionalFormatting xmlns:xm="http://schemas.microsoft.com/office/excel/2006/main">
          <x14:cfRule type="expression" priority="25" id="{DA11D29F-F730-41CC-B90D-FB63BABEC607}">
            <xm:f>NOT($F$95='Backend (to be hidden)'!$BL$2)</xm:f>
            <x14:dxf>
              <font>
                <color theme="0" tint="-0.14996795556505021"/>
              </font>
              <fill>
                <patternFill>
                  <bgColor theme="0" tint="-0.14996795556505021"/>
                </patternFill>
              </fill>
              <border>
                <left/>
                <right/>
                <top/>
                <bottom/>
                <vertical/>
                <horizontal/>
              </border>
            </x14:dxf>
          </x14:cfRule>
          <xm:sqref>C97:F98</xm:sqref>
        </x14:conditionalFormatting>
        <x14:conditionalFormatting xmlns:xm="http://schemas.microsoft.com/office/excel/2006/main">
          <x14:cfRule type="expression" priority="731" id="{CDE21CDA-A64D-41AD-A93E-939AF3972FC0}">
            <xm:f>OR($F$56="",$F$56='Backend (to be hidden)'!$BL$3,NOT($F$59='Backend (to be hidden)'!$BP$4))</xm:f>
            <x14:dxf>
              <font>
                <color theme="0" tint="-0.14996795556505021"/>
              </font>
              <fill>
                <patternFill>
                  <bgColor theme="0" tint="-0.14996795556505021"/>
                </patternFill>
              </fill>
              <border>
                <left style="thin">
                  <color theme="0" tint="-0.14996795556505021"/>
                </left>
                <right style="thin">
                  <color theme="0" tint="-0.14996795556505021"/>
                </right>
                <bottom style="thin">
                  <color theme="0" tint="-0.14993743705557422"/>
                </bottom>
                <vertical/>
                <horizontal/>
              </border>
            </x14:dxf>
          </x14:cfRule>
          <xm:sqref>C60</xm:sqref>
        </x14:conditionalFormatting>
        <x14:conditionalFormatting xmlns:xm="http://schemas.microsoft.com/office/excel/2006/main">
          <x14:cfRule type="expression" priority="732" id="{AE93F737-8964-4470-B0B2-D75BDE697D71}">
            <xm:f>NOT($F$56='Backend (to be hidden)'!$BL$2)</xm:f>
            <x14:dxf>
              <font>
                <color theme="0" tint="-0.14996795556505021"/>
              </font>
              <fill>
                <patternFill>
                  <bgColor theme="0" tint="-0.14996795556505021"/>
                </patternFill>
              </fill>
            </x14:dxf>
          </x14:cfRule>
          <xm:sqref>F71:F74 F77 D63:D69 D71:D75 D77:D78 F63:F68</xm:sqref>
        </x14:conditionalFormatting>
        <x14:conditionalFormatting xmlns:xm="http://schemas.microsoft.com/office/excel/2006/main">
          <x14:cfRule type="expression" priority="748" id="{AF6E05CC-FCFF-49F4-85CE-6F097236D7FD}">
            <xm:f>NOT($F$56='Backend (to be hidden)'!$BL$2)</xm:f>
            <x14:dxf>
              <font>
                <color theme="0" tint="-0.14996795556505021"/>
              </font>
              <fill>
                <patternFill>
                  <bgColor theme="0" tint="-0.14996795556505021"/>
                </patternFill>
              </fill>
              <border>
                <left/>
                <right/>
                <top/>
                <bottom/>
                <vertical/>
                <horizontal/>
              </border>
            </x14:dxf>
          </x14:cfRule>
          <xm:sqref>C80:F80</xm:sqref>
        </x14:conditionalFormatting>
        <x14:conditionalFormatting xmlns:xm="http://schemas.microsoft.com/office/excel/2006/main">
          <x14:cfRule type="expression" priority="738" id="{F0C80001-820F-447E-A95F-3DE29BA13317}">
            <xm:f>NOT(D63='Backend (to be hidden)'!$BL$2)</xm:f>
            <x14:dxf>
              <fill>
                <patternFill>
                  <bgColor theme="0" tint="-0.14996795556505021"/>
                </patternFill>
              </fill>
            </x14:dxf>
          </x14:cfRule>
          <xm:sqref>F63</xm:sqref>
        </x14:conditionalFormatting>
        <x14:conditionalFormatting xmlns:xm="http://schemas.microsoft.com/office/excel/2006/main">
          <x14:cfRule type="expression" priority="34" id="{D156F5D2-01F1-43AB-BB64-92DF595CA609}">
            <xm:f>NOT(D63='Backend (to be hidden)'!$BL$2)</xm:f>
            <x14:dxf>
              <fill>
                <patternFill>
                  <bgColor theme="0" tint="-0.14996795556505021"/>
                </patternFill>
              </fill>
            </x14:dxf>
          </x14:cfRule>
          <xm:sqref>F63:F64</xm:sqref>
        </x14:conditionalFormatting>
        <x14:conditionalFormatting xmlns:xm="http://schemas.microsoft.com/office/excel/2006/main">
          <x14:cfRule type="expression" priority="23" id="{DB0AF7AC-B1E5-4F6A-939E-12B2B6295D29}">
            <xm:f>NOT(D65='Backend (to be hidden)'!$BL$2)</xm:f>
            <x14:dxf>
              <fill>
                <patternFill>
                  <bgColor theme="0" tint="-0.14996795556505021"/>
                </patternFill>
              </fill>
            </x14:dxf>
          </x14:cfRule>
          <xm:sqref>F65</xm:sqref>
        </x14:conditionalFormatting>
        <x14:conditionalFormatting xmlns:xm="http://schemas.microsoft.com/office/excel/2006/main">
          <x14:cfRule type="expression" priority="22" id="{D8CD3054-6865-42DB-8A6B-461FEBCBE514}">
            <xm:f>NOT(D65='Backend (to be hidden)'!$BL$2)</xm:f>
            <x14:dxf>
              <fill>
                <patternFill>
                  <bgColor theme="0" tint="-0.14996795556505021"/>
                </patternFill>
              </fill>
            </x14:dxf>
          </x14:cfRule>
          <xm:sqref>F65:F66</xm:sqref>
        </x14:conditionalFormatting>
        <x14:conditionalFormatting xmlns:xm="http://schemas.microsoft.com/office/excel/2006/main">
          <x14:cfRule type="expression" priority="21" id="{4EFFEE17-6407-4FE5-8A15-6933E9D6B37B}">
            <xm:f>NOT(D67='Backend (to be hidden)'!$BL$2)</xm:f>
            <x14:dxf>
              <fill>
                <patternFill>
                  <bgColor theme="0" tint="-0.14996795556505021"/>
                </patternFill>
              </fill>
            </x14:dxf>
          </x14:cfRule>
          <xm:sqref>F67</xm:sqref>
        </x14:conditionalFormatting>
        <x14:conditionalFormatting xmlns:xm="http://schemas.microsoft.com/office/excel/2006/main">
          <x14:cfRule type="expression" priority="20" id="{ADA6B0BB-F515-4520-B9F0-B7D35F9DFDBC}">
            <xm:f>NOT(D67='Backend (to be hidden)'!$BL$2)</xm:f>
            <x14:dxf>
              <fill>
                <patternFill>
                  <bgColor theme="0" tint="-0.14996795556505021"/>
                </patternFill>
              </fill>
            </x14:dxf>
          </x14:cfRule>
          <xm:sqref>F67:F68</xm:sqref>
        </x14:conditionalFormatting>
        <x14:conditionalFormatting xmlns:xm="http://schemas.microsoft.com/office/excel/2006/main">
          <x14:cfRule type="expression" priority="18" id="{83A768D8-381A-4DDC-AA74-80CE6F125FDC}">
            <xm:f>NOT(D71='Backend (to be hidden)'!$BL$2)</xm:f>
            <x14:dxf>
              <fill>
                <patternFill>
                  <bgColor theme="0" tint="-0.14996795556505021"/>
                </patternFill>
              </fill>
            </x14:dxf>
          </x14:cfRule>
          <xm:sqref>F71</xm:sqref>
        </x14:conditionalFormatting>
        <x14:conditionalFormatting xmlns:xm="http://schemas.microsoft.com/office/excel/2006/main">
          <x14:cfRule type="expression" priority="16" id="{AE78F951-8B39-458E-9121-83321D806B5E}">
            <xm:f>NOT(D72='Backend (to be hidden)'!$BL$2)</xm:f>
            <x14:dxf>
              <fill>
                <patternFill>
                  <bgColor theme="0" tint="-0.14996795556505021"/>
                </patternFill>
              </fill>
            </x14:dxf>
          </x14:cfRule>
          <xm:sqref>F72</xm:sqref>
        </x14:conditionalFormatting>
        <x14:conditionalFormatting xmlns:xm="http://schemas.microsoft.com/office/excel/2006/main">
          <x14:cfRule type="expression" priority="14" id="{3AC5EF86-9255-4A1A-BE73-7D4A54224465}">
            <xm:f>NOT(D73='Backend (to be hidden)'!$BL$2)</xm:f>
            <x14:dxf>
              <fill>
                <patternFill>
                  <bgColor theme="0" tint="-0.14996795556505021"/>
                </patternFill>
              </fill>
            </x14:dxf>
          </x14:cfRule>
          <xm:sqref>F73</xm:sqref>
        </x14:conditionalFormatting>
        <x14:conditionalFormatting xmlns:xm="http://schemas.microsoft.com/office/excel/2006/main">
          <x14:cfRule type="expression" priority="12" id="{22A8E29E-A23F-494E-A8AD-760A01597586}">
            <xm:f>NOT(D74='Backend (to be hidden)'!$BL$2)</xm:f>
            <x14:dxf>
              <fill>
                <patternFill>
                  <bgColor theme="0" tint="-0.14996795556505021"/>
                </patternFill>
              </fill>
            </x14:dxf>
          </x14:cfRule>
          <xm:sqref>F74</xm:sqref>
        </x14:conditionalFormatting>
        <x14:conditionalFormatting xmlns:xm="http://schemas.microsoft.com/office/excel/2006/main">
          <x14:cfRule type="expression" priority="10" id="{79C7CF4A-FF3D-45D7-BFE9-9248DB822755}">
            <xm:f>NOT(D77='Backend (to be hidden)'!$BL$2)</xm:f>
            <x14:dxf>
              <fill>
                <patternFill>
                  <bgColor theme="0" tint="-0.14996795556505021"/>
                </patternFill>
              </fill>
            </x14:dxf>
          </x14:cfRule>
          <xm:sqref>F77</xm:sqref>
        </x14:conditionalFormatting>
        <x14:conditionalFormatting xmlns:xm="http://schemas.microsoft.com/office/excel/2006/main">
          <x14:cfRule type="expression" priority="5" id="{E916CB9C-2175-4A6F-BAB6-83308184FEB6}">
            <xm:f>NOT($F$56='Backend (to be hidden)'!$BL$2)</xm:f>
            <x14:dxf>
              <font>
                <color theme="0" tint="-0.14996795556505021"/>
              </font>
              <fill>
                <patternFill>
                  <bgColor theme="0" tint="-0.14996795556505021"/>
                </patternFill>
              </fill>
            </x14:dxf>
          </x14:cfRule>
          <xm:sqref>C79:F79</xm:sqref>
        </x14:conditionalFormatting>
        <x14:conditionalFormatting xmlns:xm="http://schemas.microsoft.com/office/excel/2006/main">
          <x14:cfRule type="expression" priority="3" id="{91237CE5-CF1A-47E1-A583-4ADC48A7FBD3}">
            <xm:f>NOT($F$107='Backend (to be hidden)'!$BL$2)</xm:f>
            <x14:dxf>
              <font>
                <color theme="0" tint="-0.14996795556505021"/>
              </font>
              <fill>
                <patternFill>
                  <bgColor theme="0" tint="-0.14996795556505021"/>
                </patternFill>
              </fill>
            </x14:dxf>
          </x14:cfRule>
          <xm:sqref>C108:F108</xm:sqref>
        </x14:conditionalFormatting>
        <x14:conditionalFormatting xmlns:xm="http://schemas.microsoft.com/office/excel/2006/main">
          <x14:cfRule type="expression" priority="2" id="{683D20AB-B92D-4066-B51A-50917358C293}">
            <xm:f>NOT($F$107='Backend (to be hidden)'!$BL$2)</xm:f>
            <x14:dxf>
              <font>
                <color theme="0" tint="-0.14996795556505021"/>
              </font>
              <fill>
                <patternFill>
                  <bgColor theme="0" tint="-0.14996795556505021"/>
                </patternFill>
              </fill>
              <border>
                <left/>
                <right/>
                <top/>
                <bottom/>
                <vertical/>
                <horizontal/>
              </border>
            </x14:dxf>
          </x14:cfRule>
          <xm:sqref>C109:F109</xm:sqref>
        </x14:conditionalFormatting>
        <x14:conditionalFormatting xmlns:xm="http://schemas.microsoft.com/office/excel/2006/main">
          <x14:cfRule type="expression" priority="1" id="{32DE36A9-151B-4FE1-BB5D-5577FF4AFE31}">
            <xm:f>NOT(D67='Backend (to be hidden)'!$BL$2)</xm:f>
            <x14:dxf>
              <fill>
                <patternFill>
                  <bgColor theme="0" tint="-0.14996795556505021"/>
                </patternFill>
              </fill>
            </x14:dxf>
          </x14:cfRule>
          <xm:sqref>F67</xm:sqref>
        </x14:conditionalFormatting>
        <x14:conditionalFormatting xmlns:xm="http://schemas.microsoft.com/office/excel/2006/main">
          <x14:cfRule type="expression" priority="776" id="{FDB2A136-12DD-401C-A999-0DAFC3F458BF}">
            <xm:f>NOT($D$21='Backend (to be hidden)'!$BB$9)</xm:f>
            <x14:dxf>
              <font>
                <color theme="0" tint="-0.14996795556505021"/>
              </font>
              <fill>
                <patternFill>
                  <bgColor theme="0" tint="-0.14996795556505021"/>
                </patternFill>
              </fill>
              <border>
                <left/>
                <right/>
                <bottom/>
                <vertical/>
                <horizontal/>
              </border>
            </x14:dxf>
          </x14:cfRule>
          <xm:sqref>C22:F22</xm:sqref>
        </x14:conditionalFormatting>
        <x14:conditionalFormatting xmlns:xm="http://schemas.microsoft.com/office/excel/2006/main">
          <x14:cfRule type="expression" priority="1081" id="{06171B91-F03E-4C34-8B72-6E77C1D854A7}">
            <xm:f>'2. Project Info'!$D$19&lt;'Backend (to be hidden)'!$CH$11</xm:f>
            <x14:dxf>
              <font>
                <color theme="0" tint="-0.14996795556505021"/>
              </font>
              <fill>
                <patternFill>
                  <bgColor theme="0" tint="-0.14996795556505021"/>
                </patternFill>
              </fill>
              <border>
                <left/>
                <right/>
                <top/>
                <bottom/>
                <vertical/>
                <horizontal/>
              </border>
            </x14:dxf>
          </x14:cfRule>
          <xm:sqref>F84:F86 F44:F46 C59:F61 F31:F37 F58 F70:F74 F76:F77 F62:F68</xm:sqref>
        </x14:conditionalFormatting>
        <x14:conditionalFormatting xmlns:xm="http://schemas.microsoft.com/office/excel/2006/main">
          <x14:cfRule type="expression" priority="1154" id="{038CFD7A-8DDC-4D1A-903A-1E4507245D20}">
            <xm:f>NOT(AND($F$56='Backend (to be hidden)'!$BL$2,$F$59='Backend (to be hidden)'!$BP$4,'4. Results &amp; Compliance'!$F$13='Backend (to be hidden)'!$CF$12))</xm:f>
            <x14:dxf>
              <fill>
                <patternFill>
                  <bgColor theme="0" tint="-0.14996795556505021"/>
                </patternFill>
              </fill>
            </x14:dxf>
          </x14:cfRule>
          <xm:sqref>F71:F74 F77 F63:F68</xm:sqref>
        </x14:conditionalFormatting>
        <x14:conditionalFormatting xmlns:xm="http://schemas.microsoft.com/office/excel/2006/main">
          <x14:cfRule type="expression" priority="1157" id="{1F8F9EE8-9D01-48C6-ADE4-D2D52E66FFA9}">
            <xm:f>NOT($F$56='Backend (to be hidden)'!$BL$2)</xm:f>
            <x14:dxf>
              <font>
                <color theme="0" tint="-0.14996795556505021"/>
              </font>
              <fill>
                <patternFill>
                  <bgColor theme="0" tint="-0.14996795556505021"/>
                </patternFill>
              </fill>
              <border>
                <left/>
                <right/>
                <top/>
                <bottom/>
                <vertical/>
                <horizontal/>
              </border>
            </x14:dxf>
          </x14:cfRule>
          <x14:cfRule type="expression" priority="1158" id="{0F0A739B-8256-445A-A54F-2A56F15E6B33}">
            <xm:f>NOT('4. Results &amp; Compliance'!$F$13='Backend (to be hidden)'!$CF$12)</xm:f>
            <x14:dxf>
              <font>
                <color theme="0" tint="-0.14996795556505021"/>
              </font>
              <fill>
                <patternFill>
                  <bgColor theme="0" tint="-0.14996795556505021"/>
                </patternFill>
              </fill>
              <border>
                <left/>
                <right/>
                <top/>
                <bottom/>
                <vertical/>
                <horizontal/>
              </border>
            </x14:dxf>
          </x14:cfRule>
          <xm:sqref>C59:F60</xm:sqref>
        </x14:conditionalFormatting>
        <x14:conditionalFormatting xmlns:xm="http://schemas.microsoft.com/office/excel/2006/main">
          <x14:cfRule type="expression" priority="1166" id="{FE9A14BB-96FF-4027-BBEB-41FF17058C2A}">
            <xm:f>NOT(AND($F$56='Backend (to be hidden)'!$BL$2,NOT('4. Results &amp; Compliance'!$F$13='Backend (to be hidden)'!$CF$12),'2. Project Info'!$D$19&gt;='Backend (to be hidden)'!$CH$11))</xm:f>
            <x14:dxf>
              <font>
                <color theme="0" tint="-0.14996795556505021"/>
              </font>
              <fill>
                <patternFill>
                  <bgColor theme="0" tint="-0.14996795556505021"/>
                </patternFill>
              </fill>
              <border>
                <left style="thin">
                  <color theme="0" tint="-0.14996795556505021"/>
                </left>
                <right style="thin">
                  <color theme="0" tint="-0.14996795556505021"/>
                </right>
                <bottom style="thin">
                  <color theme="0" tint="-0.14993743705557422"/>
                </bottom>
                <vertical/>
                <horizontal/>
              </border>
            </x14:dxf>
          </x14:cfRule>
          <xm:sqref>C61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B000000}">
          <x14:formula1>
            <xm:f>'Backend (to be hidden)'!$BL$2:$BL$3</xm:f>
          </x14:formula1>
          <xm:sqref>D32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39997558519241921"/>
  </sheetPr>
  <dimension ref="A1:S114"/>
  <sheetViews>
    <sheetView zoomScaleNormal="100" workbookViewId="0">
      <selection activeCell="F13" sqref="F13"/>
    </sheetView>
  </sheetViews>
  <sheetFormatPr defaultColWidth="0" defaultRowHeight="14.4" zeroHeight="1" x14ac:dyDescent="0.3"/>
  <cols>
    <col min="1" max="2" width="0.6640625" style="56" customWidth="1"/>
    <col min="3" max="3" width="37.44140625" style="223" customWidth="1"/>
    <col min="4" max="6" width="16.6640625" style="56" customWidth="1"/>
    <col min="7" max="7" width="0.6640625" style="56" customWidth="1"/>
    <col min="8" max="10" width="20.33203125" style="307" customWidth="1"/>
    <col min="11" max="11" width="20.6640625" style="56" hidden="1" customWidth="1"/>
    <col min="12" max="19" width="0" style="56" hidden="1" customWidth="1"/>
    <col min="20" max="16384" width="10.6640625" style="56" hidden="1"/>
  </cols>
  <sheetData>
    <row r="1" spans="1:15" s="61" customFormat="1" ht="6" customHeight="1" thickBot="1" x14ac:dyDescent="0.35">
      <c r="A1" s="57"/>
      <c r="B1" s="57"/>
      <c r="C1" s="198"/>
      <c r="D1" s="57"/>
      <c r="E1" s="57"/>
      <c r="F1" s="57"/>
      <c r="G1" s="57"/>
      <c r="H1" s="307"/>
      <c r="I1" s="307"/>
      <c r="J1" s="307"/>
    </row>
    <row r="2" spans="1:15" s="61" customFormat="1" ht="30.75" customHeight="1" x14ac:dyDescent="0.3">
      <c r="A2" s="57"/>
      <c r="B2" s="59"/>
      <c r="C2" s="326" t="s">
        <v>236</v>
      </c>
      <c r="D2" s="326"/>
      <c r="E2" s="326"/>
      <c r="F2" s="326"/>
      <c r="G2" s="327"/>
      <c r="H2" s="308"/>
      <c r="I2" s="308"/>
      <c r="J2" s="308"/>
      <c r="K2" s="30"/>
      <c r="L2" s="60"/>
      <c r="M2" s="60"/>
      <c r="N2" s="60"/>
      <c r="O2" s="60"/>
    </row>
    <row r="3" spans="1:15" s="61" customFormat="1" ht="15" customHeight="1" x14ac:dyDescent="0.3">
      <c r="A3" s="57"/>
      <c r="B3" s="62"/>
      <c r="C3" s="165"/>
      <c r="D3" s="165"/>
      <c r="E3" s="165"/>
      <c r="F3" s="64" t="s">
        <v>617</v>
      </c>
      <c r="G3" s="166"/>
      <c r="H3" s="308"/>
      <c r="I3" s="308"/>
      <c r="J3" s="308"/>
      <c r="K3" s="30"/>
      <c r="L3" s="60"/>
      <c r="M3" s="60"/>
      <c r="N3" s="60"/>
      <c r="O3" s="60"/>
    </row>
    <row r="4" spans="1:15" s="61" customFormat="1" ht="20.100000000000001" customHeight="1" x14ac:dyDescent="0.3">
      <c r="A4" s="57"/>
      <c r="B4" s="67"/>
      <c r="C4" s="361" t="s">
        <v>94</v>
      </c>
      <c r="D4" s="361"/>
      <c r="E4" s="68"/>
      <c r="F4" s="264" t="s">
        <v>671</v>
      </c>
      <c r="G4" s="70"/>
      <c r="H4" s="308"/>
      <c r="I4" s="308"/>
      <c r="J4" s="308"/>
      <c r="K4" s="30"/>
      <c r="L4" s="60"/>
      <c r="M4" s="60"/>
      <c r="N4" s="60"/>
      <c r="O4" s="60"/>
    </row>
    <row r="5" spans="1:15" ht="6" customHeight="1" thickBot="1" x14ac:dyDescent="0.35">
      <c r="A5" s="57"/>
      <c r="B5" s="71"/>
      <c r="C5" s="167"/>
      <c r="D5" s="73"/>
      <c r="E5" s="73"/>
      <c r="F5" s="73"/>
      <c r="G5" s="74"/>
      <c r="H5" s="308"/>
      <c r="I5" s="308"/>
      <c r="J5" s="308"/>
      <c r="K5" s="32"/>
    </row>
    <row r="6" spans="1:15" s="61" customFormat="1" ht="15.6" x14ac:dyDescent="0.3">
      <c r="A6" s="57"/>
      <c r="B6" s="168"/>
      <c r="C6" s="362" t="s">
        <v>0</v>
      </c>
      <c r="D6" s="362"/>
      <c r="E6" s="362"/>
      <c r="F6" s="362"/>
      <c r="G6" s="394"/>
      <c r="H6" s="308"/>
      <c r="I6" s="308"/>
      <c r="J6" s="308"/>
      <c r="K6" s="33"/>
      <c r="L6" s="79"/>
      <c r="M6" s="79"/>
      <c r="N6" s="79"/>
      <c r="O6" s="79"/>
    </row>
    <row r="7" spans="1:15" s="61" customFormat="1" ht="90" customHeight="1" x14ac:dyDescent="0.3">
      <c r="A7" s="57"/>
      <c r="B7" s="77"/>
      <c r="C7" s="328" t="s">
        <v>608</v>
      </c>
      <c r="D7" s="328"/>
      <c r="E7" s="328"/>
      <c r="F7" s="328"/>
      <c r="G7" s="329"/>
      <c r="H7" s="308"/>
      <c r="I7" s="308"/>
      <c r="J7" s="308"/>
      <c r="K7" s="33"/>
      <c r="L7" s="79"/>
      <c r="M7" s="79"/>
      <c r="N7" s="79"/>
      <c r="O7" s="79"/>
    </row>
    <row r="8" spans="1:15" ht="6" customHeight="1" thickBot="1" x14ac:dyDescent="0.35">
      <c r="A8" s="57"/>
      <c r="B8" s="71"/>
      <c r="C8" s="167"/>
      <c r="D8" s="73"/>
      <c r="E8" s="73"/>
      <c r="F8" s="73"/>
      <c r="G8" s="74"/>
      <c r="H8" s="308"/>
      <c r="I8" s="308"/>
      <c r="J8" s="308"/>
      <c r="K8" s="32"/>
    </row>
    <row r="9" spans="1:15" ht="15.6" x14ac:dyDescent="0.3">
      <c r="A9" s="57"/>
      <c r="B9" s="59"/>
      <c r="C9" s="350" t="s">
        <v>95</v>
      </c>
      <c r="D9" s="350"/>
      <c r="E9" s="350"/>
      <c r="F9" s="350"/>
      <c r="G9" s="351"/>
      <c r="H9" s="308"/>
      <c r="I9" s="308"/>
      <c r="J9" s="308"/>
      <c r="K9" s="32"/>
    </row>
    <row r="10" spans="1:15" ht="6" customHeight="1" x14ac:dyDescent="0.3">
      <c r="A10" s="57"/>
      <c r="B10" s="71"/>
      <c r="C10" s="313"/>
      <c r="D10" s="314"/>
      <c r="E10" s="314"/>
      <c r="F10" s="314"/>
      <c r="G10" s="172"/>
      <c r="H10" s="308"/>
      <c r="I10" s="308"/>
      <c r="J10" s="308"/>
      <c r="K10" s="32"/>
    </row>
    <row r="11" spans="1:15" ht="49.2" customHeight="1" x14ac:dyDescent="0.3">
      <c r="A11" s="57"/>
      <c r="B11" s="71"/>
      <c r="C11" s="427" t="str">
        <f>IF('2. Project Info'!D19="","Specify Projected Date of First Building Permit Application in 2. Project Info tab.",IF('2. Project Info'!D19&lt;'Backend (to be hidden)'!CH11,"There are no compliance requirements before October 1, 2023.",IF('2. Project Info'!D19&gt;='Backend (to be hidden)'!CH12,"The embodied carbon of the proposed design should be 10% below the Benchmark. The Benchmark is set based on the compliance path.","The embodied carbon limit of the proposed design should be equal or less than double the benchmark, which is set based on the compliance path.")))</f>
        <v>Specify Projected Date of First Building Permit Application in 2. Project Info tab.</v>
      </c>
      <c r="D11" s="427"/>
      <c r="E11" s="427"/>
      <c r="F11" s="427"/>
      <c r="G11" s="172"/>
      <c r="H11" s="308"/>
      <c r="I11" s="308"/>
      <c r="J11" s="308"/>
      <c r="K11" s="32"/>
    </row>
    <row r="12" spans="1:15" ht="6" customHeight="1" x14ac:dyDescent="0.3">
      <c r="A12" s="57"/>
      <c r="B12" s="71"/>
      <c r="C12" s="313"/>
      <c r="D12" s="314"/>
      <c r="E12" s="314"/>
      <c r="F12" s="314"/>
      <c r="G12" s="172"/>
      <c r="H12" s="308"/>
      <c r="I12" s="308"/>
      <c r="J12" s="308"/>
      <c r="K12" s="32"/>
    </row>
    <row r="13" spans="1:15" x14ac:dyDescent="0.3">
      <c r="A13" s="57"/>
      <c r="B13" s="173"/>
      <c r="C13" s="425" t="s">
        <v>96</v>
      </c>
      <c r="D13" s="425"/>
      <c r="E13" s="426"/>
      <c r="F13" s="42"/>
      <c r="G13" s="190"/>
      <c r="H13" s="308"/>
      <c r="I13" s="308"/>
      <c r="J13" s="308"/>
      <c r="K13" s="32"/>
    </row>
    <row r="14" spans="1:15" ht="6" customHeight="1" x14ac:dyDescent="0.3">
      <c r="A14" s="57"/>
      <c r="B14" s="71"/>
      <c r="C14" s="313"/>
      <c r="D14" s="313"/>
      <c r="E14" s="314"/>
      <c r="F14" s="314"/>
      <c r="G14" s="172"/>
      <c r="H14" s="308"/>
      <c r="I14" s="308"/>
      <c r="J14" s="308"/>
      <c r="K14" s="32"/>
    </row>
    <row r="15" spans="1:15" x14ac:dyDescent="0.3">
      <c r="A15" s="57"/>
      <c r="B15" s="312"/>
      <c r="C15" s="412" t="str">
        <f>'2. Project Info'!C41</f>
        <v>Gross Floor Area without Parkade (m2)</v>
      </c>
      <c r="D15" s="412"/>
      <c r="E15" s="412"/>
      <c r="F15" s="201" t="str">
        <f>IF('2. Project Info'!D41="","",'2. Project Info'!D41)</f>
        <v/>
      </c>
      <c r="G15" s="190"/>
      <c r="H15" s="308"/>
      <c r="I15" s="308"/>
      <c r="J15" s="308"/>
      <c r="K15" s="32"/>
    </row>
    <row r="16" spans="1:15" x14ac:dyDescent="0.3">
      <c r="A16" s="57"/>
      <c r="B16" s="312"/>
      <c r="C16" s="412" t="s">
        <v>97</v>
      </c>
      <c r="D16" s="412"/>
      <c r="E16" s="334"/>
      <c r="F16" s="202">
        <f>'2. Project Info'!D19</f>
        <v>0</v>
      </c>
      <c r="G16" s="190"/>
      <c r="H16" s="308"/>
      <c r="I16" s="308"/>
      <c r="J16" s="308"/>
      <c r="K16" s="32"/>
    </row>
    <row r="17" spans="1:18" ht="6" customHeight="1" thickBot="1" x14ac:dyDescent="0.35">
      <c r="A17" s="57"/>
      <c r="B17" s="178"/>
      <c r="C17" s="179"/>
      <c r="D17" s="84"/>
      <c r="E17" s="84"/>
      <c r="F17" s="84"/>
      <c r="G17" s="196"/>
      <c r="H17" s="308"/>
      <c r="I17" s="308"/>
      <c r="J17" s="308"/>
      <c r="K17" s="32"/>
    </row>
    <row r="18" spans="1:18" x14ac:dyDescent="0.3">
      <c r="A18" s="57"/>
      <c r="B18" s="93"/>
      <c r="C18" s="429" t="s">
        <v>98</v>
      </c>
      <c r="D18" s="429"/>
      <c r="E18" s="429"/>
      <c r="F18" s="429"/>
      <c r="G18" s="190"/>
      <c r="H18" s="308"/>
      <c r="I18" s="308"/>
      <c r="J18" s="308"/>
      <c r="K18" s="32"/>
    </row>
    <row r="19" spans="1:18" ht="6" customHeight="1" x14ac:dyDescent="0.3">
      <c r="A19" s="57"/>
      <c r="B19" s="62"/>
      <c r="C19" s="430"/>
      <c r="D19" s="430"/>
      <c r="E19" s="430"/>
      <c r="F19" s="430"/>
      <c r="G19" s="190"/>
      <c r="H19" s="308"/>
      <c r="I19" s="308"/>
      <c r="J19" s="308"/>
      <c r="K19" s="32"/>
    </row>
    <row r="20" spans="1:18" ht="15" customHeight="1" x14ac:dyDescent="0.3">
      <c r="A20" s="57"/>
      <c r="B20" s="173"/>
      <c r="C20" s="428" t="s">
        <v>99</v>
      </c>
      <c r="D20" s="428"/>
      <c r="E20" s="428"/>
      <c r="F20" s="428"/>
      <c r="G20" s="76"/>
      <c r="H20" s="308"/>
      <c r="I20" s="308"/>
      <c r="J20" s="308"/>
      <c r="K20" s="32"/>
    </row>
    <row r="21" spans="1:18" ht="15.6" x14ac:dyDescent="0.3">
      <c r="A21" s="57"/>
      <c r="B21" s="80"/>
      <c r="C21" s="75"/>
      <c r="D21" s="87" t="s">
        <v>100</v>
      </c>
      <c r="E21" s="205" t="s">
        <v>101</v>
      </c>
      <c r="F21" s="87" t="s">
        <v>102</v>
      </c>
      <c r="G21" s="190"/>
      <c r="H21" s="308"/>
      <c r="I21" s="308"/>
      <c r="J21" s="308"/>
      <c r="K21" s="32"/>
    </row>
    <row r="22" spans="1:18" ht="28.8" x14ac:dyDescent="0.3">
      <c r="A22" s="57"/>
      <c r="B22" s="173"/>
      <c r="C22" s="89" t="s">
        <v>103</v>
      </c>
      <c r="D22" s="206" t="str">
        <f>'Backend (to be hidden)'!CG3</f>
        <v/>
      </c>
      <c r="E22" s="207" t="str">
        <f>'Backend (to be hidden)'!CG4</f>
        <v/>
      </c>
      <c r="F22" s="206" t="str">
        <f>'Backend (to be hidden)'!CG5</f>
        <v/>
      </c>
      <c r="G22" s="190"/>
      <c r="H22" s="308"/>
      <c r="I22" s="308"/>
      <c r="J22" s="308"/>
      <c r="K22" s="32"/>
    </row>
    <row r="23" spans="1:18" ht="43.2" x14ac:dyDescent="0.3">
      <c r="A23" s="57"/>
      <c r="B23" s="173"/>
      <c r="C23" s="208" t="s">
        <v>537</v>
      </c>
      <c r="D23" s="209" t="str">
        <f>IFERROR(D22/$F$15,"")</f>
        <v/>
      </c>
      <c r="E23" s="210" t="str">
        <f>IFERROR(E22/$F$15,"")</f>
        <v/>
      </c>
      <c r="F23" s="209" t="str">
        <f>IFERROR(F22/$F$15,"")</f>
        <v/>
      </c>
      <c r="G23" s="190"/>
      <c r="H23" s="308"/>
      <c r="I23" s="308"/>
      <c r="J23" s="308"/>
      <c r="K23" s="32"/>
    </row>
    <row r="24" spans="1:18" ht="6" customHeight="1" x14ac:dyDescent="0.3">
      <c r="A24" s="57"/>
      <c r="B24" s="62"/>
      <c r="C24" s="211"/>
      <c r="D24" s="211"/>
      <c r="E24" s="211"/>
      <c r="F24" s="211"/>
      <c r="G24" s="190"/>
      <c r="H24" s="308"/>
      <c r="I24" s="308"/>
      <c r="J24" s="308"/>
      <c r="K24" s="32"/>
    </row>
    <row r="25" spans="1:18" ht="15" customHeight="1" x14ac:dyDescent="0.3">
      <c r="A25" s="57"/>
      <c r="B25" s="173"/>
      <c r="C25" s="428" t="s">
        <v>104</v>
      </c>
      <c r="D25" s="428"/>
      <c r="E25" s="428"/>
      <c r="F25" s="428"/>
      <c r="G25" s="76"/>
      <c r="H25" s="308"/>
      <c r="I25" s="308"/>
      <c r="J25" s="308"/>
      <c r="K25" s="32"/>
    </row>
    <row r="26" spans="1:18" ht="6" customHeight="1" x14ac:dyDescent="0.3">
      <c r="A26" s="57"/>
      <c r="B26" s="71"/>
      <c r="C26" s="199"/>
      <c r="D26" s="171"/>
      <c r="E26" s="171"/>
      <c r="F26" s="171"/>
      <c r="G26" s="172"/>
      <c r="H26" s="308"/>
      <c r="I26" s="308"/>
      <c r="J26" s="308"/>
      <c r="K26" s="32"/>
    </row>
    <row r="27" spans="1:18" ht="60.75" customHeight="1" x14ac:dyDescent="0.3">
      <c r="A27" s="57"/>
      <c r="B27" s="62"/>
      <c r="C27" s="212" t="s">
        <v>105</v>
      </c>
      <c r="D27" s="434" t="str">
        <f>'Backend (to be hidden)'!CG6</f>
        <v/>
      </c>
      <c r="E27" s="435"/>
      <c r="F27" s="436"/>
      <c r="G27" s="190"/>
      <c r="H27" s="308"/>
      <c r="I27" s="308"/>
      <c r="J27" s="308"/>
      <c r="K27" s="32"/>
    </row>
    <row r="28" spans="1:18" ht="6" customHeight="1" x14ac:dyDescent="0.3">
      <c r="A28" s="57"/>
      <c r="B28" s="62"/>
      <c r="C28" s="211"/>
      <c r="D28" s="211"/>
      <c r="E28" s="211"/>
      <c r="F28" s="211"/>
      <c r="G28" s="190"/>
      <c r="H28" s="308"/>
      <c r="I28" s="308"/>
      <c r="J28" s="308"/>
      <c r="K28" s="32"/>
    </row>
    <row r="29" spans="1:18" ht="15.6" x14ac:dyDescent="0.3">
      <c r="A29" s="57"/>
      <c r="B29" s="173"/>
      <c r="C29" s="86" t="s">
        <v>106</v>
      </c>
      <c r="D29" s="431">
        <f>'Backend (to be hidden)'!CG7</f>
        <v>0.1</v>
      </c>
      <c r="E29" s="432"/>
      <c r="F29" s="433"/>
      <c r="G29" s="190"/>
      <c r="H29" s="308"/>
      <c r="I29" s="308"/>
      <c r="J29" s="308"/>
      <c r="K29" s="32"/>
    </row>
    <row r="30" spans="1:18" ht="15.6" x14ac:dyDescent="0.3">
      <c r="A30" s="57"/>
      <c r="B30" s="62"/>
      <c r="C30" s="86" t="s">
        <v>107</v>
      </c>
      <c r="D30" s="431" t="str">
        <f>IFERROR(IF($F$13="","",1-D22/E22),"")</f>
        <v/>
      </c>
      <c r="E30" s="432"/>
      <c r="F30" s="433"/>
      <c r="G30" s="185"/>
      <c r="H30" s="308"/>
      <c r="I30" s="308"/>
      <c r="J30" s="308"/>
      <c r="K30" s="32"/>
    </row>
    <row r="31" spans="1:18" ht="6" customHeight="1" x14ac:dyDescent="0.3">
      <c r="A31" s="57"/>
      <c r="B31" s="62"/>
      <c r="C31" s="211"/>
      <c r="D31" s="211"/>
      <c r="E31" s="211"/>
      <c r="F31" s="211"/>
      <c r="G31" s="185"/>
      <c r="H31" s="308"/>
      <c r="I31" s="308"/>
      <c r="J31" s="308"/>
      <c r="K31" s="32"/>
    </row>
    <row r="32" spans="1:18" ht="26.4" x14ac:dyDescent="0.3">
      <c r="A32" s="57"/>
      <c r="B32" s="182"/>
      <c r="C32" s="213" t="s">
        <v>549</v>
      </c>
      <c r="D32" s="420" t="str">
        <f>IFERROR(1-'Backend (to be hidden)'!CC12/'Backend (to be hidden)'!CD12,"")</f>
        <v/>
      </c>
      <c r="E32" s="421"/>
      <c r="F32" s="422"/>
      <c r="G32" s="185"/>
      <c r="H32" s="308"/>
      <c r="I32" s="308"/>
      <c r="J32" s="308"/>
      <c r="K32" s="32"/>
      <c r="R32" s="214"/>
    </row>
    <row r="33" spans="1:18" ht="6" customHeight="1" thickBot="1" x14ac:dyDescent="0.35">
      <c r="A33" s="57"/>
      <c r="B33" s="80"/>
      <c r="C33" s="75"/>
      <c r="D33" s="75"/>
      <c r="E33" s="75"/>
      <c r="F33" s="75"/>
      <c r="G33" s="190"/>
      <c r="H33" s="308"/>
      <c r="I33" s="308"/>
      <c r="J33" s="308"/>
      <c r="K33" s="32"/>
    </row>
    <row r="34" spans="1:18" ht="15.6" x14ac:dyDescent="0.3">
      <c r="B34" s="59"/>
      <c r="C34" s="350" t="s">
        <v>108</v>
      </c>
      <c r="D34" s="350"/>
      <c r="E34" s="350"/>
      <c r="F34" s="350"/>
      <c r="G34" s="351"/>
      <c r="H34" s="308"/>
      <c r="I34" s="308"/>
      <c r="J34" s="308"/>
      <c r="K34" s="32"/>
    </row>
    <row r="35" spans="1:18" ht="15.6" x14ac:dyDescent="0.3">
      <c r="B35" s="93"/>
      <c r="C35" s="423" t="s">
        <v>109</v>
      </c>
      <c r="D35" s="423"/>
      <c r="E35" s="423"/>
      <c r="F35" s="423"/>
      <c r="G35" s="181"/>
      <c r="H35" s="308"/>
      <c r="I35" s="308"/>
      <c r="J35" s="308"/>
      <c r="K35" s="32"/>
    </row>
    <row r="36" spans="1:18" ht="6" customHeight="1" x14ac:dyDescent="0.3">
      <c r="A36" s="57"/>
      <c r="B36" s="62"/>
      <c r="C36" s="89"/>
      <c r="D36" s="75"/>
      <c r="E36" s="75"/>
      <c r="F36" s="75"/>
      <c r="G36" s="76"/>
      <c r="H36" s="308"/>
      <c r="I36" s="308"/>
      <c r="J36" s="308"/>
      <c r="K36" s="32"/>
    </row>
    <row r="37" spans="1:18" x14ac:dyDescent="0.3">
      <c r="A37" s="57"/>
      <c r="B37" s="182"/>
      <c r="C37" s="424"/>
      <c r="D37" s="215" t="str">
        <f>IF('2. Project Info'!D19&lt;'Backend (to be hidden)'!CH11,"(Reporting)",IF('4. Results &amp; Compliance'!$F$13="","",IF('4. Results &amp; Compliance'!$F$13='Backend (to be hidden)'!$CF$11,"(Compliance)",IF(OR('3. EC Modelling Info'!$F$56="",'3. EC Modelling Info'!$F$56='Backend (to be hidden)'!$BL$3,AND('3. EC Modelling Info'!$F$56='Backend (to be hidden)'!$BL$2,'3. EC Modelling Info'!$F$59='Backend (to be hidden)'!$BP$2),AND('3. EC Modelling Info'!$F$56='Backend (to be hidden)'!$BL$2,'3. EC Modelling Info'!$F$59="")),"(Compliance)","(Reporting)"))))</f>
        <v>(Reporting)</v>
      </c>
      <c r="E37" s="216" t="str">
        <f>IF(OR('4. Results &amp; Compliance'!$F$13="",'3. EC Modelling Info'!$F$56=""),"",IF(AND('4. Results &amp; Compliance'!F13='Backend (to be hidden)'!CF12,'3. EC Modelling Info'!F56='Backend (to be hidden)'!BL2,'3. EC Modelling Info'!$F$59='Backend (to be hidden)'!$BP$4),"(Compliance)",""))</f>
        <v/>
      </c>
      <c r="F37" s="215" t="str">
        <f>IF('2. Project Info'!D19&lt;'Backend (to be hidden)'!CH11,"(Reporting)",IF(D37="(Compliance)","(Reporting)",IF(E37="(Compliance)","(Reporting)",IF(AND(D37="(Reporting)",E37=""),"(Compliance)",""))))</f>
        <v>(Reporting)</v>
      </c>
      <c r="G37" s="185"/>
      <c r="H37" s="308"/>
      <c r="I37" s="308"/>
      <c r="J37" s="308"/>
      <c r="K37" s="32"/>
    </row>
    <row r="38" spans="1:18" ht="30" customHeight="1" x14ac:dyDescent="0.3">
      <c r="A38" s="57"/>
      <c r="B38" s="182"/>
      <c r="C38" s="424"/>
      <c r="D38" s="184" t="s">
        <v>528</v>
      </c>
      <c r="E38" s="217" t="s">
        <v>546</v>
      </c>
      <c r="F38" s="184" t="s">
        <v>547</v>
      </c>
      <c r="G38" s="185"/>
      <c r="H38" s="308"/>
      <c r="I38" s="308"/>
      <c r="J38" s="308"/>
      <c r="K38" s="32"/>
      <c r="R38" s="214"/>
    </row>
    <row r="39" spans="1:18" ht="15" customHeight="1" x14ac:dyDescent="0.35">
      <c r="A39" s="57"/>
      <c r="B39" s="173"/>
      <c r="C39" s="413" t="s">
        <v>565</v>
      </c>
      <c r="D39" s="414"/>
      <c r="E39" s="414"/>
      <c r="F39" s="415"/>
      <c r="G39" s="76"/>
      <c r="H39" s="309"/>
      <c r="I39" s="309"/>
      <c r="J39" s="309"/>
      <c r="K39" s="32"/>
    </row>
    <row r="40" spans="1:18" ht="6" customHeight="1" x14ac:dyDescent="0.3">
      <c r="A40" s="57"/>
      <c r="B40" s="62"/>
      <c r="C40" s="89"/>
      <c r="D40" s="75"/>
      <c r="E40" s="75"/>
      <c r="F40" s="75"/>
      <c r="G40" s="190"/>
      <c r="H40" s="308"/>
      <c r="I40" s="308"/>
      <c r="J40" s="308"/>
      <c r="K40" s="32"/>
    </row>
    <row r="41" spans="1:18" ht="15" customHeight="1" x14ac:dyDescent="0.3">
      <c r="A41" s="57"/>
      <c r="B41" s="62"/>
      <c r="C41" s="89" t="s">
        <v>110</v>
      </c>
      <c r="D41" s="44"/>
      <c r="E41" s="50"/>
      <c r="F41" s="50"/>
      <c r="G41" s="190"/>
      <c r="H41" s="308"/>
      <c r="I41" s="308"/>
      <c r="J41" s="308"/>
      <c r="K41" s="32"/>
    </row>
    <row r="42" spans="1:18" x14ac:dyDescent="0.3">
      <c r="A42" s="57"/>
      <c r="B42" s="173"/>
      <c r="C42" s="89" t="s">
        <v>496</v>
      </c>
      <c r="D42" s="44"/>
      <c r="E42" s="50"/>
      <c r="F42" s="50"/>
      <c r="G42" s="190"/>
      <c r="H42" s="308"/>
      <c r="I42" s="308"/>
      <c r="J42" s="308"/>
      <c r="K42" s="32"/>
    </row>
    <row r="43" spans="1:18" x14ac:dyDescent="0.3">
      <c r="A43" s="57"/>
      <c r="B43" s="173"/>
      <c r="C43" s="89" t="s">
        <v>545</v>
      </c>
      <c r="D43" s="44" t="str">
        <f>IF('3. EC Modelling Info'!$D33='Backend (to be hidden)'!$BN$3,D$42*'Backend (to be hidden)'!$BS2,"")</f>
        <v/>
      </c>
      <c r="E43" s="44" t="str">
        <f>IF('3. EC Modelling Info'!$D33='Backend (to be hidden)'!$BN$3,E$42*'Backend (to be hidden)'!$BS2,"")</f>
        <v/>
      </c>
      <c r="F43" s="44" t="str">
        <f>IF('3. EC Modelling Info'!$D33='Backend (to be hidden)'!$BN$3,F$42*'Backend (to be hidden)'!$BS2,"")</f>
        <v/>
      </c>
      <c r="G43" s="190"/>
      <c r="H43" s="308"/>
      <c r="I43" s="308"/>
      <c r="J43" s="308"/>
      <c r="K43" s="32"/>
    </row>
    <row r="44" spans="1:18" x14ac:dyDescent="0.3">
      <c r="A44" s="57"/>
      <c r="B44" s="173"/>
      <c r="C44" s="89" t="s">
        <v>574</v>
      </c>
      <c r="D44" s="44" t="str">
        <f>IF('3. EC Modelling Info'!$D34='Backend (to be hidden)'!$BN$3,D$42*'Backend (to be hidden)'!$BS3,"")</f>
        <v/>
      </c>
      <c r="E44" s="44" t="str">
        <f>IF('3. EC Modelling Info'!$D34='Backend (to be hidden)'!$BN$3,E$42*'Backend (to be hidden)'!$BS3,"")</f>
        <v/>
      </c>
      <c r="F44" s="44" t="str">
        <f>IF('3. EC Modelling Info'!$D34='Backend (to be hidden)'!$BN$3,F$42*'Backend (to be hidden)'!$BS3,"")</f>
        <v/>
      </c>
      <c r="G44" s="190"/>
      <c r="H44" s="308"/>
      <c r="I44" s="308"/>
      <c r="J44" s="308"/>
      <c r="K44" s="32"/>
    </row>
    <row r="45" spans="1:18" x14ac:dyDescent="0.3">
      <c r="A45" s="57"/>
      <c r="B45" s="173"/>
      <c r="C45" s="89" t="s">
        <v>498</v>
      </c>
      <c r="D45" s="44" t="str">
        <f>IF('3. EC Modelling Info'!$D35='Backend (to be hidden)'!$BN$3,D$42*'Backend (to be hidden)'!$BS4,"")</f>
        <v/>
      </c>
      <c r="E45" s="50" t="str">
        <f>IF('3. EC Modelling Info'!$D35='Backend (to be hidden)'!$BN$3,E$42*'Backend (to be hidden)'!$BS4,"")</f>
        <v/>
      </c>
      <c r="F45" s="50" t="str">
        <f>IF('3. EC Modelling Info'!$D35='Backend (to be hidden)'!$BN$3,F$42*'Backend (to be hidden)'!$BS4,"")</f>
        <v/>
      </c>
      <c r="G45" s="190"/>
      <c r="H45" s="308"/>
      <c r="I45" s="308"/>
      <c r="J45" s="308"/>
      <c r="K45" s="32"/>
    </row>
    <row r="46" spans="1:18" x14ac:dyDescent="0.3">
      <c r="A46" s="57"/>
      <c r="B46" s="173"/>
      <c r="C46" s="89" t="s">
        <v>499</v>
      </c>
      <c r="D46" s="44" t="str">
        <f>IF('3. EC Modelling Info'!$D36='Backend (to be hidden)'!$BN$3,D$42*'Backend (to be hidden)'!$BS5,"")</f>
        <v/>
      </c>
      <c r="E46" s="50" t="str">
        <f>IF('3. EC Modelling Info'!$D36='Backend (to be hidden)'!$BN$3,E$42*'Backend (to be hidden)'!$BS5,"")</f>
        <v/>
      </c>
      <c r="F46" s="50" t="str">
        <f>IF('3. EC Modelling Info'!$D36='Backend (to be hidden)'!$BN$3,F$42*'Backend (to be hidden)'!$BS5,"")</f>
        <v/>
      </c>
      <c r="G46" s="190"/>
      <c r="H46" s="308"/>
      <c r="I46" s="308"/>
      <c r="J46" s="308"/>
      <c r="K46" s="32"/>
    </row>
    <row r="47" spans="1:18" x14ac:dyDescent="0.3">
      <c r="A47" s="57"/>
      <c r="B47" s="173"/>
      <c r="C47" s="89" t="s">
        <v>556</v>
      </c>
      <c r="D47" s="55" t="str">
        <f>IF(D42="","",SUM(D42:D46))</f>
        <v/>
      </c>
      <c r="E47" s="55" t="str">
        <f>IF(E42="","",SUM(E42:E46))</f>
        <v/>
      </c>
      <c r="F47" s="55" t="str">
        <f>IF(F42="","",SUM(F42:F46))</f>
        <v/>
      </c>
      <c r="G47" s="190"/>
      <c r="H47" s="308"/>
      <c r="I47" s="308"/>
      <c r="J47" s="308"/>
      <c r="K47" s="32"/>
    </row>
    <row r="48" spans="1:18" x14ac:dyDescent="0.3">
      <c r="A48" s="57"/>
      <c r="B48" s="173"/>
      <c r="C48" s="89" t="s">
        <v>557</v>
      </c>
      <c r="D48" s="51"/>
      <c r="E48" s="51"/>
      <c r="F48" s="51"/>
      <c r="G48" s="190"/>
      <c r="H48" s="308"/>
      <c r="I48" s="308"/>
      <c r="J48" s="308"/>
      <c r="K48" s="32"/>
    </row>
    <row r="49" spans="1:11" ht="6" customHeight="1" x14ac:dyDescent="0.3">
      <c r="A49" s="57"/>
      <c r="B49" s="62"/>
      <c r="C49" s="89"/>
      <c r="D49" s="75"/>
      <c r="E49" s="188"/>
      <c r="F49" s="75"/>
      <c r="G49" s="76"/>
      <c r="H49" s="308"/>
      <c r="I49" s="308"/>
      <c r="J49" s="308"/>
      <c r="K49" s="32"/>
    </row>
    <row r="50" spans="1:11" ht="17.25" customHeight="1" x14ac:dyDescent="0.35">
      <c r="A50" s="57"/>
      <c r="B50" s="173"/>
      <c r="C50" s="413" t="s">
        <v>566</v>
      </c>
      <c r="D50" s="414"/>
      <c r="E50" s="414"/>
      <c r="F50" s="415"/>
      <c r="G50" s="76"/>
      <c r="H50" s="308"/>
      <c r="I50" s="308"/>
      <c r="J50" s="308"/>
      <c r="K50" s="32"/>
    </row>
    <row r="51" spans="1:11" ht="6" customHeight="1" x14ac:dyDescent="0.3">
      <c r="A51" s="57"/>
      <c r="B51" s="62"/>
      <c r="C51" s="89"/>
      <c r="D51" s="75"/>
      <c r="E51" s="75"/>
      <c r="F51" s="75"/>
      <c r="G51" s="76"/>
      <c r="H51" s="308"/>
      <c r="I51" s="308"/>
      <c r="J51" s="308"/>
      <c r="K51" s="32"/>
    </row>
    <row r="52" spans="1:11" x14ac:dyDescent="0.3">
      <c r="A52" s="57"/>
      <c r="B52" s="173"/>
      <c r="C52" s="89" t="s">
        <v>110</v>
      </c>
      <c r="D52" s="55" t="str">
        <f>IFERROR(IF('Backend (to be hidden)'!$CC$12=0,"",'Backend (to be hidden)'!$CC$12/$F$15),"")</f>
        <v/>
      </c>
      <c r="E52" s="55" t="str">
        <f>IFERROR(IF('Backend (to be hidden)'!$CC$13=0,"",'Backend (to be hidden)'!$CC$13/$F$15),"")</f>
        <v/>
      </c>
      <c r="F52" s="55" t="str">
        <f>IFERROR(IF('Backend (to be hidden)'!$CC$14=0,"",'Backend (to be hidden)'!$CC$14/$F$15),"")</f>
        <v/>
      </c>
      <c r="G52" s="190"/>
      <c r="H52" s="308"/>
      <c r="I52" s="308"/>
      <c r="J52" s="308"/>
      <c r="K52" s="32"/>
    </row>
    <row r="53" spans="1:11" x14ac:dyDescent="0.3">
      <c r="A53" s="57"/>
      <c r="B53" s="173"/>
      <c r="C53" s="89" t="s">
        <v>111</v>
      </c>
      <c r="D53" s="191" t="str">
        <f>IFERROR(IF(D48="","",D48/$F$15),"")</f>
        <v/>
      </c>
      <c r="E53" s="191" t="str">
        <f>IFERROR(IF(E48="","",E48/$F$15),"")</f>
        <v/>
      </c>
      <c r="F53" s="191" t="str">
        <f>IFERROR(IF(F48="","",F48/$F$15),"")</f>
        <v/>
      </c>
      <c r="G53" s="190"/>
      <c r="H53" s="308"/>
      <c r="I53" s="308"/>
      <c r="J53" s="308"/>
      <c r="K53" s="32"/>
    </row>
    <row r="54" spans="1:11" ht="6" customHeight="1" x14ac:dyDescent="0.3">
      <c r="A54" s="57"/>
      <c r="B54" s="62"/>
      <c r="C54" s="89"/>
      <c r="D54" s="75"/>
      <c r="E54" s="75"/>
      <c r="F54" s="75"/>
      <c r="G54" s="76"/>
      <c r="H54" s="308"/>
      <c r="I54" s="308"/>
      <c r="J54" s="308"/>
      <c r="K54" s="32"/>
    </row>
    <row r="55" spans="1:11" ht="17.25" customHeight="1" x14ac:dyDescent="0.35">
      <c r="A55" s="57"/>
      <c r="B55" s="173"/>
      <c r="C55" s="413" t="s">
        <v>567</v>
      </c>
      <c r="D55" s="414"/>
      <c r="E55" s="414"/>
      <c r="F55" s="415"/>
      <c r="G55" s="76"/>
      <c r="H55" s="308"/>
      <c r="I55" s="308"/>
      <c r="J55" s="308"/>
      <c r="K55" s="32"/>
    </row>
    <row r="56" spans="1:11" ht="6" customHeight="1" x14ac:dyDescent="0.3">
      <c r="A56" s="57"/>
      <c r="B56" s="62"/>
      <c r="C56" s="89"/>
      <c r="D56" s="75"/>
      <c r="E56" s="75"/>
      <c r="F56" s="75"/>
      <c r="G56" s="76"/>
      <c r="H56" s="308"/>
      <c r="I56" s="308"/>
      <c r="J56" s="308"/>
      <c r="K56" s="32"/>
    </row>
    <row r="57" spans="1:11" x14ac:dyDescent="0.3">
      <c r="A57" s="57"/>
      <c r="B57" s="173"/>
      <c r="C57" s="89" t="s">
        <v>110</v>
      </c>
      <c r="D57" s="55" t="str">
        <f>IFERROR(IF('Backend (to be hidden)'!$CC$12=0,"",'Backend (to be hidden)'!$CC$12/'2. Project Info'!$D$43),"")</f>
        <v/>
      </c>
      <c r="E57" s="55" t="str">
        <f>IFERROR(IF('Backend (to be hidden)'!$CC$13=0,"",'Backend (to be hidden)'!$CC$13/'2. Project Info'!$D$43),"")</f>
        <v/>
      </c>
      <c r="F57" s="55" t="str">
        <f>IFERROR(IF('Backend (to be hidden)'!$CC$14=0,"",'Backend (to be hidden)'!$CC$14/'2. Project Info'!$D$43),"")</f>
        <v/>
      </c>
      <c r="G57" s="190"/>
      <c r="H57" s="308"/>
      <c r="I57" s="308"/>
      <c r="J57" s="308"/>
      <c r="K57" s="32"/>
    </row>
    <row r="58" spans="1:11" x14ac:dyDescent="0.3">
      <c r="A58" s="57"/>
      <c r="B58" s="173"/>
      <c r="C58" s="89" t="s">
        <v>111</v>
      </c>
      <c r="D58" s="191" t="str">
        <f>IFERROR(IF(D48="","",D48/'2. Project Info'!$D$43),"")</f>
        <v/>
      </c>
      <c r="E58" s="191" t="str">
        <f>IFERROR(IF(E48="","",E48/'2. Project Info'!$D$43),"")</f>
        <v/>
      </c>
      <c r="F58" s="191" t="str">
        <f>IFERROR(IF(F48="","",F48/'2. Project Info'!$D$43),"")</f>
        <v/>
      </c>
      <c r="G58" s="190"/>
      <c r="H58" s="308"/>
      <c r="I58" s="308"/>
      <c r="J58" s="308"/>
      <c r="K58" s="32"/>
    </row>
    <row r="59" spans="1:11" ht="6" customHeight="1" x14ac:dyDescent="0.3">
      <c r="A59" s="57"/>
      <c r="B59" s="62"/>
      <c r="C59" s="89"/>
      <c r="D59" s="75"/>
      <c r="E59" s="218"/>
      <c r="F59" s="219"/>
      <c r="G59" s="76"/>
      <c r="H59" s="308"/>
      <c r="I59" s="308"/>
      <c r="J59" s="308"/>
      <c r="K59" s="32"/>
    </row>
    <row r="60" spans="1:11" ht="6" customHeight="1" x14ac:dyDescent="0.3">
      <c r="A60" s="57"/>
      <c r="B60" s="62"/>
      <c r="C60" s="89"/>
      <c r="D60" s="75"/>
      <c r="E60" s="218"/>
      <c r="F60" s="220"/>
      <c r="G60" s="76"/>
      <c r="H60" s="308"/>
      <c r="I60" s="308"/>
      <c r="J60" s="308"/>
      <c r="K60" s="32"/>
    </row>
    <row r="61" spans="1:11" ht="17.25" customHeight="1" x14ac:dyDescent="0.35">
      <c r="A61" s="57"/>
      <c r="B61" s="173"/>
      <c r="C61" s="413" t="s">
        <v>575</v>
      </c>
      <c r="D61" s="414"/>
      <c r="E61" s="414"/>
      <c r="F61" s="415"/>
      <c r="G61" s="76"/>
      <c r="H61" s="308"/>
      <c r="I61" s="308"/>
      <c r="J61" s="308"/>
      <c r="K61" s="32"/>
    </row>
    <row r="62" spans="1:11" ht="6" customHeight="1" x14ac:dyDescent="0.3">
      <c r="A62" s="57"/>
      <c r="B62" s="62"/>
      <c r="C62" s="221"/>
      <c r="D62" s="219"/>
      <c r="E62" s="219"/>
      <c r="F62" s="219"/>
      <c r="G62" s="190"/>
      <c r="H62" s="308"/>
      <c r="I62" s="308"/>
      <c r="J62" s="308"/>
      <c r="K62" s="32"/>
    </row>
    <row r="63" spans="1:11" ht="19.5" customHeight="1" x14ac:dyDescent="0.3">
      <c r="A63" s="57"/>
      <c r="B63" s="62"/>
      <c r="C63" s="372" t="s">
        <v>554</v>
      </c>
      <c r="D63" s="372"/>
      <c r="E63" s="372"/>
      <c r="F63" s="372"/>
      <c r="G63" s="190"/>
      <c r="H63" s="308"/>
      <c r="I63" s="308"/>
      <c r="J63" s="308"/>
      <c r="K63" s="32"/>
    </row>
    <row r="64" spans="1:11" ht="24.6" x14ac:dyDescent="0.3">
      <c r="A64" s="57"/>
      <c r="B64" s="173"/>
      <c r="C64" s="49" t="s">
        <v>555</v>
      </c>
      <c r="D64" s="51"/>
      <c r="E64" s="51"/>
      <c r="F64" s="51"/>
      <c r="G64" s="190"/>
      <c r="H64" s="308"/>
      <c r="I64" s="308"/>
      <c r="J64" s="308"/>
      <c r="K64" s="32"/>
    </row>
    <row r="65" spans="1:11" ht="6" customHeight="1" x14ac:dyDescent="0.3">
      <c r="A65" s="57"/>
      <c r="B65" s="62"/>
      <c r="C65" s="91"/>
      <c r="D65" s="219"/>
      <c r="E65" s="219"/>
      <c r="F65" s="219"/>
      <c r="G65" s="76"/>
      <c r="H65" s="308"/>
      <c r="I65" s="308"/>
      <c r="J65" s="308"/>
      <c r="K65" s="32"/>
    </row>
    <row r="66" spans="1:11" ht="26.4" x14ac:dyDescent="0.3">
      <c r="A66" s="57"/>
      <c r="B66" s="173"/>
      <c r="C66" s="49" t="s">
        <v>561</v>
      </c>
      <c r="D66" s="417" t="str">
        <f>IFERROR(IF($D$37="(Compliance)",(D64/2)/($E$22-$D$22),IF($E$37="(Compliance)",(E64/2)/($E$22-$D$22),IF(F37="(Compliance)",(F64/2)/($E$22-$D$22),""))),"")</f>
        <v/>
      </c>
      <c r="E66" s="418"/>
      <c r="F66" s="419"/>
      <c r="G66" s="190"/>
      <c r="H66" s="308"/>
      <c r="I66" s="308"/>
      <c r="J66" s="308"/>
      <c r="K66" s="32"/>
    </row>
    <row r="67" spans="1:11" ht="6" customHeight="1" x14ac:dyDescent="0.3">
      <c r="A67" s="57"/>
      <c r="B67" s="62"/>
      <c r="C67" s="89"/>
      <c r="D67" s="75"/>
      <c r="E67" s="218"/>
      <c r="F67" s="94"/>
      <c r="G67" s="76"/>
      <c r="H67" s="308"/>
      <c r="I67" s="308"/>
      <c r="J67" s="308"/>
      <c r="K67" s="32"/>
    </row>
    <row r="68" spans="1:11" ht="15.6" x14ac:dyDescent="0.3">
      <c r="B68" s="193"/>
      <c r="C68" s="416" t="s">
        <v>112</v>
      </c>
      <c r="D68" s="416"/>
      <c r="E68" s="416"/>
      <c r="F68" s="416"/>
      <c r="G68" s="181"/>
      <c r="H68" s="308"/>
      <c r="I68" s="308"/>
      <c r="J68" s="308"/>
      <c r="K68" s="32"/>
    </row>
    <row r="69" spans="1:11" ht="6" customHeight="1" x14ac:dyDescent="0.3">
      <c r="A69" s="57"/>
      <c r="B69" s="62"/>
      <c r="C69" s="89"/>
      <c r="D69" s="75"/>
      <c r="E69" s="75"/>
      <c r="F69" s="75"/>
      <c r="G69" s="76"/>
      <c r="H69" s="308"/>
      <c r="I69" s="308"/>
      <c r="J69" s="308"/>
      <c r="K69" s="32"/>
    </row>
    <row r="70" spans="1:11" x14ac:dyDescent="0.3">
      <c r="A70" s="57"/>
      <c r="B70" s="182"/>
      <c r="C70" s="194"/>
      <c r="D70" s="215" t="str">
        <f>IF(OR('4. Results &amp; Compliance'!$F$13="",'3. EC Modelling Info'!$F$56="",'3. EC Modelling Info'!$F$56='Backend (to be hidden)'!$BL$3),"",IF('4. Results &amp; Compliance'!$F$13='Backend (to be hidden)'!$CF$11,"",IF(AND('3. EC Modelling Info'!$F$56='Backend (to be hidden)'!$BL$2,'3. EC Modelling Info'!$F$59='Backend (to be hidden)'!$BP$2),"(Compliance)",IF('3. EC Modelling Info'!$F$59="","","(Reporting)"))))</f>
        <v/>
      </c>
      <c r="E70" s="222" t="str">
        <f>IF(OR('4. Results &amp; Compliance'!$F$13="",'4. Results &amp; Compliance'!$F$13='Backend (to be hidden)'!CF11,'3. EC Modelling Info'!$F$56=""),"",IF(AND('4. Results &amp; Compliance'!F13='Backend (to be hidden)'!CF12,'3. EC Modelling Info'!F56='Backend (to be hidden)'!BL2,'3. EC Modelling Info'!$F$59='Backend (to be hidden)'!$BP$4),"(Compliance)",""))</f>
        <v/>
      </c>
      <c r="F70" s="215" t="str">
        <f>IF(D70="(Compliance)","(Reporting)",IF(E70="(Compliance)","(Reporting)",IF(AND(D70="(Reporting)",E70=""),"(Compliance)","")))</f>
        <v/>
      </c>
      <c r="G70" s="185"/>
      <c r="H70" s="308"/>
      <c r="I70" s="308"/>
      <c r="J70" s="308"/>
      <c r="K70" s="32"/>
    </row>
    <row r="71" spans="1:11" ht="30" customHeight="1" x14ac:dyDescent="0.3">
      <c r="A71" s="57"/>
      <c r="B71" s="182"/>
      <c r="C71" s="194"/>
      <c r="D71" s="184" t="s">
        <v>528</v>
      </c>
      <c r="E71" s="195" t="s">
        <v>546</v>
      </c>
      <c r="F71" s="184" t="s">
        <v>547</v>
      </c>
      <c r="G71" s="185"/>
      <c r="H71" s="308"/>
      <c r="I71" s="308"/>
      <c r="J71" s="308"/>
      <c r="K71" s="32"/>
    </row>
    <row r="72" spans="1:11" ht="15" customHeight="1" x14ac:dyDescent="0.35">
      <c r="A72" s="57"/>
      <c r="B72" s="173"/>
      <c r="C72" s="413" t="s">
        <v>576</v>
      </c>
      <c r="D72" s="414"/>
      <c r="E72" s="414"/>
      <c r="F72" s="415"/>
      <c r="G72" s="76"/>
      <c r="H72" s="308"/>
      <c r="I72" s="308"/>
      <c r="J72" s="308"/>
      <c r="K72" s="32"/>
    </row>
    <row r="73" spans="1:11" ht="6" customHeight="1" x14ac:dyDescent="0.3">
      <c r="A73" s="57"/>
      <c r="B73" s="62"/>
      <c r="C73" s="89"/>
      <c r="D73" s="75"/>
      <c r="E73" s="75"/>
      <c r="F73" s="75"/>
      <c r="G73" s="76"/>
      <c r="H73" s="308"/>
      <c r="I73" s="308"/>
      <c r="J73" s="308"/>
      <c r="K73" s="32"/>
    </row>
    <row r="74" spans="1:11" ht="15" customHeight="1" x14ac:dyDescent="0.3">
      <c r="A74" s="57"/>
      <c r="B74" s="62"/>
      <c r="C74" s="89" t="s">
        <v>110</v>
      </c>
      <c r="D74" s="44"/>
      <c r="E74" s="39"/>
      <c r="F74" s="40"/>
      <c r="G74" s="76"/>
      <c r="H74" s="308"/>
      <c r="I74" s="308"/>
      <c r="J74" s="308"/>
      <c r="K74" s="32"/>
    </row>
    <row r="75" spans="1:11" x14ac:dyDescent="0.3">
      <c r="A75" s="57"/>
      <c r="B75" s="173"/>
      <c r="C75" s="89" t="s">
        <v>87</v>
      </c>
      <c r="D75" s="38"/>
      <c r="E75" s="39"/>
      <c r="F75" s="40"/>
      <c r="G75" s="190"/>
      <c r="H75" s="308"/>
      <c r="I75" s="308"/>
      <c r="J75" s="308"/>
      <c r="K75" s="32"/>
    </row>
    <row r="76" spans="1:11" x14ac:dyDescent="0.3">
      <c r="A76" s="57"/>
      <c r="B76" s="173"/>
      <c r="C76" s="89" t="s">
        <v>545</v>
      </c>
      <c r="D76" s="38" t="str">
        <f>IF('3. EC Modelling Info'!D33='Backend (to be hidden)'!$BN$3,D$75*'Backend (to be hidden)'!BS2,"")</f>
        <v/>
      </c>
      <c r="E76" s="39" t="str">
        <f>IF('3. EC Modelling Info'!$D33='Backend (to be hidden)'!$BN$3,E$75*'Backend (to be hidden)'!$BS2,"")</f>
        <v/>
      </c>
      <c r="F76" s="40" t="str">
        <f>IF('3. EC Modelling Info'!$D33='Backend (to be hidden)'!$BN$3,F$75*'Backend (to be hidden)'!$BS2,"")</f>
        <v/>
      </c>
      <c r="G76" s="190"/>
      <c r="H76" s="308"/>
      <c r="I76" s="308"/>
      <c r="J76" s="308"/>
      <c r="K76" s="32"/>
    </row>
    <row r="77" spans="1:11" x14ac:dyDescent="0.3">
      <c r="A77" s="57"/>
      <c r="B77" s="173"/>
      <c r="C77" s="89" t="s">
        <v>574</v>
      </c>
      <c r="D77" s="38" t="str">
        <f>IF('3. EC Modelling Info'!D34='Backend (to be hidden)'!$BN$3,D$75*'Backend (to be hidden)'!BS3,"")</f>
        <v/>
      </c>
      <c r="E77" s="39" t="str">
        <f>IF('3. EC Modelling Info'!$D34='Backend (to be hidden)'!$BN$3,E$75*'Backend (to be hidden)'!$BS3,"")</f>
        <v/>
      </c>
      <c r="F77" s="40" t="str">
        <f>IF('3. EC Modelling Info'!$D34='Backend (to be hidden)'!$BN$3,F$75*'Backend (to be hidden)'!$BS3,"")</f>
        <v/>
      </c>
      <c r="G77" s="190"/>
      <c r="H77" s="308"/>
      <c r="I77" s="308"/>
      <c r="J77" s="308"/>
      <c r="K77" s="32"/>
    </row>
    <row r="78" spans="1:11" x14ac:dyDescent="0.3">
      <c r="A78" s="57"/>
      <c r="B78" s="173"/>
      <c r="C78" s="89" t="s">
        <v>89</v>
      </c>
      <c r="D78" s="38" t="str">
        <f>IF('3. EC Modelling Info'!D35='Backend (to be hidden)'!$BN$3,D$75*'Backend (to be hidden)'!BS4,"")</f>
        <v/>
      </c>
      <c r="E78" s="39" t="str">
        <f>IF('3. EC Modelling Info'!$D35='Backend (to be hidden)'!$BN$3,E$75*'Backend (to be hidden)'!$BS4,"")</f>
        <v/>
      </c>
      <c r="F78" s="40" t="str">
        <f>IF('3. EC Modelling Info'!$D35='Backend (to be hidden)'!$BN$3,F$75*'Backend (to be hidden)'!$BS4,"")</f>
        <v/>
      </c>
      <c r="G78" s="190"/>
      <c r="H78" s="308"/>
      <c r="I78" s="308"/>
      <c r="J78" s="308"/>
      <c r="K78" s="32"/>
    </row>
    <row r="79" spans="1:11" x14ac:dyDescent="0.3">
      <c r="A79" s="57"/>
      <c r="B79" s="173"/>
      <c r="C79" s="89" t="s">
        <v>90</v>
      </c>
      <c r="D79" s="38" t="str">
        <f>IF('3. EC Modelling Info'!D36='Backend (to be hidden)'!$BN$3,D$75*'Backend (to be hidden)'!BS5,"")</f>
        <v/>
      </c>
      <c r="E79" s="39" t="str">
        <f>IF('3. EC Modelling Info'!$D36='Backend (to be hidden)'!$BN$3,E$75*'Backend (to be hidden)'!$BS5,"")</f>
        <v/>
      </c>
      <c r="F79" s="40" t="str">
        <f>IF('3. EC Modelling Info'!$D36='Backend (to be hidden)'!$BN$3,F$75*'Backend (to be hidden)'!$BS5,"")</f>
        <v/>
      </c>
      <c r="G79" s="190"/>
      <c r="H79" s="308"/>
      <c r="I79" s="308"/>
      <c r="J79" s="308"/>
      <c r="K79" s="32"/>
    </row>
    <row r="80" spans="1:11" x14ac:dyDescent="0.3">
      <c r="A80" s="57"/>
      <c r="B80" s="173"/>
      <c r="C80" s="89" t="s">
        <v>556</v>
      </c>
      <c r="D80" s="55" t="str">
        <f>IF(D75="","",SUM(D75:D79))</f>
        <v/>
      </c>
      <c r="E80" s="55" t="str">
        <f>IF(E75="","",SUM(E75:E79))</f>
        <v/>
      </c>
      <c r="F80" s="55" t="str">
        <f>IF(F75="","",SUM(F75:F79))</f>
        <v/>
      </c>
      <c r="G80" s="190"/>
      <c r="H80" s="308"/>
      <c r="I80" s="308"/>
      <c r="J80" s="308"/>
      <c r="K80" s="32"/>
    </row>
    <row r="81" spans="1:11" x14ac:dyDescent="0.3">
      <c r="A81" s="57"/>
      <c r="B81" s="173"/>
      <c r="C81" s="89" t="s">
        <v>557</v>
      </c>
      <c r="D81" s="52"/>
      <c r="E81" s="51"/>
      <c r="F81" s="53"/>
      <c r="G81" s="190"/>
      <c r="H81" s="308"/>
      <c r="I81" s="308"/>
      <c r="J81" s="308"/>
      <c r="K81" s="32"/>
    </row>
    <row r="82" spans="1:11" ht="6" customHeight="1" x14ac:dyDescent="0.3">
      <c r="A82" s="57"/>
      <c r="B82" s="62"/>
      <c r="C82" s="89"/>
      <c r="D82" s="75"/>
      <c r="E82" s="188"/>
      <c r="F82" s="75"/>
      <c r="G82" s="76"/>
      <c r="H82" s="308"/>
      <c r="I82" s="308"/>
      <c r="J82" s="308"/>
      <c r="K82" s="32"/>
    </row>
    <row r="83" spans="1:11" ht="17.25" customHeight="1" x14ac:dyDescent="0.35">
      <c r="A83" s="57"/>
      <c r="B83" s="173"/>
      <c r="C83" s="413" t="s">
        <v>577</v>
      </c>
      <c r="D83" s="414"/>
      <c r="E83" s="414"/>
      <c r="F83" s="415"/>
      <c r="G83" s="76"/>
      <c r="H83" s="308"/>
      <c r="I83" s="308"/>
      <c r="J83" s="308"/>
      <c r="K83" s="32"/>
    </row>
    <row r="84" spans="1:11" ht="6" customHeight="1" x14ac:dyDescent="0.3">
      <c r="A84" s="57"/>
      <c r="B84" s="62"/>
      <c r="C84" s="89"/>
      <c r="D84" s="75"/>
      <c r="E84" s="75"/>
      <c r="F84" s="75"/>
      <c r="G84" s="76"/>
      <c r="H84" s="308"/>
      <c r="I84" s="308"/>
      <c r="J84" s="308"/>
      <c r="K84" s="32"/>
    </row>
    <row r="85" spans="1:11" x14ac:dyDescent="0.3">
      <c r="A85" s="57"/>
      <c r="B85" s="173"/>
      <c r="C85" s="89" t="s">
        <v>110</v>
      </c>
      <c r="D85" s="55" t="str">
        <f>IFERROR(IF('Backend (to be hidden)'!$CD$12=0,"",'Backend (to be hidden)'!$CD$12/$F$15),"")</f>
        <v/>
      </c>
      <c r="E85" s="55" t="str">
        <f>IFERROR(IF('Backend (to be hidden)'!$CD$13=0,"",'Backend (to be hidden)'!$CD$13/$F$15),"")</f>
        <v/>
      </c>
      <c r="F85" s="55" t="str">
        <f>IFERROR(IF('Backend (to be hidden)'!$CD$14=0,"",'Backend (to be hidden)'!$CD$14/$F$15),"")</f>
        <v/>
      </c>
      <c r="G85" s="190"/>
      <c r="H85" s="308"/>
      <c r="I85" s="308"/>
      <c r="J85" s="308"/>
      <c r="K85" s="32"/>
    </row>
    <row r="86" spans="1:11" x14ac:dyDescent="0.3">
      <c r="A86" s="57"/>
      <c r="B86" s="173"/>
      <c r="C86" s="89" t="s">
        <v>111</v>
      </c>
      <c r="D86" s="191" t="str">
        <f>IFERROR(IF(D81="","",D81/$F$15),"")</f>
        <v/>
      </c>
      <c r="E86" s="191" t="str">
        <f>IFERROR(IF(E81="","",E81/$F$15),"")</f>
        <v/>
      </c>
      <c r="F86" s="191" t="str">
        <f>IFERROR(IF(F81="","",F81/$F$15),"")</f>
        <v/>
      </c>
      <c r="G86" s="190"/>
      <c r="H86" s="308"/>
      <c r="I86" s="308"/>
      <c r="J86" s="308"/>
      <c r="K86" s="32"/>
    </row>
    <row r="87" spans="1:11" ht="6" customHeight="1" x14ac:dyDescent="0.3">
      <c r="A87" s="57"/>
      <c r="B87" s="62"/>
      <c r="C87" s="89"/>
      <c r="D87" s="75"/>
      <c r="E87" s="218"/>
      <c r="F87" s="75"/>
      <c r="G87" s="76"/>
      <c r="H87" s="308"/>
      <c r="I87" s="308"/>
      <c r="J87" s="308"/>
      <c r="K87" s="32"/>
    </row>
    <row r="88" spans="1:11" ht="17.25" customHeight="1" x14ac:dyDescent="0.35">
      <c r="A88" s="57"/>
      <c r="B88" s="173"/>
      <c r="C88" s="413" t="s">
        <v>578</v>
      </c>
      <c r="D88" s="414"/>
      <c r="E88" s="414"/>
      <c r="F88" s="415"/>
      <c r="G88" s="76"/>
      <c r="H88" s="308"/>
      <c r="I88" s="308"/>
      <c r="J88" s="308"/>
      <c r="K88" s="32"/>
    </row>
    <row r="89" spans="1:11" ht="6" customHeight="1" x14ac:dyDescent="0.3">
      <c r="A89" s="57"/>
      <c r="B89" s="62"/>
      <c r="C89" s="89"/>
      <c r="D89" s="75"/>
      <c r="E89" s="75"/>
      <c r="F89" s="75"/>
      <c r="G89" s="76"/>
      <c r="H89" s="308"/>
      <c r="I89" s="308"/>
      <c r="J89" s="308"/>
      <c r="K89" s="32"/>
    </row>
    <row r="90" spans="1:11" x14ac:dyDescent="0.3">
      <c r="A90" s="57"/>
      <c r="B90" s="173"/>
      <c r="C90" s="89" t="s">
        <v>110</v>
      </c>
      <c r="D90" s="55" t="str">
        <f>IFERROR(IF('Backend (to be hidden)'!$CD$12=0,"",'Backend (to be hidden)'!$CD$12/'2. Project Info'!$D$43),"")</f>
        <v/>
      </c>
      <c r="E90" s="55" t="str">
        <f>IFERROR(IF('Backend (to be hidden)'!$CD$13=0,"",'Backend (to be hidden)'!$CD$13/'2. Project Info'!$D$43),"")</f>
        <v/>
      </c>
      <c r="F90" s="55" t="str">
        <f>IFERROR(IF('Backend (to be hidden)'!$CD$14=0,"",'Backend (to be hidden)'!$CD$14/'2. Project Info'!$D$43),"")</f>
        <v/>
      </c>
      <c r="G90" s="190"/>
      <c r="H90" s="308"/>
      <c r="I90" s="308"/>
      <c r="J90" s="308"/>
      <c r="K90" s="32"/>
    </row>
    <row r="91" spans="1:11" x14ac:dyDescent="0.3">
      <c r="A91" s="57"/>
      <c r="B91" s="173"/>
      <c r="C91" s="89" t="s">
        <v>111</v>
      </c>
      <c r="D91" s="191" t="str">
        <f>IFERROR(IF(D81="","",D81/'2. Project Info'!$D$43),"")</f>
        <v/>
      </c>
      <c r="E91" s="191" t="str">
        <f>IFERROR(IF(E81="","",E81/'2. Project Info'!$D$43),"")</f>
        <v/>
      </c>
      <c r="F91" s="191" t="str">
        <f>IFERROR(IF(F81="","",F81/'2. Project Info'!$D$43),"")</f>
        <v/>
      </c>
      <c r="G91" s="190"/>
      <c r="H91" s="308"/>
      <c r="I91" s="308"/>
      <c r="J91" s="308"/>
      <c r="K91" s="32"/>
    </row>
    <row r="92" spans="1:11" ht="6" customHeight="1" thickBot="1" x14ac:dyDescent="0.35">
      <c r="A92" s="57"/>
      <c r="B92" s="101"/>
      <c r="C92" s="72"/>
      <c r="D92" s="73"/>
      <c r="E92" s="73"/>
      <c r="F92" s="73"/>
      <c r="G92" s="74"/>
    </row>
    <row r="93" spans="1:11" hidden="1" x14ac:dyDescent="0.3">
      <c r="C93" s="56"/>
    </row>
    <row r="94" spans="1:11" hidden="1" x14ac:dyDescent="0.3">
      <c r="C94" s="56"/>
    </row>
    <row r="95" spans="1:11" hidden="1" x14ac:dyDescent="0.3">
      <c r="C95" s="56"/>
    </row>
    <row r="96" spans="1:11" ht="17.25" hidden="1" customHeight="1" x14ac:dyDescent="0.3">
      <c r="C96" s="56"/>
    </row>
    <row r="97" spans="3:3" hidden="1" x14ac:dyDescent="0.3">
      <c r="C97" s="56"/>
    </row>
    <row r="98" spans="3:3" hidden="1" x14ac:dyDescent="0.3">
      <c r="C98" s="56"/>
    </row>
    <row r="99" spans="3:3" hidden="1" x14ac:dyDescent="0.3">
      <c r="C99" s="56"/>
    </row>
    <row r="100" spans="3:3" hidden="1" x14ac:dyDescent="0.3">
      <c r="C100" s="56"/>
    </row>
    <row r="101" spans="3:3" hidden="1" x14ac:dyDescent="0.3">
      <c r="C101" s="56"/>
    </row>
    <row r="102" spans="3:3" hidden="1" x14ac:dyDescent="0.3">
      <c r="C102" s="56"/>
    </row>
    <row r="103" spans="3:3" hidden="1" x14ac:dyDescent="0.3">
      <c r="C103" s="56"/>
    </row>
    <row r="104" spans="3:3" hidden="1" x14ac:dyDescent="0.3">
      <c r="C104" s="56"/>
    </row>
    <row r="105" spans="3:3" hidden="1" x14ac:dyDescent="0.3">
      <c r="C105" s="56"/>
    </row>
    <row r="106" spans="3:3" hidden="1" x14ac:dyDescent="0.3">
      <c r="C106" s="56"/>
    </row>
    <row r="107" spans="3:3" hidden="1" x14ac:dyDescent="0.3">
      <c r="C107" s="56"/>
    </row>
    <row r="108" spans="3:3" hidden="1" x14ac:dyDescent="0.3">
      <c r="C108" s="56"/>
    </row>
    <row r="109" spans="3:3" hidden="1" x14ac:dyDescent="0.3">
      <c r="C109" s="56"/>
    </row>
    <row r="110" spans="3:3" hidden="1" x14ac:dyDescent="0.3">
      <c r="C110" s="56"/>
    </row>
    <row r="111" spans="3:3" hidden="1" x14ac:dyDescent="0.3">
      <c r="C111" s="56"/>
    </row>
    <row r="112" spans="3:3" hidden="1" x14ac:dyDescent="0.3">
      <c r="C112" s="56"/>
    </row>
    <row r="113" spans="3:3" hidden="1" x14ac:dyDescent="0.3">
      <c r="C113" s="56"/>
    </row>
    <row r="114" spans="3:3" x14ac:dyDescent="0.3"/>
  </sheetData>
  <sheetProtection algorithmName="SHA-512" hashValue="5bsXeGmNuGT6Mg+wX6AJyPAOi/9dK4aQiTz0bk/MSaCeOw1soqP4eaCjTMRXzOP1GyHcCt4HCB/6iCtv2ulquA==" saltValue="SZApYGWSD+gVJXdSTs19GQ==" spinCount="100000" sheet="1" objects="1" scenarios="1"/>
  <mergeCells count="29">
    <mergeCell ref="C25:F25"/>
    <mergeCell ref="C20:F20"/>
    <mergeCell ref="C18:F19"/>
    <mergeCell ref="D29:F29"/>
    <mergeCell ref="D30:F30"/>
    <mergeCell ref="D27:F27"/>
    <mergeCell ref="C2:G2"/>
    <mergeCell ref="C6:G6"/>
    <mergeCell ref="C7:G7"/>
    <mergeCell ref="C4:D4"/>
    <mergeCell ref="C13:E13"/>
    <mergeCell ref="C9:G9"/>
    <mergeCell ref="C11:F11"/>
    <mergeCell ref="C15:E15"/>
    <mergeCell ref="C16:E16"/>
    <mergeCell ref="C88:F88"/>
    <mergeCell ref="C83:F83"/>
    <mergeCell ref="C72:F72"/>
    <mergeCell ref="C55:F55"/>
    <mergeCell ref="C68:F68"/>
    <mergeCell ref="C61:F61"/>
    <mergeCell ref="C63:F63"/>
    <mergeCell ref="D66:F66"/>
    <mergeCell ref="D32:F32"/>
    <mergeCell ref="C50:F50"/>
    <mergeCell ref="C39:F39"/>
    <mergeCell ref="C35:F35"/>
    <mergeCell ref="C37:C38"/>
    <mergeCell ref="C34:G34"/>
  </mergeCells>
  <conditionalFormatting sqref="D27:F27">
    <cfRule type="cellIs" dxfId="195" priority="268" operator="equal">
      <formula>"No"</formula>
    </cfRule>
    <cfRule type="cellIs" dxfId="194" priority="269" operator="equal">
      <formula>"Yes"</formula>
    </cfRule>
  </conditionalFormatting>
  <conditionalFormatting sqref="D30:F30">
    <cfRule type="cellIs" dxfId="193" priority="65" operator="greaterThanOrEqual">
      <formula>$D$29</formula>
    </cfRule>
    <cfRule type="cellIs" dxfId="192" priority="114" operator="lessThan">
      <formula>$D$29</formula>
    </cfRule>
  </conditionalFormatting>
  <conditionalFormatting sqref="D37:F37 D70:F70">
    <cfRule type="cellIs" dxfId="191" priority="1179" operator="equal">
      <formula>"(Compliance)"</formula>
    </cfRule>
  </conditionalFormatting>
  <conditionalFormatting sqref="E37:E38 E52:E53 E57:E58 E70:E71 E85:E86 E90:E91 E64 E41:E48 E74:E81">
    <cfRule type="expression" dxfId="190" priority="7">
      <formula>OR($D$37="(Compliance)",$D$37="")</formula>
    </cfRule>
  </conditionalFormatting>
  <dataValidations count="3">
    <dataValidation type="list" allowBlank="1" showInputMessage="1" showErrorMessage="1" sqref="D34:G34 D9:G9" xr:uid="{00000000-0002-0000-0300-000000000000}">
      <formula1>INDIRECT("ConstructionType")</formula1>
    </dataValidation>
    <dataValidation type="list" allowBlank="1" showInputMessage="1" showErrorMessage="1" sqref="D34:G34 D9:G9" xr:uid="{00000000-0002-0000-0300-000001000000}">
      <formula1>INDIRECT("SecondaryBuildingUse")</formula1>
    </dataValidation>
    <dataValidation type="list" allowBlank="1" showInputMessage="1" showErrorMessage="1" sqref="F13" xr:uid="{00000000-0002-0000-0300-000005000000}">
      <formula1>INDIRECT("CompliancePath")</formula1>
    </dataValidation>
  </dataValidations>
  <pageMargins left="0.7" right="0.7" top="0.75" bottom="0.75" header="0.3" footer="0.3"/>
  <pageSetup orientation="portrait" r:id="rId1"/>
  <rowBreaks count="2" manualBreakCount="2">
    <brk id="33" min="1" max="6" man="1"/>
    <brk id="67" min="1" max="6"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116" id="{ED7FC9C8-B3BB-4D22-A013-A73C0C406C72}">
            <xm:f>'3. EC Modelling Info'!$D$34='Backend (to be hidden)'!$BN$3</xm:f>
            <x14:dxf>
              <font>
                <color theme="1" tint="0.499984740745262"/>
              </font>
              <fill>
                <patternFill>
                  <bgColor theme="0" tint="-0.14996795556505021"/>
                </patternFill>
              </fill>
            </x14:dxf>
          </x14:cfRule>
          <xm:sqref>D44:F44 D77:F77</xm:sqref>
        </x14:conditionalFormatting>
        <x14:conditionalFormatting xmlns:xm="http://schemas.microsoft.com/office/excel/2006/main">
          <x14:cfRule type="expression" priority="1168" id="{51464C7F-9321-4F5C-BB02-561F5D66D3F5}">
            <xm:f>'3. EC Modelling Info'!$D$35='Backend (to be hidden)'!$BN$3</xm:f>
            <x14:dxf>
              <font>
                <color theme="1" tint="0.499984740745262"/>
              </font>
              <fill>
                <patternFill>
                  <bgColor theme="0" tint="-0.14996795556505021"/>
                </patternFill>
              </fill>
            </x14:dxf>
          </x14:cfRule>
          <xm:sqref>D45:F45 D78:F78</xm:sqref>
        </x14:conditionalFormatting>
        <x14:conditionalFormatting xmlns:xm="http://schemas.microsoft.com/office/excel/2006/main">
          <x14:cfRule type="expression" priority="1192" id="{FF2563CE-802B-46B6-A18D-FC8622090367}">
            <xm:f>'3. EC Modelling Info'!$D$36='Backend (to be hidden)'!$BN$3</xm:f>
            <x14:dxf>
              <font>
                <color theme="1" tint="0.499984740745262"/>
              </font>
              <fill>
                <patternFill>
                  <bgColor theme="0" tint="-0.14996795556505021"/>
                </patternFill>
              </fill>
            </x14:dxf>
          </x14:cfRule>
          <xm:sqref>D46:F46 D79:F79</xm:sqref>
        </x14:conditionalFormatting>
        <x14:conditionalFormatting xmlns:xm="http://schemas.microsoft.com/office/excel/2006/main">
          <x14:cfRule type="expression" priority="592" id="{263D098F-FDB1-4C2B-B2B5-2BFFA63BA97D}">
            <xm:f>NOT(OR('3. EC Modelling Info'!$D$17='Backend (to be hidden)'!$BH$7,AND('3. EC Modelling Info'!$D$17='Backend (to be hidden)'!$BH$8,'3. EC Modelling Info'!$D$19='Backend (to be hidden)'!$BL$3)))</xm:f>
            <x14:dxf>
              <font>
                <color theme="0" tint="-0.14996795556505021"/>
              </font>
              <fill>
                <patternFill>
                  <bgColor theme="0" tint="-0.14996795556505021"/>
                </patternFill>
              </fill>
              <border>
                <left/>
                <right/>
                <top/>
                <vertical/>
                <horizontal/>
              </border>
            </x14:dxf>
          </x14:cfRule>
          <xm:sqref>C41:F41 C74:F74</xm:sqref>
        </x14:conditionalFormatting>
        <x14:conditionalFormatting xmlns:xm="http://schemas.microsoft.com/office/excel/2006/main">
          <x14:cfRule type="expression" priority="10" id="{F4342CA1-DA01-4A86-A72A-E6813CAD1806}">
            <xm:f>OR('3. EC Modelling Info'!$D$17='Backend (to be hidden)'!$BH$7,AND('3. EC Modelling Info'!$D$17='Backend (to be hidden)'!$BH$8,'3. EC Modelling Info'!$D$19='Backend (to be hidden)'!$BL$3))</xm:f>
            <x14:dxf>
              <font>
                <color theme="0" tint="-0.14996795556505021"/>
              </font>
              <fill>
                <patternFill>
                  <bgColor theme="0" tint="-0.14996795556505021"/>
                </patternFill>
              </fill>
            </x14:dxf>
          </x14:cfRule>
          <xm:sqref>D42:F47 D75:F80</xm:sqref>
        </x14:conditionalFormatting>
        <x14:conditionalFormatting xmlns:xm="http://schemas.microsoft.com/office/excel/2006/main">
          <x14:cfRule type="expression" priority="1092" id="{380E3029-BCD9-4A21-A756-450225AF3818}">
            <xm:f>'3. EC Modelling Info'!$D$33='Backend (to be hidden)'!$BN$3</xm:f>
            <x14:dxf>
              <font>
                <color theme="1" tint="0.499984740745262"/>
              </font>
              <fill>
                <patternFill>
                  <bgColor theme="0" tint="-0.14996795556505021"/>
                </patternFill>
              </fill>
            </x14:dxf>
          </x14:cfRule>
          <xm:sqref>D43:F43 D76:F76</xm:sqref>
        </x14:conditionalFormatting>
        <x14:conditionalFormatting xmlns:xm="http://schemas.microsoft.com/office/excel/2006/main">
          <x14:cfRule type="expression" priority="9" id="{30DD126F-45D0-45AD-A8BC-9BD06CE72E20}">
            <xm:f>'3. EC Modelling Info'!$D$37='Backend (to be hidden)'!$BN$3</xm:f>
            <x14:dxf>
              <font>
                <color theme="0" tint="-0.14996795556505021"/>
              </font>
              <fill>
                <patternFill>
                  <bgColor theme="0" tint="-0.14996795556505021"/>
                </patternFill>
              </fill>
            </x14:dxf>
          </x14:cfRule>
          <xm:sqref>D48:F48 D81:F81</xm:sqref>
        </x14:conditionalFormatting>
        <x14:conditionalFormatting xmlns:xm="http://schemas.microsoft.com/office/excel/2006/main">
          <x14:cfRule type="expression" priority="759" id="{01624C92-15F8-439D-9C1E-C4A4D1887349}">
            <xm:f>NOT(AND('3. EC Modelling Info'!$F$56='Backend (to be hidden)'!$BL$2,OR('3. EC Modelling Info'!$F$59='Backend (to be hidden)'!$BP$3,'3. EC Modelling Info'!$F$59='Backend (to be hidden)'!$BP$4)))</xm:f>
            <x14:dxf>
              <font>
                <color theme="0" tint="-0.14996795556505021"/>
              </font>
              <fill>
                <patternFill>
                  <bgColor theme="0" tint="-0.14996795556505021"/>
                </patternFill>
              </fill>
              <border>
                <left/>
                <right/>
                <top/>
                <bottom/>
                <vertical/>
                <horizontal/>
              </border>
            </x14:dxf>
          </x14:cfRule>
          <xm:sqref>C32:F32</xm:sqref>
        </x14:conditionalFormatting>
        <x14:conditionalFormatting xmlns:xm="http://schemas.microsoft.com/office/excel/2006/main">
          <x14:cfRule type="expression" priority="8" id="{9B85D203-F78A-426F-B53F-96D11C6295AF}">
            <xm:f>NOT('3. EC Modelling Info'!$F$95='Backend (to be hidden)'!$BL$2)</xm:f>
            <x14:dxf>
              <font>
                <color theme="0" tint="-0.14996795556505021"/>
              </font>
              <fill>
                <patternFill>
                  <bgColor theme="0" tint="-0.14996795556505021"/>
                </patternFill>
              </fill>
              <border>
                <left/>
                <right/>
                <top/>
                <bottom/>
              </border>
            </x14:dxf>
          </x14:cfRule>
          <xm:sqref>C61:F66</xm:sqref>
        </x14:conditionalFormatting>
        <x14:conditionalFormatting xmlns:xm="http://schemas.microsoft.com/office/excel/2006/main">
          <x14:cfRule type="expression" priority="3" id="{9EA31D9F-4A71-442A-AFA7-647464433EEF}">
            <xm:f>NOT('3. EC Modelling Info'!$F$95='Backend (to be hidden)'!$BL$2)</xm:f>
            <x14:dxf>
              <font>
                <color theme="0" tint="-0.14996795556505021"/>
              </font>
              <fill>
                <patternFill>
                  <bgColor theme="0" tint="-0.14996795556505021"/>
                </patternFill>
              </fill>
              <border>
                <left/>
                <right/>
                <top/>
                <bottom/>
              </border>
            </x14:dxf>
          </x14:cfRule>
          <xm:sqref>C66:D66</xm:sqref>
        </x14:conditionalFormatting>
        <x14:conditionalFormatting xmlns:xm="http://schemas.microsoft.com/office/excel/2006/main">
          <x14:cfRule type="expression" priority="1" id="{EA1BEB5F-C239-4A37-8CAF-2304D503CB22}">
            <xm:f>'3. EC Modelling Info'!$D$86='Backend (to be hidden)'!$BL$3</xm:f>
            <x14:dxf/>
          </x14:cfRule>
          <xm:sqref>D26:F26</xm:sqref>
        </x14:conditionalFormatting>
        <x14:conditionalFormatting xmlns:xm="http://schemas.microsoft.com/office/excel/2006/main">
          <x14:cfRule type="expression" priority="1090" id="{5C0ED35A-5FF7-410B-B8D7-4A2B108346F3}">
            <xm:f>NOT($F$13='Backend (to be hidden)'!$CF$12)</xm:f>
            <x14:dxf>
              <font>
                <color theme="0"/>
              </font>
              <fill>
                <patternFill>
                  <bgColor theme="0" tint="-0.24994659260841701"/>
                </patternFill>
              </fill>
            </x14:dxf>
          </x14:cfRule>
          <xm:sqref>B68:C68 G68</xm:sqref>
        </x14:conditionalFormatting>
        <x14:conditionalFormatting xmlns:xm="http://schemas.microsoft.com/office/excel/2006/main">
          <x14:cfRule type="expression" priority="11" id="{D9335C5B-49F8-47A8-9BBD-34A6A7B85933}">
            <xm:f>$F$13='Backend (to be hidden)'!$CF$11</xm:f>
            <x14:dxf>
              <font>
                <color theme="0" tint="-0.14996795556505021"/>
              </font>
              <fill>
                <patternFill>
                  <bgColor theme="0" tint="-0.14996795556505021"/>
                </patternFill>
              </fill>
              <border>
                <left/>
                <right/>
                <top/>
                <bottom/>
                <vertical/>
                <horizontal/>
              </border>
            </x14:dxf>
          </x14:cfRule>
          <xm:sqref>C70:F91</xm:sqref>
        </x14:conditionalFormatting>
        <x14:conditionalFormatting xmlns:xm="http://schemas.microsoft.com/office/excel/2006/main">
          <x14:cfRule type="expression" priority="1115" id="{318A9139-78D4-4E48-AB82-B03B27E5A934}">
            <xm:f>NOT('2. Project Info'!$D$19:$F$19&gt;='Backend (to be hidden)'!$CH$11)</xm:f>
            <x14:dxf>
              <font>
                <color theme="1" tint="0.499984740745262"/>
              </font>
            </x14:dxf>
          </x14:cfRule>
          <xm:sqref>C18</xm:sqref>
        </x14:conditionalFormatting>
        <x14:conditionalFormatting xmlns:xm="http://schemas.microsoft.com/office/excel/2006/main">
          <x14:cfRule type="expression" priority="602" id="{09F24D64-114C-41D3-A811-C38E8D7741B8}">
            <xm:f>NOT('2. Project Info'!$D$19&gt;='Backend (to be hidden)'!$CH$11)</xm:f>
            <x14:dxf>
              <font>
                <color theme="0" tint="-0.14996795556505021"/>
              </font>
              <fill>
                <patternFill>
                  <bgColor theme="0" tint="-0.14996795556505021"/>
                </patternFill>
              </fill>
              <border>
                <left/>
                <right/>
                <top/>
                <bottom/>
              </border>
            </x14:dxf>
          </x14:cfRule>
          <xm:sqref>C12:F16 C20:F32 C70:F91</xm:sqref>
        </x14:conditionalFormatting>
        <x14:conditionalFormatting xmlns:xm="http://schemas.microsoft.com/office/excel/2006/main">
          <x14:cfRule type="expression" priority="1119" id="{C3C9A9FC-E4A9-4357-A3D6-591D8ED4A1A2}">
            <xm:f>NOT('2. Project Info'!$D$19&gt;='Backend (to be hidden)'!$CH$11)</xm:f>
            <x14:dxf>
              <font>
                <color theme="0"/>
              </font>
              <fill>
                <patternFill>
                  <bgColor theme="0" tint="-0.24994659260841701"/>
                </patternFill>
              </fill>
            </x14:dxf>
          </x14:cfRule>
          <xm:sqref>C68:F68</xm:sqref>
        </x14:conditionalFormatting>
        <x14:conditionalFormatting xmlns:xm="http://schemas.microsoft.com/office/excel/2006/main">
          <x14:cfRule type="expression" priority="690" id="{DB8DC61A-705D-4D7B-96BC-20FF89FE8178}">
            <xm:f>AND($F$13='Backend (to be hidden)'!$CF$12,OR('3. EC Modelling Info'!$F$56="",'3. EC Modelling Info'!$F$56='Backend (to be hidden)'!$BL$3))</xm:f>
            <x14:dxf>
              <font>
                <color theme="0" tint="-0.14996795556505021"/>
              </font>
              <fill>
                <patternFill>
                  <bgColor theme="0" tint="-0.14996795556505021"/>
                </patternFill>
              </fill>
              <border>
                <left/>
                <right/>
                <top/>
                <bottom/>
                <vertical/>
                <horizontal/>
              </border>
            </x14:dxf>
          </x14:cfRule>
          <xm:sqref>D37:F37 D70:F70 F38 F52:F53 F57:F58 F71 F85:F86 F90:F91 F64 F41:F48 F74:F81</xm:sqref>
        </x14:conditionalFormatting>
        <x14:conditionalFormatting xmlns:xm="http://schemas.microsoft.com/office/excel/2006/main">
          <x14:cfRule type="expression" priority="692" id="{5903361B-837F-4F6A-AD7D-F9E3A473D9EA}">
            <xm:f>OR('3. EC Modelling Info'!$F$56="",AND($F$13='Backend (to be hidden)'!$CF$11,'3. EC Modelling Info'!$F$56='Backend (to be hidden)'!$BL$3))</xm:f>
            <x14:dxf>
              <font>
                <color theme="0" tint="-0.14996795556505021"/>
              </font>
              <fill>
                <patternFill>
                  <bgColor theme="0" tint="-0.14996795556505021"/>
                </patternFill>
              </fill>
              <border>
                <left/>
                <right/>
                <top/>
                <bottom/>
                <vertical/>
                <horizontal/>
              </border>
            </x14:dxf>
          </x14:cfRule>
          <xm:sqref>D37:F37 D70:F70 F38 F52:F53 F57:F58 F71 F85:F87 F90:F91 F64 F41:F48 F74:F81</xm:sqref>
        </x14:conditionalFormatting>
        <x14:conditionalFormatting xmlns:xm="http://schemas.microsoft.com/office/excel/2006/main">
          <x14:cfRule type="expression" priority="688" id="{BCB716D1-1D78-4935-8527-DF2C88FF1D9F}">
            <xm:f>OR('2. Project Info'!$D$19&lt;'Backend (to be hidden)'!$CH$11,AND($F$13='Backend (to be hidden)'!$CF$12,OR('3. EC Modelling Info'!$F$56="",'3. EC Modelling Info'!$F$59="",'3. EC Modelling Info'!$F$59='Backend (to be hidden)'!$BP$2,'3. EC Modelling Info'!$F$59='Backend (to be hidden)'!$BP$3)))</xm:f>
            <x14:dxf>
              <font>
                <color theme="0" tint="-0.14996795556505021"/>
              </font>
              <fill>
                <patternFill>
                  <bgColor theme="0" tint="-0.14996795556505021"/>
                </patternFill>
              </fill>
              <border>
                <top/>
                <bottom/>
                <vertical/>
                <horizontal/>
              </border>
            </x14:dxf>
          </x14:cfRule>
          <xm:sqref>E37:E38 E70:E71 E52:E53 E57:E58 E85:E86 E90:E91 E64 E41:E48 E74:E81</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tint="0.39997558519241921"/>
  </sheetPr>
  <dimension ref="A1:P51"/>
  <sheetViews>
    <sheetView zoomScaleNormal="100" workbookViewId="0">
      <selection activeCell="D17" sqref="D17"/>
    </sheetView>
  </sheetViews>
  <sheetFormatPr defaultColWidth="0" defaultRowHeight="14.4" zeroHeight="1" x14ac:dyDescent="0.3"/>
  <cols>
    <col min="1" max="2" width="0.6640625" style="56" customWidth="1"/>
    <col min="3" max="3" width="49.33203125" style="56" customWidth="1"/>
    <col min="4" max="4" width="18.6640625" style="56" customWidth="1"/>
    <col min="5" max="5" width="2.44140625" style="56" customWidth="1"/>
    <col min="6" max="6" width="17.33203125" style="56" customWidth="1"/>
    <col min="7" max="7" width="1.44140625" style="56" customWidth="1"/>
    <col min="8" max="10" width="18.109375" style="307" customWidth="1"/>
    <col min="11" max="12" width="20.6640625" style="56" hidden="1" customWidth="1"/>
    <col min="13" max="16" width="0" style="56" hidden="1" customWidth="1"/>
    <col min="17" max="16384" width="10.6640625" style="56" hidden="1"/>
  </cols>
  <sheetData>
    <row r="1" spans="1:16" s="61" customFormat="1" ht="6" customHeight="1" thickBot="1" x14ac:dyDescent="0.35">
      <c r="A1" s="57"/>
      <c r="B1" s="57"/>
      <c r="C1" s="57"/>
      <c r="D1" s="57"/>
      <c r="E1" s="57"/>
      <c r="F1" s="57"/>
      <c r="G1" s="57"/>
      <c r="H1" s="307"/>
      <c r="I1" s="307"/>
      <c r="J1" s="307"/>
    </row>
    <row r="2" spans="1:16" s="61" customFormat="1" ht="30.75" customHeight="1" x14ac:dyDescent="0.3">
      <c r="A2" s="57"/>
      <c r="B2" s="59"/>
      <c r="C2" s="326" t="s">
        <v>236</v>
      </c>
      <c r="D2" s="326"/>
      <c r="E2" s="326"/>
      <c r="F2" s="326"/>
      <c r="G2" s="327"/>
      <c r="H2" s="308"/>
      <c r="I2" s="308"/>
      <c r="J2" s="308"/>
      <c r="K2" s="30"/>
      <c r="L2" s="30"/>
      <c r="M2" s="60"/>
      <c r="N2" s="60"/>
      <c r="O2" s="60"/>
      <c r="P2" s="60"/>
    </row>
    <row r="3" spans="1:16" s="61" customFormat="1" ht="15" customHeight="1" x14ac:dyDescent="0.3">
      <c r="A3" s="57"/>
      <c r="B3" s="62"/>
      <c r="C3" s="165"/>
      <c r="D3" s="165"/>
      <c r="E3" s="165"/>
      <c r="F3" s="64" t="s">
        <v>617</v>
      </c>
      <c r="G3" s="166"/>
      <c r="H3" s="308"/>
      <c r="I3" s="308"/>
      <c r="J3" s="308"/>
      <c r="K3" s="30"/>
      <c r="L3" s="30"/>
      <c r="M3" s="60"/>
      <c r="N3" s="60"/>
      <c r="O3" s="60"/>
      <c r="P3" s="60"/>
    </row>
    <row r="4" spans="1:16" s="61" customFormat="1" ht="15.6" x14ac:dyDescent="0.3">
      <c r="A4" s="57"/>
      <c r="B4" s="67"/>
      <c r="C4" s="361" t="s">
        <v>562</v>
      </c>
      <c r="D4" s="361"/>
      <c r="E4" s="437" t="s">
        <v>671</v>
      </c>
      <c r="F4" s="437"/>
      <c r="G4" s="70"/>
      <c r="H4" s="308"/>
      <c r="I4" s="308"/>
      <c r="J4" s="308"/>
      <c r="K4" s="30"/>
      <c r="L4" s="30"/>
      <c r="M4" s="60"/>
      <c r="N4" s="60"/>
      <c r="O4" s="60"/>
      <c r="P4" s="60"/>
    </row>
    <row r="5" spans="1:16" s="61" customFormat="1" ht="15.6" x14ac:dyDescent="0.3">
      <c r="A5" s="57"/>
      <c r="B5" s="67"/>
      <c r="C5" s="438" t="s">
        <v>563</v>
      </c>
      <c r="D5" s="361"/>
      <c r="E5" s="437"/>
      <c r="F5" s="437"/>
      <c r="G5" s="70"/>
      <c r="H5" s="308"/>
      <c r="I5" s="308"/>
      <c r="J5" s="308"/>
      <c r="K5" s="30"/>
      <c r="L5" s="30"/>
      <c r="M5" s="60"/>
      <c r="N5" s="60"/>
      <c r="O5" s="60"/>
      <c r="P5" s="60"/>
    </row>
    <row r="6" spans="1:16" ht="6" customHeight="1" thickBot="1" x14ac:dyDescent="0.35">
      <c r="A6" s="57"/>
      <c r="B6" s="71"/>
      <c r="C6" s="72"/>
      <c r="D6" s="73"/>
      <c r="E6" s="73"/>
      <c r="F6" s="73"/>
      <c r="G6" s="74"/>
      <c r="H6" s="308"/>
      <c r="I6" s="308"/>
      <c r="J6" s="308"/>
      <c r="K6" s="32"/>
      <c r="L6" s="32"/>
    </row>
    <row r="7" spans="1:16" s="61" customFormat="1" ht="15.6" x14ac:dyDescent="0.3">
      <c r="A7" s="57"/>
      <c r="B7" s="168"/>
      <c r="C7" s="362" t="s">
        <v>0</v>
      </c>
      <c r="D7" s="362"/>
      <c r="E7" s="362"/>
      <c r="F7" s="362"/>
      <c r="G7" s="394"/>
      <c r="H7" s="308"/>
      <c r="I7" s="308"/>
      <c r="J7" s="308"/>
      <c r="K7" s="33"/>
      <c r="L7" s="33"/>
      <c r="M7" s="79"/>
      <c r="N7" s="79"/>
      <c r="O7" s="79"/>
      <c r="P7" s="79"/>
    </row>
    <row r="8" spans="1:16" s="61" customFormat="1" ht="40.5" customHeight="1" x14ac:dyDescent="0.3">
      <c r="A8" s="57"/>
      <c r="B8" s="77"/>
      <c r="C8" s="328" t="s">
        <v>614</v>
      </c>
      <c r="D8" s="328"/>
      <c r="E8" s="328"/>
      <c r="F8" s="328"/>
      <c r="G8" s="329"/>
      <c r="H8" s="308"/>
      <c r="I8" s="308"/>
      <c r="J8" s="308"/>
      <c r="K8" s="33"/>
      <c r="L8" s="33"/>
      <c r="M8" s="79"/>
      <c r="N8" s="79"/>
      <c r="O8" s="79"/>
      <c r="P8" s="79"/>
    </row>
    <row r="9" spans="1:16" s="61" customFormat="1" ht="15.6" x14ac:dyDescent="0.3">
      <c r="A9" s="57"/>
      <c r="B9" s="77"/>
      <c r="C9" s="439" t="str">
        <f>IF(AND('3. EC Modelling Info'!D85='Backend (to be hidden)'!BL3,'3. EC Modelling Info'!D86='Backend (to be hidden)'!BL3),"No input is required on this page.","")</f>
        <v/>
      </c>
      <c r="D9" s="439"/>
      <c r="E9" s="439"/>
      <c r="F9" s="439"/>
      <c r="G9" s="180"/>
      <c r="H9" s="308"/>
      <c r="I9" s="308"/>
      <c r="J9" s="308"/>
      <c r="K9" s="33"/>
      <c r="L9" s="33"/>
      <c r="M9" s="79"/>
      <c r="N9" s="79"/>
      <c r="O9" s="79"/>
      <c r="P9" s="79"/>
    </row>
    <row r="10" spans="1:16" ht="6" customHeight="1" thickBot="1" x14ac:dyDescent="0.35">
      <c r="A10" s="57"/>
      <c r="B10" s="71"/>
      <c r="C10" s="72"/>
      <c r="D10" s="73"/>
      <c r="E10" s="73"/>
      <c r="F10" s="73"/>
      <c r="G10" s="74"/>
      <c r="H10" s="308"/>
      <c r="I10" s="308"/>
      <c r="J10" s="308"/>
      <c r="K10" s="32"/>
      <c r="L10" s="32"/>
    </row>
    <row r="11" spans="1:16" ht="15.6" x14ac:dyDescent="0.3">
      <c r="B11" s="59"/>
      <c r="C11" s="350" t="s">
        <v>108</v>
      </c>
      <c r="D11" s="350"/>
      <c r="E11" s="350"/>
      <c r="F11" s="350"/>
      <c r="G11" s="351"/>
      <c r="H11" s="308"/>
      <c r="I11" s="308"/>
      <c r="J11" s="308"/>
      <c r="K11" s="32"/>
      <c r="L11" s="32"/>
    </row>
    <row r="12" spans="1:16" ht="15.6" x14ac:dyDescent="0.3">
      <c r="B12" s="93"/>
      <c r="C12" s="423" t="s">
        <v>109</v>
      </c>
      <c r="D12" s="423"/>
      <c r="E12" s="423"/>
      <c r="F12" s="423"/>
      <c r="G12" s="181"/>
      <c r="H12" s="308"/>
      <c r="I12" s="308"/>
      <c r="J12" s="308"/>
      <c r="K12" s="32"/>
      <c r="L12" s="32"/>
    </row>
    <row r="13" spans="1:16" ht="6" customHeight="1" x14ac:dyDescent="0.3">
      <c r="A13" s="57"/>
      <c r="B13" s="62"/>
      <c r="C13" s="176"/>
      <c r="D13" s="75"/>
      <c r="E13" s="75"/>
      <c r="F13" s="75"/>
      <c r="G13" s="76"/>
      <c r="H13" s="308"/>
      <c r="I13" s="308"/>
      <c r="J13" s="308"/>
      <c r="K13" s="32"/>
      <c r="L13" s="32"/>
    </row>
    <row r="14" spans="1:16" ht="30" customHeight="1" x14ac:dyDescent="0.3">
      <c r="A14" s="57"/>
      <c r="B14" s="182"/>
      <c r="C14" s="183"/>
      <c r="D14" s="184" t="s">
        <v>528</v>
      </c>
      <c r="E14" s="87"/>
      <c r="F14" s="184" t="s">
        <v>547</v>
      </c>
      <c r="G14" s="185"/>
      <c r="H14" s="308"/>
      <c r="I14" s="308"/>
      <c r="J14" s="308"/>
      <c r="K14" s="32"/>
      <c r="L14" s="32"/>
    </row>
    <row r="15" spans="1:16" ht="15" customHeight="1" x14ac:dyDescent="0.3">
      <c r="A15" s="57"/>
      <c r="B15" s="186"/>
      <c r="C15" s="440" t="s">
        <v>564</v>
      </c>
      <c r="D15" s="440"/>
      <c r="E15" s="440"/>
      <c r="F15" s="440"/>
      <c r="G15" s="187"/>
      <c r="H15" s="308"/>
      <c r="I15" s="308"/>
      <c r="J15" s="308"/>
      <c r="K15" s="32"/>
      <c r="L15" s="32"/>
    </row>
    <row r="16" spans="1:16" ht="6" customHeight="1" x14ac:dyDescent="0.3">
      <c r="A16" s="57"/>
      <c r="B16" s="62"/>
      <c r="C16" s="176"/>
      <c r="D16" s="75"/>
      <c r="E16" s="188"/>
      <c r="F16" s="75"/>
      <c r="G16" s="76"/>
      <c r="H16" s="308"/>
      <c r="I16" s="308"/>
      <c r="J16" s="308"/>
      <c r="K16" s="32"/>
      <c r="L16" s="32"/>
    </row>
    <row r="17" spans="1:12" x14ac:dyDescent="0.3">
      <c r="A17" s="57"/>
      <c r="B17" s="173"/>
      <c r="C17" s="176" t="s">
        <v>113</v>
      </c>
      <c r="D17" s="51"/>
      <c r="E17" s="189"/>
      <c r="F17" s="51"/>
      <c r="G17" s="190"/>
      <c r="H17" s="308"/>
      <c r="I17" s="308"/>
      <c r="J17" s="308"/>
      <c r="K17" s="32"/>
      <c r="L17" s="32"/>
    </row>
    <row r="18" spans="1:12" x14ac:dyDescent="0.3">
      <c r="A18" s="57"/>
      <c r="B18" s="173"/>
      <c r="C18" s="176" t="s">
        <v>115</v>
      </c>
      <c r="D18" s="51"/>
      <c r="E18" s="189"/>
      <c r="F18" s="51"/>
      <c r="G18" s="190"/>
      <c r="H18" s="308"/>
      <c r="I18" s="308"/>
      <c r="J18" s="308"/>
      <c r="K18" s="32"/>
      <c r="L18" s="32"/>
    </row>
    <row r="19" spans="1:12" ht="6" customHeight="1" x14ac:dyDescent="0.3">
      <c r="A19" s="57"/>
      <c r="B19" s="62"/>
      <c r="C19" s="176"/>
      <c r="D19" s="75"/>
      <c r="E19" s="75"/>
      <c r="F19" s="75"/>
      <c r="G19" s="76"/>
      <c r="H19" s="308"/>
      <c r="I19" s="308"/>
      <c r="J19" s="308"/>
      <c r="K19" s="32"/>
      <c r="L19" s="32"/>
    </row>
    <row r="20" spans="1:12" ht="15" customHeight="1" x14ac:dyDescent="0.3">
      <c r="A20" s="57"/>
      <c r="B20" s="186"/>
      <c r="C20" s="440" t="s">
        <v>568</v>
      </c>
      <c r="D20" s="440"/>
      <c r="E20" s="440"/>
      <c r="F20" s="440"/>
      <c r="G20" s="187"/>
      <c r="H20" s="308"/>
      <c r="I20" s="308"/>
      <c r="J20" s="308"/>
      <c r="K20" s="32"/>
      <c r="L20" s="32"/>
    </row>
    <row r="21" spans="1:12" ht="6" customHeight="1" x14ac:dyDescent="0.3">
      <c r="A21" s="57"/>
      <c r="B21" s="62"/>
      <c r="C21" s="176"/>
      <c r="D21" s="75"/>
      <c r="E21" s="75"/>
      <c r="F21" s="75"/>
      <c r="G21" s="76"/>
      <c r="H21" s="308"/>
      <c r="I21" s="308"/>
      <c r="J21" s="308"/>
      <c r="K21" s="32"/>
      <c r="L21" s="32"/>
    </row>
    <row r="22" spans="1:12" x14ac:dyDescent="0.3">
      <c r="A22" s="57"/>
      <c r="B22" s="173"/>
      <c r="C22" s="176" t="s">
        <v>113</v>
      </c>
      <c r="D22" s="191" t="str">
        <f>IFERROR(IF(D17="","",D17/'2. Project Info'!$D$41),"")</f>
        <v/>
      </c>
      <c r="E22" s="192"/>
      <c r="F22" s="191" t="str">
        <f>IFERROR(IF(F17="","",F17/'2. Project Info'!$D$41),"")</f>
        <v/>
      </c>
      <c r="G22" s="190"/>
      <c r="H22" s="308"/>
      <c r="I22" s="308"/>
      <c r="J22" s="308"/>
      <c r="K22" s="32"/>
      <c r="L22" s="32"/>
    </row>
    <row r="23" spans="1:12" x14ac:dyDescent="0.3">
      <c r="A23" s="57"/>
      <c r="B23" s="173"/>
      <c r="C23" s="176" t="s">
        <v>115</v>
      </c>
      <c r="D23" s="191" t="str">
        <f>IFERROR(IF(D18="","",D18/'2. Project Info'!$D$41),"")</f>
        <v/>
      </c>
      <c r="E23" s="192"/>
      <c r="F23" s="191" t="str">
        <f>IFERROR(IF(F18="","",F18/'2. Project Info'!$D$41),"")</f>
        <v/>
      </c>
      <c r="G23" s="190"/>
      <c r="H23" s="308"/>
      <c r="I23" s="308"/>
      <c r="J23" s="308"/>
      <c r="K23" s="32"/>
      <c r="L23" s="32"/>
    </row>
    <row r="24" spans="1:12" ht="6" customHeight="1" x14ac:dyDescent="0.3">
      <c r="A24" s="57"/>
      <c r="B24" s="62"/>
      <c r="C24" s="176"/>
      <c r="D24" s="75"/>
      <c r="E24" s="75"/>
      <c r="F24" s="75"/>
      <c r="G24" s="76"/>
      <c r="H24" s="308"/>
      <c r="I24" s="308"/>
      <c r="J24" s="308"/>
      <c r="K24" s="32"/>
      <c r="L24" s="32"/>
    </row>
    <row r="25" spans="1:12" ht="15" customHeight="1" x14ac:dyDescent="0.3">
      <c r="A25" s="57"/>
      <c r="B25" s="186"/>
      <c r="C25" s="440" t="s">
        <v>569</v>
      </c>
      <c r="D25" s="440"/>
      <c r="E25" s="440"/>
      <c r="F25" s="440"/>
      <c r="G25" s="187"/>
      <c r="H25" s="308"/>
      <c r="I25" s="308"/>
      <c r="J25" s="308"/>
      <c r="K25" s="32"/>
      <c r="L25" s="32"/>
    </row>
    <row r="26" spans="1:12" ht="6" customHeight="1" x14ac:dyDescent="0.3">
      <c r="A26" s="57"/>
      <c r="B26" s="62"/>
      <c r="C26" s="176"/>
      <c r="D26" s="75"/>
      <c r="E26" s="75"/>
      <c r="F26" s="75"/>
      <c r="G26" s="76"/>
      <c r="H26" s="308"/>
      <c r="I26" s="308"/>
      <c r="J26" s="308"/>
      <c r="K26" s="32"/>
      <c r="L26" s="32"/>
    </row>
    <row r="27" spans="1:12" x14ac:dyDescent="0.3">
      <c r="A27" s="57"/>
      <c r="B27" s="173"/>
      <c r="C27" s="176" t="s">
        <v>113</v>
      </c>
      <c r="D27" s="191" t="str">
        <f>IFERROR(IF(D17="","",D17/'2. Project Info'!$D$43),"")</f>
        <v/>
      </c>
      <c r="E27" s="192"/>
      <c r="F27" s="191" t="str">
        <f>IFERROR(IF(F17="","",F17/'2. Project Info'!$D$43),"")</f>
        <v/>
      </c>
      <c r="G27" s="190"/>
      <c r="H27" s="308"/>
      <c r="I27" s="308"/>
      <c r="J27" s="308"/>
      <c r="K27" s="32"/>
      <c r="L27" s="32"/>
    </row>
    <row r="28" spans="1:12" x14ac:dyDescent="0.3">
      <c r="A28" s="57"/>
      <c r="B28" s="173"/>
      <c r="C28" s="176" t="s">
        <v>115</v>
      </c>
      <c r="D28" s="191" t="str">
        <f>IFERROR(IF(D18="","",D18/'2. Project Info'!$D$43),"")</f>
        <v/>
      </c>
      <c r="E28" s="192"/>
      <c r="F28" s="191" t="str">
        <f>IFERROR(IF(F18="","",F18/'2. Project Info'!$D$43),"")</f>
        <v/>
      </c>
      <c r="G28" s="190"/>
      <c r="H28" s="308"/>
      <c r="I28" s="308"/>
      <c r="J28" s="308"/>
      <c r="K28" s="32"/>
      <c r="L28" s="32"/>
    </row>
    <row r="29" spans="1:12" ht="6" customHeight="1" x14ac:dyDescent="0.3">
      <c r="A29" s="57"/>
      <c r="B29" s="80"/>
      <c r="C29" s="75"/>
      <c r="D29" s="75"/>
      <c r="E29" s="75"/>
      <c r="F29" s="75"/>
      <c r="G29" s="190"/>
      <c r="H29" s="308"/>
      <c r="I29" s="308"/>
      <c r="J29" s="308"/>
      <c r="K29" s="32"/>
      <c r="L29" s="32"/>
    </row>
    <row r="30" spans="1:12" ht="15.6" x14ac:dyDescent="0.3">
      <c r="B30" s="193"/>
      <c r="C30" s="416" t="s">
        <v>112</v>
      </c>
      <c r="D30" s="416"/>
      <c r="E30" s="416"/>
      <c r="F30" s="416"/>
      <c r="G30" s="181"/>
      <c r="H30" s="308"/>
      <c r="I30" s="308"/>
      <c r="J30" s="308"/>
      <c r="K30" s="32"/>
      <c r="L30" s="32"/>
    </row>
    <row r="31" spans="1:12" ht="6" customHeight="1" x14ac:dyDescent="0.3">
      <c r="A31" s="57"/>
      <c r="B31" s="62"/>
      <c r="C31" s="176"/>
      <c r="D31" s="75"/>
      <c r="E31" s="75"/>
      <c r="F31" s="75"/>
      <c r="G31" s="76"/>
      <c r="H31" s="308"/>
      <c r="I31" s="308"/>
      <c r="J31" s="308"/>
      <c r="K31" s="32"/>
      <c r="L31" s="32"/>
    </row>
    <row r="32" spans="1:12" ht="29.25" customHeight="1" x14ac:dyDescent="0.3">
      <c r="A32" s="57"/>
      <c r="B32" s="182"/>
      <c r="C32" s="194"/>
      <c r="D32" s="184" t="s">
        <v>528</v>
      </c>
      <c r="E32" s="195"/>
      <c r="F32" s="184" t="s">
        <v>547</v>
      </c>
      <c r="G32" s="185"/>
      <c r="H32" s="308"/>
      <c r="I32" s="308"/>
      <c r="J32" s="308"/>
      <c r="K32" s="32"/>
      <c r="L32" s="32"/>
    </row>
    <row r="33" spans="1:12" ht="15" customHeight="1" x14ac:dyDescent="0.3">
      <c r="A33" s="57"/>
      <c r="B33" s="186"/>
      <c r="C33" s="440" t="s">
        <v>564</v>
      </c>
      <c r="D33" s="440"/>
      <c r="E33" s="440"/>
      <c r="F33" s="440"/>
      <c r="G33" s="187"/>
      <c r="H33" s="308"/>
      <c r="I33" s="308"/>
      <c r="J33" s="308"/>
      <c r="K33" s="32"/>
      <c r="L33" s="32"/>
    </row>
    <row r="34" spans="1:12" ht="6" customHeight="1" x14ac:dyDescent="0.3">
      <c r="A34" s="57"/>
      <c r="B34" s="62"/>
      <c r="C34" s="176"/>
      <c r="D34" s="75"/>
      <c r="E34" s="75"/>
      <c r="F34" s="75"/>
      <c r="G34" s="76"/>
      <c r="H34" s="308"/>
      <c r="I34" s="308"/>
      <c r="J34" s="308"/>
      <c r="K34" s="32"/>
      <c r="L34" s="32"/>
    </row>
    <row r="35" spans="1:12" x14ac:dyDescent="0.3">
      <c r="A35" s="57"/>
      <c r="B35" s="173"/>
      <c r="C35" s="176" t="s">
        <v>113</v>
      </c>
      <c r="D35" s="51"/>
      <c r="E35" s="189"/>
      <c r="F35" s="51"/>
      <c r="G35" s="190"/>
      <c r="H35" s="308"/>
      <c r="I35" s="308"/>
      <c r="J35" s="308"/>
      <c r="K35" s="32"/>
      <c r="L35" s="32"/>
    </row>
    <row r="36" spans="1:12" x14ac:dyDescent="0.3">
      <c r="A36" s="57"/>
      <c r="B36" s="173"/>
      <c r="C36" s="176" t="s">
        <v>115</v>
      </c>
      <c r="D36" s="51"/>
      <c r="E36" s="189"/>
      <c r="F36" s="51"/>
      <c r="G36" s="190"/>
      <c r="H36" s="308"/>
      <c r="I36" s="308"/>
      <c r="J36" s="308"/>
      <c r="K36" s="32"/>
      <c r="L36" s="32"/>
    </row>
    <row r="37" spans="1:12" ht="6" customHeight="1" x14ac:dyDescent="0.3">
      <c r="A37" s="57"/>
      <c r="B37" s="62"/>
      <c r="C37" s="176"/>
      <c r="D37" s="75"/>
      <c r="E37" s="75"/>
      <c r="F37" s="75"/>
      <c r="G37" s="76"/>
      <c r="H37" s="308"/>
      <c r="I37" s="308"/>
      <c r="J37" s="308"/>
      <c r="K37" s="32"/>
      <c r="L37" s="32"/>
    </row>
    <row r="38" spans="1:12" ht="15" customHeight="1" x14ac:dyDescent="0.3">
      <c r="A38" s="57"/>
      <c r="B38" s="186"/>
      <c r="C38" s="440" t="s">
        <v>570</v>
      </c>
      <c r="D38" s="440"/>
      <c r="E38" s="440"/>
      <c r="F38" s="440"/>
      <c r="G38" s="187"/>
      <c r="H38" s="308"/>
      <c r="I38" s="308"/>
      <c r="J38" s="308"/>
      <c r="K38" s="32"/>
      <c r="L38" s="32"/>
    </row>
    <row r="39" spans="1:12" ht="6" customHeight="1" x14ac:dyDescent="0.3">
      <c r="A39" s="57"/>
      <c r="B39" s="62"/>
      <c r="C39" s="176"/>
      <c r="D39" s="75"/>
      <c r="E39" s="75"/>
      <c r="F39" s="75"/>
      <c r="G39" s="76"/>
      <c r="H39" s="308"/>
      <c r="I39" s="308"/>
      <c r="J39" s="308"/>
      <c r="K39" s="32"/>
      <c r="L39" s="32"/>
    </row>
    <row r="40" spans="1:12" ht="14.1" customHeight="1" x14ac:dyDescent="0.3">
      <c r="A40" s="57"/>
      <c r="B40" s="173"/>
      <c r="C40" s="176" t="s">
        <v>113</v>
      </c>
      <c r="D40" s="191" t="str">
        <f>IFERROR(IF(D35="","",D35/'2. Project Info'!$D$41),"")</f>
        <v/>
      </c>
      <c r="E40" s="192"/>
      <c r="F40" s="191" t="str">
        <f>IFERROR(IF(F35="","",F35/'2. Project Info'!$D$41),"")</f>
        <v/>
      </c>
      <c r="G40" s="190"/>
      <c r="H40" s="308"/>
      <c r="I40" s="308"/>
      <c r="J40" s="308"/>
      <c r="K40" s="32"/>
      <c r="L40" s="32"/>
    </row>
    <row r="41" spans="1:12" ht="14.1" customHeight="1" x14ac:dyDescent="0.3">
      <c r="A41" s="57"/>
      <c r="B41" s="173"/>
      <c r="C41" s="176" t="s">
        <v>115</v>
      </c>
      <c r="D41" s="191" t="str">
        <f>IFERROR(IF(D36="","",D36/'2. Project Info'!$D$41),"")</f>
        <v/>
      </c>
      <c r="E41" s="192"/>
      <c r="F41" s="191" t="str">
        <f>IFERROR(IF(F36="","",F36/'2. Project Info'!$D$41),"")</f>
        <v/>
      </c>
      <c r="G41" s="190"/>
      <c r="H41" s="308"/>
      <c r="I41" s="308"/>
      <c r="J41" s="308"/>
      <c r="K41" s="32"/>
      <c r="L41" s="32"/>
    </row>
    <row r="42" spans="1:12" ht="6" customHeight="1" x14ac:dyDescent="0.3">
      <c r="A42" s="57"/>
      <c r="B42" s="62"/>
      <c r="C42" s="176"/>
      <c r="D42" s="75"/>
      <c r="E42" s="75"/>
      <c r="F42" s="75"/>
      <c r="G42" s="76"/>
      <c r="H42" s="308"/>
      <c r="I42" s="308"/>
      <c r="J42" s="308"/>
      <c r="K42" s="32"/>
      <c r="L42" s="32"/>
    </row>
    <row r="43" spans="1:12" ht="15" customHeight="1" x14ac:dyDescent="0.3">
      <c r="A43" s="57"/>
      <c r="B43" s="186"/>
      <c r="C43" s="440" t="s">
        <v>569</v>
      </c>
      <c r="D43" s="440"/>
      <c r="E43" s="440"/>
      <c r="F43" s="440"/>
      <c r="G43" s="187"/>
      <c r="H43" s="308"/>
      <c r="I43" s="308"/>
      <c r="J43" s="308"/>
      <c r="K43" s="32"/>
      <c r="L43" s="32"/>
    </row>
    <row r="44" spans="1:12" ht="6" customHeight="1" x14ac:dyDescent="0.3">
      <c r="A44" s="57"/>
      <c r="B44" s="62"/>
      <c r="C44" s="176"/>
      <c r="D44" s="75"/>
      <c r="E44" s="75"/>
      <c r="F44" s="75"/>
      <c r="G44" s="76"/>
      <c r="H44" s="308"/>
      <c r="I44" s="308"/>
      <c r="J44" s="308"/>
      <c r="K44" s="32"/>
      <c r="L44" s="32"/>
    </row>
    <row r="45" spans="1:12" x14ac:dyDescent="0.3">
      <c r="A45" s="57"/>
      <c r="B45" s="173"/>
      <c r="C45" s="176" t="s">
        <v>113</v>
      </c>
      <c r="D45" s="191" t="str">
        <f>IFERROR(IF(D35="","",D35/'2. Project Info'!$D$43),"")</f>
        <v/>
      </c>
      <c r="E45" s="192"/>
      <c r="F45" s="191" t="str">
        <f>IFERROR(IF(F35="","",F35/'2. Project Info'!$D$43),"")</f>
        <v/>
      </c>
      <c r="G45" s="190"/>
      <c r="H45" s="308"/>
      <c r="I45" s="308"/>
      <c r="J45" s="308"/>
      <c r="K45" s="32"/>
      <c r="L45" s="32"/>
    </row>
    <row r="46" spans="1:12" x14ac:dyDescent="0.3">
      <c r="A46" s="57"/>
      <c r="B46" s="173"/>
      <c r="C46" s="176" t="s">
        <v>115</v>
      </c>
      <c r="D46" s="191" t="str">
        <f>IFERROR(IF(D36="","",D36/'2. Project Info'!$D$43),"")</f>
        <v/>
      </c>
      <c r="E46" s="192"/>
      <c r="F46" s="191" t="str">
        <f>IFERROR(IF(F36="","",F36/'2. Project Info'!$D$43),"")</f>
        <v/>
      </c>
      <c r="G46" s="190"/>
      <c r="H46" s="308"/>
      <c r="I46" s="308"/>
      <c r="J46" s="308"/>
      <c r="K46" s="32"/>
      <c r="L46" s="32"/>
    </row>
    <row r="47" spans="1:12" ht="6" customHeight="1" thickBot="1" x14ac:dyDescent="0.35">
      <c r="A47" s="57"/>
      <c r="B47" s="83"/>
      <c r="C47" s="84"/>
      <c r="D47" s="84"/>
      <c r="E47" s="84"/>
      <c r="F47" s="84"/>
      <c r="G47" s="196"/>
    </row>
    <row r="49" spans="3:3" hidden="1" x14ac:dyDescent="0.3">
      <c r="C49" s="197"/>
    </row>
    <row r="50" spans="3:3" hidden="1" x14ac:dyDescent="0.3">
      <c r="C50" s="197"/>
    </row>
    <row r="51" spans="3:3" hidden="1" x14ac:dyDescent="0.3">
      <c r="C51" s="197"/>
    </row>
  </sheetData>
  <sheetProtection algorithmName="SHA-512" hashValue="zqH3sjeBFf/nfIUgFjcRbU0jAQlUKB1/diK/YHQL9HeZSIC8bv4b/REkHRz+BoFV4vguajBur87fmQKRMgKlyA==" saltValue="MMeqGvAjWF54xVA5tas8qQ==" spinCount="100000" sheet="1" objects="1" scenarios="1"/>
  <mergeCells count="17">
    <mergeCell ref="C33:F33"/>
    <mergeCell ref="C38:F38"/>
    <mergeCell ref="C43:F43"/>
    <mergeCell ref="C12:F12"/>
    <mergeCell ref="C30:F30"/>
    <mergeCell ref="C15:F15"/>
    <mergeCell ref="C20:F20"/>
    <mergeCell ref="C25:F25"/>
    <mergeCell ref="C11:G11"/>
    <mergeCell ref="C2:G2"/>
    <mergeCell ref="C7:G7"/>
    <mergeCell ref="C8:G8"/>
    <mergeCell ref="C4:D4"/>
    <mergeCell ref="E4:F4"/>
    <mergeCell ref="C5:D5"/>
    <mergeCell ref="E5:F5"/>
    <mergeCell ref="C9:F9"/>
  </mergeCells>
  <conditionalFormatting sqref="E14">
    <cfRule type="expression" dxfId="171" priority="20">
      <formula>OR($D$37="(Compliance)",$D$37="")</formula>
    </cfRule>
  </conditionalFormatting>
  <conditionalFormatting sqref="E22:E23 E27:E28 E16:E18">
    <cfRule type="expression" dxfId="170" priority="2">
      <formula>OR(#REF!="(Compliance)",#REF!="")</formula>
    </cfRule>
  </conditionalFormatting>
  <dataValidations count="2">
    <dataValidation type="list" allowBlank="1" showInputMessage="1" showErrorMessage="1" sqref="G44:I44 G24:I24 G37:I37 G31:I31 G13:I13 G19:I19 G42:I42 G26:I26 G21:I21 G34:I34 G39:I39 G16:I16 D11:I11" xr:uid="{00000000-0002-0000-0400-000000000000}">
      <formula1>INDIRECT("SecondaryBuildingUse")</formula1>
    </dataValidation>
    <dataValidation type="list" allowBlank="1" showInputMessage="1" showErrorMessage="1" sqref="G44:I44 G24:I24 G37:I37 G31:I31 G13:I13 G19:I19 G42:I42 G26:I26 G21:I21 G34:I34 G39:I39 G16:I16 D11:I11" xr:uid="{00000000-0002-0000-0400-000001000000}">
      <formula1>INDIRECT("ConstructionType")</formula1>
    </dataValidation>
  </dataValidations>
  <pageMargins left="0.7" right="0.7" top="0.75" bottom="0.75" header="0.3" footer="0.3"/>
  <pageSetup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761" id="{DBA1735D-2CEE-448F-B098-6AA8A10F34DC}">
            <xm:f>'3. EC Modelling Info'!$D$85='Backend (to be hidden)'!$BL$3</xm:f>
            <x14:dxf>
              <fill>
                <patternFill>
                  <bgColor theme="0" tint="-0.14996795556505021"/>
                </patternFill>
              </fill>
            </x14:dxf>
          </x14:cfRule>
          <xm:sqref>D35:F35 D17:F17</xm:sqref>
        </x14:conditionalFormatting>
        <x14:conditionalFormatting xmlns:xm="http://schemas.microsoft.com/office/excel/2006/main">
          <x14:cfRule type="expression" priority="760" id="{DE0982EC-9152-49F4-84A8-A50D8E5BEEF5}">
            <xm:f>'3. EC Modelling Info'!$D$86='Backend (to be hidden)'!$BL$3</xm:f>
            <x14:dxf>
              <fill>
                <patternFill>
                  <bgColor theme="0" tint="-0.14996795556505021"/>
                </patternFill>
              </fill>
            </x14:dxf>
          </x14:cfRule>
          <xm:sqref>D18:F18 D36:F36</xm:sqref>
        </x14:conditionalFormatting>
        <x14:conditionalFormatting xmlns:xm="http://schemas.microsoft.com/office/excel/2006/main">
          <x14:cfRule type="expression" priority="1" id="{81F7B937-CF93-4B9B-83EA-29251E5E7881}">
            <xm:f>NOT(AND('3. EC Modelling Info'!$D$85='Backend (to be hidden)'!$BL$3,'3. EC Modelling Info'!$D$86='Backend (to be hidden)'!$BL$3))</xm:f>
            <x14:dxf>
              <font>
                <color theme="0" tint="-0.14996795556505021"/>
              </font>
              <fill>
                <patternFill>
                  <bgColor theme="0" tint="-0.14996795556505021"/>
                </patternFill>
              </fill>
            </x14:dxf>
          </x14:cfRule>
          <xm:sqref>C9:F9</xm:sqref>
        </x14:conditionalFormatting>
        <x14:conditionalFormatting xmlns:xm="http://schemas.microsoft.com/office/excel/2006/main">
          <x14:cfRule type="expression" priority="1129" id="{1FE14AEA-B3FB-491F-872F-B9E035513AF3}">
            <xm:f>NOT('4. Results &amp; Compliance'!$F$13='Backend (to be hidden)'!$CF$12)</xm:f>
            <x14:dxf>
              <font>
                <color theme="0"/>
              </font>
              <fill>
                <patternFill>
                  <bgColor theme="0" tint="-0.24994659260841701"/>
                </patternFill>
              </fill>
            </x14:dxf>
          </x14:cfRule>
          <xm:sqref>C30</xm:sqref>
        </x14:conditionalFormatting>
        <x14:conditionalFormatting xmlns:xm="http://schemas.microsoft.com/office/excel/2006/main">
          <x14:cfRule type="expression" priority="1146" id="{D65311B8-A589-4EBE-9EB5-F949FBAB82E6}">
            <xm:f>NOT('2. Project Info'!$D$19&gt;='Backend (to be hidden)'!$CH$11)</xm:f>
            <x14:dxf>
              <font>
                <color theme="0"/>
              </font>
              <fill>
                <patternFill>
                  <bgColor theme="0" tint="-0.24994659260841701"/>
                </patternFill>
              </fill>
            </x14:dxf>
          </x14:cfRule>
          <xm:sqref>C30:F30</xm:sqref>
        </x14:conditionalFormatting>
        <x14:conditionalFormatting xmlns:xm="http://schemas.microsoft.com/office/excel/2006/main">
          <x14:cfRule type="expression" priority="1147" id="{54A307B9-1BBA-41FD-BB42-A2F823617BB7}">
            <xm:f>NOT('4. Results &amp; Compliance'!$F$13='Backend (to be hidden)'!$CF$12)</xm:f>
            <x14:dxf>
              <font>
                <color theme="0" tint="-0.14996795556505021"/>
              </font>
              <fill>
                <patternFill>
                  <bgColor theme="0" tint="-0.14996795556505021"/>
                </patternFill>
              </fill>
              <border>
                <left/>
                <right/>
                <top/>
                <bottom/>
                <vertical/>
                <horizontal/>
              </border>
            </x14:dxf>
          </x14:cfRule>
          <x14:cfRule type="expression" priority="1148" id="{B9B8D4B4-6D4B-4A3D-8D52-EF6CD7B714DD}">
            <xm:f>NOT('2. Project Info'!$D$19&gt;='Backend (to be hidden)'!$CH$11)</xm:f>
            <x14:dxf>
              <font>
                <color theme="0" tint="-0.14996795556505021"/>
              </font>
              <fill>
                <patternFill>
                  <bgColor theme="0" tint="-0.14996795556505021"/>
                </patternFill>
              </fill>
              <border>
                <left/>
                <right/>
                <top/>
                <bottom/>
                <vertical/>
                <horizontal/>
              </border>
            </x14:dxf>
          </x14:cfRule>
          <xm:sqref>C32:F46</xm:sqref>
        </x14:conditionalFormatting>
        <x14:conditionalFormatting xmlns:xm="http://schemas.microsoft.com/office/excel/2006/main">
          <x14:cfRule type="expression" priority="1201" id="{8E0BEC47-6B5A-48A8-B45F-EA4258E1D0D5}">
            <xm:f>OR('4. Results &amp; Compliance'!$F$13="",'3. EC Modelling Info'!$F$56="",AND('4. Results &amp; Compliance'!$F$13='Backend (to be hidden)'!$CF$11,'3. EC Modelling Info'!$F$56='Backend (to be hidden)'!$BL$3))</xm:f>
            <x14:dxf>
              <font>
                <color theme="0" tint="-0.14996795556505021"/>
              </font>
              <fill>
                <patternFill>
                  <bgColor theme="0" tint="-0.14996795556505021"/>
                </patternFill>
              </fill>
              <border>
                <left/>
                <right/>
                <top/>
                <bottom/>
                <vertical/>
                <horizontal/>
              </border>
            </x14:dxf>
          </x14:cfRule>
          <x14:cfRule type="expression" priority="1202" id="{F15E2C75-56D3-442B-95AB-BBB701033F40}">
            <xm:f>AND('4. Results &amp; Compliance'!$F$13='Backend (to be hidden)'!$CF$12,OR('3. EC Modelling Info'!$F$56="",'3. EC Modelling Info'!$F$56='Backend (to be hidden)'!$BL$3))</xm:f>
            <x14:dxf>
              <font>
                <color theme="0" tint="-0.14996795556505021"/>
              </font>
              <fill>
                <patternFill>
                  <bgColor theme="0" tint="-0.14996795556505021"/>
                </patternFill>
              </fill>
              <border>
                <left/>
                <right/>
                <top/>
                <bottom/>
                <vertical/>
                <horizontal/>
              </border>
            </x14:dxf>
          </x14:cfRule>
          <xm:sqref>F22:F23 F27:F28 F32 F35:F36 F40:F41 F45:F46 F16:F18</xm:sqref>
        </x14:conditionalFormatting>
        <x14:conditionalFormatting xmlns:xm="http://schemas.microsoft.com/office/excel/2006/main">
          <x14:cfRule type="expression" priority="1215" id="{A1002E8B-6CB8-4437-B3A6-D2B20FEFF24A}">
            <xm:f>AND($F$15='Backend (to be hidden)'!$CF$12,OR('3. EC Modelling Info'!$F$56="",'3. EC Modelling Info'!$F$56='Backend (to be hidden)'!$BL$3))</xm:f>
            <x14:dxf>
              <font>
                <color theme="0" tint="-0.14996795556505021"/>
              </font>
              <fill>
                <patternFill>
                  <bgColor theme="0" tint="-0.14996795556505021"/>
                </patternFill>
              </fill>
              <border>
                <left/>
                <right/>
                <top/>
                <bottom/>
                <vertical/>
                <horizontal/>
              </border>
            </x14:dxf>
          </x14:cfRule>
          <xm:sqref>F14</xm:sqref>
        </x14:conditionalFormatting>
        <x14:conditionalFormatting xmlns:xm="http://schemas.microsoft.com/office/excel/2006/main">
          <x14:cfRule type="expression" priority="1216" id="{C026CD7A-D998-4103-8E74-D991056F5B4D}">
            <xm:f>OR('3. EC Modelling Info'!$F$56="",AND($F$15='Backend (to be hidden)'!$CF$11,'3. EC Modelling Info'!$F$56='Backend (to be hidden)'!$BL$3))</xm:f>
            <x14:dxf>
              <font>
                <color theme="0" tint="-0.14996795556505021"/>
              </font>
              <fill>
                <patternFill>
                  <bgColor theme="0" tint="-0.14996795556505021"/>
                </patternFill>
              </fill>
              <border>
                <left/>
                <right/>
                <top/>
                <bottom/>
                <vertical/>
                <horizontal/>
              </border>
            </x14:dxf>
          </x14:cfRule>
          <xm:sqref>F14</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39997558519241921"/>
    <pageSetUpPr fitToPage="1"/>
  </sheetPr>
  <dimension ref="A1:P26"/>
  <sheetViews>
    <sheetView zoomScaleNormal="100" workbookViewId="0">
      <selection activeCell="D15" sqref="D15"/>
    </sheetView>
  </sheetViews>
  <sheetFormatPr defaultColWidth="0" defaultRowHeight="14.4" zeroHeight="1" x14ac:dyDescent="0.3"/>
  <cols>
    <col min="1" max="2" width="0.6640625" style="56" customWidth="1"/>
    <col min="3" max="3" width="9" style="56" customWidth="1"/>
    <col min="4" max="4" width="33.44140625" style="56" customWidth="1"/>
    <col min="5" max="5" width="12" style="56" customWidth="1"/>
    <col min="6" max="6" width="34.33203125" style="56" customWidth="1"/>
    <col min="7" max="7" width="0.6640625" style="56" customWidth="1"/>
    <col min="8" max="10" width="15.109375" style="307" customWidth="1"/>
    <col min="11" max="12" width="20.6640625" style="56" hidden="1" customWidth="1"/>
    <col min="13" max="16" width="0" style="56" hidden="1" customWidth="1"/>
    <col min="17" max="16384" width="10.6640625" style="56" hidden="1"/>
  </cols>
  <sheetData>
    <row r="1" spans="1:16" ht="3.75" customHeight="1" thickBot="1" x14ac:dyDescent="0.35"/>
    <row r="2" spans="1:16" s="61" customFormat="1" ht="30.75" customHeight="1" x14ac:dyDescent="0.3">
      <c r="A2" s="57"/>
      <c r="B2" s="59"/>
      <c r="C2" s="326" t="s">
        <v>236</v>
      </c>
      <c r="D2" s="326"/>
      <c r="E2" s="326"/>
      <c r="F2" s="326"/>
      <c r="G2" s="327"/>
      <c r="H2" s="307"/>
      <c r="I2" s="307"/>
      <c r="J2" s="307"/>
      <c r="K2" s="60"/>
      <c r="L2" s="60"/>
      <c r="M2" s="60"/>
      <c r="N2" s="60"/>
      <c r="O2" s="60"/>
      <c r="P2" s="60"/>
    </row>
    <row r="3" spans="1:16" s="61" customFormat="1" ht="15" customHeight="1" x14ac:dyDescent="0.3">
      <c r="A3" s="57"/>
      <c r="B3" s="62"/>
      <c r="C3" s="165"/>
      <c r="D3" s="165"/>
      <c r="E3" s="165"/>
      <c r="F3" s="64" t="s">
        <v>617</v>
      </c>
      <c r="G3" s="166"/>
      <c r="H3" s="307"/>
      <c r="I3" s="307"/>
      <c r="J3" s="307"/>
      <c r="K3" s="60"/>
      <c r="L3" s="60"/>
      <c r="M3" s="60"/>
      <c r="N3" s="60"/>
      <c r="O3" s="60"/>
      <c r="P3" s="60"/>
    </row>
    <row r="4" spans="1:16" s="61" customFormat="1" ht="20.100000000000001" customHeight="1" x14ac:dyDescent="0.3">
      <c r="A4" s="57"/>
      <c r="B4" s="67"/>
      <c r="C4" s="361" t="s">
        <v>116</v>
      </c>
      <c r="D4" s="361"/>
      <c r="E4" s="361"/>
      <c r="F4" s="69" t="s">
        <v>671</v>
      </c>
      <c r="G4" s="70"/>
      <c r="H4" s="307"/>
      <c r="I4" s="307"/>
      <c r="J4" s="307"/>
      <c r="K4" s="60"/>
      <c r="L4" s="60"/>
      <c r="M4" s="60"/>
      <c r="N4" s="60"/>
      <c r="O4" s="60"/>
      <c r="P4" s="60"/>
    </row>
    <row r="5" spans="1:16" ht="6" customHeight="1" thickBot="1" x14ac:dyDescent="0.35">
      <c r="A5" s="57"/>
      <c r="B5" s="71"/>
      <c r="C5" s="167"/>
      <c r="D5" s="73"/>
      <c r="E5" s="73"/>
      <c r="F5" s="73"/>
      <c r="G5" s="74"/>
    </row>
    <row r="6" spans="1:16" s="61" customFormat="1" ht="15.6" x14ac:dyDescent="0.3">
      <c r="A6" s="57"/>
      <c r="B6" s="168"/>
      <c r="C6" s="362" t="s">
        <v>0</v>
      </c>
      <c r="D6" s="362"/>
      <c r="E6" s="362"/>
      <c r="F6" s="362"/>
      <c r="G6" s="394"/>
      <c r="H6" s="307"/>
      <c r="I6" s="307"/>
      <c r="J6" s="307"/>
      <c r="K6" s="79"/>
      <c r="L6" s="79"/>
      <c r="M6" s="79"/>
      <c r="N6" s="79"/>
      <c r="O6" s="79"/>
      <c r="P6" s="79"/>
    </row>
    <row r="7" spans="1:16" s="61" customFormat="1" ht="23.1" customHeight="1" x14ac:dyDescent="0.3">
      <c r="A7" s="57"/>
      <c r="B7" s="77"/>
      <c r="C7" s="328" t="s">
        <v>117</v>
      </c>
      <c r="D7" s="328"/>
      <c r="E7" s="328"/>
      <c r="F7" s="328"/>
      <c r="G7" s="329"/>
      <c r="H7" s="307"/>
      <c r="I7" s="307"/>
      <c r="J7" s="307"/>
      <c r="K7" s="79"/>
      <c r="L7" s="79"/>
      <c r="M7" s="79"/>
      <c r="N7" s="79"/>
      <c r="O7" s="79"/>
      <c r="P7" s="79"/>
    </row>
    <row r="8" spans="1:16" s="61" customFormat="1" ht="19.2" customHeight="1" x14ac:dyDescent="0.3">
      <c r="A8" s="57"/>
      <c r="B8" s="77"/>
      <c r="C8" s="441" t="s">
        <v>118</v>
      </c>
      <c r="D8" s="441"/>
      <c r="E8" s="441"/>
      <c r="F8" s="441"/>
      <c r="G8" s="169"/>
      <c r="H8" s="307"/>
      <c r="I8" s="307"/>
      <c r="J8" s="307"/>
      <c r="K8" s="79"/>
      <c r="L8" s="79"/>
      <c r="M8" s="79"/>
      <c r="N8" s="79"/>
      <c r="O8" s="79"/>
      <c r="P8" s="79"/>
    </row>
    <row r="9" spans="1:16" ht="6" customHeight="1" thickBot="1" x14ac:dyDescent="0.35">
      <c r="A9" s="57"/>
      <c r="B9" s="71"/>
      <c r="C9" s="167"/>
      <c r="D9" s="73"/>
      <c r="E9" s="73"/>
      <c r="F9" s="73"/>
      <c r="G9" s="74"/>
    </row>
    <row r="10" spans="1:16" ht="15.6" x14ac:dyDescent="0.3">
      <c r="A10" s="57"/>
      <c r="B10" s="59"/>
      <c r="C10" s="350" t="s">
        <v>119</v>
      </c>
      <c r="D10" s="350"/>
      <c r="E10" s="350"/>
      <c r="F10" s="350"/>
      <c r="G10" s="351"/>
    </row>
    <row r="11" spans="1:16" ht="123.75" customHeight="1" x14ac:dyDescent="0.3">
      <c r="A11" s="57"/>
      <c r="B11" s="62"/>
      <c r="C11" s="370" t="s">
        <v>529</v>
      </c>
      <c r="D11" s="370"/>
      <c r="E11" s="370"/>
      <c r="F11" s="370"/>
      <c r="G11" s="76"/>
    </row>
    <row r="12" spans="1:16" ht="6" customHeight="1" x14ac:dyDescent="0.3">
      <c r="A12" s="57"/>
      <c r="B12" s="71"/>
      <c r="C12" s="170"/>
      <c r="D12" s="171"/>
      <c r="E12" s="171"/>
      <c r="F12" s="171"/>
      <c r="G12" s="172"/>
    </row>
    <row r="13" spans="1:16" ht="15.6" x14ac:dyDescent="0.3">
      <c r="A13" s="57"/>
      <c r="B13" s="173"/>
      <c r="C13" s="423" t="s">
        <v>109</v>
      </c>
      <c r="D13" s="423"/>
      <c r="E13" s="423"/>
      <c r="F13" s="423"/>
      <c r="G13" s="76"/>
    </row>
    <row r="14" spans="1:16" ht="6" customHeight="1" x14ac:dyDescent="0.3">
      <c r="A14" s="57"/>
      <c r="B14" s="71"/>
      <c r="C14" s="170"/>
      <c r="D14" s="171"/>
      <c r="E14" s="171"/>
      <c r="F14" s="171"/>
      <c r="G14" s="172"/>
    </row>
    <row r="15" spans="1:16" ht="15.6" x14ac:dyDescent="0.3">
      <c r="A15" s="57"/>
      <c r="B15" s="62"/>
      <c r="C15" s="174" t="s">
        <v>120</v>
      </c>
      <c r="D15" s="42"/>
      <c r="E15" s="174" t="s">
        <v>121</v>
      </c>
      <c r="F15" s="42"/>
      <c r="G15" s="76"/>
    </row>
    <row r="16" spans="1:16" ht="15.6" x14ac:dyDescent="0.3">
      <c r="A16" s="57"/>
      <c r="B16" s="62"/>
      <c r="C16" s="174" t="s">
        <v>120</v>
      </c>
      <c r="D16" s="41"/>
      <c r="E16" s="174" t="s">
        <v>121</v>
      </c>
      <c r="F16" s="41"/>
      <c r="G16" s="76"/>
    </row>
    <row r="17" spans="1:7" ht="15.6" x14ac:dyDescent="0.3">
      <c r="A17" s="57"/>
      <c r="B17" s="62"/>
      <c r="C17" s="174" t="s">
        <v>120</v>
      </c>
      <c r="D17" s="41"/>
      <c r="E17" s="174" t="s">
        <v>121</v>
      </c>
      <c r="F17" s="41"/>
      <c r="G17" s="76"/>
    </row>
    <row r="18" spans="1:7" ht="15.6" x14ac:dyDescent="0.3">
      <c r="A18" s="57"/>
      <c r="B18" s="62"/>
      <c r="C18" s="174" t="s">
        <v>120</v>
      </c>
      <c r="D18" s="41"/>
      <c r="E18" s="174" t="s">
        <v>121</v>
      </c>
      <c r="F18" s="41"/>
      <c r="G18" s="76"/>
    </row>
    <row r="19" spans="1:7" ht="6" customHeight="1" x14ac:dyDescent="0.3">
      <c r="A19" s="57"/>
      <c r="B19" s="62"/>
      <c r="C19" s="170"/>
      <c r="D19" s="171"/>
      <c r="E19" s="175"/>
      <c r="F19" s="171"/>
      <c r="G19" s="76"/>
    </row>
    <row r="20" spans="1:7" ht="15.6" x14ac:dyDescent="0.3">
      <c r="B20" s="62"/>
      <c r="C20" s="416" t="s">
        <v>112</v>
      </c>
      <c r="D20" s="416"/>
      <c r="E20" s="416"/>
      <c r="F20" s="416"/>
      <c r="G20" s="76"/>
    </row>
    <row r="21" spans="1:7" ht="6" customHeight="1" x14ac:dyDescent="0.3">
      <c r="A21" s="57"/>
      <c r="B21" s="62"/>
      <c r="C21" s="89"/>
      <c r="D21" s="75"/>
      <c r="E21" s="75"/>
      <c r="F21" s="75"/>
      <c r="G21" s="76"/>
    </row>
    <row r="22" spans="1:7" ht="15.6" x14ac:dyDescent="0.3">
      <c r="A22" s="57"/>
      <c r="B22" s="62"/>
      <c r="C22" s="176" t="s">
        <v>120</v>
      </c>
      <c r="D22" s="42"/>
      <c r="E22" s="177" t="s">
        <v>7</v>
      </c>
      <c r="F22" s="42"/>
      <c r="G22" s="76"/>
    </row>
    <row r="23" spans="1:7" ht="15.6" x14ac:dyDescent="0.3">
      <c r="A23" s="57"/>
      <c r="B23" s="62"/>
      <c r="C23" s="176" t="s">
        <v>120</v>
      </c>
      <c r="D23" s="41"/>
      <c r="E23" s="177" t="s">
        <v>7</v>
      </c>
      <c r="F23" s="41"/>
      <c r="G23" s="76"/>
    </row>
    <row r="24" spans="1:7" ht="15.6" x14ac:dyDescent="0.3">
      <c r="A24" s="57"/>
      <c r="B24" s="62"/>
      <c r="C24" s="176" t="s">
        <v>120</v>
      </c>
      <c r="D24" s="41"/>
      <c r="E24" s="177" t="s">
        <v>7</v>
      </c>
      <c r="F24" s="41"/>
      <c r="G24" s="76"/>
    </row>
    <row r="25" spans="1:7" ht="15.6" x14ac:dyDescent="0.3">
      <c r="A25" s="57"/>
      <c r="B25" s="62"/>
      <c r="C25" s="176" t="s">
        <v>120</v>
      </c>
      <c r="D25" s="41"/>
      <c r="E25" s="177" t="s">
        <v>7</v>
      </c>
      <c r="F25" s="41"/>
      <c r="G25" s="76"/>
    </row>
    <row r="26" spans="1:7" ht="6" customHeight="1" thickBot="1" x14ac:dyDescent="0.35">
      <c r="A26" s="57"/>
      <c r="B26" s="178"/>
      <c r="C26" s="179"/>
      <c r="D26" s="84"/>
      <c r="E26" s="84"/>
      <c r="F26" s="84"/>
      <c r="G26" s="85"/>
    </row>
  </sheetData>
  <sheetProtection algorithmName="SHA-512" hashValue="yMNM4rw7hv6piaCFWZCexKu76VyJrcmbNPGSsv5Jz3bn4QW1DzQCzYof0aR0+Ae38SPxfqHmF5YggAGkeX63fg==" saltValue="CNNo3kwpIOUB+pDYStzAJA==" spinCount="100000" sheet="1" objects="1" scenarios="1"/>
  <mergeCells count="9">
    <mergeCell ref="C20:F20"/>
    <mergeCell ref="C10:G10"/>
    <mergeCell ref="C13:F13"/>
    <mergeCell ref="C11:F11"/>
    <mergeCell ref="C2:G2"/>
    <mergeCell ref="C6:G6"/>
    <mergeCell ref="C7:G7"/>
    <mergeCell ref="C4:E4"/>
    <mergeCell ref="C8:F8"/>
  </mergeCells>
  <dataValidations count="3">
    <dataValidation type="list" allowBlank="1" showInputMessage="1" showErrorMessage="1" sqref="D10:I10" xr:uid="{00000000-0002-0000-0500-000000000000}">
      <formula1>INDIRECT("SecondaryBuildingUse")</formula1>
    </dataValidation>
    <dataValidation type="list" allowBlank="1" showInputMessage="1" showErrorMessage="1" sqref="D10:I10" xr:uid="{00000000-0002-0000-0500-000001000000}">
      <formula1>INDIRECT("ConstructionType")</formula1>
    </dataValidation>
    <dataValidation type="list" allowBlank="1" showInputMessage="1" showErrorMessage="1" sqref="F15:F18" xr:uid="{00000000-0002-0000-0500-000002000000}">
      <formula1>INDIRECT("RawDataFileDescription")</formula1>
    </dataValidation>
  </dataValidations>
  <hyperlinks>
    <hyperlink ref="C8" r:id="rId1" xr:uid="{00000000-0004-0000-0500-000000000000}"/>
  </hyperlinks>
  <pageMargins left="0.7" right="0.7" top="0.75" bottom="0.75" header="0.3" footer="0.3"/>
  <pageSetup orientation="portrait" r:id="rId2"/>
  <drawing r:id="rId3"/>
  <extLst>
    <ext xmlns:x14="http://schemas.microsoft.com/office/spreadsheetml/2009/9/main" uri="{78C0D931-6437-407d-A8EE-F0AAD7539E65}">
      <x14:conditionalFormattings>
        <x14:conditionalFormatting xmlns:xm="http://schemas.microsoft.com/office/excel/2006/main">
          <x14:cfRule type="expression" priority="1149" id="{86E7D954-8B35-43D4-907B-C28D862472D6}">
            <xm:f>NOT('2. Project Info'!$D$19&gt;='Backend (to be hidden)'!$CH$11)</xm:f>
            <x14:dxf>
              <font>
                <color theme="0"/>
              </font>
              <fill>
                <patternFill>
                  <bgColor theme="0" tint="-0.24994659260841701"/>
                </patternFill>
              </fill>
            </x14:dxf>
          </x14:cfRule>
          <x14:cfRule type="expression" priority="1150" id="{2CF7921E-FA5E-40A6-A7E5-F9CF1FA82EA7}">
            <xm:f>NOT('4. Results &amp; Compliance'!$F$13='Backend (to be hidden)'!$CF$12)</xm:f>
            <x14:dxf>
              <font>
                <color theme="0"/>
              </font>
              <fill>
                <patternFill>
                  <bgColor theme="0" tint="-0.24994659260841701"/>
                </patternFill>
              </fill>
            </x14:dxf>
          </x14:cfRule>
          <xm:sqref>C20</xm:sqref>
        </x14:conditionalFormatting>
        <x14:conditionalFormatting xmlns:xm="http://schemas.microsoft.com/office/excel/2006/main">
          <x14:cfRule type="expression" priority="1151" id="{CCC8563A-91D6-4B39-8757-A72D8179D1DE}">
            <xm:f>NOT('4. Results &amp; Compliance'!$F$13='Backend (to be hidden)'!$CF$12)</xm:f>
            <x14:dxf>
              <font>
                <color theme="0" tint="-0.14996795556505021"/>
              </font>
              <fill>
                <patternFill>
                  <bgColor theme="0" tint="-0.14996795556505021"/>
                </patternFill>
              </fill>
              <border>
                <left/>
                <right/>
                <top/>
                <bottom/>
                <vertical/>
                <horizontal/>
              </border>
            </x14:dxf>
          </x14:cfRule>
          <x14:cfRule type="expression" priority="1152" id="{8AC2AFA0-8F81-4889-8E25-B57285890CA1}">
            <xm:f>NOT('2. Project Info'!$D$19&gt;='Backend (to be hidden)'!$CH$11)</xm:f>
            <x14:dxf>
              <font>
                <color theme="0" tint="-0.14996795556505021"/>
              </font>
              <fill>
                <patternFill>
                  <bgColor theme="0" tint="-0.14996795556505021"/>
                </patternFill>
              </fill>
              <border>
                <left/>
                <right/>
                <top/>
                <bottom/>
              </border>
            </x14:dxf>
          </x14:cfRule>
          <xm:sqref>C22:F25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3000000}">
          <x14:formula1>
            <xm:f>'Backend (to be hidden)'!$CT$2:$CT$14</xm:f>
          </x14:formula1>
          <xm:sqref>F22:F25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7" tint="0.39997558519241921"/>
  </sheetPr>
  <dimension ref="A1:N69"/>
  <sheetViews>
    <sheetView workbookViewId="0"/>
  </sheetViews>
  <sheetFormatPr defaultColWidth="0" defaultRowHeight="14.4" zeroHeight="1" x14ac:dyDescent="0.3"/>
  <cols>
    <col min="1" max="2" width="0.6640625" style="56" customWidth="1"/>
    <col min="3" max="3" width="14.6640625" style="56" customWidth="1"/>
    <col min="4" max="4" width="22.6640625" style="56" customWidth="1"/>
    <col min="5" max="5" width="2.44140625" style="56" customWidth="1"/>
    <col min="6" max="6" width="47.6640625" style="56" customWidth="1"/>
    <col min="7" max="7" width="1.6640625" style="56" customWidth="1"/>
    <col min="8" max="8" width="9.6640625" style="308" customWidth="1"/>
    <col min="9" max="14" width="0" style="32" hidden="1" customWidth="1"/>
    <col min="15" max="16384" width="10.6640625" style="32" hidden="1"/>
  </cols>
  <sheetData>
    <row r="1" spans="1:14" customFormat="1" ht="5.0999999999999996" customHeight="1" thickBot="1" x14ac:dyDescent="0.35">
      <c r="A1" s="56"/>
      <c r="B1" s="57"/>
      <c r="C1" s="56"/>
      <c r="D1" s="56"/>
      <c r="E1" s="56"/>
      <c r="F1" s="56"/>
      <c r="G1" s="56"/>
      <c r="H1" s="308"/>
    </row>
    <row r="2" spans="1:14" s="31" customFormat="1" ht="30.75" customHeight="1" x14ac:dyDescent="0.3">
      <c r="A2" s="57"/>
      <c r="B2" s="59"/>
      <c r="C2" s="326" t="s">
        <v>236</v>
      </c>
      <c r="D2" s="326"/>
      <c r="E2" s="326"/>
      <c r="F2" s="326"/>
      <c r="G2" s="327"/>
      <c r="H2" s="308"/>
      <c r="I2" s="30"/>
      <c r="J2" s="30"/>
      <c r="K2" s="30"/>
      <c r="L2" s="30"/>
      <c r="M2" s="30"/>
      <c r="N2" s="30"/>
    </row>
    <row r="3" spans="1:14" s="31" customFormat="1" ht="28.5" customHeight="1" x14ac:dyDescent="0.3">
      <c r="A3" s="57"/>
      <c r="B3" s="62"/>
      <c r="C3" s="63"/>
      <c r="D3" s="63"/>
      <c r="E3" s="63"/>
      <c r="F3" s="157" t="s">
        <v>672</v>
      </c>
      <c r="G3" s="65"/>
      <c r="H3" s="308"/>
      <c r="I3" s="30"/>
      <c r="J3" s="30"/>
      <c r="K3" s="30"/>
      <c r="L3" s="30"/>
      <c r="M3" s="30"/>
      <c r="N3" s="30"/>
    </row>
    <row r="4" spans="1:14" s="31" customFormat="1" ht="20.100000000000001" customHeight="1" x14ac:dyDescent="0.3">
      <c r="A4" s="57"/>
      <c r="B4" s="67"/>
      <c r="C4" s="446" t="s">
        <v>122</v>
      </c>
      <c r="D4" s="446"/>
      <c r="E4" s="446"/>
      <c r="F4" s="446"/>
      <c r="G4" s="70"/>
      <c r="H4" s="308"/>
      <c r="I4" s="30"/>
      <c r="J4" s="30"/>
      <c r="K4" s="30"/>
      <c r="L4" s="30"/>
      <c r="M4" s="30"/>
      <c r="N4" s="30"/>
    </row>
    <row r="5" spans="1:14" ht="6" customHeight="1" thickBot="1" x14ac:dyDescent="0.35">
      <c r="A5" s="57"/>
      <c r="B5" s="71"/>
      <c r="C5" s="72"/>
      <c r="D5" s="73"/>
      <c r="E5" s="73"/>
      <c r="F5" s="73"/>
      <c r="G5" s="74"/>
    </row>
    <row r="6" spans="1:14" s="31" customFormat="1" x14ac:dyDescent="0.3">
      <c r="A6" s="57"/>
      <c r="B6" s="77"/>
      <c r="C6" s="328" t="s">
        <v>607</v>
      </c>
      <c r="D6" s="328"/>
      <c r="E6" s="328"/>
      <c r="F6" s="328"/>
      <c r="G6" s="329"/>
      <c r="H6" s="308"/>
      <c r="I6" s="33"/>
      <c r="J6" s="33"/>
      <c r="K6" s="33"/>
      <c r="L6" s="33"/>
      <c r="M6" s="33"/>
      <c r="N6" s="33"/>
    </row>
    <row r="7" spans="1:14" ht="6" customHeight="1" x14ac:dyDescent="0.3">
      <c r="A7" s="57"/>
      <c r="B7" s="80"/>
      <c r="C7" s="75"/>
      <c r="D7" s="75"/>
      <c r="E7" s="75"/>
      <c r="F7" s="75"/>
      <c r="G7" s="76"/>
    </row>
    <row r="8" spans="1:14" s="31" customFormat="1" x14ac:dyDescent="0.3">
      <c r="A8" s="57"/>
      <c r="B8" s="71"/>
      <c r="C8" s="158" t="s">
        <v>123</v>
      </c>
      <c r="D8" s="159" t="s">
        <v>124</v>
      </c>
      <c r="E8" s="451" t="s">
        <v>125</v>
      </c>
      <c r="F8" s="452"/>
      <c r="G8" s="88"/>
      <c r="H8" s="308"/>
      <c r="I8" s="33"/>
      <c r="J8" s="33"/>
      <c r="K8" s="33"/>
      <c r="L8" s="33"/>
      <c r="M8" s="33"/>
      <c r="N8" s="33"/>
    </row>
    <row r="9" spans="1:14" s="31" customFormat="1" x14ac:dyDescent="0.3">
      <c r="A9" s="57"/>
      <c r="B9" s="71"/>
      <c r="C9" s="448" t="s">
        <v>126</v>
      </c>
      <c r="D9" s="449"/>
      <c r="E9" s="449"/>
      <c r="F9" s="450"/>
      <c r="G9" s="88"/>
      <c r="H9" s="308"/>
      <c r="I9" s="33"/>
      <c r="J9" s="33"/>
      <c r="K9" s="33"/>
      <c r="L9" s="33"/>
      <c r="M9" s="33"/>
      <c r="N9" s="33"/>
    </row>
    <row r="10" spans="1:14" s="31" customFormat="1" ht="45" customHeight="1" x14ac:dyDescent="0.3">
      <c r="A10" s="57"/>
      <c r="B10" s="71"/>
      <c r="C10" s="447" t="s">
        <v>38</v>
      </c>
      <c r="D10" s="160" t="s">
        <v>127</v>
      </c>
      <c r="E10" s="369" t="s">
        <v>128</v>
      </c>
      <c r="F10" s="453"/>
      <c r="G10" s="88"/>
      <c r="H10" s="308"/>
      <c r="I10" s="33"/>
      <c r="J10" s="33"/>
      <c r="K10" s="33"/>
      <c r="L10" s="33"/>
      <c r="M10" s="33"/>
      <c r="N10" s="33"/>
    </row>
    <row r="11" spans="1:14" s="31" customFormat="1" ht="98.25" customHeight="1" x14ac:dyDescent="0.3">
      <c r="A11" s="57"/>
      <c r="B11" s="71"/>
      <c r="C11" s="447"/>
      <c r="D11" s="161" t="s">
        <v>129</v>
      </c>
      <c r="E11" s="442" t="s">
        <v>130</v>
      </c>
      <c r="F11" s="443"/>
      <c r="G11" s="88"/>
      <c r="H11" s="308"/>
      <c r="I11" s="33"/>
      <c r="J11" s="33"/>
      <c r="K11" s="33"/>
      <c r="L11" s="33"/>
      <c r="M11" s="33"/>
      <c r="N11" s="33"/>
    </row>
    <row r="12" spans="1:14" s="31" customFormat="1" ht="45" customHeight="1" x14ac:dyDescent="0.3">
      <c r="A12" s="57"/>
      <c r="B12" s="71"/>
      <c r="C12" s="447"/>
      <c r="D12" s="161" t="s">
        <v>131</v>
      </c>
      <c r="E12" s="442" t="s">
        <v>132</v>
      </c>
      <c r="F12" s="443"/>
      <c r="G12" s="88"/>
      <c r="H12" s="308"/>
      <c r="I12" s="33"/>
      <c r="J12" s="33"/>
      <c r="K12" s="33"/>
      <c r="L12" s="33"/>
      <c r="M12" s="33"/>
      <c r="N12" s="33"/>
    </row>
    <row r="13" spans="1:14" s="31" customFormat="1" ht="77.25" customHeight="1" x14ac:dyDescent="0.3">
      <c r="A13" s="57"/>
      <c r="B13" s="71"/>
      <c r="C13" s="447"/>
      <c r="D13" s="161" t="s">
        <v>133</v>
      </c>
      <c r="E13" s="442" t="s">
        <v>134</v>
      </c>
      <c r="F13" s="443"/>
      <c r="G13" s="88"/>
      <c r="H13" s="308"/>
      <c r="I13" s="33"/>
      <c r="J13" s="33"/>
      <c r="K13" s="33"/>
      <c r="L13" s="33"/>
      <c r="M13" s="33"/>
      <c r="N13" s="33"/>
    </row>
    <row r="14" spans="1:14" s="31" customFormat="1" ht="90" customHeight="1" x14ac:dyDescent="0.3">
      <c r="A14" s="57"/>
      <c r="B14" s="71"/>
      <c r="C14" s="447"/>
      <c r="D14" s="161" t="s">
        <v>135</v>
      </c>
      <c r="E14" s="442" t="s">
        <v>136</v>
      </c>
      <c r="F14" s="443"/>
      <c r="G14" s="88"/>
      <c r="H14" s="308"/>
      <c r="I14" s="33"/>
      <c r="J14" s="33"/>
      <c r="K14" s="33"/>
      <c r="L14" s="33"/>
      <c r="M14" s="33"/>
      <c r="N14" s="33"/>
    </row>
    <row r="15" spans="1:14" s="31" customFormat="1" ht="45" customHeight="1" x14ac:dyDescent="0.3">
      <c r="A15" s="57"/>
      <c r="B15" s="71"/>
      <c r="C15" s="447"/>
      <c r="D15" s="162" t="s">
        <v>137</v>
      </c>
      <c r="E15" s="444" t="s">
        <v>138</v>
      </c>
      <c r="F15" s="445"/>
      <c r="G15" s="88"/>
      <c r="H15" s="308"/>
      <c r="I15" s="33"/>
      <c r="J15" s="33"/>
      <c r="K15" s="33"/>
      <c r="L15" s="33"/>
      <c r="M15" s="33"/>
      <c r="N15" s="33"/>
    </row>
    <row r="16" spans="1:14" s="31" customFormat="1" x14ac:dyDescent="0.3">
      <c r="A16" s="57"/>
      <c r="B16" s="71"/>
      <c r="C16" s="448" t="s">
        <v>56</v>
      </c>
      <c r="D16" s="449"/>
      <c r="E16" s="449"/>
      <c r="F16" s="450"/>
      <c r="G16" s="88"/>
      <c r="H16" s="308"/>
      <c r="I16" s="33"/>
      <c r="J16" s="33"/>
      <c r="K16" s="33"/>
      <c r="L16" s="33"/>
      <c r="M16" s="33"/>
      <c r="N16" s="33"/>
    </row>
    <row r="17" spans="1:14" s="31" customFormat="1" ht="30" customHeight="1" x14ac:dyDescent="0.3">
      <c r="A17" s="57"/>
      <c r="B17" s="71"/>
      <c r="C17" s="447" t="s">
        <v>60</v>
      </c>
      <c r="D17" s="160" t="s">
        <v>139</v>
      </c>
      <c r="E17" s="369" t="s">
        <v>140</v>
      </c>
      <c r="F17" s="453"/>
      <c r="G17" s="88"/>
      <c r="H17" s="308"/>
      <c r="I17" s="33"/>
      <c r="J17" s="33"/>
      <c r="K17" s="33"/>
      <c r="L17" s="33"/>
      <c r="M17" s="33"/>
      <c r="N17" s="33"/>
    </row>
    <row r="18" spans="1:14" s="31" customFormat="1" ht="30" customHeight="1" x14ac:dyDescent="0.3">
      <c r="A18" s="57"/>
      <c r="B18" s="71"/>
      <c r="C18" s="447"/>
      <c r="D18" s="161" t="s">
        <v>141</v>
      </c>
      <c r="E18" s="442" t="s">
        <v>142</v>
      </c>
      <c r="F18" s="443"/>
      <c r="G18" s="88"/>
      <c r="H18" s="308"/>
      <c r="I18" s="33"/>
      <c r="J18" s="33"/>
      <c r="K18" s="33"/>
      <c r="L18" s="33"/>
      <c r="M18" s="33"/>
      <c r="N18" s="33"/>
    </row>
    <row r="19" spans="1:14" s="31" customFormat="1" ht="30" customHeight="1" x14ac:dyDescent="0.3">
      <c r="A19" s="57"/>
      <c r="B19" s="71"/>
      <c r="C19" s="447"/>
      <c r="D19" s="161" t="s">
        <v>143</v>
      </c>
      <c r="E19" s="442" t="s">
        <v>144</v>
      </c>
      <c r="F19" s="443"/>
      <c r="G19" s="88"/>
      <c r="H19" s="308"/>
      <c r="I19" s="33"/>
      <c r="J19" s="33"/>
      <c r="K19" s="33"/>
      <c r="L19" s="33"/>
      <c r="M19" s="33"/>
      <c r="N19" s="33"/>
    </row>
    <row r="20" spans="1:14" s="31" customFormat="1" ht="38.25" customHeight="1" x14ac:dyDescent="0.3">
      <c r="A20" s="57"/>
      <c r="B20" s="71"/>
      <c r="C20" s="447"/>
      <c r="D20" s="161" t="s">
        <v>145</v>
      </c>
      <c r="E20" s="442" t="s">
        <v>146</v>
      </c>
      <c r="F20" s="443"/>
      <c r="G20" s="88"/>
      <c r="H20" s="308"/>
      <c r="I20" s="33"/>
      <c r="J20" s="33"/>
      <c r="K20" s="33"/>
      <c r="L20" s="33"/>
      <c r="M20" s="33"/>
      <c r="N20" s="33"/>
    </row>
    <row r="21" spans="1:14" s="31" customFormat="1" ht="30" customHeight="1" x14ac:dyDescent="0.3">
      <c r="A21" s="57"/>
      <c r="B21" s="71"/>
      <c r="C21" s="447"/>
      <c r="D21" s="161" t="s">
        <v>147</v>
      </c>
      <c r="E21" s="442" t="s">
        <v>148</v>
      </c>
      <c r="F21" s="443"/>
      <c r="G21" s="88"/>
      <c r="H21" s="308"/>
      <c r="I21" s="33"/>
      <c r="J21" s="33"/>
      <c r="K21" s="33"/>
      <c r="L21" s="33"/>
      <c r="M21" s="33"/>
      <c r="N21" s="33"/>
    </row>
    <row r="22" spans="1:14" s="31" customFormat="1" ht="36" customHeight="1" x14ac:dyDescent="0.3">
      <c r="A22" s="57"/>
      <c r="B22" s="71"/>
      <c r="C22" s="447"/>
      <c r="D22" s="161" t="s">
        <v>149</v>
      </c>
      <c r="E22" s="442" t="s">
        <v>150</v>
      </c>
      <c r="F22" s="443"/>
      <c r="G22" s="88"/>
      <c r="H22" s="308"/>
      <c r="I22" s="33"/>
      <c r="J22" s="33"/>
      <c r="K22" s="33"/>
      <c r="L22" s="33"/>
      <c r="M22" s="33"/>
      <c r="N22" s="33"/>
    </row>
    <row r="23" spans="1:14" s="31" customFormat="1" ht="39" customHeight="1" x14ac:dyDescent="0.3">
      <c r="A23" s="57"/>
      <c r="B23" s="71"/>
      <c r="C23" s="447"/>
      <c r="D23" s="161" t="s">
        <v>151</v>
      </c>
      <c r="E23" s="442" t="s">
        <v>152</v>
      </c>
      <c r="F23" s="443"/>
      <c r="G23" s="88"/>
      <c r="H23" s="308"/>
      <c r="I23" s="33"/>
      <c r="J23" s="33"/>
      <c r="K23" s="33"/>
      <c r="L23" s="33"/>
      <c r="M23" s="33"/>
      <c r="N23" s="33"/>
    </row>
    <row r="24" spans="1:14" s="31" customFormat="1" ht="30" customHeight="1" x14ac:dyDescent="0.3">
      <c r="A24" s="57"/>
      <c r="B24" s="71"/>
      <c r="C24" s="447"/>
      <c r="D24" s="161" t="s">
        <v>153</v>
      </c>
      <c r="E24" s="442" t="s">
        <v>154</v>
      </c>
      <c r="F24" s="443"/>
      <c r="G24" s="88"/>
      <c r="H24" s="308"/>
      <c r="I24" s="33"/>
      <c r="J24" s="33"/>
      <c r="K24" s="33"/>
      <c r="L24" s="33"/>
      <c r="M24" s="33"/>
      <c r="N24" s="33"/>
    </row>
    <row r="25" spans="1:14" s="31" customFormat="1" ht="30" customHeight="1" x14ac:dyDescent="0.3">
      <c r="A25" s="57"/>
      <c r="B25" s="71"/>
      <c r="C25" s="447"/>
      <c r="D25" s="161" t="s">
        <v>155</v>
      </c>
      <c r="E25" s="442" t="s">
        <v>156</v>
      </c>
      <c r="F25" s="443"/>
      <c r="G25" s="88"/>
      <c r="H25" s="308"/>
      <c r="I25" s="33"/>
      <c r="J25" s="33"/>
      <c r="K25" s="33"/>
      <c r="L25" s="33"/>
      <c r="M25" s="33"/>
      <c r="N25" s="33"/>
    </row>
    <row r="26" spans="1:14" s="31" customFormat="1" ht="41.25" customHeight="1" x14ac:dyDescent="0.3">
      <c r="A26" s="57"/>
      <c r="B26" s="71"/>
      <c r="C26" s="447"/>
      <c r="D26" s="161" t="s">
        <v>157</v>
      </c>
      <c r="E26" s="442" t="s">
        <v>158</v>
      </c>
      <c r="F26" s="443"/>
      <c r="G26" s="88"/>
      <c r="H26" s="308"/>
      <c r="I26" s="33"/>
      <c r="J26" s="33"/>
      <c r="K26" s="33"/>
      <c r="L26" s="33"/>
      <c r="M26" s="33"/>
      <c r="N26" s="33"/>
    </row>
    <row r="27" spans="1:14" s="31" customFormat="1" ht="22.8" x14ac:dyDescent="0.3">
      <c r="A27" s="57"/>
      <c r="B27" s="71"/>
      <c r="C27" s="447"/>
      <c r="D27" s="162" t="s">
        <v>159</v>
      </c>
      <c r="E27" s="444" t="s">
        <v>160</v>
      </c>
      <c r="F27" s="445"/>
      <c r="G27" s="88"/>
      <c r="H27" s="308"/>
      <c r="I27" s="33"/>
      <c r="J27" s="33"/>
      <c r="K27" s="33"/>
      <c r="L27" s="33"/>
      <c r="M27" s="33"/>
      <c r="N27" s="33"/>
    </row>
    <row r="28" spans="1:14" s="31" customFormat="1" ht="15" customHeight="1" x14ac:dyDescent="0.3">
      <c r="A28" s="57"/>
      <c r="B28" s="71"/>
      <c r="C28" s="454" t="s">
        <v>61</v>
      </c>
      <c r="D28" s="163" t="s">
        <v>161</v>
      </c>
      <c r="E28" s="456" t="s">
        <v>162</v>
      </c>
      <c r="F28" s="457"/>
      <c r="G28" s="88"/>
      <c r="H28" s="308"/>
      <c r="I28" s="33"/>
      <c r="J28" s="33"/>
      <c r="K28" s="33"/>
      <c r="L28" s="33"/>
      <c r="M28" s="33"/>
      <c r="N28" s="33"/>
    </row>
    <row r="29" spans="1:14" s="31" customFormat="1" ht="15" customHeight="1" x14ac:dyDescent="0.3">
      <c r="A29" s="57"/>
      <c r="B29" s="71"/>
      <c r="C29" s="447"/>
      <c r="D29" s="161" t="s">
        <v>143</v>
      </c>
      <c r="E29" s="442" t="s">
        <v>163</v>
      </c>
      <c r="F29" s="443"/>
      <c r="G29" s="88"/>
      <c r="H29" s="308"/>
      <c r="I29" s="33"/>
      <c r="J29" s="33"/>
      <c r="K29" s="33"/>
      <c r="L29" s="33"/>
      <c r="M29" s="33"/>
      <c r="N29" s="33"/>
    </row>
    <row r="30" spans="1:14" s="31" customFormat="1" ht="15" customHeight="1" x14ac:dyDescent="0.3">
      <c r="A30" s="57"/>
      <c r="B30" s="71"/>
      <c r="C30" s="447"/>
      <c r="D30" s="161" t="s">
        <v>145</v>
      </c>
      <c r="E30" s="442" t="s">
        <v>164</v>
      </c>
      <c r="F30" s="443"/>
      <c r="G30" s="88"/>
      <c r="H30" s="308"/>
      <c r="I30" s="33"/>
      <c r="J30" s="33"/>
      <c r="K30" s="33"/>
      <c r="L30" s="33"/>
      <c r="M30" s="33"/>
      <c r="N30" s="33"/>
    </row>
    <row r="31" spans="1:14" s="31" customFormat="1" ht="30" customHeight="1" x14ac:dyDescent="0.3">
      <c r="A31" s="57"/>
      <c r="B31" s="71"/>
      <c r="C31" s="447"/>
      <c r="D31" s="161" t="s">
        <v>165</v>
      </c>
      <c r="E31" s="442" t="s">
        <v>166</v>
      </c>
      <c r="F31" s="443"/>
      <c r="G31" s="88"/>
      <c r="H31" s="308"/>
      <c r="I31" s="33"/>
      <c r="J31" s="33"/>
      <c r="K31" s="33"/>
      <c r="L31" s="33"/>
      <c r="M31" s="33"/>
      <c r="N31" s="33"/>
    </row>
    <row r="32" spans="1:14" s="31" customFormat="1" ht="24.75" customHeight="1" x14ac:dyDescent="0.3">
      <c r="A32" s="57"/>
      <c r="B32" s="71"/>
      <c r="C32" s="447"/>
      <c r="D32" s="161" t="s">
        <v>167</v>
      </c>
      <c r="E32" s="442" t="s">
        <v>168</v>
      </c>
      <c r="F32" s="443"/>
      <c r="G32" s="88"/>
      <c r="H32" s="308"/>
      <c r="I32" s="33"/>
      <c r="J32" s="33"/>
      <c r="K32" s="33"/>
      <c r="L32" s="33"/>
      <c r="M32" s="33"/>
      <c r="N32" s="33"/>
    </row>
    <row r="33" spans="1:14" s="31" customFormat="1" ht="15" customHeight="1" x14ac:dyDescent="0.3">
      <c r="A33" s="57"/>
      <c r="B33" s="71"/>
      <c r="C33" s="447"/>
      <c r="D33" s="161" t="s">
        <v>151</v>
      </c>
      <c r="E33" s="442" t="s">
        <v>169</v>
      </c>
      <c r="F33" s="443"/>
      <c r="G33" s="88"/>
      <c r="H33" s="308"/>
      <c r="I33" s="33"/>
      <c r="J33" s="33"/>
      <c r="K33" s="33"/>
      <c r="L33" s="33"/>
      <c r="M33" s="33"/>
      <c r="N33" s="33"/>
    </row>
    <row r="34" spans="1:14" s="31" customFormat="1" ht="15" customHeight="1" x14ac:dyDescent="0.3">
      <c r="A34" s="57"/>
      <c r="B34" s="71"/>
      <c r="C34" s="447"/>
      <c r="D34" s="161" t="s">
        <v>170</v>
      </c>
      <c r="E34" s="442" t="s">
        <v>171</v>
      </c>
      <c r="F34" s="443"/>
      <c r="G34" s="88"/>
      <c r="H34" s="308"/>
      <c r="I34" s="33"/>
      <c r="J34" s="33"/>
      <c r="K34" s="33"/>
      <c r="L34" s="33"/>
      <c r="M34" s="33"/>
      <c r="N34" s="33"/>
    </row>
    <row r="35" spans="1:14" s="31" customFormat="1" ht="15" customHeight="1" x14ac:dyDescent="0.3">
      <c r="A35" s="57"/>
      <c r="B35" s="71"/>
      <c r="C35" s="447"/>
      <c r="D35" s="161" t="s">
        <v>172</v>
      </c>
      <c r="E35" s="442" t="s">
        <v>173</v>
      </c>
      <c r="F35" s="443"/>
      <c r="G35" s="88"/>
      <c r="H35" s="308"/>
      <c r="I35" s="33"/>
      <c r="J35" s="33"/>
      <c r="K35" s="33"/>
      <c r="L35" s="33"/>
      <c r="M35" s="33"/>
      <c r="N35" s="33"/>
    </row>
    <row r="36" spans="1:14" s="31" customFormat="1" ht="15" customHeight="1" x14ac:dyDescent="0.3">
      <c r="A36" s="57"/>
      <c r="B36" s="71"/>
      <c r="C36" s="447"/>
      <c r="D36" s="161" t="s">
        <v>157</v>
      </c>
      <c r="E36" s="442" t="s">
        <v>174</v>
      </c>
      <c r="F36" s="443"/>
      <c r="G36" s="88"/>
      <c r="H36" s="308"/>
      <c r="I36" s="33"/>
      <c r="J36" s="33"/>
      <c r="K36" s="33"/>
      <c r="L36" s="33"/>
      <c r="M36" s="33"/>
      <c r="N36" s="33"/>
    </row>
    <row r="37" spans="1:14" s="31" customFormat="1" ht="15" customHeight="1" x14ac:dyDescent="0.3">
      <c r="A37" s="57"/>
      <c r="B37" s="71"/>
      <c r="C37" s="447"/>
      <c r="D37" s="161" t="s">
        <v>175</v>
      </c>
      <c r="E37" s="442" t="s">
        <v>176</v>
      </c>
      <c r="F37" s="443"/>
      <c r="G37" s="88"/>
      <c r="H37" s="308"/>
      <c r="I37" s="33"/>
      <c r="J37" s="33"/>
      <c r="K37" s="33"/>
      <c r="L37" s="33"/>
      <c r="M37" s="33"/>
      <c r="N37" s="33"/>
    </row>
    <row r="38" spans="1:14" s="31" customFormat="1" ht="25.5" customHeight="1" x14ac:dyDescent="0.3">
      <c r="A38" s="57"/>
      <c r="B38" s="71"/>
      <c r="C38" s="455"/>
      <c r="D38" s="164" t="s">
        <v>177</v>
      </c>
      <c r="E38" s="458" t="s">
        <v>178</v>
      </c>
      <c r="F38" s="459"/>
      <c r="G38" s="88"/>
      <c r="H38" s="308"/>
      <c r="I38" s="33"/>
      <c r="J38" s="33"/>
      <c r="K38" s="33"/>
      <c r="L38" s="33"/>
      <c r="M38" s="33"/>
      <c r="N38" s="33"/>
    </row>
    <row r="39" spans="1:14" s="31" customFormat="1" ht="15" customHeight="1" x14ac:dyDescent="0.3">
      <c r="A39" s="57"/>
      <c r="B39" s="71"/>
      <c r="C39" s="454" t="s">
        <v>62</v>
      </c>
      <c r="D39" s="163" t="s">
        <v>179</v>
      </c>
      <c r="E39" s="456" t="s">
        <v>180</v>
      </c>
      <c r="F39" s="457"/>
      <c r="G39" s="88"/>
      <c r="H39" s="308"/>
      <c r="I39" s="33"/>
      <c r="J39" s="33"/>
      <c r="K39" s="33"/>
      <c r="L39" s="33"/>
      <c r="M39" s="33"/>
      <c r="N39" s="33"/>
    </row>
    <row r="40" spans="1:14" s="31" customFormat="1" ht="15" customHeight="1" x14ac:dyDescent="0.3">
      <c r="A40" s="57"/>
      <c r="B40" s="71"/>
      <c r="C40" s="447"/>
      <c r="D40" s="161" t="s">
        <v>181</v>
      </c>
      <c r="E40" s="442" t="s">
        <v>182</v>
      </c>
      <c r="F40" s="443"/>
      <c r="G40" s="88"/>
      <c r="H40" s="308"/>
      <c r="I40" s="33"/>
      <c r="J40" s="33"/>
      <c r="K40" s="33"/>
      <c r="L40" s="33"/>
      <c r="M40" s="33"/>
      <c r="N40" s="33"/>
    </row>
    <row r="41" spans="1:14" s="31" customFormat="1" ht="30" customHeight="1" x14ac:dyDescent="0.3">
      <c r="A41" s="57"/>
      <c r="B41" s="71"/>
      <c r="C41" s="447"/>
      <c r="D41" s="161" t="s">
        <v>145</v>
      </c>
      <c r="E41" s="442" t="s">
        <v>183</v>
      </c>
      <c r="F41" s="443"/>
      <c r="G41" s="88"/>
      <c r="H41" s="308"/>
      <c r="I41" s="33"/>
      <c r="J41" s="33"/>
      <c r="K41" s="33"/>
      <c r="L41" s="33"/>
      <c r="M41" s="33"/>
      <c r="N41" s="33"/>
    </row>
    <row r="42" spans="1:14" s="31" customFormat="1" ht="15" customHeight="1" x14ac:dyDescent="0.3">
      <c r="A42" s="57"/>
      <c r="B42" s="71"/>
      <c r="C42" s="447"/>
      <c r="D42" s="161" t="s">
        <v>184</v>
      </c>
      <c r="E42" s="442" t="s">
        <v>185</v>
      </c>
      <c r="F42" s="443"/>
      <c r="G42" s="88"/>
      <c r="H42" s="308"/>
      <c r="I42" s="33"/>
      <c r="J42" s="33"/>
      <c r="K42" s="33"/>
      <c r="L42" s="33"/>
      <c r="M42" s="33"/>
      <c r="N42" s="33"/>
    </row>
    <row r="43" spans="1:14" s="31" customFormat="1" ht="15" customHeight="1" x14ac:dyDescent="0.3">
      <c r="A43" s="57"/>
      <c r="B43" s="71"/>
      <c r="C43" s="447"/>
      <c r="D43" s="161" t="s">
        <v>186</v>
      </c>
      <c r="E43" s="442" t="s">
        <v>187</v>
      </c>
      <c r="F43" s="443"/>
      <c r="G43" s="88"/>
      <c r="H43" s="308"/>
      <c r="I43" s="33"/>
      <c r="J43" s="33"/>
      <c r="K43" s="33"/>
      <c r="L43" s="33"/>
      <c r="M43" s="33"/>
      <c r="N43" s="33"/>
    </row>
    <row r="44" spans="1:14" s="31" customFormat="1" ht="47.25" customHeight="1" x14ac:dyDescent="0.3">
      <c r="A44" s="57"/>
      <c r="B44" s="71"/>
      <c r="C44" s="447"/>
      <c r="D44" s="161" t="s">
        <v>151</v>
      </c>
      <c r="E44" s="442" t="s">
        <v>188</v>
      </c>
      <c r="F44" s="443"/>
      <c r="G44" s="88"/>
      <c r="H44" s="308"/>
      <c r="I44" s="33"/>
      <c r="J44" s="33"/>
      <c r="K44" s="33"/>
      <c r="L44" s="33"/>
      <c r="M44" s="33"/>
      <c r="N44" s="33"/>
    </row>
    <row r="45" spans="1:14" s="31" customFormat="1" ht="27" customHeight="1" x14ac:dyDescent="0.3">
      <c r="A45" s="57"/>
      <c r="B45" s="71"/>
      <c r="C45" s="447"/>
      <c r="D45" s="161" t="s">
        <v>189</v>
      </c>
      <c r="E45" s="442" t="s">
        <v>190</v>
      </c>
      <c r="F45" s="443"/>
      <c r="G45" s="88"/>
      <c r="H45" s="308"/>
      <c r="I45" s="33"/>
      <c r="J45" s="33"/>
      <c r="K45" s="33"/>
      <c r="L45" s="33"/>
      <c r="M45" s="33"/>
      <c r="N45" s="33"/>
    </row>
    <row r="46" spans="1:14" s="31" customFormat="1" ht="15" customHeight="1" x14ac:dyDescent="0.3">
      <c r="A46" s="57"/>
      <c r="B46" s="71"/>
      <c r="C46" s="447"/>
      <c r="D46" s="161" t="s">
        <v>191</v>
      </c>
      <c r="E46" s="442" t="s">
        <v>192</v>
      </c>
      <c r="F46" s="443"/>
      <c r="G46" s="88"/>
      <c r="H46" s="308"/>
      <c r="I46" s="33"/>
      <c r="J46" s="33"/>
      <c r="K46" s="33"/>
      <c r="L46" s="33"/>
      <c r="M46" s="33"/>
      <c r="N46" s="33"/>
    </row>
    <row r="47" spans="1:14" s="31" customFormat="1" ht="15" customHeight="1" x14ac:dyDescent="0.3">
      <c r="A47" s="57"/>
      <c r="B47" s="71"/>
      <c r="C47" s="447"/>
      <c r="D47" s="161" t="s">
        <v>193</v>
      </c>
      <c r="E47" s="442" t="s">
        <v>194</v>
      </c>
      <c r="F47" s="443"/>
      <c r="G47" s="88"/>
      <c r="H47" s="308"/>
      <c r="I47" s="33"/>
      <c r="J47" s="33"/>
      <c r="K47" s="33"/>
      <c r="L47" s="33"/>
      <c r="M47" s="33"/>
      <c r="N47" s="33"/>
    </row>
    <row r="48" spans="1:14" s="31" customFormat="1" ht="30" customHeight="1" x14ac:dyDescent="0.3">
      <c r="A48" s="57"/>
      <c r="B48" s="71"/>
      <c r="C48" s="447"/>
      <c r="D48" s="161" t="s">
        <v>157</v>
      </c>
      <c r="E48" s="442" t="s">
        <v>195</v>
      </c>
      <c r="F48" s="443"/>
      <c r="G48" s="88"/>
      <c r="H48" s="308"/>
      <c r="I48" s="33"/>
      <c r="J48" s="33"/>
      <c r="K48" s="33"/>
      <c r="L48" s="33"/>
      <c r="M48" s="33"/>
      <c r="N48" s="33"/>
    </row>
    <row r="49" spans="1:14" s="31" customFormat="1" ht="30" customHeight="1" x14ac:dyDescent="0.3">
      <c r="A49" s="57"/>
      <c r="B49" s="71"/>
      <c r="C49" s="455"/>
      <c r="D49" s="164" t="s">
        <v>196</v>
      </c>
      <c r="E49" s="458" t="s">
        <v>197</v>
      </c>
      <c r="F49" s="459"/>
      <c r="G49" s="88"/>
      <c r="H49" s="308"/>
      <c r="I49" s="33"/>
      <c r="J49" s="33"/>
      <c r="K49" s="33"/>
      <c r="L49" s="33"/>
      <c r="M49" s="33"/>
      <c r="N49" s="33"/>
    </row>
    <row r="50" spans="1:14" s="31" customFormat="1" ht="30" customHeight="1" x14ac:dyDescent="0.3">
      <c r="A50" s="57"/>
      <c r="B50" s="71"/>
      <c r="C50" s="454" t="s">
        <v>62</v>
      </c>
      <c r="D50" s="163" t="s">
        <v>198</v>
      </c>
      <c r="E50" s="456" t="s">
        <v>199</v>
      </c>
      <c r="F50" s="457"/>
      <c r="G50" s="88"/>
      <c r="H50" s="308"/>
      <c r="I50" s="33"/>
      <c r="J50" s="33"/>
      <c r="K50" s="33"/>
      <c r="L50" s="33"/>
      <c r="M50" s="33"/>
      <c r="N50" s="33"/>
    </row>
    <row r="51" spans="1:14" s="31" customFormat="1" ht="30" customHeight="1" x14ac:dyDescent="0.3">
      <c r="A51" s="57"/>
      <c r="B51" s="71"/>
      <c r="C51" s="447"/>
      <c r="D51" s="161" t="s">
        <v>200</v>
      </c>
      <c r="E51" s="442" t="s">
        <v>201</v>
      </c>
      <c r="F51" s="443"/>
      <c r="G51" s="88"/>
      <c r="H51" s="308"/>
      <c r="I51" s="33"/>
      <c r="J51" s="33"/>
      <c r="K51" s="33"/>
      <c r="L51" s="33"/>
      <c r="M51" s="33"/>
      <c r="N51" s="33"/>
    </row>
    <row r="52" spans="1:14" s="31" customFormat="1" ht="30" customHeight="1" x14ac:dyDescent="0.3">
      <c r="A52" s="57"/>
      <c r="B52" s="71"/>
      <c r="C52" s="455"/>
      <c r="D52" s="164" t="s">
        <v>202</v>
      </c>
      <c r="E52" s="458" t="s">
        <v>203</v>
      </c>
      <c r="F52" s="459"/>
      <c r="G52" s="88"/>
      <c r="H52" s="308"/>
      <c r="I52" s="33"/>
      <c r="J52" s="33"/>
      <c r="K52" s="33"/>
      <c r="L52" s="33"/>
      <c r="M52" s="33"/>
      <c r="N52" s="33"/>
    </row>
    <row r="53" spans="1:14" s="31" customFormat="1" ht="25.5" customHeight="1" x14ac:dyDescent="0.3">
      <c r="A53" s="57"/>
      <c r="B53" s="71"/>
      <c r="C53" s="454" t="s">
        <v>64</v>
      </c>
      <c r="D53" s="163" t="s">
        <v>204</v>
      </c>
      <c r="E53" s="461" t="s">
        <v>205</v>
      </c>
      <c r="F53" s="457"/>
      <c r="G53" s="88"/>
      <c r="H53" s="308"/>
      <c r="I53" s="33"/>
      <c r="J53" s="33"/>
      <c r="K53" s="33"/>
      <c r="L53" s="33"/>
      <c r="M53" s="33"/>
      <c r="N53" s="33"/>
    </row>
    <row r="54" spans="1:14" s="31" customFormat="1" ht="30" customHeight="1" x14ac:dyDescent="0.3">
      <c r="A54" s="57"/>
      <c r="B54" s="71"/>
      <c r="C54" s="447"/>
      <c r="D54" s="160" t="s">
        <v>206</v>
      </c>
      <c r="E54" s="460" t="s">
        <v>207</v>
      </c>
      <c r="F54" s="443"/>
      <c r="G54" s="88"/>
      <c r="H54" s="308"/>
      <c r="I54" s="33"/>
      <c r="J54" s="33"/>
      <c r="K54" s="33"/>
      <c r="L54" s="33"/>
      <c r="M54" s="33"/>
      <c r="N54" s="33"/>
    </row>
    <row r="55" spans="1:14" s="31" customFormat="1" ht="30" customHeight="1" x14ac:dyDescent="0.3">
      <c r="A55" s="57"/>
      <c r="B55" s="71"/>
      <c r="C55" s="447"/>
      <c r="D55" s="161" t="s">
        <v>208</v>
      </c>
      <c r="E55" s="460" t="s">
        <v>209</v>
      </c>
      <c r="F55" s="443"/>
      <c r="G55" s="88"/>
      <c r="H55" s="308"/>
      <c r="I55" s="33"/>
      <c r="J55" s="33"/>
      <c r="K55" s="33"/>
      <c r="L55" s="33"/>
      <c r="M55" s="33"/>
      <c r="N55" s="33"/>
    </row>
    <row r="56" spans="1:14" s="31" customFormat="1" ht="15" customHeight="1" x14ac:dyDescent="0.3">
      <c r="A56" s="57"/>
      <c r="B56" s="71"/>
      <c r="C56" s="455"/>
      <c r="D56" s="164" t="s">
        <v>210</v>
      </c>
      <c r="E56" s="462" t="s">
        <v>211</v>
      </c>
      <c r="F56" s="459"/>
      <c r="G56" s="88"/>
      <c r="H56" s="308"/>
      <c r="I56" s="33"/>
      <c r="J56" s="33"/>
      <c r="K56" s="33"/>
      <c r="L56" s="33"/>
      <c r="M56" s="33"/>
      <c r="N56" s="33"/>
    </row>
    <row r="57" spans="1:14" s="31" customFormat="1" ht="45.75" customHeight="1" x14ac:dyDescent="0.3">
      <c r="A57" s="57"/>
      <c r="B57" s="71"/>
      <c r="C57" s="454" t="s">
        <v>65</v>
      </c>
      <c r="D57" s="163" t="s">
        <v>212</v>
      </c>
      <c r="E57" s="461" t="s">
        <v>213</v>
      </c>
      <c r="F57" s="457"/>
      <c r="G57" s="88"/>
      <c r="H57" s="308"/>
      <c r="I57" s="33"/>
      <c r="J57" s="33"/>
      <c r="K57" s="33"/>
      <c r="L57" s="33"/>
      <c r="M57" s="33"/>
      <c r="N57" s="33"/>
    </row>
    <row r="58" spans="1:14" s="31" customFormat="1" ht="45" customHeight="1" x14ac:dyDescent="0.3">
      <c r="A58" s="57"/>
      <c r="B58" s="71"/>
      <c r="C58" s="447"/>
      <c r="D58" s="160" t="s">
        <v>214</v>
      </c>
      <c r="E58" s="460" t="s">
        <v>215</v>
      </c>
      <c r="F58" s="443"/>
      <c r="G58" s="88"/>
      <c r="H58" s="308"/>
      <c r="I58" s="33"/>
      <c r="J58" s="33"/>
      <c r="K58" s="33"/>
      <c r="L58" s="33"/>
      <c r="M58" s="33"/>
      <c r="N58" s="33"/>
    </row>
    <row r="59" spans="1:14" s="31" customFormat="1" ht="42" customHeight="1" x14ac:dyDescent="0.3">
      <c r="A59" s="57"/>
      <c r="B59" s="71"/>
      <c r="C59" s="447"/>
      <c r="D59" s="160" t="s">
        <v>216</v>
      </c>
      <c r="E59" s="460" t="s">
        <v>217</v>
      </c>
      <c r="F59" s="443"/>
      <c r="G59" s="88"/>
      <c r="H59" s="308"/>
      <c r="I59" s="33"/>
      <c r="J59" s="33"/>
      <c r="K59" s="33"/>
      <c r="L59" s="33"/>
      <c r="M59" s="33"/>
      <c r="N59" s="33"/>
    </row>
    <row r="60" spans="1:14" s="31" customFormat="1" ht="30" customHeight="1" x14ac:dyDescent="0.3">
      <c r="A60" s="57"/>
      <c r="B60" s="71"/>
      <c r="C60" s="447"/>
      <c r="D60" s="160" t="s">
        <v>218</v>
      </c>
      <c r="E60" s="460" t="s">
        <v>219</v>
      </c>
      <c r="F60" s="443"/>
      <c r="G60" s="88"/>
      <c r="H60" s="308"/>
      <c r="I60" s="33"/>
      <c r="J60" s="33"/>
      <c r="K60" s="33"/>
      <c r="L60" s="33"/>
      <c r="M60" s="33"/>
      <c r="N60" s="33"/>
    </row>
    <row r="61" spans="1:14" s="31" customFormat="1" ht="45" customHeight="1" x14ac:dyDescent="0.3">
      <c r="A61" s="57"/>
      <c r="B61" s="71"/>
      <c r="C61" s="447"/>
      <c r="D61" s="161" t="s">
        <v>220</v>
      </c>
      <c r="E61" s="460" t="s">
        <v>221</v>
      </c>
      <c r="F61" s="443"/>
      <c r="G61" s="88"/>
      <c r="H61" s="308"/>
      <c r="I61" s="33"/>
      <c r="J61" s="33"/>
      <c r="K61" s="33"/>
      <c r="L61" s="33"/>
      <c r="M61" s="33"/>
      <c r="N61" s="33"/>
    </row>
    <row r="62" spans="1:14" s="31" customFormat="1" ht="77.25" customHeight="1" x14ac:dyDescent="0.3">
      <c r="A62" s="57"/>
      <c r="B62" s="71"/>
      <c r="C62" s="455"/>
      <c r="D62" s="164" t="s">
        <v>222</v>
      </c>
      <c r="E62" s="462" t="s">
        <v>223</v>
      </c>
      <c r="F62" s="459"/>
      <c r="G62" s="88"/>
      <c r="H62" s="308"/>
      <c r="I62" s="33"/>
      <c r="J62" s="33"/>
      <c r="K62" s="33"/>
      <c r="L62" s="33"/>
      <c r="M62" s="33"/>
      <c r="N62" s="33"/>
    </row>
    <row r="63" spans="1:14" s="31" customFormat="1" ht="30" customHeight="1" x14ac:dyDescent="0.3">
      <c r="A63" s="57"/>
      <c r="B63" s="71"/>
      <c r="C63" s="454" t="s">
        <v>67</v>
      </c>
      <c r="D63" s="163" t="s">
        <v>224</v>
      </c>
      <c r="E63" s="461" t="s">
        <v>225</v>
      </c>
      <c r="F63" s="457"/>
      <c r="G63" s="88"/>
      <c r="H63" s="308"/>
      <c r="I63" s="33"/>
      <c r="J63" s="33"/>
      <c r="K63" s="33"/>
      <c r="L63" s="33"/>
      <c r="M63" s="33"/>
      <c r="N63" s="33"/>
    </row>
    <row r="64" spans="1:14" s="31" customFormat="1" ht="30" customHeight="1" x14ac:dyDescent="0.3">
      <c r="A64" s="57"/>
      <c r="B64" s="71"/>
      <c r="C64" s="447"/>
      <c r="D64" s="160" t="s">
        <v>226</v>
      </c>
      <c r="E64" s="460" t="s">
        <v>227</v>
      </c>
      <c r="F64" s="443"/>
      <c r="G64" s="88"/>
      <c r="H64" s="308"/>
      <c r="I64" s="33"/>
      <c r="J64" s="33"/>
      <c r="K64" s="33"/>
      <c r="L64" s="33"/>
      <c r="M64" s="33"/>
      <c r="N64" s="33"/>
    </row>
    <row r="65" spans="1:14" s="31" customFormat="1" ht="30" customHeight="1" x14ac:dyDescent="0.3">
      <c r="A65" s="57"/>
      <c r="B65" s="71"/>
      <c r="C65" s="447"/>
      <c r="D65" s="160" t="s">
        <v>228</v>
      </c>
      <c r="E65" s="460" t="s">
        <v>229</v>
      </c>
      <c r="F65" s="443"/>
      <c r="G65" s="88"/>
      <c r="H65" s="308"/>
      <c r="I65" s="33"/>
      <c r="J65" s="33"/>
      <c r="K65" s="33"/>
      <c r="L65" s="33"/>
      <c r="M65" s="33"/>
      <c r="N65" s="33"/>
    </row>
    <row r="66" spans="1:14" s="31" customFormat="1" ht="30" customHeight="1" x14ac:dyDescent="0.3">
      <c r="A66" s="57"/>
      <c r="B66" s="71"/>
      <c r="C66" s="447"/>
      <c r="D66" s="160" t="s">
        <v>230</v>
      </c>
      <c r="E66" s="460" t="s">
        <v>231</v>
      </c>
      <c r="F66" s="443"/>
      <c r="G66" s="88"/>
      <c r="H66" s="308"/>
      <c r="I66" s="33"/>
      <c r="J66" s="33"/>
      <c r="K66" s="33"/>
      <c r="L66" s="33"/>
      <c r="M66" s="33"/>
      <c r="N66" s="33"/>
    </row>
    <row r="67" spans="1:14" s="31" customFormat="1" ht="30" customHeight="1" x14ac:dyDescent="0.3">
      <c r="A67" s="57"/>
      <c r="B67" s="71"/>
      <c r="C67" s="447"/>
      <c r="D67" s="161" t="s">
        <v>232</v>
      </c>
      <c r="E67" s="460" t="s">
        <v>233</v>
      </c>
      <c r="F67" s="443"/>
      <c r="G67" s="88"/>
      <c r="H67" s="308"/>
      <c r="I67" s="33"/>
      <c r="J67" s="33"/>
      <c r="K67" s="33"/>
      <c r="L67" s="33"/>
      <c r="M67" s="33"/>
      <c r="N67" s="33"/>
    </row>
    <row r="68" spans="1:14" s="31" customFormat="1" ht="59.25" customHeight="1" x14ac:dyDescent="0.3">
      <c r="A68" s="57"/>
      <c r="B68" s="71"/>
      <c r="C68" s="455"/>
      <c r="D68" s="164" t="s">
        <v>234</v>
      </c>
      <c r="E68" s="462" t="s">
        <v>235</v>
      </c>
      <c r="F68" s="459"/>
      <c r="G68" s="88"/>
      <c r="H68" s="308"/>
      <c r="I68" s="33"/>
      <c r="J68" s="33"/>
      <c r="K68" s="33"/>
      <c r="L68" s="33"/>
      <c r="M68" s="33"/>
      <c r="N68" s="33"/>
    </row>
    <row r="69" spans="1:14" ht="6" customHeight="1" thickBot="1" x14ac:dyDescent="0.35">
      <c r="A69" s="57"/>
      <c r="B69" s="101"/>
      <c r="C69" s="72"/>
      <c r="D69" s="73"/>
      <c r="E69" s="73"/>
      <c r="F69" s="73"/>
      <c r="G69" s="74"/>
    </row>
  </sheetData>
  <sheetProtection algorithmName="SHA-512" hashValue="1DD71WGGrvRQ5+96NHrh8IfP5qhWdukbiCtujsChmnzQ9zQk34Vse3fDDsxreoZiSWkujDG6IPKSW2sCQFbGBQ==" saltValue="j9G9U9UYzRr1O4ruSo7i1A==" spinCount="100000" sheet="1" objects="1" scenarios="1"/>
  <mergeCells count="72">
    <mergeCell ref="C63:C68"/>
    <mergeCell ref="E63:F63"/>
    <mergeCell ref="E64:F64"/>
    <mergeCell ref="E65:F65"/>
    <mergeCell ref="E66:F66"/>
    <mergeCell ref="E67:F67"/>
    <mergeCell ref="E68:F68"/>
    <mergeCell ref="E58:F58"/>
    <mergeCell ref="E60:F60"/>
    <mergeCell ref="E52:F52"/>
    <mergeCell ref="C53:C56"/>
    <mergeCell ref="E53:F53"/>
    <mergeCell ref="E55:F55"/>
    <mergeCell ref="E56:F56"/>
    <mergeCell ref="E54:F54"/>
    <mergeCell ref="C57:C62"/>
    <mergeCell ref="E57:F57"/>
    <mergeCell ref="E61:F61"/>
    <mergeCell ref="E59:F59"/>
    <mergeCell ref="E62:F62"/>
    <mergeCell ref="E49:F49"/>
    <mergeCell ref="C50:C52"/>
    <mergeCell ref="E50:F50"/>
    <mergeCell ref="E51:F51"/>
    <mergeCell ref="E43:F43"/>
    <mergeCell ref="E44:F44"/>
    <mergeCell ref="E45:F45"/>
    <mergeCell ref="E46:F46"/>
    <mergeCell ref="E47:F47"/>
    <mergeCell ref="E48:F48"/>
    <mergeCell ref="C39:C49"/>
    <mergeCell ref="E39:F39"/>
    <mergeCell ref="E40:F40"/>
    <mergeCell ref="E41:F41"/>
    <mergeCell ref="E42:F42"/>
    <mergeCell ref="C28:C38"/>
    <mergeCell ref="E28:F28"/>
    <mergeCell ref="E29:F29"/>
    <mergeCell ref="E30:F30"/>
    <mergeCell ref="E31:F31"/>
    <mergeCell ref="E32:F32"/>
    <mergeCell ref="E33:F33"/>
    <mergeCell ref="E34:F34"/>
    <mergeCell ref="E35:F35"/>
    <mergeCell ref="E36:F36"/>
    <mergeCell ref="E37:F37"/>
    <mergeCell ref="E38:F38"/>
    <mergeCell ref="C17:C27"/>
    <mergeCell ref="E19:F19"/>
    <mergeCell ref="E20:F20"/>
    <mergeCell ref="E21:F21"/>
    <mergeCell ref="E22:F22"/>
    <mergeCell ref="E23:F23"/>
    <mergeCell ref="E25:F25"/>
    <mergeCell ref="E26:F26"/>
    <mergeCell ref="E27:F27"/>
    <mergeCell ref="C2:G2"/>
    <mergeCell ref="C6:G6"/>
    <mergeCell ref="E24:F24"/>
    <mergeCell ref="E14:F14"/>
    <mergeCell ref="E15:F15"/>
    <mergeCell ref="C4:F4"/>
    <mergeCell ref="C10:C15"/>
    <mergeCell ref="C9:F9"/>
    <mergeCell ref="E8:F8"/>
    <mergeCell ref="E10:F10"/>
    <mergeCell ref="E11:F11"/>
    <mergeCell ref="E12:F12"/>
    <mergeCell ref="E13:F13"/>
    <mergeCell ref="C16:F16"/>
    <mergeCell ref="E17:F17"/>
    <mergeCell ref="E18:F18"/>
  </mergeCells>
  <dataValidations disablePrompts="1" count="2">
    <dataValidation type="list" allowBlank="1" showInputMessage="1" showErrorMessage="1" sqref="G7" xr:uid="{00000000-0002-0000-0600-000000000000}">
      <formula1>INDIRECT("SecondaryBuildingUse")</formula1>
    </dataValidation>
    <dataValidation type="list" allowBlank="1" showInputMessage="1" showErrorMessage="1" sqref="G7" xr:uid="{00000000-0002-0000-0600-000001000000}">
      <formula1>INDIRECT("ConstructionType")</formula1>
    </dataValidation>
  </dataValidations>
  <pageMargins left="0.7" right="0.7" top="0.75" bottom="0.75" header="0.3" footer="0.3"/>
  <pageSetup orientation="portrait" r:id="rId1"/>
  <rowBreaks count="3" manualBreakCount="3">
    <brk id="15" max="16383" man="1"/>
    <brk id="38" max="16383" man="1"/>
    <brk id="56"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73C138-AC9C-47AB-A95C-FD420C498409}">
  <sheetPr>
    <tabColor theme="7" tint="0.39997558519241921"/>
  </sheetPr>
  <dimension ref="A1:N69"/>
  <sheetViews>
    <sheetView workbookViewId="0"/>
  </sheetViews>
  <sheetFormatPr defaultColWidth="0" defaultRowHeight="14.4" customHeight="1" zeroHeight="1" x14ac:dyDescent="0.3"/>
  <cols>
    <col min="1" max="2" width="0.6640625" style="56" customWidth="1"/>
    <col min="3" max="3" width="14.6640625" style="56" customWidth="1"/>
    <col min="4" max="4" width="22.6640625" style="56" customWidth="1"/>
    <col min="5" max="5" width="2.44140625" style="56" customWidth="1"/>
    <col min="6" max="6" width="47.6640625" style="56" customWidth="1"/>
    <col min="7" max="7" width="1.6640625" style="56" customWidth="1"/>
    <col min="8" max="8" width="7" style="43" customWidth="1"/>
    <col min="9" max="14" width="0" style="32" hidden="1" customWidth="1"/>
    <col min="15" max="16384" width="10.6640625" style="32" hidden="1"/>
  </cols>
  <sheetData>
    <row r="1" spans="1:14" customFormat="1" ht="5.0999999999999996" customHeight="1" thickBot="1" x14ac:dyDescent="0.35">
      <c r="A1" s="56"/>
      <c r="B1" s="57"/>
      <c r="C1" s="56"/>
      <c r="D1" s="56"/>
      <c r="E1" s="56"/>
      <c r="F1" s="56"/>
      <c r="G1" s="56"/>
      <c r="H1" s="43"/>
    </row>
    <row r="2" spans="1:14" s="31" customFormat="1" ht="30.75" customHeight="1" x14ac:dyDescent="0.3">
      <c r="A2" s="57"/>
      <c r="B2" s="59"/>
      <c r="C2" s="326" t="s">
        <v>236</v>
      </c>
      <c r="D2" s="326"/>
      <c r="E2" s="326"/>
      <c r="F2" s="326"/>
      <c r="G2" s="327"/>
      <c r="H2" s="45"/>
      <c r="I2" s="30"/>
      <c r="J2" s="30"/>
      <c r="K2" s="30"/>
      <c r="L2" s="30"/>
      <c r="M2" s="30"/>
      <c r="N2" s="30"/>
    </row>
    <row r="3" spans="1:14" s="31" customFormat="1" ht="28.5" customHeight="1" x14ac:dyDescent="0.3">
      <c r="A3" s="57"/>
      <c r="B3" s="62"/>
      <c r="C3" s="63"/>
      <c r="D3" s="63"/>
      <c r="E3" s="63"/>
      <c r="F3" s="157" t="s">
        <v>672</v>
      </c>
      <c r="G3" s="65"/>
      <c r="H3" s="43"/>
      <c r="I3" s="30"/>
      <c r="J3" s="30"/>
      <c r="K3" s="30"/>
      <c r="L3" s="30"/>
      <c r="M3" s="30"/>
      <c r="N3" s="30"/>
    </row>
    <row r="4" spans="1:14" s="31" customFormat="1" ht="20.100000000000001" customHeight="1" x14ac:dyDescent="0.3">
      <c r="A4" s="57"/>
      <c r="B4" s="67"/>
      <c r="C4" s="446" t="s">
        <v>631</v>
      </c>
      <c r="D4" s="446"/>
      <c r="E4" s="446"/>
      <c r="F4" s="446"/>
      <c r="G4" s="70"/>
      <c r="H4" s="43"/>
      <c r="I4" s="30"/>
      <c r="J4" s="30"/>
      <c r="K4" s="30"/>
      <c r="L4" s="30"/>
      <c r="M4" s="30"/>
      <c r="N4" s="30"/>
    </row>
    <row r="5" spans="1:14" ht="6" customHeight="1" thickBot="1" x14ac:dyDescent="0.35">
      <c r="A5" s="57"/>
      <c r="B5" s="71"/>
      <c r="C5" s="72"/>
      <c r="D5" s="73"/>
      <c r="E5" s="73"/>
      <c r="F5" s="73"/>
      <c r="G5" s="74"/>
    </row>
    <row r="6" spans="1:14" s="31" customFormat="1" ht="21" customHeight="1" x14ac:dyDescent="0.3">
      <c r="A6" s="57"/>
      <c r="B6" s="77"/>
      <c r="C6" s="328" t="s">
        <v>656</v>
      </c>
      <c r="D6" s="328"/>
      <c r="E6" s="328"/>
      <c r="F6" s="328"/>
      <c r="G6" s="329"/>
      <c r="H6" s="43"/>
      <c r="I6" s="33"/>
      <c r="J6" s="33"/>
      <c r="K6" s="33"/>
      <c r="L6" s="33"/>
      <c r="M6" s="33"/>
      <c r="N6" s="33"/>
    </row>
    <row r="7" spans="1:14" ht="6" customHeight="1" x14ac:dyDescent="0.3">
      <c r="A7" s="57"/>
      <c r="B7" s="80"/>
      <c r="C7" s="254"/>
      <c r="D7" s="254"/>
      <c r="E7" s="254"/>
      <c r="F7" s="254"/>
      <c r="G7" s="76"/>
    </row>
    <row r="8" spans="1:14" s="31" customFormat="1" x14ac:dyDescent="0.3">
      <c r="A8" s="57"/>
      <c r="B8" s="71"/>
      <c r="C8" s="158" t="s">
        <v>632</v>
      </c>
      <c r="D8" s="159" t="s">
        <v>633</v>
      </c>
      <c r="E8" s="451" t="s">
        <v>634</v>
      </c>
      <c r="F8" s="452"/>
      <c r="G8" s="88"/>
      <c r="H8" s="45"/>
      <c r="I8" s="33"/>
      <c r="J8" s="33"/>
      <c r="K8" s="33"/>
      <c r="L8" s="33"/>
      <c r="M8" s="33"/>
      <c r="N8" s="33"/>
    </row>
    <row r="9" spans="1:14" s="31" customFormat="1" ht="33" customHeight="1" x14ac:dyDescent="0.3">
      <c r="A9" s="57"/>
      <c r="B9" s="71"/>
      <c r="C9" s="296">
        <v>1</v>
      </c>
      <c r="D9" s="292">
        <v>45219</v>
      </c>
      <c r="E9" s="467" t="s">
        <v>635</v>
      </c>
      <c r="F9" s="453"/>
      <c r="G9" s="88"/>
      <c r="H9" s="43"/>
      <c r="I9" s="33"/>
      <c r="J9" s="33"/>
      <c r="K9" s="33"/>
      <c r="L9" s="33"/>
      <c r="M9" s="33"/>
      <c r="N9" s="33"/>
    </row>
    <row r="10" spans="1:14" s="31" customFormat="1" ht="24" customHeight="1" x14ac:dyDescent="0.3">
      <c r="A10" s="57"/>
      <c r="B10" s="71"/>
      <c r="C10" s="463">
        <v>1.1000000000000001</v>
      </c>
      <c r="D10" s="465">
        <v>45649</v>
      </c>
      <c r="E10" s="460" t="s">
        <v>657</v>
      </c>
      <c r="F10" s="443"/>
      <c r="G10" s="88"/>
      <c r="H10" s="43"/>
      <c r="I10" s="33"/>
      <c r="J10" s="33"/>
      <c r="K10" s="33"/>
      <c r="L10" s="33"/>
      <c r="M10" s="33"/>
      <c r="N10" s="33"/>
    </row>
    <row r="11" spans="1:14" s="31" customFormat="1" ht="35.4" customHeight="1" x14ac:dyDescent="0.3">
      <c r="A11" s="57"/>
      <c r="B11" s="71"/>
      <c r="C11" s="464"/>
      <c r="D11" s="466"/>
      <c r="E11" s="467" t="s">
        <v>658</v>
      </c>
      <c r="F11" s="453"/>
      <c r="G11" s="88"/>
      <c r="H11" s="43"/>
      <c r="I11" s="33"/>
      <c r="J11" s="33"/>
      <c r="K11" s="33"/>
      <c r="L11" s="33"/>
      <c r="M11" s="33"/>
      <c r="N11" s="33"/>
    </row>
    <row r="12" spans="1:14" s="31" customFormat="1" ht="33" customHeight="1" x14ac:dyDescent="0.3">
      <c r="A12" s="57"/>
      <c r="B12" s="71"/>
      <c r="C12" s="293"/>
      <c r="D12" s="160"/>
      <c r="E12" s="460"/>
      <c r="F12" s="443"/>
      <c r="G12" s="88"/>
      <c r="H12" s="43"/>
      <c r="I12" s="33"/>
      <c r="J12" s="33"/>
      <c r="K12" s="33"/>
      <c r="L12" s="33"/>
      <c r="M12" s="33"/>
      <c r="N12" s="33"/>
    </row>
    <row r="13" spans="1:14" s="31" customFormat="1" ht="33" customHeight="1" x14ac:dyDescent="0.3">
      <c r="A13" s="57"/>
      <c r="B13" s="71"/>
      <c r="C13" s="295"/>
      <c r="D13" s="160"/>
      <c r="E13" s="460"/>
      <c r="F13" s="443"/>
      <c r="G13" s="88"/>
      <c r="H13" s="43"/>
      <c r="I13" s="33"/>
      <c r="J13" s="33"/>
      <c r="K13" s="33"/>
      <c r="L13" s="33"/>
      <c r="M13" s="33"/>
      <c r="N13" s="33"/>
    </row>
    <row r="14" spans="1:14" s="31" customFormat="1" ht="33" customHeight="1" x14ac:dyDescent="0.3">
      <c r="A14" s="57"/>
      <c r="B14" s="71"/>
      <c r="C14" s="293"/>
      <c r="D14" s="160"/>
      <c r="E14" s="460"/>
      <c r="F14" s="443"/>
      <c r="G14" s="88"/>
      <c r="H14" s="43"/>
      <c r="I14" s="33"/>
      <c r="J14" s="33"/>
      <c r="K14" s="33"/>
      <c r="L14" s="33"/>
      <c r="M14" s="33"/>
      <c r="N14" s="33"/>
    </row>
    <row r="15" spans="1:14" s="31" customFormat="1" ht="33" customHeight="1" x14ac:dyDescent="0.3">
      <c r="A15" s="57"/>
      <c r="B15" s="71"/>
      <c r="C15" s="293"/>
      <c r="D15" s="161"/>
      <c r="E15" s="460"/>
      <c r="F15" s="443"/>
      <c r="G15" s="88"/>
      <c r="H15" s="43"/>
      <c r="I15" s="33"/>
      <c r="J15" s="33"/>
      <c r="K15" s="33"/>
      <c r="L15" s="33"/>
      <c r="M15" s="33"/>
      <c r="N15" s="33"/>
    </row>
    <row r="16" spans="1:14" s="31" customFormat="1" ht="33" customHeight="1" x14ac:dyDescent="0.3">
      <c r="A16" s="57"/>
      <c r="B16" s="71"/>
      <c r="C16" s="294"/>
      <c r="D16" s="164"/>
      <c r="E16" s="462"/>
      <c r="F16" s="459"/>
      <c r="G16" s="88"/>
      <c r="H16" s="43"/>
      <c r="I16" s="33"/>
      <c r="J16" s="33"/>
      <c r="K16" s="33"/>
      <c r="L16" s="33"/>
      <c r="M16" s="33"/>
      <c r="N16" s="33"/>
    </row>
    <row r="17" spans="1:8" ht="6" customHeight="1" thickBot="1" x14ac:dyDescent="0.35">
      <c r="A17" s="57"/>
      <c r="B17" s="101"/>
      <c r="C17" s="72"/>
      <c r="D17" s="73"/>
      <c r="E17" s="73"/>
      <c r="F17" s="73"/>
      <c r="G17" s="74"/>
    </row>
    <row r="18" spans="1:8" ht="14.4" customHeight="1" x14ac:dyDescent="0.3"/>
    <row r="20" spans="1:8" ht="14.4" hidden="1" customHeight="1" x14ac:dyDescent="0.3">
      <c r="A20" s="305"/>
      <c r="B20" s="305"/>
      <c r="C20" s="305"/>
      <c r="D20" s="305"/>
      <c r="E20" s="305"/>
      <c r="F20" s="305"/>
      <c r="G20" s="305"/>
      <c r="H20" s="306"/>
    </row>
    <row r="21" spans="1:8" ht="14.4" hidden="1" customHeight="1" x14ac:dyDescent="0.3">
      <c r="A21" s="305"/>
      <c r="B21" s="305"/>
      <c r="C21" s="305"/>
      <c r="D21" s="305"/>
      <c r="E21" s="305"/>
      <c r="F21" s="305"/>
      <c r="G21" s="305"/>
      <c r="H21" s="306"/>
    </row>
    <row r="22" spans="1:8" ht="14.4" hidden="1" customHeight="1" x14ac:dyDescent="0.3">
      <c r="A22" s="305"/>
      <c r="B22" s="305"/>
      <c r="C22" s="305"/>
      <c r="D22" s="305"/>
      <c r="E22" s="305"/>
      <c r="F22" s="305"/>
      <c r="G22" s="305"/>
      <c r="H22" s="306"/>
    </row>
    <row r="23" spans="1:8" ht="14.4" hidden="1" customHeight="1" x14ac:dyDescent="0.3">
      <c r="A23" s="305"/>
      <c r="B23" s="305"/>
      <c r="C23" s="305"/>
      <c r="D23" s="305"/>
      <c r="E23" s="305"/>
      <c r="F23" s="305"/>
      <c r="G23" s="305"/>
      <c r="H23" s="306"/>
    </row>
    <row r="24" spans="1:8" ht="14.4" hidden="1" customHeight="1" x14ac:dyDescent="0.3">
      <c r="A24" s="305"/>
      <c r="B24" s="305"/>
      <c r="C24" s="305"/>
      <c r="D24" s="305"/>
      <c r="E24" s="305"/>
      <c r="F24" s="305"/>
      <c r="G24" s="305"/>
      <c r="H24" s="306"/>
    </row>
    <row r="25" spans="1:8" ht="14.4" hidden="1" customHeight="1" x14ac:dyDescent="0.3">
      <c r="A25" s="305"/>
      <c r="B25" s="305"/>
      <c r="C25" s="305"/>
      <c r="D25" s="305"/>
      <c r="E25" s="305"/>
      <c r="F25" s="305"/>
      <c r="G25" s="305"/>
      <c r="H25" s="306"/>
    </row>
    <row r="26" spans="1:8" ht="14.4" hidden="1" customHeight="1" x14ac:dyDescent="0.3">
      <c r="A26" s="305"/>
      <c r="B26" s="305"/>
      <c r="C26" s="305"/>
      <c r="D26" s="305"/>
      <c r="E26" s="305"/>
      <c r="F26" s="305"/>
      <c r="G26" s="305"/>
      <c r="H26" s="306"/>
    </row>
    <row r="27" spans="1:8" ht="14.4" hidden="1" customHeight="1" x14ac:dyDescent="0.3">
      <c r="A27" s="305"/>
      <c r="B27" s="305"/>
      <c r="C27" s="305"/>
      <c r="D27" s="305"/>
      <c r="E27" s="305"/>
      <c r="F27" s="305"/>
      <c r="G27" s="305"/>
      <c r="H27" s="306"/>
    </row>
    <row r="28" spans="1:8" ht="14.4" hidden="1" customHeight="1" x14ac:dyDescent="0.3">
      <c r="A28" s="305"/>
      <c r="B28" s="305"/>
      <c r="C28" s="305"/>
      <c r="D28" s="305"/>
      <c r="E28" s="305"/>
      <c r="F28" s="305"/>
      <c r="G28" s="305"/>
      <c r="H28" s="306"/>
    </row>
    <row r="29" spans="1:8" ht="14.4" hidden="1" customHeight="1" x14ac:dyDescent="0.3">
      <c r="A29" s="305"/>
      <c r="B29" s="305"/>
      <c r="C29" s="305"/>
      <c r="D29" s="305"/>
      <c r="E29" s="305"/>
      <c r="F29" s="305"/>
      <c r="G29" s="305"/>
      <c r="H29" s="306"/>
    </row>
    <row r="30" spans="1:8" ht="14.4" hidden="1" customHeight="1" x14ac:dyDescent="0.3">
      <c r="A30" s="305"/>
      <c r="B30" s="305"/>
      <c r="C30" s="305"/>
      <c r="D30" s="305"/>
      <c r="E30" s="305"/>
      <c r="F30" s="305"/>
      <c r="G30" s="305"/>
      <c r="H30" s="306"/>
    </row>
    <row r="31" spans="1:8" ht="14.4" hidden="1" customHeight="1" x14ac:dyDescent="0.3">
      <c r="A31" s="305"/>
      <c r="B31" s="305"/>
      <c r="C31" s="305"/>
      <c r="D31" s="305"/>
      <c r="E31" s="305"/>
      <c r="F31" s="305"/>
      <c r="G31" s="305"/>
      <c r="H31" s="306"/>
    </row>
    <row r="32" spans="1:8" ht="14.4" hidden="1" customHeight="1" x14ac:dyDescent="0.3">
      <c r="A32" s="305"/>
      <c r="B32" s="305"/>
      <c r="C32" s="305"/>
      <c r="D32" s="305"/>
      <c r="E32" s="305"/>
      <c r="F32" s="305"/>
      <c r="G32" s="305"/>
      <c r="H32" s="306"/>
    </row>
    <row r="33" spans="1:8" ht="14.4" hidden="1" customHeight="1" x14ac:dyDescent="0.3">
      <c r="A33" s="305"/>
      <c r="B33" s="305"/>
      <c r="C33" s="305"/>
      <c r="D33" s="305"/>
      <c r="E33" s="305"/>
      <c r="F33" s="305"/>
      <c r="G33" s="305"/>
      <c r="H33" s="306"/>
    </row>
    <row r="34" spans="1:8" ht="14.4" hidden="1" customHeight="1" x14ac:dyDescent="0.3">
      <c r="A34" s="305"/>
      <c r="B34" s="305"/>
      <c r="C34" s="305"/>
      <c r="D34" s="305"/>
      <c r="E34" s="305"/>
      <c r="F34" s="305"/>
      <c r="G34" s="305"/>
      <c r="H34" s="306"/>
    </row>
    <row r="35" spans="1:8" ht="14.4" hidden="1" customHeight="1" x14ac:dyDescent="0.3">
      <c r="A35" s="305"/>
      <c r="B35" s="305"/>
      <c r="C35" s="305"/>
      <c r="D35" s="305"/>
      <c r="E35" s="305"/>
      <c r="F35" s="305"/>
      <c r="G35" s="305"/>
      <c r="H35" s="306"/>
    </row>
    <row r="36" spans="1:8" ht="14.4" hidden="1" customHeight="1" x14ac:dyDescent="0.3">
      <c r="A36" s="305"/>
      <c r="B36" s="305"/>
      <c r="C36" s="305"/>
      <c r="D36" s="305"/>
      <c r="E36" s="305"/>
      <c r="F36" s="305"/>
      <c r="G36" s="305"/>
      <c r="H36" s="306"/>
    </row>
    <row r="37" spans="1:8" ht="14.4" hidden="1" customHeight="1" x14ac:dyDescent="0.3">
      <c r="A37" s="305"/>
      <c r="B37" s="305"/>
      <c r="C37" s="305"/>
      <c r="D37" s="305"/>
      <c r="E37" s="305"/>
      <c r="F37" s="305"/>
      <c r="G37" s="305"/>
      <c r="H37" s="306"/>
    </row>
    <row r="38" spans="1:8" ht="14.4" hidden="1" customHeight="1" x14ac:dyDescent="0.3">
      <c r="A38" s="305"/>
      <c r="B38" s="305"/>
      <c r="C38" s="305"/>
      <c r="D38" s="305"/>
      <c r="E38" s="305"/>
      <c r="F38" s="305"/>
      <c r="G38" s="305"/>
      <c r="H38" s="306"/>
    </row>
    <row r="39" spans="1:8" ht="14.4" hidden="1" customHeight="1" x14ac:dyDescent="0.3">
      <c r="A39" s="305"/>
      <c r="B39" s="305"/>
      <c r="C39" s="305"/>
      <c r="D39" s="305"/>
      <c r="E39" s="305"/>
      <c r="F39" s="305"/>
      <c r="G39" s="305"/>
      <c r="H39" s="306"/>
    </row>
    <row r="40" spans="1:8" ht="14.4" hidden="1" customHeight="1" x14ac:dyDescent="0.3">
      <c r="A40" s="305"/>
      <c r="B40" s="305"/>
      <c r="C40" s="305"/>
      <c r="D40" s="305"/>
      <c r="E40" s="305"/>
      <c r="F40" s="305"/>
      <c r="G40" s="305"/>
      <c r="H40" s="306"/>
    </row>
    <row r="41" spans="1:8" ht="14.4" hidden="1" customHeight="1" x14ac:dyDescent="0.3">
      <c r="A41" s="305"/>
      <c r="B41" s="305"/>
      <c r="C41" s="305"/>
      <c r="D41" s="305"/>
      <c r="E41" s="305"/>
      <c r="F41" s="305"/>
      <c r="G41" s="305"/>
      <c r="H41" s="306"/>
    </row>
    <row r="42" spans="1:8" ht="14.4" hidden="1" customHeight="1" x14ac:dyDescent="0.3">
      <c r="A42" s="305"/>
      <c r="B42" s="305"/>
      <c r="C42" s="305"/>
      <c r="D42" s="305"/>
      <c r="E42" s="305"/>
      <c r="F42" s="305"/>
      <c r="G42" s="305"/>
      <c r="H42" s="306"/>
    </row>
    <row r="43" spans="1:8" ht="14.4" hidden="1" customHeight="1" x14ac:dyDescent="0.3">
      <c r="A43" s="305"/>
      <c r="B43" s="305"/>
      <c r="C43" s="305"/>
      <c r="D43" s="305"/>
      <c r="E43" s="305"/>
      <c r="F43" s="305"/>
      <c r="G43" s="305"/>
      <c r="H43" s="306"/>
    </row>
    <row r="44" spans="1:8" ht="14.4" hidden="1" customHeight="1" x14ac:dyDescent="0.3">
      <c r="A44" s="305"/>
      <c r="B44" s="305"/>
      <c r="C44" s="305"/>
      <c r="D44" s="305"/>
      <c r="E44" s="305"/>
      <c r="F44" s="305"/>
      <c r="G44" s="305"/>
      <c r="H44" s="306"/>
    </row>
    <row r="45" spans="1:8" ht="14.4" hidden="1" customHeight="1" x14ac:dyDescent="0.3">
      <c r="A45" s="305"/>
      <c r="B45" s="305"/>
      <c r="C45" s="305"/>
      <c r="D45" s="305"/>
      <c r="E45" s="305"/>
      <c r="F45" s="305"/>
      <c r="G45" s="305"/>
      <c r="H45" s="306"/>
    </row>
    <row r="46" spans="1:8" ht="14.4" hidden="1" customHeight="1" x14ac:dyDescent="0.3">
      <c r="A46" s="305"/>
      <c r="B46" s="305"/>
      <c r="C46" s="305"/>
      <c r="D46" s="305"/>
      <c r="E46" s="305"/>
      <c r="F46" s="305"/>
      <c r="G46" s="305"/>
      <c r="H46" s="306"/>
    </row>
    <row r="47" spans="1:8" ht="14.4" hidden="1" customHeight="1" x14ac:dyDescent="0.3">
      <c r="A47" s="305"/>
      <c r="B47" s="305"/>
      <c r="C47" s="305"/>
      <c r="D47" s="305"/>
      <c r="E47" s="305"/>
      <c r="F47" s="305"/>
      <c r="G47" s="305"/>
      <c r="H47" s="306"/>
    </row>
    <row r="48" spans="1:8" ht="14.4" hidden="1" customHeight="1" x14ac:dyDescent="0.3">
      <c r="A48" s="305"/>
      <c r="B48" s="305"/>
      <c r="C48" s="305"/>
      <c r="D48" s="305"/>
      <c r="E48" s="305"/>
      <c r="F48" s="305"/>
      <c r="G48" s="305"/>
      <c r="H48" s="306"/>
    </row>
    <row r="49" spans="1:8" ht="14.4" hidden="1" customHeight="1" x14ac:dyDescent="0.3">
      <c r="A49" s="305"/>
      <c r="B49" s="305"/>
      <c r="C49" s="305"/>
      <c r="D49" s="305"/>
      <c r="E49" s="305"/>
      <c r="F49" s="305"/>
      <c r="G49" s="305"/>
      <c r="H49" s="306"/>
    </row>
    <row r="50" spans="1:8" ht="14.4" hidden="1" customHeight="1" x14ac:dyDescent="0.3">
      <c r="A50" s="305"/>
      <c r="B50" s="305"/>
      <c r="C50" s="305"/>
      <c r="D50" s="305"/>
      <c r="E50" s="305"/>
      <c r="F50" s="305"/>
      <c r="G50" s="305"/>
      <c r="H50" s="306"/>
    </row>
    <row r="51" spans="1:8" ht="14.4" hidden="1" customHeight="1" x14ac:dyDescent="0.3">
      <c r="A51" s="305"/>
      <c r="B51" s="305"/>
      <c r="C51" s="305"/>
      <c r="D51" s="305"/>
      <c r="E51" s="305"/>
      <c r="F51" s="305"/>
      <c r="G51" s="305"/>
      <c r="H51" s="306"/>
    </row>
    <row r="52" spans="1:8" ht="14.4" hidden="1" customHeight="1" x14ac:dyDescent="0.3">
      <c r="A52" s="305"/>
      <c r="B52" s="305"/>
      <c r="C52" s="305"/>
      <c r="D52" s="305"/>
      <c r="E52" s="305"/>
      <c r="F52" s="305"/>
      <c r="G52" s="305"/>
      <c r="H52" s="306"/>
    </row>
    <row r="53" spans="1:8" ht="14.4" hidden="1" customHeight="1" x14ac:dyDescent="0.3">
      <c r="A53" s="305"/>
      <c r="B53" s="305"/>
      <c r="C53" s="305"/>
      <c r="D53" s="305"/>
      <c r="E53" s="305"/>
      <c r="F53" s="305"/>
      <c r="G53" s="305"/>
      <c r="H53" s="306"/>
    </row>
    <row r="54" spans="1:8" ht="14.4" hidden="1" customHeight="1" x14ac:dyDescent="0.3">
      <c r="A54" s="305"/>
      <c r="B54" s="305"/>
      <c r="C54" s="305"/>
      <c r="D54" s="305"/>
      <c r="E54" s="305"/>
      <c r="F54" s="305"/>
      <c r="G54" s="305"/>
      <c r="H54" s="306"/>
    </row>
    <row r="55" spans="1:8" ht="14.4" hidden="1" customHeight="1" x14ac:dyDescent="0.3">
      <c r="A55" s="305"/>
      <c r="B55" s="305"/>
      <c r="C55" s="305"/>
      <c r="D55" s="305"/>
      <c r="E55" s="305"/>
      <c r="F55" s="305"/>
      <c r="G55" s="305"/>
      <c r="H55" s="306"/>
    </row>
    <row r="56" spans="1:8" ht="14.4" hidden="1" customHeight="1" x14ac:dyDescent="0.3">
      <c r="A56" s="305"/>
      <c r="B56" s="305"/>
      <c r="C56" s="305"/>
      <c r="D56" s="305"/>
      <c r="E56" s="305"/>
      <c r="F56" s="305"/>
      <c r="G56" s="305"/>
      <c r="H56" s="306"/>
    </row>
    <row r="57" spans="1:8" ht="14.4" hidden="1" customHeight="1" x14ac:dyDescent="0.3">
      <c r="A57" s="305"/>
      <c r="B57" s="305"/>
      <c r="C57" s="305"/>
      <c r="D57" s="305"/>
      <c r="E57" s="305"/>
      <c r="F57" s="305"/>
      <c r="G57" s="305"/>
      <c r="H57" s="306"/>
    </row>
    <row r="58" spans="1:8" ht="14.4" hidden="1" customHeight="1" x14ac:dyDescent="0.3">
      <c r="A58" s="305"/>
      <c r="B58" s="305"/>
      <c r="C58" s="305"/>
      <c r="D58" s="305"/>
      <c r="E58" s="305"/>
      <c r="F58" s="305"/>
      <c r="G58" s="305"/>
      <c r="H58" s="306"/>
    </row>
    <row r="59" spans="1:8" ht="14.4" hidden="1" customHeight="1" x14ac:dyDescent="0.3">
      <c r="A59" s="305"/>
      <c r="B59" s="305"/>
      <c r="C59" s="305"/>
      <c r="D59" s="305"/>
      <c r="E59" s="305"/>
      <c r="F59" s="305"/>
      <c r="G59" s="305"/>
      <c r="H59" s="306"/>
    </row>
    <row r="60" spans="1:8" ht="14.4" hidden="1" customHeight="1" x14ac:dyDescent="0.3">
      <c r="A60" s="305"/>
      <c r="B60" s="305"/>
      <c r="C60" s="305"/>
      <c r="D60" s="305"/>
      <c r="E60" s="305"/>
      <c r="F60" s="305"/>
      <c r="G60" s="305"/>
      <c r="H60" s="306"/>
    </row>
    <row r="61" spans="1:8" ht="14.4" hidden="1" customHeight="1" x14ac:dyDescent="0.3">
      <c r="A61" s="305"/>
      <c r="B61" s="305"/>
      <c r="C61" s="305"/>
      <c r="D61" s="305"/>
      <c r="E61" s="305"/>
      <c r="F61" s="305"/>
      <c r="G61" s="305"/>
      <c r="H61" s="306"/>
    </row>
    <row r="62" spans="1:8" ht="14.4" hidden="1" customHeight="1" x14ac:dyDescent="0.3">
      <c r="A62" s="305"/>
      <c r="B62" s="305"/>
      <c r="C62" s="305"/>
      <c r="D62" s="305"/>
      <c r="E62" s="305"/>
      <c r="F62" s="305"/>
      <c r="G62" s="305"/>
      <c r="H62" s="306"/>
    </row>
    <row r="63" spans="1:8" ht="14.4" hidden="1" customHeight="1" x14ac:dyDescent="0.3">
      <c r="A63" s="305"/>
      <c r="B63" s="305"/>
      <c r="C63" s="305"/>
      <c r="D63" s="305"/>
      <c r="E63" s="305"/>
      <c r="F63" s="305"/>
      <c r="G63" s="305"/>
      <c r="H63" s="306"/>
    </row>
    <row r="64" spans="1:8" ht="14.4" hidden="1" customHeight="1" x14ac:dyDescent="0.3">
      <c r="A64" s="305"/>
      <c r="B64" s="305"/>
      <c r="C64" s="305"/>
      <c r="D64" s="305"/>
      <c r="E64" s="305"/>
      <c r="F64" s="305"/>
      <c r="G64" s="305"/>
      <c r="H64" s="306"/>
    </row>
    <row r="65" spans="1:8" ht="14.4" hidden="1" customHeight="1" x14ac:dyDescent="0.3">
      <c r="A65" s="305"/>
      <c r="B65" s="305"/>
      <c r="C65" s="305"/>
      <c r="D65" s="305"/>
      <c r="E65" s="305"/>
      <c r="F65" s="305"/>
      <c r="G65" s="305"/>
      <c r="H65" s="306"/>
    </row>
    <row r="66" spans="1:8" ht="14.4" hidden="1" customHeight="1" x14ac:dyDescent="0.3">
      <c r="A66" s="305"/>
      <c r="B66" s="305"/>
      <c r="C66" s="305"/>
      <c r="D66" s="305"/>
      <c r="E66" s="305"/>
      <c r="F66" s="305"/>
      <c r="G66" s="305"/>
      <c r="H66" s="306"/>
    </row>
    <row r="67" spans="1:8" ht="14.4" hidden="1" customHeight="1" x14ac:dyDescent="0.3">
      <c r="A67" s="305"/>
      <c r="B67" s="305"/>
      <c r="C67" s="305"/>
      <c r="D67" s="305"/>
      <c r="E67" s="305"/>
      <c r="F67" s="305"/>
      <c r="G67" s="305"/>
      <c r="H67" s="306"/>
    </row>
    <row r="68" spans="1:8" ht="14.4" hidden="1" customHeight="1" x14ac:dyDescent="0.3">
      <c r="A68" s="305"/>
      <c r="B68" s="305"/>
      <c r="C68" s="305"/>
      <c r="D68" s="305"/>
      <c r="E68" s="305"/>
      <c r="F68" s="305"/>
      <c r="G68" s="305"/>
      <c r="H68" s="306"/>
    </row>
    <row r="69" spans="1:8" ht="14.4" hidden="1" customHeight="1" x14ac:dyDescent="0.3">
      <c r="A69" s="305"/>
      <c r="B69" s="305"/>
      <c r="C69" s="305"/>
      <c r="D69" s="305"/>
      <c r="E69" s="305"/>
      <c r="F69" s="305"/>
      <c r="G69" s="305"/>
      <c r="H69" s="306"/>
    </row>
  </sheetData>
  <sheetProtection algorithmName="SHA-512" hashValue="RKqU4Hrry9+pIrtVbuuRxnoGDsm9Km/Dt9+8lq679z5U1+Abn//TlHZWfA0u3YJPr0k3Ubqx86CJP9Q2BpcHdg==" saltValue="iN0QWvZVRwzMCziu02cEuA==" spinCount="100000" sheet="1" objects="1" scenarios="1"/>
  <mergeCells count="14">
    <mergeCell ref="E13:F13"/>
    <mergeCell ref="E14:F14"/>
    <mergeCell ref="E15:F15"/>
    <mergeCell ref="E16:F16"/>
    <mergeCell ref="E10:F10"/>
    <mergeCell ref="C10:C11"/>
    <mergeCell ref="D10:D11"/>
    <mergeCell ref="E11:F11"/>
    <mergeCell ref="E12:F12"/>
    <mergeCell ref="C2:G2"/>
    <mergeCell ref="C4:F4"/>
    <mergeCell ref="C6:G6"/>
    <mergeCell ref="E8:F8"/>
    <mergeCell ref="E9:F9"/>
  </mergeCells>
  <dataValidations disablePrompts="1" count="2">
    <dataValidation type="list" allowBlank="1" showInputMessage="1" showErrorMessage="1" sqref="G7" xr:uid="{2416962B-6C8B-4E89-BE16-3EF1B04E25D7}">
      <formula1>INDIRECT("ConstructionType")</formula1>
    </dataValidation>
    <dataValidation type="list" allowBlank="1" showInputMessage="1" showErrorMessage="1" sqref="G7" xr:uid="{7754AADC-A4BA-4936-8A6A-533BE9972A6C}">
      <formula1>INDIRECT("SecondaryBuildingUse")</formula1>
    </dataValidation>
  </dataValidation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7" tint="0.59999389629810485"/>
  </sheetPr>
  <dimension ref="A1:N45"/>
  <sheetViews>
    <sheetView workbookViewId="0"/>
  </sheetViews>
  <sheetFormatPr defaultColWidth="10.6640625" defaultRowHeight="14.4" x14ac:dyDescent="0.3"/>
  <cols>
    <col min="1" max="2" width="0.6640625" style="6" customWidth="1"/>
    <col min="3" max="3" width="47.44140625" style="6" customWidth="1"/>
    <col min="4" max="4" width="17.33203125" style="6" customWidth="1"/>
    <col min="5" max="5" width="2.44140625" style="6" hidden="1" customWidth="1"/>
    <col min="6" max="6" width="17.33203125" style="6" hidden="1" customWidth="1"/>
    <col min="7" max="7" width="2.44140625" style="6" customWidth="1"/>
    <col min="8" max="8" width="27.44140625" style="6" bestFit="1" customWidth="1"/>
    <col min="9" max="16384" width="10.6640625" style="6"/>
  </cols>
  <sheetData>
    <row r="1" spans="1:14" s="7" customFormat="1" ht="6" customHeight="1" thickBot="1" x14ac:dyDescent="0.35">
      <c r="A1" s="6"/>
      <c r="B1" s="6"/>
      <c r="C1" s="6"/>
      <c r="D1" s="6"/>
      <c r="E1" s="6"/>
      <c r="F1" s="6"/>
      <c r="G1" s="6"/>
      <c r="H1" s="6"/>
    </row>
    <row r="2" spans="1:14" s="7" customFormat="1" ht="30.75" customHeight="1" x14ac:dyDescent="0.3">
      <c r="A2" s="6"/>
      <c r="B2" s="12"/>
      <c r="C2" s="468" t="s">
        <v>236</v>
      </c>
      <c r="D2" s="468"/>
      <c r="E2" s="468"/>
      <c r="F2" s="468"/>
      <c r="G2" s="469"/>
      <c r="H2" s="11"/>
      <c r="I2" s="8"/>
      <c r="J2" s="8"/>
      <c r="K2" s="8"/>
      <c r="L2" s="8"/>
      <c r="M2" s="8"/>
      <c r="N2" s="8"/>
    </row>
    <row r="3" spans="1:14" s="7" customFormat="1" ht="15" customHeight="1" x14ac:dyDescent="0.3">
      <c r="A3" s="6"/>
      <c r="B3" s="13"/>
      <c r="C3" s="470"/>
      <c r="D3" s="470"/>
      <c r="E3" s="470"/>
      <c r="F3" s="470"/>
      <c r="G3" s="471"/>
      <c r="H3" s="10"/>
      <c r="I3" s="8"/>
      <c r="J3" s="8"/>
      <c r="K3" s="8"/>
      <c r="L3" s="8"/>
      <c r="M3" s="8"/>
      <c r="N3" s="8"/>
    </row>
    <row r="4" spans="1:14" s="7" customFormat="1" ht="20.100000000000001" customHeight="1" x14ac:dyDescent="0.3">
      <c r="A4" s="6"/>
      <c r="B4" s="14"/>
      <c r="C4" s="472" t="s">
        <v>237</v>
      </c>
      <c r="D4" s="472"/>
      <c r="E4" s="472"/>
      <c r="F4" s="472"/>
      <c r="G4" s="473"/>
      <c r="H4" s="6"/>
      <c r="I4" s="8"/>
      <c r="J4" s="8"/>
      <c r="K4" s="8"/>
      <c r="L4" s="8"/>
      <c r="M4" s="8"/>
      <c r="N4" s="8"/>
    </row>
    <row r="5" spans="1:14" ht="6" customHeight="1" thickBot="1" x14ac:dyDescent="0.35">
      <c r="B5" s="26"/>
      <c r="C5" s="23"/>
      <c r="D5" s="4"/>
      <c r="E5" s="4"/>
      <c r="F5" s="4"/>
      <c r="G5" s="1"/>
    </row>
    <row r="6" spans="1:14" s="7" customFormat="1" ht="15.6" x14ac:dyDescent="0.3">
      <c r="A6" s="6"/>
      <c r="B6" s="21"/>
      <c r="C6" s="474" t="s">
        <v>0</v>
      </c>
      <c r="D6" s="474"/>
      <c r="E6" s="474"/>
      <c r="F6" s="474"/>
      <c r="G6" s="475"/>
      <c r="H6" s="6"/>
      <c r="I6" s="9"/>
      <c r="J6" s="9"/>
      <c r="K6" s="9"/>
      <c r="L6" s="9"/>
      <c r="M6" s="9"/>
      <c r="N6" s="9"/>
    </row>
    <row r="7" spans="1:14" s="7" customFormat="1" ht="67.2" customHeight="1" x14ac:dyDescent="0.3">
      <c r="A7" s="6"/>
      <c r="B7" s="25"/>
      <c r="C7" s="476" t="s">
        <v>238</v>
      </c>
      <c r="D7" s="476"/>
      <c r="E7" s="476"/>
      <c r="F7" s="476"/>
      <c r="G7" s="477"/>
      <c r="H7" s="6"/>
      <c r="I7" s="9"/>
      <c r="J7" s="9"/>
      <c r="K7" s="9"/>
      <c r="L7" s="9"/>
      <c r="M7" s="9"/>
      <c r="N7" s="9"/>
    </row>
    <row r="8" spans="1:14" ht="6" customHeight="1" thickBot="1" x14ac:dyDescent="0.35">
      <c r="B8" s="22"/>
      <c r="C8" s="24"/>
      <c r="D8" s="20"/>
      <c r="E8" s="20"/>
      <c r="F8" s="20"/>
      <c r="G8" s="19"/>
    </row>
    <row r="9" spans="1:14" ht="15.6" x14ac:dyDescent="0.3">
      <c r="B9" s="12"/>
      <c r="C9" s="478" t="s">
        <v>239</v>
      </c>
      <c r="D9" s="478"/>
      <c r="E9" s="478"/>
      <c r="F9" s="478"/>
      <c r="G9" s="479"/>
    </row>
    <row r="10" spans="1:14" ht="6" customHeight="1" x14ac:dyDescent="0.3">
      <c r="B10" s="17"/>
      <c r="C10" s="18"/>
      <c r="D10" s="18"/>
      <c r="E10" s="18"/>
      <c r="F10" s="18"/>
      <c r="G10" s="16"/>
    </row>
    <row r="11" spans="1:14" ht="30" customHeight="1" x14ac:dyDescent="0.3">
      <c r="B11" s="5"/>
      <c r="C11" s="480" t="s">
        <v>240</v>
      </c>
      <c r="D11" s="480"/>
      <c r="E11" s="480"/>
      <c r="F11" s="480"/>
      <c r="G11" s="2"/>
    </row>
    <row r="12" spans="1:14" ht="6" customHeight="1" x14ac:dyDescent="0.3">
      <c r="B12" s="17"/>
      <c r="C12" s="18"/>
      <c r="D12" s="18"/>
      <c r="E12" s="18"/>
      <c r="F12" s="18"/>
      <c r="G12" s="16"/>
    </row>
    <row r="13" spans="1:14" x14ac:dyDescent="0.3">
      <c r="B13" s="5"/>
      <c r="C13" s="480" t="s">
        <v>241</v>
      </c>
      <c r="D13" s="480"/>
      <c r="E13" s="28"/>
      <c r="F13" s="27" t="s">
        <v>81</v>
      </c>
      <c r="G13" s="2"/>
    </row>
    <row r="14" spans="1:14" x14ac:dyDescent="0.3">
      <c r="A14"/>
      <c r="B14" s="5"/>
      <c r="C14" s="480" t="s">
        <v>242</v>
      </c>
      <c r="D14" s="480"/>
      <c r="E14" s="28"/>
      <c r="F14" s="27" t="s">
        <v>81</v>
      </c>
      <c r="G14" s="2"/>
    </row>
    <row r="15" spans="1:14" x14ac:dyDescent="0.3">
      <c r="A15"/>
      <c r="B15" s="5"/>
      <c r="C15" s="480" t="s">
        <v>243</v>
      </c>
      <c r="D15" s="480"/>
      <c r="E15" s="28"/>
      <c r="F15" s="27" t="s">
        <v>81</v>
      </c>
      <c r="G15" s="2"/>
    </row>
    <row r="16" spans="1:14" ht="15" customHeight="1" x14ac:dyDescent="0.3">
      <c r="A16"/>
      <c r="B16" s="5"/>
      <c r="C16" s="480" t="s">
        <v>244</v>
      </c>
      <c r="D16" s="480"/>
      <c r="E16" s="28"/>
      <c r="F16" s="27" t="s">
        <v>81</v>
      </c>
      <c r="G16" s="2"/>
    </row>
    <row r="17" spans="1:7" ht="30" customHeight="1" x14ac:dyDescent="0.3">
      <c r="A17"/>
      <c r="B17" s="5"/>
      <c r="C17" s="480" t="s">
        <v>245</v>
      </c>
      <c r="D17" s="480"/>
      <c r="E17" s="28"/>
      <c r="F17" s="27" t="s">
        <v>81</v>
      </c>
      <c r="G17" s="2"/>
    </row>
    <row r="18" spans="1:7" x14ac:dyDescent="0.3">
      <c r="A18"/>
      <c r="B18" s="5"/>
      <c r="C18" s="480" t="s">
        <v>246</v>
      </c>
      <c r="D18" s="480"/>
      <c r="E18" s="28"/>
      <c r="F18" s="27" t="s">
        <v>81</v>
      </c>
      <c r="G18" s="2"/>
    </row>
    <row r="19" spans="1:7" ht="30" customHeight="1" x14ac:dyDescent="0.3">
      <c r="A19"/>
      <c r="B19" s="5"/>
      <c r="C19" s="480" t="s">
        <v>247</v>
      </c>
      <c r="D19" s="480"/>
      <c r="E19" s="28"/>
      <c r="F19" s="27" t="s">
        <v>81</v>
      </c>
      <c r="G19" s="2"/>
    </row>
    <row r="20" spans="1:7" hidden="1" x14ac:dyDescent="0.3">
      <c r="A20"/>
      <c r="B20" s="15"/>
      <c r="C20" s="29" t="s">
        <v>248</v>
      </c>
      <c r="D20" s="481"/>
      <c r="E20" s="482"/>
      <c r="F20" s="483"/>
      <c r="G20" s="2"/>
    </row>
    <row r="21" spans="1:7" ht="6" customHeight="1" thickBot="1" x14ac:dyDescent="0.35">
      <c r="B21" s="3"/>
      <c r="C21" s="23"/>
      <c r="D21" s="4"/>
      <c r="E21" s="4"/>
      <c r="F21" s="4"/>
      <c r="G21" s="1"/>
    </row>
    <row r="22" spans="1:7" ht="15.6" x14ac:dyDescent="0.3">
      <c r="B22" s="12"/>
      <c r="C22" s="478" t="s">
        <v>249</v>
      </c>
      <c r="D22" s="478"/>
      <c r="E22" s="478"/>
      <c r="F22" s="478"/>
      <c r="G22" s="479"/>
    </row>
    <row r="23" spans="1:7" ht="6" customHeight="1" x14ac:dyDescent="0.3">
      <c r="B23" s="17"/>
      <c r="C23" s="18"/>
      <c r="D23" s="18"/>
      <c r="E23" s="18"/>
      <c r="F23" s="18"/>
      <c r="G23" s="16"/>
    </row>
    <row r="24" spans="1:7" ht="61.5" customHeight="1" x14ac:dyDescent="0.3">
      <c r="B24" s="5"/>
      <c r="C24" s="480" t="s">
        <v>250</v>
      </c>
      <c r="D24" s="480"/>
      <c r="E24" s="480"/>
      <c r="F24" s="480"/>
      <c r="G24" s="2"/>
    </row>
    <row r="25" spans="1:7" ht="6" customHeight="1" x14ac:dyDescent="0.3">
      <c r="B25" s="17"/>
      <c r="C25" s="18"/>
      <c r="D25" s="18"/>
      <c r="E25" s="18"/>
      <c r="F25" s="18"/>
      <c r="G25" s="16"/>
    </row>
    <row r="26" spans="1:7" x14ac:dyDescent="0.3">
      <c r="B26" s="5"/>
      <c r="C26" s="480" t="s">
        <v>251</v>
      </c>
      <c r="D26" s="480"/>
      <c r="E26" s="28"/>
      <c r="F26" s="27" t="s">
        <v>81</v>
      </c>
      <c r="G26" s="2"/>
    </row>
    <row r="27" spans="1:7" ht="29.1" customHeight="1" x14ac:dyDescent="0.3">
      <c r="A27"/>
      <c r="B27" s="5"/>
      <c r="C27" s="480" t="s">
        <v>252</v>
      </c>
      <c r="D27" s="480"/>
      <c r="E27" s="28"/>
      <c r="F27" s="27" t="s">
        <v>81</v>
      </c>
      <c r="G27" s="2"/>
    </row>
    <row r="28" spans="1:7" ht="30" customHeight="1" x14ac:dyDescent="0.3">
      <c r="A28"/>
      <c r="B28" s="5"/>
      <c r="C28" s="480" t="s">
        <v>253</v>
      </c>
      <c r="D28" s="480"/>
      <c r="E28" s="28"/>
      <c r="F28" s="27" t="s">
        <v>81</v>
      </c>
      <c r="G28" s="2"/>
    </row>
    <row r="29" spans="1:7" x14ac:dyDescent="0.3">
      <c r="A29"/>
      <c r="B29" s="5"/>
      <c r="C29" s="480" t="s">
        <v>254</v>
      </c>
      <c r="D29" s="480"/>
      <c r="E29" s="28"/>
      <c r="F29" s="27" t="s">
        <v>81</v>
      </c>
      <c r="G29" s="2"/>
    </row>
    <row r="30" spans="1:7" ht="15" customHeight="1" x14ac:dyDescent="0.3">
      <c r="A30"/>
      <c r="B30" s="5"/>
      <c r="C30" s="480" t="s">
        <v>255</v>
      </c>
      <c r="D30" s="480"/>
      <c r="E30" s="28"/>
      <c r="F30" s="27" t="s">
        <v>81</v>
      </c>
      <c r="G30" s="2"/>
    </row>
    <row r="31" spans="1:7" ht="60" customHeight="1" x14ac:dyDescent="0.3">
      <c r="A31"/>
      <c r="B31" s="5"/>
      <c r="C31" s="480" t="s">
        <v>256</v>
      </c>
      <c r="D31" s="480"/>
      <c r="E31" s="28"/>
      <c r="F31" s="27" t="s">
        <v>81</v>
      </c>
      <c r="G31" s="2"/>
    </row>
    <row r="32" spans="1:7" ht="30" customHeight="1" x14ac:dyDescent="0.3">
      <c r="A32"/>
      <c r="B32" s="5"/>
      <c r="C32" s="480" t="s">
        <v>257</v>
      </c>
      <c r="D32" s="480"/>
      <c r="E32" s="28"/>
      <c r="F32" s="27" t="s">
        <v>81</v>
      </c>
      <c r="G32" s="2"/>
    </row>
    <row r="33" spans="1:7" ht="29.1" customHeight="1" x14ac:dyDescent="0.3">
      <c r="A33"/>
      <c r="B33" s="5"/>
      <c r="C33" s="480" t="s">
        <v>258</v>
      </c>
      <c r="D33" s="480"/>
      <c r="E33" s="28"/>
      <c r="F33" s="27" t="s">
        <v>81</v>
      </c>
      <c r="G33" s="2"/>
    </row>
    <row r="34" spans="1:7" hidden="1" x14ac:dyDescent="0.3">
      <c r="A34"/>
      <c r="B34" s="15"/>
      <c r="C34" s="29" t="s">
        <v>248</v>
      </c>
      <c r="D34" s="481"/>
      <c r="E34" s="482"/>
      <c r="F34" s="483"/>
      <c r="G34" s="2"/>
    </row>
    <row r="35" spans="1:7" ht="6" customHeight="1" thickBot="1" x14ac:dyDescent="0.35">
      <c r="B35" s="3"/>
      <c r="C35" s="23"/>
      <c r="D35" s="4"/>
      <c r="E35" s="4"/>
      <c r="F35" s="4"/>
      <c r="G35" s="1"/>
    </row>
    <row r="36" spans="1:7" ht="15.6" x14ac:dyDescent="0.3">
      <c r="B36" s="12"/>
      <c r="C36" s="478" t="s">
        <v>259</v>
      </c>
      <c r="D36" s="478"/>
      <c r="E36" s="478"/>
      <c r="F36" s="478"/>
      <c r="G36" s="479"/>
    </row>
    <row r="37" spans="1:7" ht="6" customHeight="1" x14ac:dyDescent="0.3">
      <c r="B37" s="17"/>
      <c r="C37" s="18"/>
      <c r="D37" s="18"/>
      <c r="E37" s="18"/>
      <c r="F37" s="18"/>
      <c r="G37" s="16"/>
    </row>
    <row r="38" spans="1:7" ht="30" customHeight="1" x14ac:dyDescent="0.3">
      <c r="B38" s="5"/>
      <c r="C38" s="480" t="s">
        <v>260</v>
      </c>
      <c r="D38" s="480"/>
      <c r="E38" s="480"/>
      <c r="F38" s="480"/>
      <c r="G38" s="2"/>
    </row>
    <row r="39" spans="1:7" ht="6" customHeight="1" x14ac:dyDescent="0.3">
      <c r="B39" s="17"/>
      <c r="C39" s="18"/>
      <c r="D39" s="18"/>
      <c r="E39" s="18"/>
      <c r="F39" s="18"/>
      <c r="G39" s="16"/>
    </row>
    <row r="40" spans="1:7" ht="30" customHeight="1" x14ac:dyDescent="0.3">
      <c r="B40" s="5"/>
      <c r="C40" s="480" t="s">
        <v>261</v>
      </c>
      <c r="D40" s="480"/>
      <c r="E40" s="28"/>
      <c r="F40" s="27" t="s">
        <v>81</v>
      </c>
      <c r="G40" s="2"/>
    </row>
    <row r="41" spans="1:7" ht="45" customHeight="1" x14ac:dyDescent="0.3">
      <c r="A41"/>
      <c r="B41" s="5"/>
      <c r="C41" s="480" t="s">
        <v>262</v>
      </c>
      <c r="D41" s="480"/>
      <c r="E41" s="28"/>
      <c r="F41" s="27" t="s">
        <v>81</v>
      </c>
      <c r="G41" s="2"/>
    </row>
    <row r="42" spans="1:7" ht="45" customHeight="1" x14ac:dyDescent="0.3">
      <c r="A42"/>
      <c r="B42" s="5"/>
      <c r="C42" s="480" t="s">
        <v>263</v>
      </c>
      <c r="D42" s="480"/>
      <c r="E42" s="28"/>
      <c r="F42" s="27" t="s">
        <v>81</v>
      </c>
      <c r="G42" s="2"/>
    </row>
    <row r="43" spans="1:7" ht="29.1" customHeight="1" x14ac:dyDescent="0.3">
      <c r="A43"/>
      <c r="B43" s="5"/>
      <c r="C43" s="480" t="s">
        <v>264</v>
      </c>
      <c r="D43" s="480"/>
      <c r="E43" s="28"/>
      <c r="F43" s="27" t="s">
        <v>81</v>
      </c>
      <c r="G43" s="2"/>
    </row>
    <row r="44" spans="1:7" hidden="1" x14ac:dyDescent="0.3">
      <c r="A44"/>
      <c r="B44" s="15"/>
      <c r="C44" s="29" t="s">
        <v>248</v>
      </c>
      <c r="D44" s="481"/>
      <c r="E44" s="482"/>
      <c r="F44" s="483"/>
      <c r="G44" s="2"/>
    </row>
    <row r="45" spans="1:7" ht="6" customHeight="1" thickBot="1" x14ac:dyDescent="0.35">
      <c r="B45" s="3"/>
      <c r="C45" s="23"/>
      <c r="D45" s="4"/>
      <c r="E45" s="4"/>
      <c r="F45" s="4"/>
      <c r="G45" s="1"/>
    </row>
  </sheetData>
  <mergeCells count="33">
    <mergeCell ref="D44:F44"/>
    <mergeCell ref="C32:D32"/>
    <mergeCell ref="C41:D41"/>
    <mergeCell ref="C42:D42"/>
    <mergeCell ref="C43:D43"/>
    <mergeCell ref="C40:D40"/>
    <mergeCell ref="C38:F38"/>
    <mergeCell ref="C30:D30"/>
    <mergeCell ref="C31:D31"/>
    <mergeCell ref="C33:D33"/>
    <mergeCell ref="D34:F34"/>
    <mergeCell ref="C36:G36"/>
    <mergeCell ref="C9:G9"/>
    <mergeCell ref="C11:F11"/>
    <mergeCell ref="C13:D13"/>
    <mergeCell ref="C14:D14"/>
    <mergeCell ref="C29:D29"/>
    <mergeCell ref="C15:D15"/>
    <mergeCell ref="C16:D16"/>
    <mergeCell ref="C17:D17"/>
    <mergeCell ref="C18:D18"/>
    <mergeCell ref="C19:D19"/>
    <mergeCell ref="D20:F20"/>
    <mergeCell ref="C22:G22"/>
    <mergeCell ref="C24:F24"/>
    <mergeCell ref="C26:D26"/>
    <mergeCell ref="C27:D27"/>
    <mergeCell ref="C28:D28"/>
    <mergeCell ref="C2:G2"/>
    <mergeCell ref="C3:G3"/>
    <mergeCell ref="C4:G4"/>
    <mergeCell ref="C6:G6"/>
    <mergeCell ref="C7:G7"/>
  </mergeCells>
  <dataValidations count="3">
    <dataValidation type="list" allowBlank="1" showInputMessage="1" showErrorMessage="1" sqref="D9:G9 G10 G12 D22:G22 G23 G25 D36:G36 G37 G39" xr:uid="{00000000-0002-0000-0700-000000000000}">
      <formula1>INDIRECT("SecondaryBuildingUse")</formula1>
    </dataValidation>
    <dataValidation type="list" allowBlank="1" showInputMessage="1" showErrorMessage="1" sqref="D9:G9 G10 G12 D22:G22 G23 G25 D36:G36 G37 G39" xr:uid="{00000000-0002-0000-0700-000001000000}">
      <formula1>INDIRECT("ConstructionType")</formula1>
    </dataValidation>
    <dataValidation type="list" allowBlank="1" showInputMessage="1" showErrorMessage="1" sqref="F26:F33 F40:F43" xr:uid="{00000000-0002-0000-0700-000002000000}">
      <formula1>$AV$2:$AV$3</formula1>
    </dataValidation>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54" id="{5E8C0152-ED9A-4A49-BBBB-63BF8BC1D793}">
            <xm:f>OR('3. EC Modelling Info'!#REF!="no")</xm:f>
            <x14:dxf>
              <font>
                <color theme="0" tint="-0.14996795556505021"/>
              </font>
              <fill>
                <patternFill>
                  <bgColor theme="0" tint="-0.14996795556505021"/>
                </patternFill>
              </fill>
            </x14:dxf>
          </x14:cfRule>
          <xm:sqref>B13:C19 B26:C33 B40:C43</xm:sqref>
        </x14:conditionalFormatting>
        <x14:conditionalFormatting xmlns:xm="http://schemas.microsoft.com/office/excel/2006/main">
          <x14:cfRule type="expression" priority="52" id="{B9E60CD7-AAE3-4B47-B504-F1EC6127AA09}">
            <xm:f>OR('3. EC Modelling Info'!#REF!="no")</xm:f>
            <x14:dxf>
              <font>
                <color theme="0" tint="-0.14996795556505021"/>
              </font>
              <fill>
                <patternFill>
                  <bgColor theme="0" tint="-0.14996795556505021"/>
                </patternFill>
              </fill>
              <border>
                <left/>
                <right/>
                <top/>
                <bottom/>
                <vertical/>
                <horizontal/>
              </border>
            </x14:dxf>
          </x14:cfRule>
          <xm:sqref>F13:F19 F26:F33 F40:F43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3000000}">
          <x14:formula1>
            <xm:f>'Backend (to be hidden)'!$BU$2:$BU$3</xm:f>
          </x14:formula1>
          <xm:sqref>F13:F19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55a72f0-7ef7-4877-ab93-2da343ac2c46">
      <Terms xmlns="http://schemas.microsoft.com/office/infopath/2007/PartnerControls"/>
    </lcf76f155ced4ddcb4097134ff3c332f>
    <Notes xmlns="455a72f0-7ef7-4877-ab93-2da343ac2c46" xsi:nil="true"/>
    <TaxCatchAll xmlns="638b5a91-92ea-4128-aad7-52ad772927c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238463F93FE694991F629BA44C3C43C" ma:contentTypeVersion="14" ma:contentTypeDescription="Create a new document." ma:contentTypeScope="" ma:versionID="1db69db2e1980caa498522d0a991e7f8">
  <xsd:schema xmlns:xsd="http://www.w3.org/2001/XMLSchema" xmlns:xs="http://www.w3.org/2001/XMLSchema" xmlns:p="http://schemas.microsoft.com/office/2006/metadata/properties" xmlns:ns2="455a72f0-7ef7-4877-ab93-2da343ac2c46" xmlns:ns3="638b5a91-92ea-4128-aad7-52ad772927c1" targetNamespace="http://schemas.microsoft.com/office/2006/metadata/properties" ma:root="true" ma:fieldsID="044dc4a9bb58bfbb7ffabcf72e79b40e" ns2:_="" ns3:_="">
    <xsd:import namespace="455a72f0-7ef7-4877-ab93-2da343ac2c46"/>
    <xsd:import namespace="638b5a91-92ea-4128-aad7-52ad772927c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Not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55a72f0-7ef7-4877-ab93-2da343ac2c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5ea3bb0-829f-4086-a285-fcc3a08720b1"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Notes" ma:index="21" nillable="true" ma:displayName="Notes" ma:format="Dropdown" ma:internalName="Note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38b5a91-92ea-4128-aad7-52ad772927c1"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786ddff3-4fea-411f-ba14-418255f8e649}" ma:internalName="TaxCatchAll" ma:showField="CatchAllData" ma:web="638b5a91-92ea-4128-aad7-52ad772927c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A9F9C30-07C4-4855-B075-F0C9F2106E7D}">
  <ds:schemaRefs>
    <ds:schemaRef ds:uri="638b5a91-92ea-4128-aad7-52ad772927c1"/>
    <ds:schemaRef ds:uri="http://schemas.openxmlformats.org/package/2006/metadata/core-properties"/>
    <ds:schemaRef ds:uri="http://schemas.microsoft.com/office/2006/documentManagement/types"/>
    <ds:schemaRef ds:uri="http://purl.org/dc/dcmitype/"/>
    <ds:schemaRef ds:uri="455a72f0-7ef7-4877-ab93-2da343ac2c46"/>
    <ds:schemaRef ds:uri="http://www.w3.org/XML/1998/namespace"/>
    <ds:schemaRef ds:uri="http://schemas.microsoft.com/office/2006/metadata/properties"/>
    <ds:schemaRef ds:uri="http://purl.org/dc/terms/"/>
    <ds:schemaRef ds:uri="http://schemas.microsoft.com/office/infopath/2007/PartnerControls"/>
    <ds:schemaRef ds:uri="http://purl.org/dc/elements/1.1/"/>
  </ds:schemaRefs>
</ds:datastoreItem>
</file>

<file path=customXml/itemProps2.xml><?xml version="1.0" encoding="utf-8"?>
<ds:datastoreItem xmlns:ds="http://schemas.openxmlformats.org/officeDocument/2006/customXml" ds:itemID="{6F15971A-6019-4188-AE4A-9D6FEBAC21D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55a72f0-7ef7-4877-ab93-2da343ac2c46"/>
    <ds:schemaRef ds:uri="638b5a91-92ea-4128-aad7-52ad772927c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139E860-FDE7-4937-AF42-30287680610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15</vt:i4>
      </vt:variant>
    </vt:vector>
  </HeadingPairs>
  <TitlesOfParts>
    <vt:vector size="25" baseType="lpstr">
      <vt:lpstr>1. Instructions</vt:lpstr>
      <vt:lpstr>2. Project Info</vt:lpstr>
      <vt:lpstr>3. EC Modelling Info</vt:lpstr>
      <vt:lpstr>4. Results &amp; Compliance</vt:lpstr>
      <vt:lpstr>5. Carbon Storage (Opt.)</vt:lpstr>
      <vt:lpstr>6. Raw Data</vt:lpstr>
      <vt:lpstr>7. Definitions</vt:lpstr>
      <vt:lpstr>8. Version Tracker</vt:lpstr>
      <vt:lpstr>Responsible Material Sourcing</vt:lpstr>
      <vt:lpstr>Backend (to be hidden)</vt:lpstr>
      <vt:lpstr>'1. Instructions'!Print_Area</vt:lpstr>
      <vt:lpstr>'2. Project Info'!Print_Area</vt:lpstr>
      <vt:lpstr>'4. Results &amp; Compliance'!Print_Area</vt:lpstr>
      <vt:lpstr>'5. Carbon Storage (Opt.)'!Print_Area</vt:lpstr>
      <vt:lpstr>'6. Raw Data'!Print_Area</vt:lpstr>
      <vt:lpstr>'7. Definitions'!Print_Area</vt:lpstr>
      <vt:lpstr>'8. Version Tracker'!Print_Area</vt:lpstr>
      <vt:lpstr>'1. Instructions'!Print_Titles</vt:lpstr>
      <vt:lpstr>'2. Project Info'!Print_Titles</vt:lpstr>
      <vt:lpstr>'3. EC Modelling Info'!Print_Titles</vt:lpstr>
      <vt:lpstr>'4. Results &amp; Compliance'!Print_Titles</vt:lpstr>
      <vt:lpstr>'5. Carbon Storage (Opt.)'!Print_Titles</vt:lpstr>
      <vt:lpstr>'6. Raw Data'!Print_Titles</vt:lpstr>
      <vt:lpstr>'7. Definitions'!Print_Titles</vt:lpstr>
      <vt:lpstr>'8. Version Tracker'!Print_Titles</vt:lpstr>
    </vt:vector>
  </TitlesOfParts>
  <Manager/>
  <Company>City of Vancouver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Embodied carbon design report v1</dc:title>
  <dc:subject>city-of-vancouver-embodied-carbon-design-report-v0.4-draft</dc:subject>
  <dc:creator>City of Vancouver</dc:creator>
  <cp:keywords>city of vancouver; planning; zoning; bylaw; design report; reporting template; embodied carbon; vancouver building bylaw; big move 5</cp:keywords>
  <dc:description/>
  <cp:lastModifiedBy>Forest Borch</cp:lastModifiedBy>
  <cp:revision/>
  <cp:lastPrinted>2024-12-20T20:44:10Z</cp:lastPrinted>
  <dcterms:created xsi:type="dcterms:W3CDTF">2023-03-02T01:13:42Z</dcterms:created>
  <dcterms:modified xsi:type="dcterms:W3CDTF">2025-01-14T17:13:58Z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0x0101004238463F93FE694991F629BA44C3C43C</vt:lpwstr>
  </property>
  <property fmtid="{D5CDD505-2E9C-101B-9397-08002B2CF9AE}" pid="3" name="MediaServiceImageTags">
    <vt:lpwstr/>
  </property>
</Properties>
</file>