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C:\Users\CGGM2\Desktop\Files ready to upload\2 - Working files\"/>
    </mc:Choice>
  </mc:AlternateContent>
  <xr:revisionPtr revIDLastSave="0" documentId="13_ncr:1_{0DF83222-F443-4AF2-8DEC-FAFC9EC9BC25}" xr6:coauthVersionLast="47" xr6:coauthVersionMax="47" xr10:uidLastSave="{00000000-0000-0000-0000-000000000000}"/>
  <bookViews>
    <workbookView xWindow="-110" yWindow="-110" windowWidth="19420" windowHeight="10300" tabRatio="915" xr2:uid="{1E801ADE-F982-4E16-AFC7-F72C9BCE9BD6}"/>
  </bookViews>
  <sheets>
    <sheet name="Intro, Info &amp; Instructions" sheetId="35" r:id="rId1"/>
    <sheet name="NC Checklist (p1 - All Paths)" sheetId="24" r:id="rId2"/>
    <sheet name="Sample (NC w Rz and NE)" sheetId="36" r:id="rId3"/>
    <sheet name="Checklist (p2 - Prescriptive)" sheetId="31" r:id="rId4"/>
    <sheet name="Checklist (p2 - Trade-Off)" sheetId="32" r:id="rId5"/>
    <sheet name="Checklist (p2 - Performance)" sheetId="33" r:id="rId6"/>
    <sheet name="Bldg Energy &amp; GHG Calc (Per)" sheetId="6" r:id="rId7"/>
    <sheet name="Airtightness Testing Results" sheetId="38" r:id="rId8"/>
    <sheet name="Airtightness Result (Sample)" sheetId="46" r:id="rId9"/>
    <sheet name="Commissioning" sheetId="45" r:id="rId10"/>
    <sheet name="Commissioning (Sample)" sheetId="47" r:id="rId11"/>
    <sheet name=" " sheetId="37" r:id="rId12"/>
  </sheets>
  <definedNames>
    <definedName name="_xlnm.Print_Area" localSheetId="8">'Airtightness Result (Sample)'!$B$1:$L$24</definedName>
    <definedName name="_xlnm.Print_Area" localSheetId="7">'Airtightness Testing Results'!$B$1:$L$24</definedName>
    <definedName name="_xlnm.Print_Area" localSheetId="6">'Bldg Energy &amp; GHG Calc (Per)'!$B$1:$AG$143</definedName>
    <definedName name="_xlnm.Print_Area" localSheetId="5">'Checklist (p2 - Performance)'!$B$1:$AJ$87</definedName>
    <definedName name="_xlnm.Print_Area" localSheetId="3">'Checklist (p2 - Prescriptive)'!$B$1:$AJ$79</definedName>
    <definedName name="_xlnm.Print_Area" localSheetId="4">'Checklist (p2 - Trade-Off)'!$B$1:$AJ$79</definedName>
    <definedName name="_xlnm.Print_Area" localSheetId="9">Commissioning!$B$1:$M$30</definedName>
    <definedName name="_xlnm.Print_Area" localSheetId="10">'Commissioning (Sample)'!$B$1:$M$30</definedName>
    <definedName name="_xlnm.Print_Area" localSheetId="0">'Intro, Info &amp; Instructions'!#REF!</definedName>
    <definedName name="_xlnm.Print_Area" localSheetId="1">'NC Checklist (p1 - All Paths)'!$B$1:$AJ$77</definedName>
    <definedName name="_xlnm.Print_Area" localSheetId="2">'Sample (NC w Rz and NE)'!$B$1:$AJ$76</definedName>
    <definedName name="_xlnm.Print_Titles" localSheetId="6">'Bldg Energy &amp; GHG Calc (Per)'!$1:$4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47" l="1"/>
  <c r="C27" i="47"/>
  <c r="D28" i="47" s="1"/>
  <c r="C14" i="47"/>
  <c r="E11" i="46"/>
  <c r="H11" i="46" s="1"/>
  <c r="B16" i="46"/>
  <c r="B15" i="46"/>
  <c r="E16" i="46" s="1"/>
  <c r="L3" i="45"/>
  <c r="AE3" i="32"/>
  <c r="H3" i="32"/>
  <c r="H3" i="33"/>
  <c r="AE3" i="33"/>
  <c r="H3" i="6"/>
  <c r="AE3" i="31"/>
  <c r="H3" i="31"/>
  <c r="D3" i="38"/>
  <c r="D3" i="45"/>
  <c r="K3" i="38"/>
  <c r="E11" i="38"/>
  <c r="B13" i="38" s="1"/>
  <c r="B16" i="38"/>
  <c r="H15" i="46"/>
  <c r="H14" i="46"/>
  <c r="B13" i="46" l="1"/>
  <c r="H13" i="46" s="1"/>
  <c r="H13" i="38"/>
  <c r="H16" i="46"/>
  <c r="H15" i="38"/>
  <c r="B15" i="38"/>
  <c r="E16" i="38" s="1"/>
  <c r="C27" i="45"/>
  <c r="D28" i="45" s="1"/>
  <c r="C14" i="45"/>
  <c r="C15" i="45" s="1"/>
  <c r="H16" i="38" l="1"/>
  <c r="H11" i="38" l="1"/>
  <c r="H14" i="38"/>
  <c r="P81" i="33"/>
  <c r="P20" i="33"/>
  <c r="P73" i="32"/>
  <c r="P20" i="32"/>
  <c r="P73" i="31"/>
  <c r="P20" i="31"/>
  <c r="BL5" i="37"/>
  <c r="BK5" i="37"/>
  <c r="BJ5" i="37"/>
  <c r="Z5" i="37"/>
  <c r="BI5" i="37"/>
  <c r="BH5" i="37"/>
  <c r="BG5" i="37"/>
  <c r="BF5" i="37"/>
  <c r="BE5" i="37"/>
  <c r="BD5" i="37"/>
  <c r="BC5" i="37"/>
  <c r="BB5" i="37"/>
  <c r="BA5" i="37"/>
  <c r="AZ5" i="37"/>
  <c r="AY5" i="37"/>
  <c r="AI5" i="37"/>
  <c r="AH5" i="37"/>
  <c r="AG5" i="37"/>
  <c r="AF5" i="37"/>
  <c r="AE5" i="37"/>
  <c r="AD5" i="37"/>
  <c r="AC5" i="37"/>
  <c r="AB5" i="37"/>
  <c r="AA5" i="37"/>
  <c r="Y5" i="37"/>
  <c r="X5" i="37"/>
  <c r="W5" i="37"/>
  <c r="V5" i="37"/>
  <c r="U5" i="37"/>
  <c r="T5" i="37"/>
  <c r="S5" i="37"/>
  <c r="R5" i="37"/>
  <c r="Q5" i="37"/>
  <c r="P5" i="37"/>
  <c r="O5" i="37"/>
  <c r="N5" i="37"/>
  <c r="M5" i="37"/>
  <c r="L5" i="37"/>
  <c r="K5" i="37"/>
  <c r="J5" i="37"/>
  <c r="I5" i="37"/>
  <c r="H5" i="37"/>
  <c r="G5" i="37"/>
  <c r="F5" i="37"/>
  <c r="E5" i="37"/>
  <c r="D5" i="37"/>
  <c r="C5" i="37"/>
  <c r="O14" i="36"/>
  <c r="R11" i="36" s="1"/>
  <c r="R13" i="36"/>
  <c r="R12" i="36"/>
  <c r="AL5" i="36"/>
  <c r="AB82" i="6"/>
  <c r="AB81" i="6"/>
  <c r="AB80" i="6"/>
  <c r="AB83" i="6" s="1"/>
  <c r="AL5" i="24"/>
  <c r="O14" i="24"/>
  <c r="R12" i="24"/>
  <c r="R11" i="24"/>
  <c r="R13" i="24"/>
  <c r="AB56" i="6"/>
  <c r="AB134" i="6" s="1"/>
  <c r="AB156" i="6"/>
  <c r="AB155" i="6"/>
  <c r="AB141" i="6"/>
  <c r="AB140" i="6"/>
  <c r="P141" i="6"/>
  <c r="P140" i="6"/>
  <c r="N105" i="6"/>
  <c r="N104" i="6"/>
  <c r="AB105" i="6"/>
  <c r="AD105" i="6"/>
  <c r="AB104" i="6"/>
  <c r="AD104" i="6"/>
  <c r="S104" i="6"/>
  <c r="AB101" i="6"/>
  <c r="AB74" i="6"/>
  <c r="N103" i="6"/>
  <c r="N101" i="6"/>
  <c r="AB54" i="6"/>
  <c r="AB60" i="6" s="1"/>
  <c r="AB65" i="6"/>
  <c r="S103" i="6"/>
  <c r="AB103" i="6"/>
  <c r="AB46" i="6"/>
  <c r="N102" i="6"/>
  <c r="N109" i="6" s="1"/>
  <c r="AD103" i="6"/>
  <c r="AB15" i="6"/>
  <c r="AB154" i="6" s="1"/>
  <c r="AB152" i="6"/>
  <c r="AC3" i="6"/>
  <c r="S105" i="6"/>
  <c r="S102" i="6"/>
  <c r="AD101" i="6"/>
  <c r="S109" i="6" s="1"/>
  <c r="S101" i="6"/>
  <c r="AD106" i="6"/>
  <c r="S106" i="6"/>
  <c r="S113" i="6"/>
  <c r="AB26" i="6"/>
  <c r="AB90" i="6"/>
  <c r="AB92" i="6"/>
  <c r="AB37" i="6"/>
  <c r="AB24" i="6"/>
  <c r="AB35" i="6"/>
  <c r="AB39" i="6" s="1"/>
  <c r="AB13" i="6"/>
  <c r="AB17" i="6" s="1"/>
  <c r="R9" i="24"/>
  <c r="R10" i="24"/>
  <c r="AB28" i="6"/>
  <c r="R9" i="36"/>
  <c r="R10" i="36"/>
  <c r="AB151" i="6"/>
  <c r="N110" i="6"/>
  <c r="AB106" i="6"/>
  <c r="N114" i="6"/>
  <c r="AB136" i="6" l="1"/>
  <c r="AB137" i="6"/>
  <c r="S134" i="6"/>
  <c r="AB129" i="6"/>
  <c r="S135" i="6"/>
  <c r="AB135" i="6"/>
  <c r="AB128" i="6"/>
  <c r="P128" i="6"/>
  <c r="N106" i="6"/>
  <c r="P129" i="6"/>
  <c r="AB153" i="6"/>
  <c r="AE121" i="6" l="1"/>
  <c r="AE119" i="6"/>
  <c r="I123" i="6"/>
  <c r="AE118" i="6"/>
  <c r="I121" i="6"/>
  <c r="S124" i="6"/>
  <c r="AE120" i="6"/>
  <c r="AE123" i="6"/>
  <c r="I118" i="6"/>
  <c r="AE117" i="6"/>
  <c r="S122" i="6"/>
  <c r="AE122" i="6"/>
  <c r="I120" i="6"/>
  <c r="S123" i="6"/>
  <c r="R117" i="6"/>
  <c r="I119" i="6"/>
  <c r="N113" i="6"/>
  <c r="S121" i="6"/>
  <c r="P130" i="6"/>
  <c r="P131" i="6"/>
  <c r="AB131" i="6"/>
  <c r="AB130" i="6"/>
  <c r="S136" i="6"/>
  <c r="S137"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Gregory McCall</author>
    <author>A satisfied Microsoft Office user</author>
  </authors>
  <commentList>
    <comment ref="H3" authorId="0" shapeId="0" xr:uid="{68CDC1D8-FA49-463A-9BF1-7D4C58D4CD34}">
      <text>
        <r>
          <rPr>
            <sz val="8"/>
            <color indexed="81"/>
            <rFont val="Tahoma"/>
            <family val="2"/>
          </rPr>
          <t>All info input here will transfer to other pages.</t>
        </r>
      </text>
    </comment>
    <comment ref="AE3" authorId="0" shapeId="0" xr:uid="{DF7A6D98-44DF-4913-A921-BB2724EF7536}">
      <text>
        <r>
          <rPr>
            <sz val="8"/>
            <color indexed="81"/>
            <rFont val="Tahoma"/>
            <family val="2"/>
          </rPr>
          <t>Submit without number, then update once permit number is known.
All info input here will transfer to other pages.</t>
        </r>
      </text>
    </comment>
    <comment ref="AA7" authorId="0" shapeId="0" xr:uid="{9DF09BA9-EEF1-4069-A71A-9D2C04516C86}">
      <text>
        <r>
          <rPr>
            <sz val="8"/>
            <color indexed="81"/>
            <rFont val="Tahoma"/>
            <family val="2"/>
          </rPr>
          <t>Rzone = Rezoning
NC = New Construction
C&amp;S = Core &amp; Shell
Rcon = Reconstruction
Add = Addition</t>
        </r>
      </text>
    </comment>
    <comment ref="AC7" authorId="0" shapeId="0" xr:uid="{FEE13AE2-EFCE-4E22-88DB-0894553CF609}">
      <text>
        <r>
          <rPr>
            <sz val="8"/>
            <color indexed="81"/>
            <rFont val="Tahoma"/>
            <family val="2"/>
          </rPr>
          <t>Rzone = Rezoning
NC = New Construction
C&amp;S = Core &amp; Shell
Rcon = Reconstruction
Add = Addition</t>
        </r>
      </text>
    </comment>
    <comment ref="AE7" authorId="0" shapeId="0" xr:uid="{AC6759E9-DA5E-4FC5-88A5-9C8134D20328}">
      <text>
        <r>
          <rPr>
            <sz val="8"/>
            <color indexed="81"/>
            <rFont val="Tahoma"/>
            <family val="2"/>
          </rPr>
          <t>Rzone = Rezoning
NC = New Construction
C&amp;S = Core &amp; Shell
Rcon = Reconstruction
Add = Addition</t>
        </r>
      </text>
    </comment>
    <comment ref="AG7" authorId="0" shapeId="0" xr:uid="{D6FD640E-9BAD-43C8-B43B-E920D3CC5296}">
      <text>
        <r>
          <rPr>
            <sz val="8"/>
            <color indexed="81"/>
            <rFont val="Tahoma"/>
            <family val="2"/>
          </rPr>
          <t>Rzone = Rezoning
NC = New Construction
C&amp;S = Core &amp; Shell
Rcon = Reconstruction
Add = Addition</t>
        </r>
      </text>
    </comment>
    <comment ref="I9" authorId="0" shapeId="0" xr:uid="{D55C04A7-7194-4759-81A4-2E4CB9322B0A}">
      <text>
        <r>
          <rPr>
            <sz val="8"/>
            <color indexed="81"/>
            <rFont val="Tahoma"/>
            <family val="2"/>
          </rPr>
          <t>Indicate Usage(s) starting with largest area, then add in order of decreasing area.
If mixed use and ground floor is numerous CRUs, then indicate a single appropriate "retail" to represent all general retail spaces.</t>
        </r>
      </text>
    </comment>
    <comment ref="O9" authorId="0" shapeId="0" xr:uid="{E7B31D22-2C67-492A-A67A-1476DBFB8610}">
      <text>
        <r>
          <rPr>
            <sz val="8"/>
            <color indexed="81"/>
            <rFont val="Tahoma"/>
            <family val="2"/>
          </rPr>
          <t>Indicate area in square meters. Example:  3540</t>
        </r>
      </text>
    </comment>
    <comment ref="AF11" authorId="0" shapeId="0" xr:uid="{E99E3CBC-E52A-41D8-B53D-23D44AA983DF}">
      <text>
        <r>
          <rPr>
            <u/>
            <sz val="8"/>
            <color indexed="81"/>
            <rFont val="Tahoma"/>
            <family val="2"/>
          </rPr>
          <t>Intent:</t>
        </r>
        <r>
          <rPr>
            <sz val="8"/>
            <color indexed="81"/>
            <rFont val="Tahoma"/>
            <family val="2"/>
          </rPr>
          <t xml:space="preserve">  Account for all conditioned and semiheated spaces only.  If area is zero or Not Applicable then input 0, not N/A or  0sqm.
</t>
        </r>
        <r>
          <rPr>
            <u/>
            <sz val="8"/>
            <color indexed="81"/>
            <rFont val="Tahoma"/>
            <family val="2"/>
          </rPr>
          <t>Space Area calculation:</t>
        </r>
        <r>
          <rPr>
            <sz val="8"/>
            <color indexed="81"/>
            <rFont val="Tahoma"/>
            <family val="2"/>
          </rPr>
          <t xml:space="preserve">
Calculate all areas except "non-conditioned" spaces.  This means to exclude all outside spaces (patios), and include all interior spaces (ie storage, etc) as long as they are conditioned or semi-heated.
</t>
        </r>
      </text>
    </comment>
    <comment ref="AF12" authorId="0" shapeId="0" xr:uid="{811AD482-FF13-4248-9D26-DCC66C77B1BE}">
      <text>
        <r>
          <rPr>
            <u/>
            <sz val="8"/>
            <color indexed="81"/>
            <rFont val="Tahoma"/>
            <family val="2"/>
          </rPr>
          <t>Intent:</t>
        </r>
        <r>
          <rPr>
            <sz val="8"/>
            <color indexed="81"/>
            <rFont val="Tahoma"/>
            <family val="2"/>
          </rPr>
          <t xml:space="preserve">  Account for all conditioned and semiheated spaces only.  If area is zero or Not Applicable then input 0, not N/A or  0sqm.
</t>
        </r>
        <r>
          <rPr>
            <u/>
            <sz val="8"/>
            <color indexed="81"/>
            <rFont val="Tahoma"/>
            <family val="2"/>
          </rPr>
          <t>Space Area calculation:</t>
        </r>
        <r>
          <rPr>
            <sz val="8"/>
            <color indexed="81"/>
            <rFont val="Tahoma"/>
            <family val="2"/>
          </rPr>
          <t xml:space="preserve">
Calculate all areas except "non-conditioned" spaces.  This means to exclude all outside spaces (patios), and include all interior spaces (ie storage, etc) as long as they are conditioned or semi-heated.
</t>
        </r>
      </text>
    </comment>
    <comment ref="AF13" authorId="0" shapeId="0" xr:uid="{E0A9914C-A8FF-4C98-B7CC-D9DBFC125298}">
      <text>
        <r>
          <rPr>
            <u/>
            <sz val="8"/>
            <color indexed="81"/>
            <rFont val="Tahoma"/>
            <family val="2"/>
          </rPr>
          <t>Intent:</t>
        </r>
        <r>
          <rPr>
            <sz val="8"/>
            <color indexed="81"/>
            <rFont val="Tahoma"/>
            <family val="2"/>
          </rPr>
          <t xml:space="preserve">  Account for all conditioned and semiheated spaces only.  If area is zero or Not Applicable then input 0, not N/A or  0sqm.
</t>
        </r>
        <r>
          <rPr>
            <u/>
            <sz val="8"/>
            <color indexed="81"/>
            <rFont val="Tahoma"/>
            <family val="2"/>
          </rPr>
          <t>Space Area calculation:</t>
        </r>
        <r>
          <rPr>
            <sz val="8"/>
            <color indexed="81"/>
            <rFont val="Tahoma"/>
            <family val="2"/>
          </rPr>
          <t xml:space="preserve">
Calculate all areas except "non-conditioned" spaces.  This means to exclude all outside spaces (patios), and include all interior spaces (ie storage, etc) as long as they are conditioned or semi-heated.
</t>
        </r>
      </text>
    </comment>
    <comment ref="I14" authorId="1" shapeId="0" xr:uid="{CBEB4838-8C08-4468-A45F-49AD0A19659B}">
      <text>
        <r>
          <rPr>
            <sz val="8"/>
            <color indexed="81"/>
            <rFont val="Tahoma"/>
            <family val="2"/>
          </rPr>
          <t>Use this cell to see a detailed  description of the building(s) being considered above.  To see the description, first choose the building from the drop box in this cell.  The detailed description of the selected building will appear outside the checklist, to the right.</t>
        </r>
      </text>
    </comment>
    <comment ref="AF14" authorId="0" shapeId="0" xr:uid="{093CD1B2-DBC0-49F9-AD15-80BD117715CE}">
      <text>
        <r>
          <rPr>
            <sz val="8"/>
            <color indexed="81"/>
            <rFont val="Tahoma"/>
            <family val="2"/>
          </rPr>
          <t>Account for all spaces within the parkade structure only, including elevator vestibules and stairwells.  If there is no parkade then enter 0, not N/A or  0sqm.</t>
        </r>
      </text>
    </comment>
    <comment ref="H16" authorId="0" shapeId="0" xr:uid="{92721703-60AC-4B79-928C-1688B725B6D3}">
      <text>
        <r>
          <rPr>
            <sz val="8"/>
            <color indexed="81"/>
            <rFont val="Tahoma"/>
            <family val="2"/>
          </rPr>
          <t>REQUIRED for New Construction projects.
Indicate R value to one decimal point and in Imperial Units only. 
(TIs to indicate "N/A")</t>
        </r>
      </text>
    </comment>
    <comment ref="P16" authorId="0" shapeId="0" xr:uid="{8CEFC757-9B9E-412D-8D8F-54CB3F910346}">
      <text>
        <r>
          <rPr>
            <sz val="8"/>
            <color indexed="81"/>
            <rFont val="Tahoma"/>
            <family val="2"/>
          </rPr>
          <t>Indicate R value to one decimal point and in Imperial Units only.</t>
        </r>
      </text>
    </comment>
    <comment ref="R16" authorId="0" shapeId="0" xr:uid="{A753C666-8F35-4D08-A1A7-A3C717B9B351}">
      <text>
        <r>
          <rPr>
            <sz val="8"/>
            <color indexed="81"/>
            <rFont val="Tahoma"/>
            <family val="2"/>
          </rPr>
          <t>Above ground opaque areas only.</t>
        </r>
      </text>
    </comment>
    <comment ref="U16" authorId="0" shapeId="0" xr:uid="{261DCA50-F46A-4A39-BB02-790B2B6D0DDC}">
      <text>
        <r>
          <rPr>
            <sz val="8"/>
            <color indexed="81"/>
            <rFont val="Tahoma"/>
            <family val="2"/>
          </rPr>
          <t>Indicate R value to one decimal point and in Imperial Units only.</t>
        </r>
      </text>
    </comment>
    <comment ref="AA16" authorId="0" shapeId="0" xr:uid="{8D6B6080-40FC-4B00-A73C-F82EE28B1F55}">
      <text>
        <r>
          <rPr>
            <sz val="8"/>
            <color indexed="81"/>
            <rFont val="Tahoma"/>
            <family val="2"/>
          </rPr>
          <t>Indicate R value to one decimal point and in Imperial Units only.</t>
        </r>
      </text>
    </comment>
    <comment ref="AG16" authorId="0" shapeId="0" xr:uid="{1E952A95-5761-4B72-9FF6-51D0F566C87F}">
      <text>
        <r>
          <rPr>
            <sz val="8"/>
            <color indexed="81"/>
            <rFont val="Tahoma"/>
            <family val="2"/>
          </rPr>
          <t>Indicate R value to one decimal point and in Imperial Units only.</t>
        </r>
      </text>
    </comment>
    <comment ref="P17" authorId="0" shapeId="0" xr:uid="{14FD2703-BE7B-426D-BA86-6B2FEAEB39FA}">
      <text>
        <r>
          <rPr>
            <sz val="8"/>
            <color indexed="81"/>
            <rFont val="Tahoma"/>
            <family val="2"/>
          </rPr>
          <t>Indicate R value to one decimal point and in Imperial Units only.</t>
        </r>
      </text>
    </comment>
    <comment ref="R17" authorId="0" shapeId="0" xr:uid="{695ACDE7-76CC-4405-BA55-062745EE34EE}">
      <text>
        <r>
          <rPr>
            <sz val="8"/>
            <color indexed="81"/>
            <rFont val="Tahoma"/>
            <family val="2"/>
          </rPr>
          <t>Above ground opaque areas only.</t>
        </r>
      </text>
    </comment>
    <comment ref="U17" authorId="0" shapeId="0" xr:uid="{2D634925-495F-465D-A13D-61CEA5023FB8}">
      <text>
        <r>
          <rPr>
            <sz val="8"/>
            <color indexed="81"/>
            <rFont val="Tahoma"/>
            <family val="2"/>
          </rPr>
          <t>Indicate R value to one decimal point and in Imperial Units only.</t>
        </r>
      </text>
    </comment>
    <comment ref="AA17" authorId="0" shapeId="0" xr:uid="{4A020203-B3FE-44D3-AA1C-3F568815D977}">
      <text>
        <r>
          <rPr>
            <sz val="8"/>
            <color indexed="81"/>
            <rFont val="Tahoma"/>
            <family val="2"/>
          </rPr>
          <t>Indicate R value to one decimal point and in Imperial Units only.</t>
        </r>
      </text>
    </comment>
    <comment ref="AG17" authorId="0" shapeId="0" xr:uid="{38860191-0A6E-4014-99AF-EB523EB8E79C}">
      <text>
        <r>
          <rPr>
            <sz val="8"/>
            <color indexed="81"/>
            <rFont val="Tahoma"/>
            <family val="2"/>
          </rPr>
          <t>Indicate R value to one decimal point and in Imperial Units only.</t>
        </r>
      </text>
    </comment>
    <comment ref="AD22" authorId="0" shapeId="0" xr:uid="{5F5076F3-8092-4AE0-B2EE-AA1B8D90B38C}">
      <text>
        <r>
          <rPr>
            <sz val="8"/>
            <color indexed="81"/>
            <rFont val="Tahoma"/>
            <family val="2"/>
          </rPr>
          <t>Indicate here any additional Renewable Energy system not listed within Drop-Down menu.</t>
        </r>
      </text>
    </comment>
    <comment ref="C23" authorId="0" shapeId="0" xr:uid="{9E00D924-BA35-488C-BCB7-7F7C60BF7B6A}">
      <text>
        <r>
          <rPr>
            <sz val="8"/>
            <color indexed="81"/>
            <rFont val="Tahoma"/>
            <family val="2"/>
          </rPr>
          <t>Do not include the City neighbourhood energy systems here.  See below for declaration of City neighbourhood energy systems.</t>
        </r>
      </text>
    </comment>
    <comment ref="AB23" authorId="0" shapeId="0" xr:uid="{1B274EB1-4199-4A86-816A-4811D6BA02C0}">
      <text>
        <r>
          <rPr>
            <sz val="8"/>
            <color indexed="81"/>
            <rFont val="Tahoma"/>
            <family val="2"/>
          </rPr>
          <t>Indicate here any additional High Performance Energy system not listed within Drop-Down menu.</t>
        </r>
      </text>
    </comment>
    <comment ref="AF26" authorId="0" shapeId="0" xr:uid="{ABE9ECB9-4AD5-452E-9201-87BE6F0C63D2}">
      <text>
        <r>
          <rPr>
            <sz val="8"/>
            <color indexed="81"/>
            <rFont val="Tahoma"/>
            <family val="2"/>
          </rPr>
          <t>Choose:
"N/A" if not in an N/E zone. 
"No" if within a N/E area, but connectability is not required.</t>
        </r>
      </text>
    </comment>
    <comment ref="G37" authorId="0" shapeId="0" xr:uid="{68127F41-85EE-4904-BEC8-57D7824587D2}">
      <text>
        <r>
          <rPr>
            <sz val="8"/>
            <color indexed="81"/>
            <rFont val="Tahoma"/>
            <family val="2"/>
          </rPr>
          <t>The Prescriptive Option limits the
window-wall ratio to 40% of the gross exterior wall and limits the skylight-roof ratio to 5% of the roof area.</t>
        </r>
      </text>
    </comment>
    <comment ref="G39" authorId="0" shapeId="0" xr:uid="{F343BD38-89AE-4082-A4A9-FE271F4F41A1}">
      <text>
        <r>
          <rPr>
            <sz val="8"/>
            <color indexed="81"/>
            <rFont val="Tahoma"/>
            <family val="2"/>
          </rPr>
          <t>Allows trade-off of envelope components with other envelope components only.</t>
        </r>
      </text>
    </comment>
    <comment ref="G45" authorId="0" shapeId="0" xr:uid="{BE8FC651-57BC-4072-BFED-ADD7FC42C4C3}">
      <text>
        <r>
          <rPr>
            <sz val="8"/>
            <color indexed="81"/>
            <rFont val="Tahoma"/>
            <family val="2"/>
          </rPr>
          <t>Allows trade-off of any one component with any other component, eg; one or more building envelope components may trade-off performance with any BE and/or HVAC components etc.</t>
        </r>
      </text>
    </comment>
    <comment ref="N47" authorId="0" shapeId="0" xr:uid="{681CA8AC-53C5-4942-B31C-A019E61E0516}">
      <text>
        <r>
          <rPr>
            <sz val="8"/>
            <color indexed="81"/>
            <rFont val="Tahoma"/>
            <family val="2"/>
          </rPr>
          <t>If not listed in drop box, list as "Other"  in first box, then indicate here, the name of software used for ECB method calculations.</t>
        </r>
      </text>
    </comment>
    <comment ref="O64" authorId="0" shapeId="0" xr:uid="{A67EAF28-F845-437A-8CCE-DD4A86860CF9}">
      <text>
        <r>
          <rPr>
            <sz val="8"/>
            <color indexed="81"/>
            <rFont val="Tahoma"/>
            <family val="2"/>
          </rPr>
          <t>Indicate responsible party for this Section. (Typical for each Section and Modelling)</t>
        </r>
      </text>
    </comment>
    <comment ref="E75" authorId="0" shapeId="0" xr:uid="{010F1227-5638-403E-838B-2322A82CAE1E}">
      <text>
        <r>
          <rPr>
            <sz val="8"/>
            <color indexed="81"/>
            <rFont val="Tahoma"/>
            <family val="2"/>
          </rPr>
          <t>Since ECB method already calculates building Performance Data, this separate declaration is not necessary.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Gregory McCall</author>
    <author>A satisfied Microsoft Office user</author>
  </authors>
  <commentList>
    <comment ref="H3" authorId="0" shapeId="0" xr:uid="{8EB2E49A-A5E3-4F49-93A1-70D946E767C0}">
      <text>
        <r>
          <rPr>
            <sz val="8"/>
            <color indexed="81"/>
            <rFont val="Tahoma"/>
            <family val="2"/>
          </rPr>
          <t>All info input here will transfer to other pages.</t>
        </r>
      </text>
    </comment>
    <comment ref="AE3" authorId="0" shapeId="0" xr:uid="{197334CC-5700-48B0-A42C-9E8F6221CFBA}">
      <text>
        <r>
          <rPr>
            <sz val="8"/>
            <color indexed="81"/>
            <rFont val="Tahoma"/>
            <family val="2"/>
          </rPr>
          <t>Submit without number, then update once permit number is known.
All info input here will transfer to other pages.</t>
        </r>
      </text>
    </comment>
    <comment ref="Q7" authorId="0" shapeId="0" xr:uid="{17E97CFF-672A-433B-AB3D-632D5DF90304}">
      <text>
        <r>
          <rPr>
            <sz val="8"/>
            <color indexed="81"/>
            <rFont val="Tahoma"/>
            <family val="2"/>
          </rPr>
          <t xml:space="preserve">Help for TI:
This checklist process </t>
        </r>
        <r>
          <rPr>
            <u/>
            <sz val="8"/>
            <color indexed="81"/>
            <rFont val="Tahoma"/>
            <family val="2"/>
          </rPr>
          <t>applies</t>
        </r>
        <r>
          <rPr>
            <sz val="8"/>
            <color indexed="81"/>
            <rFont val="Tahoma"/>
            <family val="2"/>
          </rPr>
          <t xml:space="preserve"> to the first tenants within a space, as the first tenant is considered an extension of the building's new construction.
Since the building envelope likely does not apply, use N/A for Section 5 below, but use the Prescriptive page 2 since the mechancial and electrical will need to use this path.</t>
        </r>
      </text>
    </comment>
    <comment ref="AA7" authorId="0" shapeId="0" xr:uid="{64B53750-CA0B-4D88-9398-AA59E3042490}">
      <text>
        <r>
          <rPr>
            <sz val="8"/>
            <color indexed="81"/>
            <rFont val="Tahoma"/>
            <family val="2"/>
          </rPr>
          <t>Rzone = Rezoning
NC = New Construction
C&amp;S = Core &amp; Shell
Rcon = Reconstruction
Add = Addition</t>
        </r>
      </text>
    </comment>
    <comment ref="AC7" authorId="0" shapeId="0" xr:uid="{ABD198F6-827F-4256-97DE-BAD30734480B}">
      <text>
        <r>
          <rPr>
            <sz val="8"/>
            <color indexed="81"/>
            <rFont val="Tahoma"/>
            <family val="2"/>
          </rPr>
          <t>Rzone = Rezoning
NC = New Construction
C&amp;S = Core &amp; Shell
Rcon = Reconstruction
Add = Addition</t>
        </r>
      </text>
    </comment>
    <comment ref="AE7" authorId="0" shapeId="0" xr:uid="{33F100DE-8442-4A08-8F1E-CA10E2616453}">
      <text>
        <r>
          <rPr>
            <sz val="8"/>
            <color indexed="81"/>
            <rFont val="Tahoma"/>
            <family val="2"/>
          </rPr>
          <t>Rzone = Rezoning
NC = New Construction
C&amp;S = Core &amp; Shell
Rcon = Reconstruction
Add = Addition</t>
        </r>
      </text>
    </comment>
    <comment ref="AG7" authorId="0" shapeId="0" xr:uid="{BA2B10C9-8264-4B2A-8F76-FEEB3BFDDD95}">
      <text>
        <r>
          <rPr>
            <sz val="8"/>
            <color indexed="81"/>
            <rFont val="Tahoma"/>
            <family val="2"/>
          </rPr>
          <t>Rzone = Rezoning
NC = New Construction
C&amp;S = Core &amp; Shell
Rcon = Reconstruction
Add = Addition</t>
        </r>
      </text>
    </comment>
    <comment ref="I9" authorId="0" shapeId="0" xr:uid="{6170D0DE-D085-44AE-961E-C0257116D4EE}">
      <text>
        <r>
          <rPr>
            <sz val="8"/>
            <color indexed="81"/>
            <rFont val="Tahoma"/>
            <family val="2"/>
          </rPr>
          <t>Indicate Usage(s) starting with largest area, then add in order of decreasing area.
If mixed use and ground floor is numerous CRUs, then indicate a single appropriate "retail" to represent all general retail spaces.</t>
        </r>
      </text>
    </comment>
    <comment ref="O9" authorId="0" shapeId="0" xr:uid="{C948439C-C85F-4435-B60A-0D6172F7564C}">
      <text>
        <r>
          <rPr>
            <sz val="8"/>
            <color indexed="81"/>
            <rFont val="Tahoma"/>
            <family val="2"/>
          </rPr>
          <t>Indicate area in square meters. Example:  3540</t>
        </r>
      </text>
    </comment>
    <comment ref="AF11" authorId="0" shapeId="0" xr:uid="{DD919EC9-D04F-4935-A79C-9B1930765D13}">
      <text>
        <r>
          <rPr>
            <u/>
            <sz val="8"/>
            <color indexed="81"/>
            <rFont val="Tahoma"/>
            <family val="2"/>
          </rPr>
          <t>Intent:</t>
        </r>
        <r>
          <rPr>
            <sz val="8"/>
            <color indexed="81"/>
            <rFont val="Tahoma"/>
            <family val="2"/>
          </rPr>
          <t xml:space="preserve">  Account for all conditioned and semiheated spaces only.  If area is zero or Not Applicable then input 0, not N/A or  0sqm.
</t>
        </r>
        <r>
          <rPr>
            <u/>
            <sz val="8"/>
            <color indexed="81"/>
            <rFont val="Tahoma"/>
            <family val="2"/>
          </rPr>
          <t>Space Area calculation:</t>
        </r>
        <r>
          <rPr>
            <sz val="8"/>
            <color indexed="81"/>
            <rFont val="Tahoma"/>
            <family val="2"/>
          </rPr>
          <t xml:space="preserve">
Calculate all areas except "non-conditioned" spaces.  This means to exclude all outside spaces (patios), and include all interior spaces (ie storage, etc) as long as they are conditioned or semi-heated.
</t>
        </r>
      </text>
    </comment>
    <comment ref="AF12" authorId="0" shapeId="0" xr:uid="{95B70C18-8E06-4F2B-A14E-A5E257B88ACD}">
      <text>
        <r>
          <rPr>
            <u/>
            <sz val="8"/>
            <color indexed="81"/>
            <rFont val="Tahoma"/>
            <family val="2"/>
          </rPr>
          <t>Intent:</t>
        </r>
        <r>
          <rPr>
            <sz val="8"/>
            <color indexed="81"/>
            <rFont val="Tahoma"/>
            <family val="2"/>
          </rPr>
          <t xml:space="preserve">  Account for all conditioned and semiheated spaces only.  If area is zero or Not Applicable then input 0, not N/A or  0sqm.
</t>
        </r>
        <r>
          <rPr>
            <u/>
            <sz val="8"/>
            <color indexed="81"/>
            <rFont val="Tahoma"/>
            <family val="2"/>
          </rPr>
          <t>Space Area calculation:</t>
        </r>
        <r>
          <rPr>
            <sz val="8"/>
            <color indexed="81"/>
            <rFont val="Tahoma"/>
            <family val="2"/>
          </rPr>
          <t xml:space="preserve">
Calculate all areas except "non-conditioned" spaces.  This means to exclude all outside spaces (patios), and include all interior spaces (ie storage, etc) as long as they are conditioned or semi-heated.
</t>
        </r>
      </text>
    </comment>
    <comment ref="AF13" authorId="0" shapeId="0" xr:uid="{62F2C1B4-9C78-48F3-9CB6-651C6972047A}">
      <text>
        <r>
          <rPr>
            <u/>
            <sz val="8"/>
            <color indexed="81"/>
            <rFont val="Tahoma"/>
            <family val="2"/>
          </rPr>
          <t>Intent:</t>
        </r>
        <r>
          <rPr>
            <sz val="8"/>
            <color indexed="81"/>
            <rFont val="Tahoma"/>
            <family val="2"/>
          </rPr>
          <t xml:space="preserve">  Account for all conditioned and semiheated spaces only.  If area is zero or Not Applicable then input 0, not N/A or  0sqm.
</t>
        </r>
        <r>
          <rPr>
            <u/>
            <sz val="8"/>
            <color indexed="81"/>
            <rFont val="Tahoma"/>
            <family val="2"/>
          </rPr>
          <t>Space Area calculation:</t>
        </r>
        <r>
          <rPr>
            <sz val="8"/>
            <color indexed="81"/>
            <rFont val="Tahoma"/>
            <family val="2"/>
          </rPr>
          <t xml:space="preserve">
Calculate all areas except "non-conditioned" spaces.  This means to exclude all outside spaces (patios), and include all interior spaces (ie storage, etc) as long as they are conditioned or semi-heated.
</t>
        </r>
      </text>
    </comment>
    <comment ref="I14" authorId="1" shapeId="0" xr:uid="{F27B595E-BFBB-45ED-87C8-C1DD8AA1488F}">
      <text>
        <r>
          <rPr>
            <sz val="8"/>
            <color indexed="81"/>
            <rFont val="Tahoma"/>
            <family val="2"/>
          </rPr>
          <t>Use this cell to see a detailed  description of the building(s) being considered above.  To see the description, first choose the building from the drop box in this cell.  The detailed description of the selected building will appear outside the checklist, to the right.</t>
        </r>
      </text>
    </comment>
    <comment ref="AF14" authorId="0" shapeId="0" xr:uid="{43A759B3-A9C5-4BD7-81CE-BD369AB5F0D8}">
      <text>
        <r>
          <rPr>
            <sz val="8"/>
            <color indexed="81"/>
            <rFont val="Tahoma"/>
            <family val="2"/>
          </rPr>
          <t>Account for all spaces within the parkade structure only, including elevator vestibules and stairwells.  If there is no parkade then enter 0, not N/A or  0sqm.</t>
        </r>
      </text>
    </comment>
    <comment ref="H16" authorId="0" shapeId="0" xr:uid="{03C37B39-D711-43E9-9F1B-BFAC52F7F900}">
      <text>
        <r>
          <rPr>
            <sz val="8"/>
            <color indexed="81"/>
            <rFont val="Tahoma"/>
            <family val="2"/>
          </rPr>
          <t>REQUIRED for New Construction projects.
Indicate R value to one decimal point and in Imperial Units only. 
(TIs to indicate "N/A")</t>
        </r>
      </text>
    </comment>
    <comment ref="P16" authorId="0" shapeId="0" xr:uid="{8937F61C-3B21-4EA0-9609-89924D925390}">
      <text>
        <r>
          <rPr>
            <sz val="8"/>
            <color indexed="81"/>
            <rFont val="Tahoma"/>
            <family val="2"/>
          </rPr>
          <t>Indicate R value to one decimal point and in Imperial Units only.</t>
        </r>
      </text>
    </comment>
    <comment ref="R16" authorId="0" shapeId="0" xr:uid="{0D86591C-2EF5-427E-B52D-E69BCD9CB7EC}">
      <text>
        <r>
          <rPr>
            <sz val="8"/>
            <color indexed="81"/>
            <rFont val="Tahoma"/>
            <family val="2"/>
          </rPr>
          <t>Above ground opaque areas only.</t>
        </r>
      </text>
    </comment>
    <comment ref="U16" authorId="0" shapeId="0" xr:uid="{EAD14896-4AAE-48E7-9A00-2F9506F4A977}">
      <text>
        <r>
          <rPr>
            <sz val="8"/>
            <color indexed="81"/>
            <rFont val="Tahoma"/>
            <family val="2"/>
          </rPr>
          <t>Indicate R value to one decimal point and in Imperial Units only.</t>
        </r>
      </text>
    </comment>
    <comment ref="AA16" authorId="0" shapeId="0" xr:uid="{A7DFB8AF-90DB-443E-933B-6164E72CA18F}">
      <text>
        <r>
          <rPr>
            <sz val="8"/>
            <color indexed="81"/>
            <rFont val="Tahoma"/>
            <family val="2"/>
          </rPr>
          <t>Indicate R value to one decimal point and in Imperial Units only.</t>
        </r>
      </text>
    </comment>
    <comment ref="AG16" authorId="0" shapeId="0" xr:uid="{8B5F7A6D-B560-4D59-9929-2F047628AA82}">
      <text>
        <r>
          <rPr>
            <sz val="8"/>
            <color indexed="81"/>
            <rFont val="Tahoma"/>
            <family val="2"/>
          </rPr>
          <t>Indicate R value to one decimal point and in Imperial Units only.</t>
        </r>
      </text>
    </comment>
    <comment ref="P17" authorId="0" shapeId="0" xr:uid="{A27CD850-E71A-4913-B683-7A99EB8482ED}">
      <text>
        <r>
          <rPr>
            <sz val="8"/>
            <color indexed="81"/>
            <rFont val="Tahoma"/>
            <family val="2"/>
          </rPr>
          <t>Indicate R value to one decimal point and in Imperial Units only.</t>
        </r>
      </text>
    </comment>
    <comment ref="R17" authorId="0" shapeId="0" xr:uid="{AB866F38-5AA0-4D0F-BFEC-1B571001020C}">
      <text>
        <r>
          <rPr>
            <sz val="8"/>
            <color indexed="81"/>
            <rFont val="Tahoma"/>
            <family val="2"/>
          </rPr>
          <t>Above ground opaque areas only.</t>
        </r>
      </text>
    </comment>
    <comment ref="U17" authorId="0" shapeId="0" xr:uid="{DDF85B67-FA4F-4384-85B6-479EBC7D1E7C}">
      <text>
        <r>
          <rPr>
            <sz val="8"/>
            <color indexed="81"/>
            <rFont val="Tahoma"/>
            <family val="2"/>
          </rPr>
          <t>Indicate R value to one decimal point and in Imperial Units only.</t>
        </r>
      </text>
    </comment>
    <comment ref="AA17" authorId="0" shapeId="0" xr:uid="{EC5BB0B3-1AB9-407F-BD32-BE514ED556C9}">
      <text>
        <r>
          <rPr>
            <sz val="8"/>
            <color indexed="81"/>
            <rFont val="Tahoma"/>
            <family val="2"/>
          </rPr>
          <t>Indicate R value to one decimal point and in Imperial Units only.</t>
        </r>
      </text>
    </comment>
    <comment ref="AG17" authorId="0" shapeId="0" xr:uid="{D983CC4E-DA6B-4E23-9DDE-B591C82D742C}">
      <text>
        <r>
          <rPr>
            <sz val="8"/>
            <color indexed="81"/>
            <rFont val="Tahoma"/>
            <family val="2"/>
          </rPr>
          <t>Indicate R value to one decimal point and in Imperial Units only.</t>
        </r>
      </text>
    </comment>
    <comment ref="C21" authorId="0" shapeId="0" xr:uid="{5CBFCED9-D939-455A-8E66-1D52EB0220FD}">
      <text>
        <r>
          <rPr>
            <sz val="8"/>
            <color indexed="81"/>
            <rFont val="Tahoma"/>
            <family val="2"/>
          </rPr>
          <t>Not all Rezoning Conditions apply to all Rezoned projects. Complete the cells applicable to your project. Indicate "N/A" in the cells that do not apply.</t>
        </r>
      </text>
    </comment>
    <comment ref="M21" authorId="0" shapeId="0" xr:uid="{FDB2F437-A0C4-4901-92AE-F6B3BC20961E}">
      <text>
        <r>
          <rPr>
            <sz val="8"/>
            <color indexed="81"/>
            <rFont val="Tahoma"/>
            <family val="2"/>
          </rPr>
          <t>Also known as "% better than code".</t>
        </r>
      </text>
    </comment>
    <comment ref="H22" authorId="0" shapeId="0" xr:uid="{109B7FD0-8C5F-4C75-82BD-4D9225747675}">
      <text>
        <r>
          <rPr>
            <sz val="8"/>
            <color indexed="81"/>
            <rFont val="Tahoma"/>
            <family val="2"/>
          </rPr>
          <t>Thermal Energy Design Intensity (TEDI)</t>
        </r>
      </text>
    </comment>
    <comment ref="F23" authorId="0" shapeId="0" xr:uid="{63F4040D-253A-47DD-9717-F33699A3F78A}">
      <text>
        <r>
          <rPr>
            <sz val="8"/>
            <color indexed="81"/>
            <rFont val="Tahoma"/>
            <family val="2"/>
          </rPr>
          <t>Indicate maximum allowable EUI (kWh/sqm/yr) per the Rezoning Conditions.</t>
        </r>
      </text>
    </comment>
    <comment ref="H23" authorId="0" shapeId="0" xr:uid="{C3DD12D6-2117-404E-A943-D886F90DC2A9}">
      <text>
        <r>
          <rPr>
            <sz val="8"/>
            <color indexed="81"/>
            <rFont val="Tahoma"/>
            <family val="2"/>
          </rPr>
          <t>Indicate maximum allowable TEDI (kWh/sqm/yr) per the Rezoning Conditions.</t>
        </r>
      </text>
    </comment>
    <comment ref="J23" authorId="0" shapeId="0" xr:uid="{12E9B151-383F-4B2E-9EEE-462F7C4C6840}">
      <text>
        <r>
          <rPr>
            <sz val="8"/>
            <color indexed="81"/>
            <rFont val="Tahoma"/>
            <family val="2"/>
          </rPr>
          <t>Indicate maximum allowable GHGI (kgCO2e/sqm/yr) per the Rezoning Conditions.</t>
        </r>
      </text>
    </comment>
    <comment ref="M23" authorId="0" shapeId="0" xr:uid="{7F3AEF15-8495-43AB-8FFA-24769F7A5CB9}">
      <text>
        <r>
          <rPr>
            <sz val="8"/>
            <color indexed="81"/>
            <rFont val="Tahoma"/>
            <family val="2"/>
          </rPr>
          <t xml:space="preserve">Input to first decimal, without % sign. Example:  20.0
Indicate the </t>
        </r>
        <r>
          <rPr>
            <u/>
            <sz val="8"/>
            <color indexed="81"/>
            <rFont val="Tahoma"/>
            <family val="2"/>
          </rPr>
          <t>required</t>
        </r>
        <r>
          <rPr>
            <sz val="8"/>
            <color indexed="81"/>
            <rFont val="Tahoma"/>
            <family val="2"/>
          </rPr>
          <t xml:space="preserve"> energy cost savings (reduction) beyond 90.1-2016, as stipulated by the Rezoning Conditions.
</t>
        </r>
        <r>
          <rPr>
            <u/>
            <sz val="8"/>
            <color indexed="81"/>
            <rFont val="Tahoma"/>
            <family val="2"/>
          </rPr>
          <t>Note:</t>
        </r>
        <r>
          <rPr>
            <sz val="8"/>
            <color indexed="81"/>
            <rFont val="Tahoma"/>
            <family val="2"/>
          </rPr>
          <t xml:space="preserve">  Savings to be measured in % energy cost saved.</t>
        </r>
      </text>
    </comment>
    <comment ref="P23" authorId="0" shapeId="0" xr:uid="{CB407C6E-7251-4DB3-B28B-284ABC0084D7}">
      <text>
        <r>
          <rPr>
            <sz val="8"/>
            <color indexed="81"/>
            <rFont val="Tahoma"/>
            <family val="2"/>
          </rPr>
          <t xml:space="preserve">Input to first decimal, without % sign. Example:  20.0
Indicate the </t>
        </r>
        <r>
          <rPr>
            <u/>
            <sz val="8"/>
            <color indexed="81"/>
            <rFont val="Tahoma"/>
            <family val="2"/>
          </rPr>
          <t>required</t>
        </r>
        <r>
          <rPr>
            <sz val="8"/>
            <color indexed="81"/>
            <rFont val="Tahoma"/>
            <family val="2"/>
          </rPr>
          <t xml:space="preserve"> energy cost savings (reduction) beyond 90.1-2016, as stipulated by the Rezoning Conditions.
</t>
        </r>
        <r>
          <rPr>
            <u/>
            <sz val="8"/>
            <color indexed="81"/>
            <rFont val="Tahoma"/>
            <family val="2"/>
          </rPr>
          <t>Note:</t>
        </r>
        <r>
          <rPr>
            <sz val="8"/>
            <color indexed="81"/>
            <rFont val="Tahoma"/>
            <family val="2"/>
          </rPr>
          <t xml:space="preserve">  Savings to be measured in % energy cost saved.</t>
        </r>
      </text>
    </comment>
    <comment ref="T23" authorId="0" shapeId="0" xr:uid="{1172F30A-AD14-486D-A4E8-7F0D2AADE81B}">
      <text>
        <r>
          <rPr>
            <sz val="8"/>
            <color indexed="81"/>
            <rFont val="Tahoma"/>
            <family val="2"/>
          </rPr>
          <t xml:space="preserve">Indicate level of LEED Certification </t>
        </r>
        <r>
          <rPr>
            <u/>
            <sz val="8"/>
            <color indexed="81"/>
            <rFont val="Tahoma"/>
            <family val="2"/>
          </rPr>
          <t>required</t>
        </r>
        <r>
          <rPr>
            <sz val="8"/>
            <color indexed="81"/>
            <rFont val="Tahoma"/>
            <family val="2"/>
          </rPr>
          <t xml:space="preserve"> by Rezoning Conditions.</t>
        </r>
      </text>
    </comment>
    <comment ref="W23" authorId="0" shapeId="0" xr:uid="{9D64BA37-7ABF-44A0-8676-DEFE7871F01F}">
      <text>
        <r>
          <rPr>
            <sz val="8"/>
            <color indexed="81"/>
            <rFont val="Tahoma"/>
            <family val="2"/>
          </rPr>
          <t xml:space="preserve">Indicate number of LEED energy pts (EAc1) </t>
        </r>
        <r>
          <rPr>
            <u/>
            <sz val="8"/>
            <color indexed="81"/>
            <rFont val="Tahoma"/>
            <family val="2"/>
          </rPr>
          <t>required</t>
        </r>
        <r>
          <rPr>
            <sz val="8"/>
            <color indexed="81"/>
            <rFont val="Tahoma"/>
            <family val="2"/>
          </rPr>
          <t xml:space="preserve"> by Rezoning Conditions. If not specified, indicate N/A but still indicate number of pts achieved below.</t>
        </r>
      </text>
    </comment>
    <comment ref="F24" authorId="0" shapeId="0" xr:uid="{7B14E21D-18A0-473D-9E83-D5F983C9E60D}">
      <text>
        <r>
          <rPr>
            <sz val="8"/>
            <color indexed="81"/>
            <rFont val="Tahoma"/>
            <family val="2"/>
          </rPr>
          <t>Indicate TEUI achieved (kWh/sqm/yr) per the modelling output and City of Vancouver Modelling Guidelines.</t>
        </r>
      </text>
    </comment>
    <comment ref="H24" authorId="0" shapeId="0" xr:uid="{316C24A9-9EF9-40E9-B913-C1D4576AE5FD}">
      <text>
        <r>
          <rPr>
            <sz val="8"/>
            <color indexed="81"/>
            <rFont val="Tahoma"/>
            <family val="2"/>
          </rPr>
          <t>Indicate TEDI achieved (kWh/sqm/yr) per the modelling output and City of Vancouver Modelling Guidelines.</t>
        </r>
      </text>
    </comment>
    <comment ref="J24" authorId="0" shapeId="0" xr:uid="{9B73D757-F3E2-43A9-AF9E-B573F5509373}">
      <text>
        <r>
          <rPr>
            <sz val="8"/>
            <color indexed="81"/>
            <rFont val="Tahoma"/>
            <family val="2"/>
          </rPr>
          <t>Indicate GHGI achieved (kgCO2e/sqm/yr) per the modelling output and City of Vancouver Modelling Guidelines.</t>
        </r>
      </text>
    </comment>
    <comment ref="M24" authorId="0" shapeId="0" xr:uid="{79AE02E1-1B08-41C1-84B7-7DB738D47A83}">
      <text>
        <r>
          <rPr>
            <sz val="8"/>
            <color indexed="81"/>
            <rFont val="Tahoma"/>
            <family val="2"/>
          </rPr>
          <t xml:space="preserve">Input to first decimal, without % sign. Example:  20.0
This cell indicates the energy cost improvement (reduction) </t>
        </r>
        <r>
          <rPr>
            <u/>
            <sz val="8"/>
            <color indexed="81"/>
            <rFont val="Tahoma"/>
            <family val="2"/>
          </rPr>
          <t>achieved</t>
        </r>
        <r>
          <rPr>
            <sz val="8"/>
            <color indexed="81"/>
            <rFont val="Tahoma"/>
            <family val="2"/>
          </rPr>
          <t xml:space="preserve"> beyond 90.1-2016, by percentage.
Note, this measures energy cost savings, not energy savings.</t>
        </r>
      </text>
    </comment>
    <comment ref="P24" authorId="0" shapeId="0" xr:uid="{BC041A94-CA56-45B3-BD6A-7442E63E4BB5}">
      <text>
        <r>
          <rPr>
            <sz val="8"/>
            <color indexed="81"/>
            <rFont val="Tahoma"/>
            <family val="2"/>
          </rPr>
          <t xml:space="preserve">Input to first decimal, without % sign. Example:  20.0
This cell indicates the energy cost improvement (reduction) </t>
        </r>
        <r>
          <rPr>
            <u/>
            <sz val="8"/>
            <color indexed="81"/>
            <rFont val="Tahoma"/>
            <family val="2"/>
          </rPr>
          <t>achieved</t>
        </r>
        <r>
          <rPr>
            <sz val="8"/>
            <color indexed="81"/>
            <rFont val="Tahoma"/>
            <family val="2"/>
          </rPr>
          <t xml:space="preserve"> beyond 90.1-2016, by percentage.
Note, this measures energy cost savings, not energy savings.</t>
        </r>
      </text>
    </comment>
    <comment ref="T24" authorId="0" shapeId="0" xr:uid="{813A80A0-7622-4ACE-A4E0-3DA0DCAAFBDD}">
      <text>
        <r>
          <rPr>
            <sz val="8"/>
            <color indexed="81"/>
            <rFont val="Tahoma"/>
            <family val="2"/>
          </rPr>
          <t xml:space="preserve">Indicate level of LEED Certification </t>
        </r>
        <r>
          <rPr>
            <u/>
            <sz val="8"/>
            <color indexed="81"/>
            <rFont val="Tahoma"/>
            <family val="2"/>
          </rPr>
          <t>achieved</t>
        </r>
        <r>
          <rPr>
            <sz val="8"/>
            <color indexed="81"/>
            <rFont val="Tahoma"/>
            <family val="2"/>
          </rPr>
          <t>.</t>
        </r>
      </text>
    </comment>
    <comment ref="W24" authorId="0" shapeId="0" xr:uid="{BC063667-CB72-40F0-89B0-49D2DFD4261F}">
      <text>
        <r>
          <rPr>
            <sz val="8"/>
            <color indexed="81"/>
            <rFont val="Tahoma"/>
            <family val="2"/>
          </rPr>
          <t xml:space="preserve">Indicate number of LEED energy pts (EAc1) </t>
        </r>
        <r>
          <rPr>
            <u/>
            <sz val="8"/>
            <color indexed="81"/>
            <rFont val="Tahoma"/>
            <family val="2"/>
          </rPr>
          <t>achieved</t>
        </r>
        <r>
          <rPr>
            <sz val="8"/>
            <color indexed="81"/>
            <rFont val="Tahoma"/>
            <family val="2"/>
          </rPr>
          <t xml:space="preserve"> as shown on LEED Letter Template for EAc1.</t>
        </r>
      </text>
    </comment>
    <comment ref="AD27" authorId="0" shapeId="0" xr:uid="{C0E7A1CD-AC7F-405B-831C-6C6B305536E5}">
      <text>
        <r>
          <rPr>
            <sz val="8"/>
            <color indexed="81"/>
            <rFont val="Tahoma"/>
            <family val="2"/>
          </rPr>
          <t>Indicate here any additional Renewable Energy system not listed within Drop-Down menu.</t>
        </r>
      </text>
    </comment>
    <comment ref="C28" authorId="0" shapeId="0" xr:uid="{EF75EFD5-C6CB-4C1E-B2D0-FF95F08DA60C}">
      <text>
        <r>
          <rPr>
            <sz val="8"/>
            <color indexed="81"/>
            <rFont val="Tahoma"/>
            <family val="2"/>
          </rPr>
          <t>Do not include the City neighbourhood energy systems here.  See below for declaration of City neighbourhood energy systems.</t>
        </r>
      </text>
    </comment>
    <comment ref="AB28" authorId="0" shapeId="0" xr:uid="{54EC2749-211F-489E-A906-101DC6D96034}">
      <text>
        <r>
          <rPr>
            <sz val="8"/>
            <color indexed="81"/>
            <rFont val="Tahoma"/>
            <family val="2"/>
          </rPr>
          <t>Indicate here any additional High Performance Energy system not listed within Drop-Down menu.</t>
        </r>
      </text>
    </comment>
    <comment ref="AF31" authorId="0" shapeId="0" xr:uid="{25A84747-A946-4734-8416-A2FF94292231}">
      <text>
        <r>
          <rPr>
            <sz val="8"/>
            <color indexed="81"/>
            <rFont val="Tahoma"/>
            <family val="2"/>
          </rPr>
          <t>Choose:
"N/A" if not in an N/E zone. 
"No" if within a N/E area, but connectability is not required.</t>
        </r>
      </text>
    </comment>
    <comment ref="G39" authorId="0" shapeId="0" xr:uid="{478613E6-465C-4C49-A10B-E69DBF12AB1C}">
      <text>
        <r>
          <rPr>
            <sz val="8"/>
            <color indexed="81"/>
            <rFont val="Tahoma"/>
            <family val="2"/>
          </rPr>
          <t>The Prescriptive Option limits the
window-wall ratio to 40% of the gross exterior wall and limits the skylight-roof ratio to 5% of the roof area.</t>
        </r>
      </text>
    </comment>
    <comment ref="G41" authorId="0" shapeId="0" xr:uid="{47EA7C35-E003-4979-85ED-AFDE252912CB}">
      <text>
        <r>
          <rPr>
            <sz val="8"/>
            <color indexed="81"/>
            <rFont val="Tahoma"/>
            <family val="2"/>
          </rPr>
          <t>Allows trade-off of envelope components with other envelope components only.</t>
        </r>
      </text>
    </comment>
    <comment ref="G47" authorId="0" shapeId="0" xr:uid="{D762D7C4-48F1-414A-9203-2DA6E3A3FD1E}">
      <text>
        <r>
          <rPr>
            <sz val="8"/>
            <color indexed="81"/>
            <rFont val="Tahoma"/>
            <family val="2"/>
          </rPr>
          <t>Allows trade-off of any one component with any other component, eg; one or more building envelope components may trade-off performance with any BE and/or HVAC components etc.</t>
        </r>
      </text>
    </comment>
    <comment ref="N49" authorId="0" shapeId="0" xr:uid="{CA56DA2B-CF07-4BF5-97A9-B00C464569C9}">
      <text>
        <r>
          <rPr>
            <sz val="8"/>
            <color indexed="81"/>
            <rFont val="Tahoma"/>
            <family val="2"/>
          </rPr>
          <t>If not listed in drop box, list as "Other"  in first box, then indicate here, the name of software used for ECB method calculations.</t>
        </r>
      </text>
    </comment>
    <comment ref="O63" authorId="0" shapeId="0" xr:uid="{75A86E0B-F39C-401C-971E-FF5F32F66D65}">
      <text>
        <r>
          <rPr>
            <sz val="8"/>
            <color indexed="81"/>
            <rFont val="Tahoma"/>
            <family val="2"/>
          </rPr>
          <t>Indicate responsible party for this Section. (Typical for each Section and Modeling)</t>
        </r>
      </text>
    </comment>
    <comment ref="E74" authorId="0" shapeId="0" xr:uid="{5B3FDBC5-BDE8-4D09-AB53-597707A322A8}">
      <text>
        <r>
          <rPr>
            <sz val="8"/>
            <color indexed="81"/>
            <rFont val="Tahoma"/>
            <family val="2"/>
          </rPr>
          <t>Since ECB method already calculates building Performance Data, this separate declaration is not necessary.</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Gregory McCall</author>
    <author>McCall, Gregory</author>
  </authors>
  <commentList>
    <comment ref="AG14" authorId="0" shapeId="0" xr:uid="{5BB15EA1-0294-438C-B834-6130B60F0857}">
      <text>
        <r>
          <rPr>
            <sz val="8"/>
            <color indexed="81"/>
            <rFont val="Tahoma"/>
            <family val="2"/>
          </rPr>
          <t>Only Food and/or Beverage establishments are eligible for exterior patio heating systems.</t>
        </r>
      </text>
    </comment>
    <comment ref="P20" authorId="1" shapeId="0" xr:uid="{26FCD009-E5BD-49CB-836C-50F19E44AC51}">
      <text>
        <r>
          <rPr>
            <sz val="9"/>
            <color indexed="81"/>
            <rFont val="Tahoma"/>
            <family val="2"/>
          </rPr>
          <t>Airtightness test results are required for submission at OP stage (see below)</t>
        </r>
      </text>
    </comment>
    <comment ref="L41" authorId="0" shapeId="0" xr:uid="{EEC6C573-1CA2-4437-A602-1074A702F27C}">
      <text>
        <r>
          <rPr>
            <sz val="8"/>
            <color indexed="81"/>
            <rFont val="Tahoma"/>
            <family val="2"/>
          </rPr>
          <t>Indicate where to find the notes within the dwg set or report.</t>
        </r>
      </text>
    </comment>
    <comment ref="V41" authorId="0" shapeId="0" xr:uid="{251AED9D-2EEB-4949-90FB-24D6C5465B20}">
      <text>
        <r>
          <rPr>
            <sz val="8"/>
            <color indexed="81"/>
            <rFont val="Tahoma"/>
            <family val="2"/>
          </rPr>
          <t xml:space="preserve">Indicate the percentage of total slab permimeter length that results in balconies.  Exclude grade and below grade slabs in calculation.  
Indicate integer value per example:  12.3% should be indicated as 12.3 rather than 0.123.  Do not use "%" sign.
</t>
        </r>
      </text>
    </comment>
    <comment ref="V49" authorId="0" shapeId="0" xr:uid="{D9743121-4722-4D12-88F9-83CA41656C3A}">
      <text>
        <r>
          <rPr>
            <sz val="8"/>
            <color indexed="81"/>
            <rFont val="Tahoma"/>
            <family val="2"/>
          </rPr>
          <t>Insert source of input per these examples:
- ASHRAE 62 - 2001 (except Addendum n)
or
- ASHRAE 62.1 - 20__
etc</t>
        </r>
      </text>
    </comment>
    <comment ref="V51" authorId="0" shapeId="0" xr:uid="{40C18217-EBD6-4BAA-9420-7F89E2D905D6}">
      <text>
        <r>
          <rPr>
            <sz val="8"/>
            <color indexed="81"/>
            <rFont val="Tahoma"/>
            <family val="2"/>
          </rPr>
          <t>Insert source of input per these examples:
- Actual: Supplied by Owner
or
- ASHRAE 90.1 - 20__ Table or Chart #
etc</t>
        </r>
      </text>
    </comment>
    <comment ref="V53" authorId="0" shapeId="0" xr:uid="{6384A73D-4B9A-4BFE-9559-8D1251190756}">
      <text>
        <r>
          <rPr>
            <sz val="8"/>
            <color indexed="81"/>
            <rFont val="Tahoma"/>
            <family val="2"/>
          </rPr>
          <t>Insert source of input per these examples:
- Actual: Supplied by Owner
or
- ASHRAE 90.1 - 20__ Table or Chart #
etc</t>
        </r>
      </text>
    </comment>
    <comment ref="N65" authorId="0" shapeId="0" xr:uid="{4EC84F8A-D8A1-4A2F-BC50-EC6EC0A771F5}">
      <text>
        <r>
          <rPr>
            <sz val="8"/>
            <color indexed="81"/>
            <rFont val="Tahoma"/>
            <family val="2"/>
          </rPr>
          <t>The Checklist for New Construction covers the energy requirements for the addition portion of work.  The Checklist for Alterations to Existing Buildings form covers the Part 11 energy upgrade requirements to the existing building.</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Gregory McCall</author>
    <author>McCall, Gregory</author>
  </authors>
  <commentList>
    <comment ref="AG14" authorId="0" shapeId="0" xr:uid="{B91B0ED4-A615-492E-8FF0-09E5E4D0B0AF}">
      <text>
        <r>
          <rPr>
            <sz val="8"/>
            <color indexed="81"/>
            <rFont val="Tahoma"/>
            <family val="2"/>
          </rPr>
          <t>Only Food and/or Beverage establishments are eligible for exterior patio heating systems.</t>
        </r>
      </text>
    </comment>
    <comment ref="P20" authorId="1" shapeId="0" xr:uid="{485E09E7-C463-40B1-9A21-9F9CC377218C}">
      <text>
        <r>
          <rPr>
            <sz val="9"/>
            <color indexed="81"/>
            <rFont val="Tahoma"/>
            <family val="2"/>
          </rPr>
          <t>Airtightness test results are required for submission at OP stage (see below)</t>
        </r>
      </text>
    </comment>
    <comment ref="P34" authorId="0" shapeId="0" xr:uid="{63CFF956-D0B0-4FBF-9861-78FC06FB2AD8}">
      <text>
        <r>
          <rPr>
            <sz val="8"/>
            <color indexed="81"/>
            <rFont val="Tahoma"/>
            <family val="2"/>
          </rPr>
          <t xml:space="preserve">Effective Feb 2014, use "Vancouver" location option within COMcheck for all Vancouver projects. </t>
        </r>
      </text>
    </comment>
    <comment ref="L41" authorId="0" shapeId="0" xr:uid="{ED5AD20D-E7FF-4C42-849F-50669B045C74}">
      <text>
        <r>
          <rPr>
            <sz val="8"/>
            <color indexed="81"/>
            <rFont val="Tahoma"/>
            <family val="2"/>
          </rPr>
          <t>Indicate where to find the notes within the dwg set or report.</t>
        </r>
      </text>
    </comment>
    <comment ref="V41" authorId="0" shapeId="0" xr:uid="{E3FD1835-3503-4F92-80F8-147E7C51CB2D}">
      <text>
        <r>
          <rPr>
            <sz val="8"/>
            <color indexed="81"/>
            <rFont val="Tahoma"/>
            <family val="2"/>
          </rPr>
          <t xml:space="preserve">Indicate the percentage of total slab permimeter length that results in balconies.  Exclude grade and below grade slabs in calculation.  
Indicate integer value per example:  12.3% should be indicated as 12.3 rather than 0.123.  Do not use "%" sign.
</t>
        </r>
      </text>
    </comment>
    <comment ref="V49" authorId="0" shapeId="0" xr:uid="{C14BDAA1-E8F3-4965-88C0-6FDD86C66AAB}">
      <text>
        <r>
          <rPr>
            <sz val="8"/>
            <color indexed="81"/>
            <rFont val="Tahoma"/>
            <family val="2"/>
          </rPr>
          <t>Insert source of input per these examples:
- ASHRAE 62 - 2001 (except Addendum n)
or
- ASHRAE 62.1 - 20__
etc</t>
        </r>
      </text>
    </comment>
    <comment ref="V51" authorId="0" shapeId="0" xr:uid="{E9930110-7E85-4C8B-8967-1B27ACDF30DB}">
      <text>
        <r>
          <rPr>
            <sz val="8"/>
            <color indexed="81"/>
            <rFont val="Tahoma"/>
            <family val="2"/>
          </rPr>
          <t>Insert source of input per these examples:
- Actual: Supplied by Owner
or
- ASHRAE 90.1 - 20__ Table or Chart #
etc</t>
        </r>
      </text>
    </comment>
    <comment ref="V53" authorId="0" shapeId="0" xr:uid="{1DAE60A9-D4F4-4191-BE04-A9AB63A95FC3}">
      <text>
        <r>
          <rPr>
            <sz val="8"/>
            <color indexed="81"/>
            <rFont val="Tahoma"/>
            <family val="2"/>
          </rPr>
          <t>Insert source of input per these examples:
- Actual: Supplied by Owner
or
- ASHRAE 90.1 - 20__ Table or Chart #
etc</t>
        </r>
      </text>
    </comment>
    <comment ref="N65" authorId="0" shapeId="0" xr:uid="{50B0D04F-D67C-478E-A744-98BBBC7E18E8}">
      <text>
        <r>
          <rPr>
            <sz val="8"/>
            <color indexed="81"/>
            <rFont val="Tahoma"/>
            <family val="2"/>
          </rPr>
          <t>The Checklist for New Construction covers the energy requirements for the addition portion of work.  The Checklist for Alterations to Existing Buildings form covers the Part 11 energy upgrade requirements to the existing building.</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Gregory McCall</author>
    <author>McCall, Gregory</author>
  </authors>
  <commentList>
    <comment ref="AG14" authorId="0" shapeId="0" xr:uid="{E7A4EEA8-6F82-4BFD-B399-E1A7C060C3D3}">
      <text>
        <r>
          <rPr>
            <sz val="8"/>
            <color indexed="81"/>
            <rFont val="Tahoma"/>
            <family val="2"/>
          </rPr>
          <t>Only Food and/or Beverage establishments are eligible for exterior patio heating systems.</t>
        </r>
      </text>
    </comment>
    <comment ref="P20" authorId="1" shapeId="0" xr:uid="{B1AC629A-F82A-4DAF-8FA7-AEE63BA8FAA1}">
      <text>
        <r>
          <rPr>
            <sz val="9"/>
            <color indexed="81"/>
            <rFont val="Tahoma"/>
            <family val="2"/>
          </rPr>
          <t>Airtightness test results are required for submission at OP stage (see below)</t>
        </r>
      </text>
    </comment>
    <comment ref="Z37" authorId="0" shapeId="0" xr:uid="{E17A9C7B-4615-4F44-AE95-9980F521387E}">
      <text>
        <r>
          <rPr>
            <sz val="8"/>
            <color indexed="81"/>
            <rFont val="Tahoma"/>
            <family val="2"/>
          </rPr>
          <t>Indicate where to find the notes within the dwg set or report.</t>
        </r>
      </text>
    </comment>
    <comment ref="R39" authorId="0" shapeId="0" xr:uid="{E4F189F5-BD23-4AA3-A93C-E3638DA1DBE5}">
      <text>
        <r>
          <rPr>
            <sz val="8"/>
            <color indexed="81"/>
            <rFont val="Tahoma"/>
            <family val="2"/>
          </rPr>
          <t xml:space="preserve">Exclude balconies.
Indicate value per example "25" rather than "0.25". Do not use "%" sign.
Uninsulated slab ends are a source of significant heat loss, highly disproportionate to their relative area. </t>
        </r>
      </text>
    </comment>
    <comment ref="P45" authorId="0" shapeId="0" xr:uid="{51A9990F-855E-41DE-B98A-27B2BFAA7049}">
      <text>
        <r>
          <rPr>
            <sz val="8"/>
            <color indexed="81"/>
            <rFont val="Tahoma"/>
            <family val="2"/>
          </rPr>
          <t>Indicate items that are below the minimum Prescriptive standard.</t>
        </r>
      </text>
    </comment>
    <comment ref="U49" authorId="0" shapeId="0" xr:uid="{082939C5-8C4E-46C4-8A81-89BDB08BE1AF}">
      <text>
        <r>
          <rPr>
            <sz val="8"/>
            <color indexed="81"/>
            <rFont val="Tahoma"/>
            <family val="2"/>
          </rPr>
          <t>Insert source of input per these examples:
- ASHRAE 62 - 2001 (except Addendum n)
or
- ASHRAE 62.1 - 20__
etc</t>
        </r>
      </text>
    </comment>
    <comment ref="U50" authorId="0" shapeId="0" xr:uid="{33652A83-6955-494C-A3A5-2A41F92425FC}">
      <text>
        <r>
          <rPr>
            <sz val="8"/>
            <color indexed="81"/>
            <rFont val="Tahoma"/>
            <family val="2"/>
          </rPr>
          <t>Insert source of input per these examples:
- Actual: Supplied by Owner
or
- ASHRAE 90.1 - 20__ Table or Chart #
etc</t>
        </r>
      </text>
    </comment>
    <comment ref="U51" authorId="0" shapeId="0" xr:uid="{454DE4CB-80C9-4C1D-AC72-5B3D344FD653}">
      <text>
        <r>
          <rPr>
            <sz val="8"/>
            <color indexed="81"/>
            <rFont val="Tahoma"/>
            <family val="2"/>
          </rPr>
          <t>Insert source of input per these examples:
- Actual: Supplied by Owner
or
- ASHRAE 90.1 - 20__ Table or Chart #
etc</t>
        </r>
      </text>
    </comment>
    <comment ref="P57" authorId="0" shapeId="0" xr:uid="{1F0C5F19-4EB0-4981-B29E-496798D00E54}">
      <text>
        <r>
          <rPr>
            <sz val="8"/>
            <color indexed="81"/>
            <rFont val="Tahoma"/>
            <family val="2"/>
          </rPr>
          <t>Indicate items that are below the minimum Prescriptive standard.</t>
        </r>
      </text>
    </comment>
    <comment ref="P63" authorId="0" shapeId="0" xr:uid="{EEC117DF-71AF-451A-8C7A-9B1BE2A65BF9}">
      <text>
        <r>
          <rPr>
            <sz val="8"/>
            <color indexed="81"/>
            <rFont val="Tahoma"/>
            <family val="2"/>
          </rPr>
          <t>Indicate items that are below the minimum Prescriptive standard.</t>
        </r>
      </text>
    </comment>
    <comment ref="N69" authorId="0" shapeId="0" xr:uid="{547453B7-0D07-426D-88EF-722B29A47988}">
      <text>
        <r>
          <rPr>
            <sz val="8"/>
            <color indexed="81"/>
            <rFont val="Tahoma"/>
            <family val="2"/>
          </rPr>
          <t>Indicate "X" if model has exempted assemblies per Table 11.3.1-5a.  Note VBBL allows only 1% exemption rather than 5%.</t>
        </r>
      </text>
    </comment>
    <comment ref="AG69" authorId="0" shapeId="0" xr:uid="{14A0243E-5D05-434C-AA6F-F6A1BFBCAB6E}">
      <text>
        <r>
          <rPr>
            <sz val="8"/>
            <color indexed="81"/>
            <rFont val="Tahoma"/>
            <family val="2"/>
          </rPr>
          <t>Indicate to first decimal point.  Example:  2.6 not 0.026.  Do not type "%".</t>
        </r>
      </text>
    </comment>
    <comment ref="P71" authorId="0" shapeId="0" xr:uid="{162A52D0-BE4C-4BFD-816D-1FE0AFC2A70C}">
      <text>
        <r>
          <rPr>
            <sz val="8"/>
            <color indexed="81"/>
            <rFont val="Tahoma"/>
            <family val="2"/>
          </rPr>
          <t>Although it is not required by ASHRAE 90.1, the City encourages the incorporation of the exempted assembly R value to more accurately reflect the envelope performance.</t>
        </r>
      </text>
    </comment>
    <comment ref="R71" authorId="0" shapeId="0" xr:uid="{3CD6D62D-CDCC-48AE-B81C-41B96C5C8C2E}">
      <text>
        <r>
          <rPr>
            <sz val="8"/>
            <color indexed="81"/>
            <rFont val="Tahoma"/>
            <family val="2"/>
          </rPr>
          <t>Although the area of the exempted assembly has been incorporated into the adjacent assembly area value, has the adj assembly's R value been adjusted to become an "effective" R value?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Gregory McCall</author>
  </authors>
  <commentList>
    <comment ref="AB12" authorId="0" shapeId="0" xr:uid="{1A62EB5F-E126-4587-97A3-70D23C9C5DB8}">
      <text>
        <r>
          <rPr>
            <sz val="8"/>
            <color indexed="81"/>
            <rFont val="Tahoma"/>
            <family val="2"/>
          </rPr>
          <t xml:space="preserve">If a District Energy system is being used, the space heating requirement may be covered in the District Energy section below, and the natural gas section might be limited to the generation of hot water.
</t>
        </r>
      </text>
    </comment>
    <comment ref="F51" authorId="0" shapeId="0" xr:uid="{6F475F66-C8A5-4E13-BC6D-F93A2FAC1598}">
      <text>
        <r>
          <rPr>
            <sz val="8"/>
            <color indexed="81"/>
            <rFont val="Tahoma"/>
            <family val="2"/>
          </rPr>
          <t>Include the Neighbourhood Energy system only if you are designing for immediate connection.   To select an existing Neighbourhood Energy system, click here.</t>
        </r>
      </text>
    </comment>
    <comment ref="AB58" authorId="0" shapeId="0" xr:uid="{C30CEDA7-1E0E-4109-9529-2FA5D3CB8DE0}">
      <text>
        <r>
          <rPr>
            <sz val="8"/>
            <color indexed="81"/>
            <rFont val="Tahoma"/>
            <family val="2"/>
          </rPr>
          <t>If Neighbourhood Energy system is heated using 100% natural gas, then use 17.09 Mbtu / tonne CO</t>
        </r>
        <r>
          <rPr>
            <vertAlign val="subscript"/>
            <sz val="8"/>
            <color indexed="81"/>
            <rFont val="Tahoma"/>
            <family val="2"/>
          </rPr>
          <t>2</t>
        </r>
        <r>
          <rPr>
            <sz val="8"/>
            <color indexed="81"/>
            <rFont val="Tahoma"/>
            <family val="2"/>
          </rPr>
          <t xml:space="preserve"> otherwise input value representing emissions ratio of source(s).</t>
        </r>
      </text>
    </comment>
    <comment ref="I78" authorId="0" shapeId="0" xr:uid="{CD651711-F5DB-47BE-B76C-8F6DF6B802DE}">
      <text>
        <r>
          <rPr>
            <sz val="8"/>
            <color indexed="81"/>
            <rFont val="Tahoma"/>
            <family val="2"/>
          </rPr>
          <t>Insert source of input per these examples:
- ASHRAE 62.1 - 2001 (except Add'm N)
or
- ASHRAE 62.1 - 20__
etc</t>
        </r>
      </text>
    </comment>
    <comment ref="I79" authorId="0" shapeId="0" xr:uid="{BD123D64-3F67-49E3-9249-1DCA40E91984}">
      <text>
        <r>
          <rPr>
            <sz val="8"/>
            <color indexed="81"/>
            <rFont val="Tahoma"/>
            <family val="2"/>
          </rPr>
          <t>Insert source of input per these examples:
- Actual: Supplied by Owner
or
- ASHRAE 90.1 - 20__ Table or Chart #
etc</t>
        </r>
      </text>
    </comment>
    <comment ref="I80" authorId="0" shapeId="0" xr:uid="{C4E41586-C821-496D-B00E-5E45EC1BEBEE}">
      <text>
        <r>
          <rPr>
            <sz val="8"/>
            <color indexed="81"/>
            <rFont val="Tahoma"/>
            <family val="2"/>
          </rPr>
          <t>Insert source of input per these examples:
- Actual: Supplied by Owner
or
- ASHRAE 90.1 - 20__ Table or Chart #
etc</t>
        </r>
      </text>
    </comment>
    <comment ref="AB80" authorId="0" shapeId="0" xr:uid="{5CB4BF6E-A3A9-45F7-8F0B-E4DD5202E8AB}">
      <text>
        <r>
          <rPr>
            <sz val="8"/>
            <color indexed="81"/>
            <rFont val="Tahoma"/>
            <family val="2"/>
          </rPr>
          <t>Auto generated from Checklist page 1.</t>
        </r>
      </text>
    </comment>
    <comment ref="AE80" authorId="0" shapeId="0" xr:uid="{16E4630F-4CC3-45AC-BAAA-6074E2B2960E}">
      <text>
        <r>
          <rPr>
            <sz val="8"/>
            <color indexed="81"/>
            <rFont val="Tahoma"/>
            <family val="2"/>
          </rPr>
          <t>Insert same Area value as generated in energy model.  Insert in square meters.</t>
        </r>
      </text>
    </comment>
    <comment ref="I81" authorId="0" shapeId="0" xr:uid="{490489BF-255A-4F44-A38B-87C5686C4258}">
      <text>
        <r>
          <rPr>
            <sz val="8"/>
            <color indexed="81"/>
            <rFont val="Tahoma"/>
            <family val="2"/>
          </rPr>
          <t>Insert source of input per these examples:
- Actual: Supplied by Owner
or
- ASHRAE 90.1 - 20__ Table or Chart #
etc</t>
        </r>
      </text>
    </comment>
    <comment ref="AB81" authorId="0" shapeId="0" xr:uid="{AA79BC95-5BCF-42E1-ADBA-F6C472A4E26F}">
      <text>
        <r>
          <rPr>
            <sz val="8"/>
            <color indexed="81"/>
            <rFont val="Tahoma"/>
            <family val="2"/>
          </rPr>
          <t>Auto generated from Checklist page 1.</t>
        </r>
      </text>
    </comment>
    <comment ref="AE81" authorId="0" shapeId="0" xr:uid="{34D9A2EA-5A69-4D30-80A2-C6A2E103D59F}">
      <text>
        <r>
          <rPr>
            <sz val="8"/>
            <color indexed="81"/>
            <rFont val="Tahoma"/>
            <family val="2"/>
          </rPr>
          <t>Insert same Area value as generated in energy model.  Insert in square meters.</t>
        </r>
      </text>
    </comment>
    <comment ref="N82" authorId="0" shapeId="0" xr:uid="{2E0A2518-D7F2-48B8-811E-F1F1CAAF9E0C}">
      <text>
        <r>
          <rPr>
            <sz val="8"/>
            <color indexed="81"/>
            <rFont val="Tahoma"/>
            <family val="2"/>
          </rPr>
          <t>yy/mm/dd</t>
        </r>
      </text>
    </comment>
    <comment ref="AB82" authorId="0" shapeId="0" xr:uid="{DAF6C752-F02E-4C61-A90F-111673C7D0B3}">
      <text>
        <r>
          <rPr>
            <sz val="8"/>
            <color indexed="81"/>
            <rFont val="Tahoma"/>
            <family val="2"/>
          </rPr>
          <t>Auto generated from Checklist page 1.</t>
        </r>
      </text>
    </comment>
    <comment ref="AE82" authorId="0" shapeId="0" xr:uid="{C4BC04D8-5951-4E76-B054-10E634CD8008}">
      <text>
        <r>
          <rPr>
            <sz val="8"/>
            <color indexed="81"/>
            <rFont val="Tahoma"/>
            <family val="2"/>
          </rPr>
          <t>Insert same Area value as generated in energy model.  Insert in square meters.</t>
        </r>
      </text>
    </comment>
    <comment ref="N83" authorId="0" shapeId="0" xr:uid="{87015FDF-B382-4A2D-8B89-30421E6D2237}">
      <text>
        <r>
          <rPr>
            <sz val="8"/>
            <color indexed="81"/>
            <rFont val="Tahoma"/>
            <family val="2"/>
          </rPr>
          <t>yy/mm/dd</t>
        </r>
      </text>
    </comment>
    <comment ref="AE83" authorId="0" shapeId="0" xr:uid="{3791C2E7-7E78-4015-A470-D057E8E81ECB}">
      <text>
        <r>
          <rPr>
            <sz val="8"/>
            <color indexed="81"/>
            <rFont val="Tahoma"/>
            <family val="2"/>
          </rPr>
          <t>Manually input total space area used in energy model.  (Model may sometimes not include Semi-heated space areas.)  Insert in square meters.</t>
        </r>
      </text>
    </comment>
  </commentList>
</comments>
</file>

<file path=xl/sharedStrings.xml><?xml version="1.0" encoding="utf-8"?>
<sst xmlns="http://schemas.openxmlformats.org/spreadsheetml/2006/main" count="1773" uniqueCount="735">
  <si>
    <t>HVAC</t>
  </si>
  <si>
    <t>Building Envelope</t>
  </si>
  <si>
    <t>Power</t>
  </si>
  <si>
    <t>Building Envelope Trade-Off Option - Deliverables (Required):</t>
  </si>
  <si>
    <t>Prescriptive Building Envelope Option - Deliverables (Required):</t>
  </si>
  <si>
    <t>Lighting:  Building Area Method</t>
  </si>
  <si>
    <t>Lighting:  Space-By-Space Method</t>
  </si>
  <si>
    <t>Mandatory Provisions (Part II, pages 1 &amp; 2)</t>
  </si>
  <si>
    <t>HVAC Simplified Approach Option (Part I)</t>
  </si>
  <si>
    <t>HVAC Simplified Approach Option</t>
  </si>
  <si>
    <t>Service Water Heating Compliance Documentation</t>
  </si>
  <si>
    <t>Building Envelope Compliance Documentation (Part I)</t>
  </si>
  <si>
    <t>Building Envelope Compliance Documentation (Part II, pages 1 &amp; 2)</t>
  </si>
  <si>
    <t>Lighting Compliance Documentation</t>
  </si>
  <si>
    <r>
      <t xml:space="preserve">or </t>
    </r>
    <r>
      <rPr>
        <b/>
        <sz val="10"/>
        <rFont val="Arial"/>
        <family val="2"/>
      </rPr>
      <t>both</t>
    </r>
    <r>
      <rPr>
        <sz val="10"/>
        <rFont val="Arial"/>
        <family val="2"/>
      </rPr>
      <t xml:space="preserve"> of the following;</t>
    </r>
  </si>
  <si>
    <t>or</t>
  </si>
  <si>
    <t>EPF Calculation</t>
  </si>
  <si>
    <t>Examples:</t>
  </si>
  <si>
    <t>N/A</t>
  </si>
  <si>
    <t>1)</t>
  </si>
  <si>
    <t>2)</t>
  </si>
  <si>
    <t>OCCUPANCY PERMIT STAGE</t>
  </si>
  <si>
    <t>BUILDING PERMIT STAGE</t>
  </si>
  <si>
    <r>
      <t xml:space="preserve">HVAC - </t>
    </r>
    <r>
      <rPr>
        <u/>
        <sz val="10"/>
        <rFont val="Arial"/>
        <family val="2"/>
      </rPr>
      <t>Mandatory Provisions (Part II, pages 1 &amp; 2)</t>
    </r>
  </si>
  <si>
    <r>
      <t xml:space="preserve">HVAC - </t>
    </r>
    <r>
      <rPr>
        <u/>
        <sz val="10"/>
        <rFont val="Arial"/>
        <family val="2"/>
      </rPr>
      <t>Prescriptive Requirements (Part III, pages 1 &amp; 2)</t>
    </r>
  </si>
  <si>
    <t>Box 6</t>
  </si>
  <si>
    <t>Reference Bldg</t>
  </si>
  <si>
    <t>Proposed Bldg</t>
  </si>
  <si>
    <t>Electricity</t>
  </si>
  <si>
    <t>%</t>
  </si>
  <si>
    <t>Source of Electricity</t>
  </si>
  <si>
    <t>Total Electric Consumption (Regulated only)</t>
  </si>
  <si>
    <t>Electric Energy Savings</t>
  </si>
  <si>
    <t>Reference Bldg (BC)</t>
  </si>
  <si>
    <t>Proposed Bldg (BC)</t>
  </si>
  <si>
    <t>Natural Gas</t>
  </si>
  <si>
    <t>Total Natural Gas Consumption (Regulated only)</t>
  </si>
  <si>
    <t>Total Oil / Other Consumption (Regulated only)</t>
  </si>
  <si>
    <t>Natural Gas Energy Savings</t>
  </si>
  <si>
    <t>GHG Reduction (%)</t>
  </si>
  <si>
    <t>GHG Reduction - Natural Gas</t>
  </si>
  <si>
    <t>GHG Emissions Ratio (BC)</t>
  </si>
  <si>
    <t>Revised GHG Reduction - Electric (BC)</t>
  </si>
  <si>
    <t>SE False Creek District Energy system</t>
  </si>
  <si>
    <t>District Energy Emissions Ratio (National)</t>
  </si>
  <si>
    <t>Percentage Reduction</t>
  </si>
  <si>
    <t>Drop Down Boxes</t>
  </si>
  <si>
    <t>Yes</t>
  </si>
  <si>
    <t>No</t>
  </si>
  <si>
    <t>Box 1</t>
  </si>
  <si>
    <t>Box 2</t>
  </si>
  <si>
    <t>Box 3</t>
  </si>
  <si>
    <t>Box 4</t>
  </si>
  <si>
    <t>X</t>
  </si>
  <si>
    <t>Box 5</t>
  </si>
  <si>
    <r>
      <t>Insulation Package</t>
    </r>
    <r>
      <rPr>
        <sz val="10"/>
        <rFont val="Arial"/>
        <family val="2"/>
      </rPr>
      <t xml:space="preserve"> </t>
    </r>
  </si>
  <si>
    <t>Entire Section Package</t>
  </si>
  <si>
    <t>Oil / Other Energy Savings</t>
  </si>
  <si>
    <t>GHG Reduction - Oil / Other</t>
  </si>
  <si>
    <t>Natural Gas GHG Emissions Ratio (National)</t>
  </si>
  <si>
    <t>Electric GHG Emissions Ratio (National)</t>
  </si>
  <si>
    <t>Oil / Other GHG Emissions Ratio (National)</t>
  </si>
  <si>
    <t>Energy Cost Budget</t>
  </si>
  <si>
    <t>Lighting</t>
  </si>
  <si>
    <t>Service Water Heating</t>
  </si>
  <si>
    <t>Building Permit Application No.:</t>
  </si>
  <si>
    <t>Sect 5:</t>
  </si>
  <si>
    <t>ASHRAE 90.1 Section</t>
  </si>
  <si>
    <t>Beatty St (Central Heat) District Energy system</t>
  </si>
  <si>
    <t>Is there a CP on this project?</t>
  </si>
  <si>
    <t>For the following;</t>
  </si>
  <si>
    <t>Letter of Explanation</t>
  </si>
  <si>
    <t>Total Number of Letters Submitted</t>
  </si>
  <si>
    <t>Version:</t>
  </si>
  <si>
    <t>Vertical Fenestration Area Ratio (%):</t>
  </si>
  <si>
    <t>Skylight-Roof Area Ratio (%):</t>
  </si>
  <si>
    <t>Prescriptive Building Envelope</t>
  </si>
  <si>
    <t>Building Envelope Trade-Off</t>
  </si>
  <si>
    <t>Now</t>
  </si>
  <si>
    <t>Future</t>
  </si>
  <si>
    <t>District Energy</t>
  </si>
  <si>
    <t>Box 8</t>
  </si>
  <si>
    <t>LEED 2009</t>
  </si>
  <si>
    <t>LEED v1.0</t>
  </si>
  <si>
    <t>LEED v1.1</t>
  </si>
  <si>
    <t>- Renewable Energy systems:</t>
  </si>
  <si>
    <t>Oil / Other</t>
  </si>
  <si>
    <t>Regulated Energy Loads</t>
  </si>
  <si>
    <t>GHG Reduction - Electricity</t>
  </si>
  <si>
    <t>Plug Loads</t>
  </si>
  <si>
    <t>Process / Other (Non-Regulated only)</t>
  </si>
  <si>
    <t>Proposed</t>
  </si>
  <si>
    <t>Reference</t>
  </si>
  <si>
    <t>Building Energy</t>
  </si>
  <si>
    <t>Energy Reduction</t>
  </si>
  <si>
    <t>Regulated</t>
  </si>
  <si>
    <t>Non-Regulated</t>
  </si>
  <si>
    <t>Renewable</t>
  </si>
  <si>
    <t>N. Gas</t>
  </si>
  <si>
    <t>Oil/Other</t>
  </si>
  <si>
    <t>Process/Other</t>
  </si>
  <si>
    <t>Total Non-Regulated Energy</t>
  </si>
  <si>
    <t>-</t>
  </si>
  <si>
    <t>Info</t>
  </si>
  <si>
    <t>Usage &amp; Intensity</t>
  </si>
  <si>
    <t>MBtu / yr</t>
  </si>
  <si>
    <t>GHG Reduction</t>
  </si>
  <si>
    <t>Building GHG Emissions per Unit Area (Regulated)</t>
  </si>
  <si>
    <t>Energy Reduction (Regulated)</t>
  </si>
  <si>
    <t>Energy Reduction (Total)</t>
  </si>
  <si>
    <t>( MWh/yr )</t>
  </si>
  <si>
    <r>
      <t>( kWh/m</t>
    </r>
    <r>
      <rPr>
        <vertAlign val="superscript"/>
        <sz val="8"/>
        <rFont val="Arial"/>
        <family val="2"/>
      </rPr>
      <t>2</t>
    </r>
    <r>
      <rPr>
        <sz val="8"/>
        <rFont val="Arial"/>
        <family val="2"/>
      </rPr>
      <t>/yr )</t>
    </r>
  </si>
  <si>
    <t>Bio-fuel based energy</t>
  </si>
  <si>
    <t>Photovoltaic systems</t>
  </si>
  <si>
    <t>Solar Thermal systems</t>
  </si>
  <si>
    <t>Geothermal Heating</t>
  </si>
  <si>
    <t>Geothermal Electric</t>
  </si>
  <si>
    <t>Wave &amp; Tidal Power</t>
  </si>
  <si>
    <t>Low-impact Hydro Electric</t>
  </si>
  <si>
    <t>NE False Creek District Energy system</t>
  </si>
  <si>
    <t>East Fraserlands (River District) system</t>
  </si>
  <si>
    <t>Sect 6)  HVAC</t>
  </si>
  <si>
    <t>Sect 5)  Building Envelope</t>
  </si>
  <si>
    <t>Sect 7)  Service Water Heating</t>
  </si>
  <si>
    <t>Sect 9)  Lighting</t>
  </si>
  <si>
    <t>Sect 8)  Power</t>
  </si>
  <si>
    <t>Sect 10)  Other Equipment</t>
  </si>
  <si>
    <t>- High Performance Energy systems:</t>
  </si>
  <si>
    <t>Ground Source Heat Pump</t>
  </si>
  <si>
    <t>Air Source Heat Pump</t>
  </si>
  <si>
    <t>Waste Heat Recovery (All types)</t>
  </si>
  <si>
    <t>Renewable / High Performance Energy Systems</t>
  </si>
  <si>
    <t>ECB Software</t>
  </si>
  <si>
    <t>eQuest</t>
  </si>
  <si>
    <t>EE4</t>
  </si>
  <si>
    <t>CanQuest</t>
  </si>
  <si>
    <t>Energy Plus</t>
  </si>
  <si>
    <t>Energy Pro</t>
  </si>
  <si>
    <t>IES VE</t>
  </si>
  <si>
    <t>Trace</t>
  </si>
  <si>
    <t>HAP</t>
  </si>
  <si>
    <t>Other</t>
  </si>
  <si>
    <t>DOE</t>
  </si>
  <si>
    <r>
      <t>Residential Conditioned Space Area (m</t>
    </r>
    <r>
      <rPr>
        <vertAlign val="superscript"/>
        <sz val="10"/>
        <rFont val="Arial"/>
        <family val="2"/>
      </rPr>
      <t>2</t>
    </r>
    <r>
      <rPr>
        <sz val="10"/>
        <rFont val="Arial"/>
        <family val="2"/>
      </rPr>
      <t>):</t>
    </r>
  </si>
  <si>
    <r>
      <t>Semiheated Space Area (m</t>
    </r>
    <r>
      <rPr>
        <vertAlign val="superscript"/>
        <sz val="10"/>
        <rFont val="Arial"/>
        <family val="2"/>
      </rPr>
      <t>2</t>
    </r>
    <r>
      <rPr>
        <sz val="10"/>
        <rFont val="Arial"/>
        <family val="2"/>
      </rPr>
      <t>):</t>
    </r>
  </si>
  <si>
    <t>Sect 6 - HVAC (Check and Submit One Method only)</t>
  </si>
  <si>
    <t>Sect 9 - Lighting (Check and Submit One Method only)</t>
  </si>
  <si>
    <r>
      <t xml:space="preserve">Completed </t>
    </r>
    <r>
      <rPr>
        <sz val="10"/>
        <color indexed="14"/>
        <rFont val="Arial"/>
        <family val="2"/>
      </rPr>
      <t>CoV Building Energy and GHG Emissions Calculator Form</t>
    </r>
  </si>
  <si>
    <t>Mandatory Provisions &amp;/or Prescriptive Req'ts</t>
  </si>
  <si>
    <t>Completed ASHRAE 90.1 Compliance Documents and other requirements;</t>
  </si>
  <si>
    <t>Heat</t>
  </si>
  <si>
    <t>High Perf</t>
  </si>
  <si>
    <r>
      <t>MBtu / tonne CO</t>
    </r>
    <r>
      <rPr>
        <vertAlign val="subscript"/>
        <sz val="8"/>
        <color indexed="10"/>
        <rFont val="Arial"/>
        <family val="2"/>
      </rPr>
      <t>2</t>
    </r>
  </si>
  <si>
    <r>
      <t>Tonnes CO</t>
    </r>
    <r>
      <rPr>
        <vertAlign val="subscript"/>
        <sz val="8"/>
        <rFont val="Arial"/>
        <family val="2"/>
      </rPr>
      <t>2</t>
    </r>
  </si>
  <si>
    <r>
      <t>MBtu / Tonne CO</t>
    </r>
    <r>
      <rPr>
        <vertAlign val="subscript"/>
        <sz val="8"/>
        <color indexed="12"/>
        <rFont val="Arial"/>
        <family val="2"/>
      </rPr>
      <t>2</t>
    </r>
  </si>
  <si>
    <r>
      <t>kg (CO</t>
    </r>
    <r>
      <rPr>
        <vertAlign val="subscript"/>
        <sz val="8"/>
        <rFont val="Arial"/>
        <family val="2"/>
      </rPr>
      <t>2</t>
    </r>
    <r>
      <rPr>
        <sz val="8"/>
        <rFont val="Arial"/>
        <family val="2"/>
      </rPr>
      <t>) / m</t>
    </r>
    <r>
      <rPr>
        <vertAlign val="superscript"/>
        <sz val="8"/>
        <rFont val="Arial"/>
        <family val="2"/>
      </rPr>
      <t>2</t>
    </r>
  </si>
  <si>
    <t>Heat (Proposed Bldg)</t>
  </si>
  <si>
    <t>Net Electricity (Proposed Bldg)</t>
  </si>
  <si>
    <t>Renewable Energy Generation (Regulated)</t>
  </si>
  <si>
    <t>High Performance Energy Generation (Regulated)</t>
  </si>
  <si>
    <t>Renewable Heat &amp; Net Electricity Generated (Regulated only)</t>
  </si>
  <si>
    <t>Total Renewable Energy Generated</t>
  </si>
  <si>
    <t>Total High Performance Energy Generated (Regulated only)</t>
  </si>
  <si>
    <t>Statistics ( % of Total Proposed Building Energy Usage)</t>
  </si>
  <si>
    <t>Non-Regulated Energy Loads (Proposed &amp; Reference)</t>
  </si>
  <si>
    <r>
      <t xml:space="preserve">This form is to be completed </t>
    </r>
    <r>
      <rPr>
        <b/>
        <u/>
        <sz val="11"/>
        <color indexed="10"/>
        <rFont val="Arial"/>
        <family val="2"/>
      </rPr>
      <t>digitally</t>
    </r>
    <r>
      <rPr>
        <b/>
        <sz val="11"/>
        <color indexed="10"/>
        <rFont val="Arial"/>
        <family val="2"/>
      </rPr>
      <t>.  For ease of use, drop boxes and pop-up instructions are included.</t>
    </r>
  </si>
  <si>
    <t>If an ASHRAE Section is not applicable, indicate N/A and have the responsible party provide a letter of explanation.</t>
  </si>
  <si>
    <t>Regulated (N. Gas, Elect, Oil/Other)</t>
  </si>
  <si>
    <t>Non-Regulated (Plug)</t>
  </si>
  <si>
    <t>Total Renewable</t>
  </si>
  <si>
    <t>Total High Performance</t>
  </si>
  <si>
    <t>Total Process</t>
  </si>
  <si>
    <t>Building Energy Usage &amp; GHG Emissions</t>
  </si>
  <si>
    <t>Total Energy Usage &amp; Intensity</t>
  </si>
  <si>
    <t>Total</t>
  </si>
  <si>
    <t>Building GHG Emissions</t>
  </si>
  <si>
    <t>National Computations</t>
  </si>
  <si>
    <t>British Columbia Computations (with BC Clean Electricity)</t>
  </si>
  <si>
    <t>BC Clean Electricity</t>
  </si>
  <si>
    <t>Indicate Drawing / Page #s:</t>
  </si>
  <si>
    <t>ASHRAE 62.1 - 2004</t>
  </si>
  <si>
    <t>ASHRAE 62.1 - 2001 (w/o Add N)</t>
  </si>
  <si>
    <t>ASHRAE 62.1 - 2001</t>
  </si>
  <si>
    <t>ASHRAE 62.1 - 2007</t>
  </si>
  <si>
    <t>ASHRAE 62.1 - 2010</t>
  </si>
  <si>
    <t>ASHRAE 90.1 - 2007 Table G-B</t>
  </si>
  <si>
    <t>ASHRAE 90.1 - 2010 Table G-C</t>
  </si>
  <si>
    <t>Schedule of Operation:</t>
  </si>
  <si>
    <t>Total Space Area:</t>
  </si>
  <si>
    <t>Ventilation Std</t>
  </si>
  <si>
    <t>Schedule of Operation</t>
  </si>
  <si>
    <r>
      <t>ASHRAE 90.1 - 2004 Table G-</t>
    </r>
    <r>
      <rPr>
        <b/>
        <sz val="8"/>
        <color indexed="10"/>
        <rFont val="Arial"/>
        <family val="2"/>
      </rPr>
      <t>B</t>
    </r>
  </si>
  <si>
    <t>Occupancy Densities:</t>
  </si>
  <si>
    <t>Recep Power Densities:</t>
  </si>
  <si>
    <t>Receptical Power Densities</t>
  </si>
  <si>
    <t>Actual - Supplied by Owner</t>
  </si>
  <si>
    <t>Res</t>
  </si>
  <si>
    <t>Non-Res</t>
  </si>
  <si>
    <t>Mixed</t>
  </si>
  <si>
    <t>Rate 2</t>
  </si>
  <si>
    <t>Rate 3</t>
  </si>
  <si>
    <t>Rate 4</t>
  </si>
  <si>
    <t>Rate 5</t>
  </si>
  <si>
    <t>Rate 6</t>
  </si>
  <si>
    <t>Rate 7</t>
  </si>
  <si>
    <t>Natural Gas:</t>
  </si>
  <si>
    <t>Electrical:</t>
  </si>
  <si>
    <t>Utility Rates</t>
  </si>
  <si>
    <t>Date:</t>
  </si>
  <si>
    <t>District Energy Systems</t>
  </si>
  <si>
    <t>District Energy Emissions Reference Data</t>
  </si>
  <si>
    <t>Utilities - Electrical</t>
  </si>
  <si>
    <t>Utilities - Natural Gas</t>
  </si>
  <si>
    <t>Ventilation:</t>
  </si>
  <si>
    <r>
      <t>Non-Res Cond Space</t>
    </r>
    <r>
      <rPr>
        <sz val="8"/>
        <rFont val="Arial"/>
        <family val="2"/>
      </rPr>
      <t>:</t>
    </r>
  </si>
  <si>
    <r>
      <t>Res Cond Space</t>
    </r>
    <r>
      <rPr>
        <sz val="8"/>
        <rFont val="Arial"/>
        <family val="2"/>
      </rPr>
      <t>:</t>
    </r>
  </si>
  <si>
    <r>
      <t>Semiheated Space</t>
    </r>
    <r>
      <rPr>
        <sz val="8"/>
        <rFont val="Arial"/>
        <family val="2"/>
      </rPr>
      <t>:</t>
    </r>
  </si>
  <si>
    <t>(Model)</t>
  </si>
  <si>
    <t>(Design - p1)</t>
  </si>
  <si>
    <r>
      <t>Space Areas (m</t>
    </r>
    <r>
      <rPr>
        <vertAlign val="superscript"/>
        <sz val="8"/>
        <rFont val="Arial"/>
        <family val="2"/>
      </rPr>
      <t>2</t>
    </r>
    <r>
      <rPr>
        <sz val="8"/>
        <rFont val="Arial"/>
        <family val="2"/>
      </rPr>
      <t>)</t>
    </r>
  </si>
  <si>
    <t>Building Space Area Comparison - Design vs Model</t>
  </si>
  <si>
    <r>
      <t>ASHRAE 90.1-2004 Table G-</t>
    </r>
    <r>
      <rPr>
        <b/>
        <sz val="8"/>
        <color indexed="10"/>
        <rFont val="Arial"/>
        <family val="2"/>
      </rPr>
      <t>E to O</t>
    </r>
  </si>
  <si>
    <t>ASHRAE 90.1-2007 Table G-E to O</t>
  </si>
  <si>
    <t>ASHRAE 90.1-2010 Table G-D to M</t>
  </si>
  <si>
    <t>Sources Used for Modeling Inputs (Actual, Standards/Tables, Other)</t>
  </si>
  <si>
    <t>HVAC Mandatory Provisions (Part II, pages 1 &amp; 2)</t>
  </si>
  <si>
    <t>Trade-Off Items List</t>
  </si>
  <si>
    <t>Revised Documentation</t>
  </si>
  <si>
    <t>Sources for Mechanical Systems Design</t>
  </si>
  <si>
    <t>Sources used for Mechancial Systems Design</t>
  </si>
  <si>
    <t>Sources used for mechanical systems design (Actual, Standards/Tables, Other);</t>
  </si>
  <si>
    <r>
      <t>MBtu / tonne CO</t>
    </r>
    <r>
      <rPr>
        <vertAlign val="subscript"/>
        <sz val="8"/>
        <rFont val="Arial"/>
        <family val="2"/>
      </rPr>
      <t>2</t>
    </r>
  </si>
  <si>
    <r>
      <t>MBtu / tonne CO</t>
    </r>
    <r>
      <rPr>
        <vertAlign val="subscript"/>
        <sz val="8"/>
        <rFont val="Arial"/>
        <family val="2"/>
      </rPr>
      <t>3</t>
    </r>
    <r>
      <rPr>
        <sz val="10"/>
        <rFont val="Arial"/>
        <family val="2"/>
      </rPr>
      <t/>
    </r>
  </si>
  <si>
    <r>
      <t>Total site of 8,000 m</t>
    </r>
    <r>
      <rPr>
        <vertAlign val="superscript"/>
        <sz val="8"/>
        <rFont val="Arial"/>
        <family val="2"/>
      </rPr>
      <t>2</t>
    </r>
    <r>
      <rPr>
        <sz val="8"/>
        <rFont val="Arial"/>
        <family val="2"/>
      </rPr>
      <t xml:space="preserve"> or greater</t>
    </r>
  </si>
  <si>
    <r>
      <t>MBtu / tonne CO</t>
    </r>
    <r>
      <rPr>
        <vertAlign val="subscript"/>
        <sz val="8"/>
        <rFont val="Arial"/>
        <family val="2"/>
      </rPr>
      <t>4</t>
    </r>
    <r>
      <rPr>
        <sz val="10"/>
        <rFont val="Arial"/>
        <family val="2"/>
      </rPr>
      <t/>
    </r>
  </si>
  <si>
    <r>
      <t>Total new development of 45,000 m</t>
    </r>
    <r>
      <rPr>
        <vertAlign val="superscript"/>
        <sz val="8"/>
        <rFont val="Arial"/>
        <family val="2"/>
      </rPr>
      <t>2</t>
    </r>
    <r>
      <rPr>
        <sz val="8"/>
        <rFont val="Arial"/>
        <family val="2"/>
      </rPr>
      <t xml:space="preserve"> or greater</t>
    </r>
  </si>
  <si>
    <r>
      <t>MBtu / tonne CO</t>
    </r>
    <r>
      <rPr>
        <vertAlign val="subscript"/>
        <sz val="8"/>
        <rFont val="Arial"/>
        <family val="2"/>
      </rPr>
      <t>5</t>
    </r>
    <r>
      <rPr>
        <sz val="10"/>
        <rFont val="Arial"/>
        <family val="2"/>
      </rPr>
      <t/>
    </r>
  </si>
  <si>
    <r>
      <t>MBtu / tonne CO</t>
    </r>
    <r>
      <rPr>
        <vertAlign val="subscript"/>
        <sz val="8"/>
        <rFont val="Arial"/>
        <family val="2"/>
      </rPr>
      <t>6</t>
    </r>
    <r>
      <rPr>
        <sz val="10"/>
        <rFont val="Arial"/>
        <family val="2"/>
      </rPr>
      <t/>
    </r>
  </si>
  <si>
    <t>Envelope Modeling (COMcheck)</t>
  </si>
  <si>
    <t>COMcheck Modeling Software</t>
  </si>
  <si>
    <t>Overall Effective             R-value (entire BE)</t>
  </si>
  <si>
    <t>NC</t>
  </si>
  <si>
    <t>C&amp;S</t>
  </si>
  <si>
    <t>Add</t>
  </si>
  <si>
    <t>High Performance Energy</t>
  </si>
  <si>
    <t>Renewable Energy</t>
  </si>
  <si>
    <t>Construction Types</t>
  </si>
  <si>
    <t>DE</t>
  </si>
  <si>
    <t>Rz Cond's</t>
  </si>
  <si>
    <t>Gold</t>
  </si>
  <si>
    <t>Silver</t>
  </si>
  <si>
    <t>Platinum</t>
  </si>
  <si>
    <t>Certified</t>
  </si>
  <si>
    <t>LEED Certif</t>
  </si>
  <si>
    <t>Building Use(s)</t>
  </si>
  <si>
    <t>Bank Branch</t>
  </si>
  <si>
    <t>Data Centre</t>
  </si>
  <si>
    <t>Distribution Centre</t>
  </si>
  <si>
    <t>Food (Fast Food Rest)</t>
  </si>
  <si>
    <t>Food (Restaurant)</t>
  </si>
  <si>
    <t>Food Sales (specialty)</t>
  </si>
  <si>
    <t>Food Service</t>
  </si>
  <si>
    <t>Gov (Convention Ctr)</t>
  </si>
  <si>
    <t>Gov (Courthouse)</t>
  </si>
  <si>
    <t>Gov (Fire Station)</t>
  </si>
  <si>
    <t>Gov (Library)</t>
  </si>
  <si>
    <t>Gov (Police Station)</t>
  </si>
  <si>
    <t>Gov (Post Office)</t>
  </si>
  <si>
    <t>Gov (Prison)</t>
  </si>
  <si>
    <t>Hotel</t>
  </si>
  <si>
    <t>Laboratory</t>
  </si>
  <si>
    <t>Manuf/Indust Plant</t>
  </si>
  <si>
    <t>Medical (Amb Surg Ctr)</t>
  </si>
  <si>
    <t>Medical (Clinic/Emerg)</t>
  </si>
  <si>
    <t>Medical (Hospital)</t>
  </si>
  <si>
    <t>Medical (PT/Rehab)</t>
  </si>
  <si>
    <t>Medical (Vet Office)</t>
  </si>
  <si>
    <t>Medical Office</t>
  </si>
  <si>
    <t>Office</t>
  </si>
  <si>
    <t>Office (Financial)</t>
  </si>
  <si>
    <t>Other (Education)</t>
  </si>
  <si>
    <t>Other (Entertainment)</t>
  </si>
  <si>
    <t>Other (Lodging/Res)</t>
  </si>
  <si>
    <t>Other (Mall)</t>
  </si>
  <si>
    <t>Other (Public Services)</t>
  </si>
  <si>
    <t>Other (Recreation)</t>
  </si>
  <si>
    <t>Other (Rest/Bar)</t>
  </si>
  <si>
    <t>Other (Services)</t>
  </si>
  <si>
    <t>Other (Specialty Hosp)</t>
  </si>
  <si>
    <t>Other (Stadium)</t>
  </si>
  <si>
    <t>Other (Tech)</t>
  </si>
  <si>
    <t>Other (Utility)</t>
  </si>
  <si>
    <t>Parking</t>
  </si>
  <si>
    <t>Personal Services</t>
  </si>
  <si>
    <t>Rec (Aquarium)</t>
  </si>
  <si>
    <t>Rec (Arena - indoor)</t>
  </si>
  <si>
    <t>Rec (Bar/Nightclub)</t>
  </si>
  <si>
    <t>Rec (Bowling Alley)</t>
  </si>
  <si>
    <t>Rec (Casino)</t>
  </si>
  <si>
    <t>Rec (Fitness Ctr/Gym)</t>
  </si>
  <si>
    <t>Rec (Ice/Curling Rink)</t>
  </si>
  <si>
    <t>Rec (Movie Theatre)</t>
  </si>
  <si>
    <t>Rec (Museum)</t>
  </si>
  <si>
    <t>Rec (Performing Arts)</t>
  </si>
  <si>
    <t>Rec (Race Track)</t>
  </si>
  <si>
    <t>Rec (Roller Rink)</t>
  </si>
  <si>
    <t>Rec (Social/Mtg Hall)</t>
  </si>
  <si>
    <t>Rec (Stadium - closed)</t>
  </si>
  <si>
    <t>Rec (Stadium - open)</t>
  </si>
  <si>
    <t>Rec (Swimming Pool)</t>
  </si>
  <si>
    <t>Rec (Zoo)</t>
  </si>
  <si>
    <t>Residential (Barracks)</t>
  </si>
  <si>
    <t>Retail</t>
  </si>
  <si>
    <t>Retail (Auto Dealership)</t>
  </si>
  <si>
    <t>Retail (Conv w Gas Stn)</t>
  </si>
  <si>
    <t>Retail (Convenience St)</t>
  </si>
  <si>
    <t>Retail (Lifestyle Ctr)</t>
  </si>
  <si>
    <t>Retail (Mall - enclosed)</t>
  </si>
  <si>
    <t>Retail (Repair: Car/Shoe)</t>
  </si>
  <si>
    <t>Retail (Strip Mall)</t>
  </si>
  <si>
    <t>Retail (Supermkt/Groc)</t>
  </si>
  <si>
    <t>Retail (Wholesale Club)</t>
  </si>
  <si>
    <t>Self Storage Facility</t>
  </si>
  <si>
    <t>Trans Terminal/Station</t>
  </si>
  <si>
    <t>Warehouse (Non-Refrig)</t>
  </si>
  <si>
    <t>Warehouse (Refrig)</t>
  </si>
  <si>
    <t>Worship Facility</t>
  </si>
  <si>
    <t>Education (Adult C Educ)</t>
  </si>
  <si>
    <t>Education (College/Univ)</t>
  </si>
  <si>
    <t>Education (K-12)</t>
  </si>
  <si>
    <t>Education (Pre/Daycare)</t>
  </si>
  <si>
    <t>Education (Vocational)</t>
  </si>
  <si>
    <t>Residential (Hall/Dorm)</t>
  </si>
  <si>
    <t>Residential (Multifamily)</t>
  </si>
  <si>
    <t>Residential (Senior Care)</t>
  </si>
  <si>
    <t>Development: Indicate all that apply:</t>
  </si>
  <si>
    <t>Rzone</t>
  </si>
  <si>
    <t>Rcon</t>
  </si>
  <si>
    <t>Unknown (Core &amp; Shell)</t>
  </si>
  <si>
    <r>
      <t>Total Area (m</t>
    </r>
    <r>
      <rPr>
        <vertAlign val="superscript"/>
        <sz val="10"/>
        <rFont val="Arial"/>
        <family val="2"/>
      </rPr>
      <t>2</t>
    </r>
    <r>
      <rPr>
        <sz val="10"/>
        <rFont val="Arial"/>
        <family val="2"/>
      </rPr>
      <t>):</t>
    </r>
  </si>
  <si>
    <t>Building Use, Area &amp; Performance Information</t>
  </si>
  <si>
    <t>Performance Data</t>
  </si>
  <si>
    <t>Performance Data Output</t>
  </si>
  <si>
    <t>COMcheck Output (Pass/Compliance)</t>
  </si>
  <si>
    <t>Exempted Assemblies (1%)</t>
  </si>
  <si>
    <t>Choose One</t>
  </si>
  <si>
    <t>Building Performance Data (nonECB)</t>
  </si>
  <si>
    <t>Primary Use &amp; Area:</t>
  </si>
  <si>
    <t>Secondary Use &amp; Area:</t>
  </si>
  <si>
    <t>Tertiary Use &amp; Area:</t>
  </si>
  <si>
    <t>Additional Use &amp; Area:</t>
  </si>
  <si>
    <t>(Non-Opaque)</t>
  </si>
  <si>
    <t>(Opaque)</t>
  </si>
  <si>
    <t>Building Use Description</t>
  </si>
  <si>
    <t>Building Use description will appear here.</t>
  </si>
  <si>
    <t>Use this designation if interior space design is not part of this scope of work.  To be defined during TI (Tenant Improvement) design stage.</t>
  </si>
  <si>
    <t>Output showing Pass/Compliance.</t>
  </si>
  <si>
    <t>Indicate % of slab ends that are exposed and uninsulated.</t>
  </si>
  <si>
    <t>Bank Branch refers to a commercial banking outlet that offers banking services to walk-in customers. Gross Floor Area should include all space within the building(s), including banking areas, vaults, lobbies, atriums, kitchens used by staff, conference rooms, storage areas, stairways, and elevator shafts.</t>
  </si>
  <si>
    <t>Data Center refers to buildings specifically designed and equipped to meet the needs of high density computing equipment, such as server racks, used for data storage and processing. Typically these facilities require dedicated uninterruptible power supplies and cooling systems. Data center functions may include traditional enterprise services, on-demand enterprise services, high performance computing, internet facilities, and/or hosting facilities. Often Data Centers are free standing, mission critical computing centers. When a data center is located within a larger building, it will usually have its own power and cooling systems, and require a constant power load of 75 kW or more. Data Center is intended for sophisticated computing and server functions; it should not be used to represent a server closet or computer training area. Gross Floor Area should include all space within the building(s) including raised floor computing space, server rack aisles, storage silos, control console areas, battery rooms, mechanical rooms for cooling equipment, administrative office areas, elevator shafts, stairways, break rooms and restrooms.</t>
  </si>
  <si>
    <t>Adult Education refers to buildings used primarily for providing adult students with continuing education, workforce development, or professional development outside of the college or university setting. Gross Floor Area should include all space within the building(s), including classrooms, administrative space, conference rooms, kitchens used by staff, lobbies, cafeterias, auditoriums, stairways, atriums, elevator shafts, and storage areas.</t>
  </si>
  <si>
    <t>Distribution Center refers to unrefrigerated buildings that are used for the temporary storage and redistribution of goods, manufactured products, merchandise or raw materials. Gross Floor Area should include all space within the building(s) including space designed to store non-perishable goods and merchandise, offices, lobbies, stairways, rest rooms, equipment storage areas, and elevator shafts. This should not include exterior/outdoor loading bays or docks.</t>
  </si>
  <si>
    <t>Courthouse refers to buildings used for federal, state, or local courts, and associated administrative office space. Gross Floor Area should include all space within the building(s), including temporary holding cells, chambers, kitchens used by staff, lobbies, atriums, conference rooms and auditoriums, fitness areas for staff, storage areas, stairways, and elevator shafts.</t>
  </si>
  <si>
    <t>Financial Office refers to buildings used for financial services such as bank headquarters and securities and brokerage firms. Gross Floor Area should include all space within the building(s) including offices, trading floors, conference rooms and auditoriums, vaults, kitchens used by staff, lobbies, atriums, fitness areas for staff, storage areas, stairways, and elevator shafts.</t>
  </si>
  <si>
    <t>K-12 School refers to buildings or campuses used as a school for Kindergarten through 12th grade students. This does not include college or university classroom facilities/laboratories, or vocational, technical, trade, adult, or continuing education schools. Gross Floor Area should include all space within the building(s), including classrooms, administrative space, conference rooms, kitchens used by staff, lobbies, cafeterias, gymnasiums, auditoriums, laboratory classrooms, portable classrooms, greenhouses, stairways, atriums, elevator shafts, small landscaping sheds, and storage areas. The ENERGY STAR score for K-12 School does not apply to preschool or day care buildings; in order to classify as K-12 school, more than 75% of the students must be in kindergarten or older.</t>
  </si>
  <si>
    <t>Medical Office refers to buildings used to provide diagnosis and treatment for medical, dental, or psychiatric outpatient care. Gross Floor Area should include all space within the building(s) including offices, exam rooms, laboratories, lobbies, atriums, conference rooms and auditoriums, employee break rooms and kitchens, rest rooms, elevator shafts, stairways, mechanical rooms, and storage areas.</t>
  </si>
  <si>
    <t>Non-Refrigerated Warehouse refers to unrefrigerated buildings that are used to store goods, manufactured products, merchandise or raw materials. Gross Floor Area should include all space within the building(s), including the main storage rooms, administrative office offices, lobbies, stairways, restrooms, equipment storage areas, and elevator shafts. This should not
include exterior/outdoor loading bays or docks.</t>
  </si>
  <si>
    <t>Office refers to buildings used for the conduct of commercial or governmental business activities. This includes administrative and professional offices. Gross Floor Area should include all space within the building(s) including offices, conference rooms and auditoriums, kitchens used by staff, lobbies, fitness areas for staff, storage areas, stairways, and elevator shafts.</t>
  </si>
  <si>
    <t>Residence Hall/Dormitory refers to buildings associated with educational institutions or military facilities which offer multiple accommodations for long-term residents. Gross Floor Area should include all space within the building(s), including bedrooms, common areas, food service facilities, laundry facilities, meeting spaces, exercise rooms, health club/spas, lobbies, elevator shafts, storage areas, and stairways.</t>
  </si>
  <si>
    <t>Refrigerated Warehouse refers to refrigerated buildings that are used to store perishable goods or merchandise under refrigeration at temperatures below 50 degrees Fahrenheit. Gross Floor Area should include all space within the building(s), which includes temperature-controlled areas, administrative offices, lobbies, stairways, restrooms, equipment storage areas, and elevator shafts. This should not include exterior/outdoor loading bays or docks.</t>
  </si>
  <si>
    <t>Senior Care Community refers to buildings that house and provide care and assistance for elderly residents. Gross Floor Area should include all space within the building(s) including individual rooms or units, wellness centers, exam rooms, community rooms, small shops or service areas for residents and visitors (e.g. hair salons, convenience stores), staff offices, lobbies, atriums, cafeterias, kitchens, storage areas, hallways, basements, stairways, corridors between buildings, and elevator shafts. The ENERGY STAR score for Senior Care community applies to nursing homes (skilled nursing facilities) and assisted living facilities. Independent senior living communities are not eligible. However, it is common for some Senior Care Communities to offer a mix of residential options including independent living, assisted living, and skilled nursing. More than 50% of the units in a community must be considered skilled nursing and/or assisted living in order to be eligible for an ENERGY STAR
score as a Senior Care Facility. One exception to this rule is for communities in which 50% or more of the units are independent living (IL) but the IL buildings are separately metered stand-alone buildings, a valid rating can be generated only by fully excluding the IL buildings from the rest of the campus. Facilities with more than 50% independent living units cannot earn an ENERGY STAR score and should benchmark using the Multifamily property type.</t>
  </si>
  <si>
    <t>Wholesale Club/Supercenter refers to buildings used to conduct the retail sale of a wide variety of merchandise, typically in bulk quantities. Merchandise may include food, clothing, office supplies, furniture, electronics, books, sporting goods, toys, and hardware. Gross Floor Area should include all space within the building(s), including the sales floor, offices, storage areas, kitchens, staff break rooms, elevators, and stairwells.</t>
  </si>
  <si>
    <t>Worship Facility refers to buildings that are used as places of worship. This includes churches,
temples, mosques, synagogues, meetinghouses, or any other buildings that primarily function as a place of religious worship. Gross Floor Area should include all areas inside the building that includes the primary worship area, including food preparation, community rooms, classrooms, and supporting areas such as restrooms, storage areas, hallways, and elevator shafts. The ENERGY STAR score for Worship Facilities applies to buildings that function as the primary place of worship and not to other buildings that may be associated with a religious organization, such as living quarters, schools, or buildings used primarily for other community activities. To receive an ENERGY STAR score, a Worship facility must have at least 25 seats, but cannot have more than 4,000.</t>
  </si>
  <si>
    <t>Ambulatory Surgery Centers refers to health care facilities that provide same-day surgical care, including diagnostic and preventive procedures. Gross Floor Area should include all space within the building(s) including offices, operating and recovery rooms, waiting rooms, employee break rooms and kitchens, elevator shafts, stairways, mechanical rooms, and storage areas.</t>
  </si>
  <si>
    <t>Aquarium refers to buildings used to provide aquatic habitat primarily to live animals and which may include public or private viewing areas and educational programs. Gross Floor area should include public and restricted areas such as visitor walkways, tank space, retail areas, restaurants, laboratories, classrooms, administrative/office space, mechanical rooms, storage areas, elevator shafts, and stairwells. Areas not in enclosed buildings, such as outdoor habitats, open-air theaters, walkways, and landscaped areas should not be included in the Gross Floor Area.</t>
  </si>
  <si>
    <t>Automobile Dealership refers to buildings used for the sale of new or used cars and light trucks. Gross Floor Area should include all space within the building(s), including sales floors, offices, conference rooms, vehicle service centers, parts storage areas, waiting rooms, staff break rooms, hallways, and stairwells. Gross Floor Area should not include any exterior spaces such as vehicle parking areas.</t>
  </si>
  <si>
    <t>Bar/Nightclub refers to buildings used primarily for social/entertainment purposes, and is characterized by most of the revenue being generated from the sale of beverages instead of food. Gross Floor Area should include all space within the building(s), including standing/seating
areas, stage/dressing room areas, food/drink preparation or kitchen areas, retail areas, bathrooms, administrative/office space, mechanical rooms, storage areas, elevator shafts, and
stairwells. Properties whose primary business revenues are generated from the sale of food should be entered using one of the Restaurant property uses, even if there is a bar.</t>
  </si>
  <si>
    <t>Barracks refers to residential buildings associated with military facilities or educational institutions which offer multiple accommodations for long-term residents. Gross Floor Area should include all space within the building(s), including bedrooms, common areas, food service facilities, laundry facilities, meeting spaces, exercise rooms, health club/spas, lobbies, elevator shafts, storage areas, and stairways.</t>
  </si>
  <si>
    <t>Bowling alley refers to buildings used for public or private, recreational or professional bowling. Gross Floor Area should include all space within the building(s), including bowling lanes, concession areas, party rooms, retail areas, administrative/office space, employee break rooms, storage areas, and mechanical rooms.</t>
  </si>
  <si>
    <t>Casino refers to buildings primarily used to conduct gambling activities including both electronic and live table games. Gross Floor Area should include all space within the building(s), including the main casino floor/gaming area, restaurants/bars, retail areas, administrative/office space, mechanical rooms, storage areas, elevator shafts, and stairwells. If your Casino is located in the same building as a hotel, we recommend that you enter a separate hotel property use.</t>
  </si>
  <si>
    <t>College/University refers to buildings used for the purpose of higher education. This includes public and private colleges and universities. Gross Floor Area should include all space within the building(s), including classrooms, laboratories, offices, cafeterias, maintenance facilities, arts facilities, athletic facilities, residential areas, storage rooms, restrooms, elevator shafts, and stairways.</t>
  </si>
  <si>
    <t>Convenience Store with Gas Station refers to buildings that are co-located with gas stations and are used for the sale of a limited range of items such as groceries, toiletries, newspapers, soft drinks, tobacco products, and other everyday items. Convenience Store with Gas Station may include space for vehicle servicing and repair. Gross Floor Area should include all space within the building(s), including sales floors, offices, staff break rooms, storage areas, and vehicle repair areas. Energy use associated with outside areas such as vehicle parking and gas filling areas should be included with the total energy use for the building(s), but the square footage associated with these outdoor areas should not be included in the Gross Floor Area.</t>
  </si>
  <si>
    <t>Convenience Store without Gas Station refers to buildings used for the sale of a limited range of items such as groceries, toiletries, newspapers, soft drinks, tobacco products, and other everyday items, which are not co-located with a gas station. Gross Floor Area should include all space within the building(s), including sales floors, offices, staff break rooms, and storage areas. Conference facilities located within a Hotel should be included along with your Hotel property use details, rather than added as a separate Convention Center property use. Conference facilities primarily serving smaller meetings should be entered as Social/Meeting Hall.</t>
  </si>
  <si>
    <t>Convention center refers to buildings used primarily for large conferences, exhibitions, and similar events. Convention centers may include a diverse variety of spaces, including large exhibition halls, meeting rooms, and concession stands. Gross Floor Area should include all space within the building(s), including exhibit halls, preparation and staging areas, meeting rooms, concession stands, offices, bathrooms, break rooms, security areas, elevator shafts, and stairwells. Loading dock areas located outside the walls of the building should not be included in the gross square footage.</t>
  </si>
  <si>
    <t>Enclosed Mall refers to buildings that house multiple stores, often “anchored” by one or more department stores, and with interior walkways. Most stores will not have entrances accessible from outside, with the exception of the “anchor” stores. Gross Floor Area should include all space within the building(s), including retail stores, offices, food courts, restaurants, storage areas, staff break rooms, atriums, walkways, stairwells, and mechanical rooms.</t>
  </si>
  <si>
    <t>Fire Station refers to buildings used to provide emergency response services associated with fires. Fire stations may be staffed by either volunteer or full-time paid firemen. Gross Floor Area should include all space within the building(s), including office areas, vehicle storage areas, residential areas (if applicable), storage areas, break rooms, kitchens, elevator shafts, and stairwells.</t>
  </si>
  <si>
    <t>Fitness Center/Health Club/Gym refers to buildings used for recreational or professional athletic training and related activities. Gross Floor Area should include all space within the building(s), including weight and cardio equipment areas, personal training areas, courts, locker rooms, sauna and spa areas, retail areas, administrative/office space, mechanical rooms, storage areas, elevator shafts, and stairwells.</t>
  </si>
  <si>
    <t>Food Sales refers to buildings used for the sales of food on either a retail or wholesale basis, but which do not meet the definition of Supermarket/Grocery Store, Convenience Store, or Convenience Store with Gas Stations. For example, specialty food sales like a cheese shop or butcher. Gross Floor Area should include all space within the building(s), including sales areas, storage areas, offices, kitchens, and staff break rooms.</t>
  </si>
  <si>
    <t>Food Service refers to buildings used for preparation and sale of food and beverages, but which do not meet the definition of Restaurant, Cafeteria, or Bar/Nightclub. For example a bakery or coffee shop. Gross Floor Area should include all space within the building(s), including kitchens, sales areas, dining areas, staff break rooms, and storage areas. Gross Floor Area should not include any outdoor/exterior seating areas, but the energy use of these outdoor areas should be reported on your energy meters.</t>
  </si>
  <si>
    <t>Indoor Arena refers to enclosed structures used for professional or collegiate sports and entertainment events. Examples of events held in indoor arenas include basketball and hockey games, circus performances, and concerts. Indoor Arenas usually have capacities of 5,000 seats or more and are often characterized by multiple concourses and concession areas.</t>
  </si>
  <si>
    <t>Laboratory refers to buildings that provide controlled conditions in which scientific research, measurement, and experiments are performed or practical science is taught. Gross Floor Area should include all space within the building(s) including workstations/hoods, offices, conference rooms, storage areas, decontamination rooms, mechanical rooms, elevator shafts, and stairwells.</t>
  </si>
  <si>
    <t>Library refers to buildings used to store and manage collections of literary and artistic materials such as books, periodicals, newspapers, films, etc. that can be used for reference or lending. Gross Floor Area should include all space within the building(s), including circulation rooms, storage areas, reading/study rooms, administrative space, kitchens used by staff, lobbies, conference rooms and auditoriums, fitness areas for staff, storage areas, stairways, and elevator shafts.</t>
  </si>
  <si>
    <t>Lifestyle Center refers to a mixed use commercial development that includes retail stores and leisure amenities, where individual retail stores typically contain an entrance accessible from the outside and are not connected by internal walkways. Lifestyle centers have an open air design, unlike traditional enclosed malls, and often include landscaped pedestrian areas, as well as streets and vehicle parking. Gross Floor Area should include all space within the building(s), including retail stores, offices, food courts, restaurants, residential areas, storage areas, staff break rooms, walkways, stairwells, and mechanical areas. Do not include any exterior spaces such as pedestrian walkways or vehicle parking areas.</t>
  </si>
  <si>
    <t>Mailing Center/Post Office refers to buildings used as retail establishments dedicated to mail and mailing supplies. This includes U.S. Post Offices, in addition to private retailers that offer priority mail services and mailing supplies. Gross Floor Area should include all space within the building(s), including retail counters, administrative space, kitchens used by staff, lobbies, conference rooms, storage areas, stairways, and mechanical rooms.</t>
  </si>
  <si>
    <t>Manufacturing/Industrial Plant refers to buildings used for manufacturing or assembling goods. Typically a Manufacturing/Industrial plant includes a main production area that has high-ceilings and contains heavy equipment used for assembly line production. Gross Floor Area should include all space within the building(s) at the plant, including production areas, offices, conference rooms, employee break rooms, storage areas, mechanical rooms, stairways, and elevator shafts.</t>
  </si>
  <si>
    <t>Movie theater refers to buildings used for public or private film screenings. Gross Floor Area should include all space within the building(s), including seating areas, lobbies, concession stands, bathrooms, administrative/office space, mechanical rooms, storage areas, elevator shafts, and stairwells.</t>
  </si>
  <si>
    <t>Multifamily refers to residential buildings that contain more than two residential living units. These properties may be high rise buildings (4 or more stories), or garden-style apartments (3 stories or less), townhomes broken into two or more units, or duplex homes. Occupants of these buildings may include tenants, cooperators, and/or individual owners. Gross Floor Area should include all space within the building(s) including living space in each unit, interior common areas, hallways, elevator shafts, and mechanical space, such as a boiler room.</t>
  </si>
  <si>
    <t>Museum refers to buildings that display collections to outside visitors for public viewing and enjoyment and for informational/educational purposes. Gross Floor Area should include all space within the building(s), including public collection display areas, meeting rooms, classrooms, gift shops, food service areas, administrative/office space, mechanical rooms, storage areas for collections, elevator shafts, and stairwells.</t>
  </si>
  <si>
    <t>Other – Education refers to buildings used for religious, community, or other educational purposes not described in the available property uses in Portfolio Manager (i.e educational purposes other than adult education, college/university, K-12 school, pre-school/daycare and vocational schools). Gross Floor Area should include all space within the building(s), including classrooms, administrative space, conference rooms, kitchens used by staff, lobbies, cafeterias, auditoriums, laboratory classrooms, stairways, elevator shafts, and storage areas.</t>
  </si>
  <si>
    <t>Other – Lodging/Residential refers to buildings used for residential purposes other than those described in the available property uses in Portfolio Manager (i.e. residential other than multifamily residential, single family home, senior care community, residence hall/dormitory, barracks, prison/incarceration, or hotel). Gross Floor Area should include all space within the building(s), including living areas, common areas, administrative space, kitchens used by staff, lobbies, waiting areas, cafeterias, stairways, atriums, elevator shafts, and storage areas.</t>
  </si>
  <si>
    <t>Other – Public Services refers to buildings used by public-sector organizations to provide public services other than those described in the available property uses in Portfolio Manager (i.e. services other than offices, courthouses, drinking water treatment and distribution plants, fire stations, libraries, mailing centers or post offices, police stations, prisons or incarceration facilities, social or meeting halls, transportation terminals or stations, or wastewater treatment plants). Gross Floor Area should include all space within the building(s), including administrative space, kitchens used by staff, lobbies, waiting areas, cafeterias, stairways, atriums, elevator shafts, landscaping sheds, and storage areas.</t>
  </si>
  <si>
    <t>Other – Restaurant/Bar refers to buildings used for preparation and sale of ready-to-eat food and beverages, but which does not fit into the fast food restaurant, restaurant, or bar/nightclub property types. Gross Floor Area should include all space within the building(s), including kitchens, sales areas, dining areas, staff break rooms, and storage areas. Gross Floor Area should not include any outdoor/exterior seating areas, but the energy use of these outdoor areas should be reported on your energy meters.</t>
  </si>
  <si>
    <t>Other - Services refers to buildings in which primarily services are offered, but which does not fit into the Personal Services or Repair Services property types. Examples include kennels, photo processing shops, etc. Gross Floor Area should include all space within the building(s), including sales floors, offices, storage areas, staff break rooms, walkways, and stairwells.</t>
  </si>
  <si>
    <t>Other – Technology/Science refers to buildings used for science and technology related services other than Laboratories and Data Centers. Gross Floor Area should include all space within the building(s), including areas with the main business activity, production areas, administrative offices, employee break areas, stairways, atriums, elevator shafts, and storage areas.</t>
  </si>
  <si>
    <t>Other – Utility applies to buildings used by a utility for some purpose other than general office or energy/power generation. This may include utility transfer stations or maintenance facilities. Note that an administrative office occupied by a utility should be entered as Office, and a power or energy generation plant should be entered as Energy/Power Station. Gross Floor Area should include all space within the building(s), including administrative space, maintenance and equipment areas, generator rooms, kitchens used by staff, lobbies, meeting rooms, stairways, elevator shafts, and storage areas. This should not include any exterior spaces associated with utility operations.</t>
  </si>
  <si>
    <t>Other/Specialty Hospitals refers to long-term acute care hospitals, inpatient rehabilitation facilities, including Cancer Centers and Psychiatric and Substance Abuse Hospitals/Facilities. Gross Floor Area should include all space within the building(s) on the campus including: medical offices, patient rooms, laboratories, lobbies, atriums, cafeterias, rest rooms, stairways, corridors connecting buildings, storage areas, elevator shafts.</t>
  </si>
  <si>
    <t>Outpatient Rehabilitation/Physical Therapy offices refers to buildings used to provide diagnosis and treatment for rehabilitation and physical therapy. Gross Floor Area should include all space within the building(s) including offices, exam rooms, waiting rooms, indoor pool areas, atriums, employee break rooms and kitchens, rest rooms, elevator shafts, stairways, mechanical rooms, and storage areas.</t>
  </si>
  <si>
    <t>Parking refers to buildings and lots used for parking vehicles. This includes open parking lots, parking structures that may be only partially enclosed, and fully-enclosed (or underground) parking structures. Parking structures may be free standing or may be physically connected to another building.</t>
  </si>
  <si>
    <t>Performing Arts refers to buildings used for public or private artistic or musical performances. Gross Floor Area should include all space within the building(s), including seating, stage and backstage areas, food service areas, retail areas, rehearsal studios, administrative/office space, mechanical rooms, storage areas, elevator shafts, and stairwells.</t>
  </si>
  <si>
    <t>Personal Services refers to buildings used to sell services rather than physical goods. Examples include dry cleaners, salons, spas, etc. Gross Floor Area should include all space within the building(s), including sales floors, offices, storage areas, staff break rooms, walkways, and stairwells.</t>
  </si>
  <si>
    <t>Police Station applies to buildings used for federal, state, or local police forces and their associated office space. Gross Floor Area should include all space within the building(s), including offices, temporary holding cells, kitchens used by staff, lobbies, atriums, conference rooms and auditoriums, fitness areas for staff, storage areas, stairways, and elevator shafts.</t>
  </si>
  <si>
    <t>Pre-school/Daycare applies to buildings used for educational programs or daytime supervision/recreation for young children before they attend Kindergarten. Gross Floor Area should include all space within the building(s), including classrooms, administrative space, conference rooms, kitchens used by staff, lobbies, cafeterias, gymnasiums, auditoriums, stairways, elevator shafts, and storage areas.</t>
  </si>
  <si>
    <t>Prison/Incarceration refers to federal, state, local, or private-sector buildings used for the detention of persons awaiting trial or convicted of crimes. Gross Floor Area should include all space within the building(s), including holding cells, cafeterias, administrative spaces, kitchens, lobbies, atriums, conference rooms and auditoriums, fitness areas, storage areas, stairways, and elevator shafts.</t>
  </si>
  <si>
    <t>Race Track refers to buildings used primarily to hold racing events such as vehicle races, track/field races, horse races, and/or dog-races. Gross Floor Area should include all spectator viewing areas, concourse space on which workers or guests can walk, concession areas, retail stores, restaurants, administrative/office areas, employee break rooms, mechanical rooms, storage areas, elevator shafts, and stairwells. The footprint of the race track itself should also be included in the gross floor area, along with the footprint of any staging areas.</t>
  </si>
  <si>
    <t>Repair Services refers to buildings in which some type of repair service is provided. Examples include vehicle service or repair shops, shoe repair, jewelry repair, locksmiths, etc. Gross Floor Area should include all space within the building(s), including sales floors, repair areas, workshops, offices, parts storage areas, waiting rooms, staff break rooms, hallways, and stairwells.</t>
  </si>
  <si>
    <t>Restaurant refers to buildings used for preparation and sale of ready-to-eat food and beverages, but which do not fit in the fast food property type. Examples include fast casual, casual, and fine dining restaurants. Gross Floor Area should include all space within the building(s), including kitchens, sales areas, dining areas, offices, staff break rooms, and storage areas. Gross Floor Area should not include any outdoor/exterior seating areas, but the energy use of these outdoor areas should be reported on your energy meters.</t>
  </si>
  <si>
    <t>Roller Rink refers to buildings used primarily for roller-skating, inline skating/rollerblading, or skateboarding. Gross Floor Area should include all space within the building(s), including the rink space, concession areas, locker rooms, retail areas, administrative/office areas, employee break rooms, mechanical rooms, and storage areas.</t>
  </si>
  <si>
    <t>Self-Storage Facility refers to buildings that are used for private storage. Typically, a single Self Storage Facility will contain a variety of individual units that are rented out for the purpose of storing personal belongings. Gross Floor Area should include all space within the building(s), including individual storage units, administrative offices, security and maintenance areas, mechanical rooms, hallways, stairways, and elevator shafts. This should not include exterior/outdoor loading bays or docks.</t>
  </si>
  <si>
    <t>Social/Meeting hall refers to buildings primarily used for public or private gatherings. This may include community group meetings, seminars, workshops, or performances. Please note that there is another property use available, Convention Center, for large exhibition and conference facilities. Gross Floor Area should include all space within the building(s), including meeting rooms, auditoriums, food service areas, lobbies, administrative/office space, mechanical rooms, storage areas, elevator shafts, and stairwells.</t>
  </si>
  <si>
    <t>Stadium (Open) refers to structures used primarily for professional or collegiate sports and entertainment events in which the playing field is not covered and is exposed to the outside. Examples of events held in open stadiums include baseball, football, and soccer games, and concerts. Open Stadiums usually have capacities of 5,000 seats or more and are often characterized by multiple concourses and concession areas. Gross Floor Area should include all space within the building(s), including concourse space on which workers or guests can walk, concession areas, retail stores, restaurants, administrative/office areas, employee break rooms, kitchens, mechanical rooms, storage areas, elevator shafts, and stairwells. The footprint of the playing field should also be
included in the gross floor area.</t>
  </si>
  <si>
    <t>Strip mall refers to buildings comprising more than one retail store, restaurant, or other business, in an open-air configuration where each establishment has an exterior entrance to the public and there are no internal walkways. Gross Floor Area should include all space within the building(s), including retail stores, offices, restaurants, storage areas, staff break rooms, and stairwells. Do not include any exterior spaces such as vehicle parking areas. Note that individual stores within strip malls may be eligible to receive an ENERGY STAR score if they are over 5,000 square feet in size and have an exterior entrance to the public.</t>
  </si>
  <si>
    <t>Swimming Pool refers to any heated swimming pools located either inside or outside. To enter a swimming pool, a specific pool size must be selected. In order to enter buildings associated with a Swimming Pool, the main property use must be entered (e.g., K-12 School, Hotel, Fitness Center/Health Club/Gym, etc).</t>
  </si>
  <si>
    <t>Urgent Care Center/Clinic/Other Outpatient Office refers to buildings used to treat patients, usually on an unscheduled, walk-in basis, who have an injury or illness that requires immediate care but is not serious enough to warrant a visit to an emergency department. Gross Floor Area should include all space within the building(s) including offices, exam rooms, waiting rooms, atriums, employee break rooms and kitchens, rest rooms, elevator shafts, stairways, mechanical rooms, and storage areas.</t>
  </si>
  <si>
    <t>A Veterinary Office refers to buildings used for the medical care and treatment of animals. Gross Floor Area should include all space within the building(s) including offices, exam rooms, waiting rooms, atriums, employee break rooms and kitchens, rest rooms, elevator shafts, stairways, mechanical rooms, and storage areas.</t>
  </si>
  <si>
    <t>Hospital refers to a general medical and surgical hospital (including critical access hospitals and children’s hospitals). These facilities provide acute care services intended to treat patients for short periods of time, including emergency medical care, physician's office services, diagnostic care, ambulatory care, surgical care, and limited specialty services such as rehabilitation and cancer care. The definition of Hospital accounts for all space types owned by the hospital that are located within the Hospital building/campus, including non-clinical spaces such as administrative offices, food service, retail, hotels, and power plant. Gross Floor Area should include all space within the building(s) on the campus including operating rooms, bedrooms, emergency treatment areas, medical offices, exam rooms, laboratories, lobbies, atriums, cafeterias, rest rooms, stairways, corridors connecting buildings, storage areas, and elevator shafts. More than 50% of the gross floor area of all buildings must be used for general medical and surgical services and more than 50% of the licensed beds must provide acute care services. Properties that use more than 50% of the gross floor area for long-term care (including long-term acute care), skilled nursing, specialty care, and/or ambulatory surgical centers or that have less than 50% of their beds licensed for acute care services are not eligible for an ENERGY STAR score. If your facility does not meet this definition, it is not eligible for an ENERGY STAR score as Hospital. You can choose from the other available healthcare property types: Ambulatory Surgical Center, Medical Office, Other/Specialty Hospital, Outpatient Rehabilitation/Physical Therapy, Urgent Care/Clinic/Other Outpatient, or Senior Care Community.</t>
  </si>
  <si>
    <t>Vocational School refers to buildings primarily designed to teach skilled trades to students, including trade and technical schools. Typically vocational schools are commonly post-secondary education, consisting of 1-2 years of technical/trade training. Gross Floor Area should include all space within the building(s), including classrooms, administrative space, conference rooms, kitchens used by staff, lobbies, cafeterias, gymnasiums, auditoriums, laboratory classrooms, stairways, elevator shafts, and storage areas.</t>
  </si>
  <si>
    <t>Fast Food Restaurant, also known as Quick Service Restaurant, refers to buildings used for the preparation and sale of ready-to-eat food. Fast Food Restaurants are characterized by a limited menu of food prepared quickly (often within a few minutes), and sometimes cooked in bulk in advance and kept hot. Gross Floor Area should include all space within the building(s), including kitchens, sales areas, dining areas, offices, staff break rooms, and storage areas. Gross Floor Area should not include any outdoor/exterior seating areas, but the energy use of these outdoor areas should be reported on your energy meters.</t>
  </si>
  <si>
    <t>Hotel refers to buildings renting overnight accommodations on a room/suite and nightly basis, and typically include a bath/shower and other facilities in guest rooms. Hotel properties typically have daily services available to guests including housekeeping/laundry and a front desk/concierge. Hotel does not apply to properties where more than 50% of the floor area is occupied by fractional ownership units such as condominiums or vacation timeshares, or to private residences that are rented out on a daily or weekly basis. Hotel properties should be majority-owned by a single entity and have rooms available on a nightly basis. Condominiums or Time Shares should select the Multifamily Housing property use. Gross Floor Area should include all interior space within the building(s), including guestrooms, halls, lobbies, atriums food preparation and restaurant space, conference and banquet space, fitness centers/spas, indoor pool areas, laundry facilities, elevator shafts, stairways, mechanical rooms, storage areas, employee break rooms, and back-of-house offices.</t>
  </si>
  <si>
    <t>Other - Entertainment/Public Assembly refers to buildings whose primary use is for entertainment or public gatherings and that do not meet the definition of any other property use defined in Portfolio Manager. Gross floor area should include all space within the building(s), including entertainment areas, administrative areas, and supporting areas such as storage rooms, hallways, restrooms, stairways, and maintenance areas.</t>
  </si>
  <si>
    <t>Other - Mall refers to buildings containing a collection of stores whose purpose is the sale of goods, but which do not fit into the enclosed mall, lifestyle center, or strip mall property types. Gross Floor Area should include all space within the building(s), including retail stores, offices, food courts, restaurants, storage areas, staff break rooms, walkways, stairwells, and mechanical areas.</t>
  </si>
  <si>
    <t>Other - Recreation refers to buildings primarily used for recreation that do not meet the definition of any other property use defined in Portfolio Manager. Gross Floor Area should include all space within the building(s), including recreational areas and supporting activities such as mechanical rooms, storage areas, elevator shafts, and stairwells.</t>
  </si>
  <si>
    <t>"Other" refers to buildings that do not fall within the available property use categories in Portfolio Manager. Before selecting Other, it is highly recommended that you review the full list of property uses available for selection to ensure that there is not a suitable category for your property. Gross Floor Area should include all space within the building(s), including space devoted to your main business activity, administrative offices, employee break rooms, bathrooms, stairways, and elevator shafts.</t>
  </si>
  <si>
    <t>Other - Stadium refers to buildings primarily used for sporting events that do not meet the definition of any other property use defined in Portfolio Manager. Gross Floor Area should include all space within the building(s), including areas for athletic activity and spectator seating and supporting activities such as mechanical rooms, storage areas, elevator shafts, and stairwells.</t>
  </si>
  <si>
    <t>Ice/Curling Rink refers to buildings that include one or more ice sheets used for public or private, recreational or professional skating, curling, hockey, or other similar activities. Gross Floor Area should include all space within the building(s), including ice area, spectator areas, concession stands, retail areas, locker rooms, administrative/office areas, employee break rooms, mechanical rooms, and storage areas. Larger facilities primarily serving professional or collegiate functions and with significant spectator seating should review the definition for Indoor Arena to determine the best classification.</t>
  </si>
  <si>
    <t>Stadium (Closed) refers to structures with a permanent or retractable roof which are used primarily for professional or collegiate sports and entertainment events. Examples of events held in closed stadiums include baseball and football games, and concerts. Closed Stadiums usually have capacities of 25,000 seats or more and are often characterized by multiple concourses and concession areas. Gross Floor Area should include all space within the building(s), including concourse space on which workers or guests can walk, concession areas, retail stores, restaurants, administrative/office areas, employee break rooms, kitchens, mechanical rooms, storage areas, elevator shafts, and stairwells. The footprint of the playing field should also be included in the gross floor area.</t>
  </si>
  <si>
    <t>Zoo refers to buildings used primarily to provide habitat to live animals and which may include public or private viewing and educational programs. Gross Floor Area should include all space within all fully enclosed buildings, including, habitats, visitor viewing areas, theaters, classrooms, food service areas, retail stores, veterinary offices, exhibit space, administrative/office space, mechanical rooms, storage areas, elevator shafts, and stairwells. Areas not in fully enclosed buildings, such as outdoor habitats, open-air theaters, walkways, and landscaped areas should not be included in the Gross Floor Area.</t>
  </si>
  <si>
    <t>Retail Store refers to individual stores used to conduct the retail sale of non-food consumer goods such as clothing, books, toys, sporting goods, office supplies, hardware, and electronics. Buildings containing multiple stores should be classified as enclosed mall, lifestyle center, or strip mall. Gross Floor Area should include all space within the building(s), including sales areas, storage areas, offices staff break rooms, elevators, and stairwells. To receive an ENERGY STAR score, a Retail Store must be asingle store that is at least 5,000 square feet and has an exterior entrance to the public. The ENERGY STAR score applies to: Department Stores, Discount Stores, Supercenters, Warehouse Clubs, Drug Stores, Dollar Stores, Home Center/Hardware Stores, and Apparel/Specialty Stores (e.g. books, clothing, office products, toys, home goods, and electronics). Eligible store configurations include: free standing stores; stores located in open air or strip centers (a collection of attached stores with common areas that are not enclosed); and mall anchors. Retail configurations not eligible to receive an ENERGY STAR score include: enclosed malls; individual stores located within enclosed malls; lifestyle centers; strip malls; and individual stores that are part of a larger non- mall building (i.e. office or hotel). Convenience Stores, Automobile Dealerships, and Restaurants are not eligible to earn an ENERGY STAR score as Retail. Supermarkets are eligible for an ENERGY STAR score under the Supermarket property type. Note: In order to be eligible to earn ENERGY STAR certification, your building must be located in the US or its territories, or owned by the US government outside of the US.</t>
  </si>
  <si>
    <t>Supermarket/Grocery Store refers to buildings used for the retail sale of primarily food and beverage products, and which may include small amounts of preparation and sale of ready-to-eat food. Buildings where the primary business is the on-site preparation and sale of ready-to-eat food should use one of the Restaurant property types. Gross Floor Area should include all space within the building(s), including the sales floor, offices, storage areas, kitchens, staff break rooms, and stairwells. Gross Floor Area should include all space within the building, including court/rink space, all concourse space on which workers or guests can walk, concession areas, retail stores, restaurants, administrative/office areas, employee break rooms, kitchens, mechanical rooms, storage areas, elevator shafts, and stairwells.</t>
  </si>
  <si>
    <t>Transportation Terminal/Station applies to buildings used primarily for accessing public or private transportation. This includes train stations, bus stations, airports, and seaports. These terminals include areas for ticket purchases, and embarkation/disembarkation, and may also include public waiting areas with restaurants and other concessions. Gross Floor Area should include all space within the building(s), including boarding areas, waiting areas, administrative space, kitchens used by staff, lobbies, restaurants, cafeterias, stairways, atria, elevator shafts, and storage areas. This should not includeany exterior spaces associated with the terminals, such as drop-off areas, outdoor platforms, or outdoor loading docks/bays.</t>
  </si>
  <si>
    <t>Neighbourhood Energy (N/E)</t>
  </si>
  <si>
    <t>Does the Development require connectability to an N/E system, either now or in the future?</t>
  </si>
  <si>
    <t>Neighbourhood Energy Savings</t>
  </si>
  <si>
    <t>Neighbourhood Energy Emissions Ratio (for large sites/developments only)</t>
  </si>
  <si>
    <t>Non-Neighbourhood Energy Heat Generated (Regulated only)</t>
  </si>
  <si>
    <t>Neighbourhood Energy Consumption (Regulated only)</t>
  </si>
  <si>
    <t>N. Energy</t>
  </si>
  <si>
    <t>vancouver.ca/home-property-development/large-building-energy-requirements-forms-checklists.aspx</t>
  </si>
  <si>
    <t>BC Hydro = 98.2% Clean Energy (BC Hydro, Annual Report 2013)</t>
  </si>
  <si>
    <t>Version</t>
  </si>
  <si>
    <t>GHG Reduction - Neighbourhood Energy</t>
  </si>
  <si>
    <t>Building</t>
  </si>
  <si>
    <r>
      <t>Non-residential Cond'd Space Area (m</t>
    </r>
    <r>
      <rPr>
        <vertAlign val="superscript"/>
        <sz val="10"/>
        <rFont val="Arial"/>
        <family val="2"/>
      </rPr>
      <t>2</t>
    </r>
    <r>
      <rPr>
        <sz val="10"/>
        <rFont val="Arial"/>
        <family val="2"/>
      </rPr>
      <t>):</t>
    </r>
  </si>
  <si>
    <r>
      <t>Parkade Space Area (m</t>
    </r>
    <r>
      <rPr>
        <vertAlign val="superscript"/>
        <sz val="10"/>
        <rFont val="Arial"/>
        <family val="2"/>
      </rPr>
      <t>2</t>
    </r>
    <r>
      <rPr>
        <sz val="10"/>
        <rFont val="Arial"/>
        <family val="2"/>
      </rPr>
      <t>):</t>
    </r>
  </si>
  <si>
    <t>List the responsible party for each ASHRAE 90.1 Section, by company name and name of responsible party.</t>
  </si>
  <si>
    <t>Company Name, Designer Name</t>
  </si>
  <si>
    <t>LEED Proj Type</t>
  </si>
  <si>
    <t>CS</t>
  </si>
  <si>
    <t>LEED Mid-Rise for Homes</t>
  </si>
  <si>
    <t>LEED v4</t>
  </si>
  <si>
    <t>LEED Rating System</t>
  </si>
  <si>
    <t>Energy Statements on Drawings</t>
  </si>
  <si>
    <t>Building Envelope Compliance Documentation (Part I, pages 1 &amp; 2)</t>
  </si>
  <si>
    <t>Indicate Dwg/Page #:</t>
  </si>
  <si>
    <t>Ratio of balconies per slab end length:</t>
  </si>
  <si>
    <t>HVAC Simplified Approach</t>
  </si>
  <si>
    <t>Sources used for mech systems design (Actual, Standards/Tables, Other);</t>
  </si>
  <si>
    <t>Mandatory Provisions</t>
  </si>
  <si>
    <t>Prescriptive Requirements</t>
  </si>
  <si>
    <t>Sched of Operation:</t>
  </si>
  <si>
    <t>"Addition" Projects only</t>
  </si>
  <si>
    <t>Completed</t>
  </si>
  <si>
    <t>Trade-off Items:</t>
  </si>
  <si>
    <t>MGM Arch  - Name</t>
  </si>
  <si>
    <t>2BONTB Eng - Name</t>
  </si>
  <si>
    <t>TITQ Elect Eng - Name</t>
  </si>
  <si>
    <t xml:space="preserve">Semiheated </t>
  </si>
  <si>
    <t>Submission Format and Process</t>
  </si>
  <si>
    <t>Example:</t>
  </si>
  <si>
    <t>i)</t>
  </si>
  <si>
    <t>ii)</t>
  </si>
  <si>
    <t>The checklist is divided into three parts;</t>
  </si>
  <si>
    <t>General building information relevant to building energy performance,</t>
  </si>
  <si>
    <t>iii)</t>
  </si>
  <si>
    <r>
      <rPr>
        <b/>
        <u/>
        <sz val="10"/>
        <rFont val="Arial"/>
        <family val="2"/>
      </rPr>
      <t>IMPORTANT</t>
    </r>
    <r>
      <rPr>
        <sz val="10"/>
        <rFont val="Arial"/>
        <family val="2"/>
      </rPr>
      <t>: Make sure the Subject line of the email starts with the project address, followed by the project building permit number, otherwise your energy submission may not be reviewed in a timely manner.</t>
    </r>
  </si>
  <si>
    <r>
      <t xml:space="preserve">The content of this submission is to reflect the </t>
    </r>
    <r>
      <rPr>
        <u/>
        <sz val="10"/>
        <rFont val="Arial"/>
        <family val="2"/>
      </rPr>
      <t>scope of work only.</t>
    </r>
  </si>
  <si>
    <t>Energy methodology used and those responsible for the energy requirements the energy standards/code, and</t>
  </si>
  <si>
    <t>Based on the chosen methodology, the appropriate page 2 lists the requirements/deliverables for permit submission.</t>
  </si>
  <si>
    <t>Energy Checklist Requirements</t>
  </si>
  <si>
    <t>ASHRAE 90.1 Checklist:</t>
  </si>
  <si>
    <t>Subject line:</t>
  </si>
  <si>
    <t>Building Envelope:</t>
  </si>
  <si>
    <t>Lighting:</t>
  </si>
  <si>
    <t>SWH:</t>
  </si>
  <si>
    <t>HVAC:</t>
  </si>
  <si>
    <t>Completing the Checklist</t>
  </si>
  <si>
    <t>Naming system for ASHRAE Compliance Documents</t>
  </si>
  <si>
    <t>In addition, please make sure the names of all associated energy documents attached to your energy submission emails start with the project address, followed by the project building permit number, followed by the file type such as 90.1 (for the checklist file) or HVAC, or SWH or Lighting or ECB (for supporting documents files) to help us identify, review and store the files in a more timely manner.</t>
  </si>
  <si>
    <t>Address :</t>
  </si>
  <si>
    <t>EUI</t>
  </si>
  <si>
    <t xml:space="preserve">Target: </t>
  </si>
  <si>
    <t xml:space="preserve">Achieved: </t>
  </si>
  <si>
    <t>GHGI</t>
  </si>
  <si>
    <t>TEDI</t>
  </si>
  <si>
    <t>LEED</t>
  </si>
  <si>
    <t>Project Type</t>
  </si>
  <si>
    <t>Rating System</t>
  </si>
  <si>
    <t>EAc1 Pts</t>
  </si>
  <si>
    <t>Certification</t>
  </si>
  <si>
    <t>Building Energy (Rezoning Conditions, Renewable/High Performance Energy Systems, Neighbourhood Energy Systems)</t>
  </si>
  <si>
    <t>Energy</t>
  </si>
  <si>
    <t>% Reduction</t>
  </si>
  <si>
    <t>Intensity</t>
  </si>
  <si>
    <t>Energy Cost</t>
  </si>
  <si>
    <t>x</t>
  </si>
  <si>
    <t>Residential:</t>
  </si>
  <si>
    <t>Non-Res:</t>
  </si>
  <si>
    <t xml:space="preserve">All: </t>
  </si>
  <si>
    <t>71 Rostam St.</t>
  </si>
  <si>
    <t>Performance Path</t>
  </si>
  <si>
    <t>Software</t>
  </si>
  <si>
    <t>ECB</t>
  </si>
  <si>
    <t>Appendix G</t>
  </si>
  <si>
    <t>Building Modeling (ECB / App G only)</t>
  </si>
  <si>
    <r>
      <t>(Letter of Explanation not required for Power, Other Equipment, COMcheck, ECB</t>
    </r>
    <r>
      <rPr>
        <b/>
        <sz val="10"/>
        <color indexed="10"/>
        <rFont val="Arial"/>
        <family val="2"/>
      </rPr>
      <t xml:space="preserve"> </t>
    </r>
    <r>
      <rPr>
        <sz val="10"/>
        <rFont val="Arial"/>
        <family val="2"/>
      </rPr>
      <t>or Appendix G Modellings)</t>
    </r>
  </si>
  <si>
    <r>
      <t xml:space="preserve">When envelope work is part of scope of work, check and complete </t>
    </r>
    <r>
      <rPr>
        <u/>
        <sz val="10"/>
        <rFont val="Arial"/>
        <family val="2"/>
      </rPr>
      <t>one</t>
    </r>
    <r>
      <rPr>
        <sz val="10"/>
        <rFont val="Arial"/>
        <family val="2"/>
      </rPr>
      <t xml:space="preserve"> of the following compliance path options;  Prescriptive, Building Envelope Trade-Off, Energy Cost Budget Method (ECB), or Appendix G. Indicate all additional Options / Methods used.</t>
    </r>
  </si>
  <si>
    <t>LEED (Other)</t>
  </si>
  <si>
    <t>Modelling:</t>
  </si>
  <si>
    <t>City of Vancouver Building Energy &amp; GHG Calculator (ECB or Appendix G)</t>
  </si>
  <si>
    <t>Occupancy Densities</t>
  </si>
  <si>
    <t>ASHRAE 90.1 - 2016 Table G-C</t>
  </si>
  <si>
    <t>ASHRAE 62.1 - 2016</t>
  </si>
  <si>
    <t>ASHRAE 62.1 - 2013</t>
  </si>
  <si>
    <t>ASHRAE 90.1-2016 Table G-D to M</t>
  </si>
  <si>
    <t>Sect 11)  ECB or Appendix G</t>
  </si>
  <si>
    <t>Adjacent assembly R values include exempted assembly R values</t>
  </si>
  <si>
    <t>Performance Option (ECB or Appendix G) - Deliverables (Required):</t>
  </si>
  <si>
    <r>
      <t xml:space="preserve">ECB/App G - </t>
    </r>
    <r>
      <rPr>
        <u/>
        <sz val="10"/>
        <rFont val="Arial"/>
        <family val="2"/>
      </rPr>
      <t>Modeling Output</t>
    </r>
    <r>
      <rPr>
        <sz val="10"/>
        <rFont val="Arial"/>
        <family val="2"/>
      </rPr>
      <t xml:space="preserve">, with completed </t>
    </r>
    <r>
      <rPr>
        <u/>
        <sz val="10"/>
        <rFont val="Arial"/>
        <family val="2"/>
      </rPr>
      <t>CoV Building Energy and GHG Emissions Calculator</t>
    </r>
  </si>
  <si>
    <r>
      <t xml:space="preserve">ECB/App G - </t>
    </r>
    <r>
      <rPr>
        <u/>
        <sz val="10"/>
        <rFont val="Arial"/>
        <family val="2"/>
      </rPr>
      <t>LEED Letter Template (EAc1)</t>
    </r>
  </si>
  <si>
    <r>
      <t xml:space="preserve">ECB/App G - </t>
    </r>
    <r>
      <rPr>
        <u/>
        <sz val="10"/>
        <rFont val="Arial"/>
        <family val="2"/>
      </rPr>
      <t>Exempted Assemblies Package</t>
    </r>
  </si>
  <si>
    <t>180322-1</t>
  </si>
  <si>
    <t xml:space="preserve"> Use appropriate ECB or Appendix G performance output</t>
  </si>
  <si>
    <t>Creative Energy (Central Heat) N/E system</t>
  </si>
  <si>
    <t>City Owned False Creek NEU Service Area</t>
  </si>
  <si>
    <t xml:space="preserve">If Development is within an N/E zone, indicate zone: </t>
  </si>
  <si>
    <t>No.</t>
  </si>
  <si>
    <t>Data Extracted from (Tab Name)</t>
  </si>
  <si>
    <t>Building Address</t>
  </si>
  <si>
    <t>BP Application No.</t>
  </si>
  <si>
    <t>CP Project</t>
  </si>
  <si>
    <t>Rz, NC, C&amp;S, Reconstruction, Addition</t>
  </si>
  <si>
    <t>Primary Use</t>
  </si>
  <si>
    <t>Primary Use Area</t>
  </si>
  <si>
    <t>Secondary Use</t>
  </si>
  <si>
    <t>Secondary Use Area</t>
  </si>
  <si>
    <t>Tertiary Use</t>
  </si>
  <si>
    <t>Tertiary Use Area</t>
  </si>
  <si>
    <t>4th Use</t>
  </si>
  <si>
    <t>Additional Use Area</t>
  </si>
  <si>
    <t>5th Use</t>
  </si>
  <si>
    <t>% Glazing</t>
  </si>
  <si>
    <t>% Skylight</t>
  </si>
  <si>
    <t>Non-Res Space Area</t>
  </si>
  <si>
    <t>Resid Space Area</t>
  </si>
  <si>
    <t>Semiheated Space Area</t>
  </si>
  <si>
    <t>Overall Effective R-value</t>
  </si>
  <si>
    <t>Resid Effective R-value (All)</t>
  </si>
  <si>
    <t>Resid Effective R-value (Opaque)</t>
  </si>
  <si>
    <t>Resid Effective R-value (non-Opaque)</t>
  </si>
  <si>
    <t>Resid Effective R-value (semiheated)</t>
  </si>
  <si>
    <t>Non-Resid Effective R-value (All)</t>
  </si>
  <si>
    <t>Non-Resid Effective R-value (Opaque)</t>
  </si>
  <si>
    <t>Non-Resid Effective R-value (non-Opaque)</t>
  </si>
  <si>
    <t>Non-Resid Effective R-value (semiheated)</t>
  </si>
  <si>
    <t>Rz Cond - EUI Target</t>
  </si>
  <si>
    <t>Rz Cond - EUI Achieved</t>
  </si>
  <si>
    <t>Rz Cond - TEDI Target</t>
  </si>
  <si>
    <t>Rz Cond - TEDI Achieved</t>
  </si>
  <si>
    <t>Rz Cond - GHGI Target</t>
  </si>
  <si>
    <t>Rz Cond - GHGI Achieved</t>
  </si>
  <si>
    <t>Rz Cond - % b/t Energy Cost Target</t>
  </si>
  <si>
    <t>Rz Cond - % b/t Energy Cost Achieved</t>
  </si>
  <si>
    <t>Rz Cond - % b/t Energy  Target</t>
  </si>
  <si>
    <t>Rz Cond - % b/t Energy  Achieved</t>
  </si>
  <si>
    <t>Rz Cond - LEED Certif Target</t>
  </si>
  <si>
    <t>Rz Cond - LEED Certif Achieved</t>
  </si>
  <si>
    <t>Rz Cond - LEED Energy Pts Target</t>
  </si>
  <si>
    <t>Rz Cond - LEED Energy Pts Achieved</t>
  </si>
  <si>
    <t>Rz Cond - LEED Rating System</t>
  </si>
  <si>
    <t>Renewable Energy System(s)</t>
  </si>
  <si>
    <t>High Performance Energy System(s)</t>
  </si>
  <si>
    <t>Base Bldg's N/E Status</t>
  </si>
  <si>
    <t>TI's Thermal Energy Reqmt</t>
  </si>
  <si>
    <t>Prescriptive</t>
  </si>
  <si>
    <t>Building Envelope    Trade-off</t>
  </si>
  <si>
    <t>Data Mining Admin</t>
  </si>
  <si>
    <t>General Building Information</t>
  </si>
  <si>
    <t>Rezoning Conditions</t>
  </si>
  <si>
    <t>Renewable, High Performance and NEU Systems</t>
  </si>
  <si>
    <t>Compliance Path</t>
  </si>
  <si>
    <t>NC Checklist (p1 - All Paths)</t>
  </si>
  <si>
    <t>Parkade Area</t>
  </si>
  <si>
    <t>Performance</t>
  </si>
  <si>
    <t>ECB or Appendix G</t>
  </si>
  <si>
    <t>Modelling Software</t>
  </si>
  <si>
    <t>At the bottom of this screen there are a number of excel tabs.  The next tab is the "NC Checklist (p1 - All Paths)" file and is to be completed and submitted for building permit.  Note that there is a Sample tab of a properly completed checklist (p1 only).  Be sure to follow the sample carefully to minimize the chance of delaying your permit application due to it being incorrect, inconsistent, or incomplete.  It is important to note that checklists with blanks will be considered incomplete and the applicant will be asked to revise and resubmit.</t>
  </si>
  <si>
    <t>Vancouver's Rezoning and Building By-Law - Deliverables (Required):</t>
  </si>
  <si>
    <t>VBBL - Exterior Heating Sys</t>
  </si>
  <si>
    <t>GIGO Eng - Name</t>
  </si>
  <si>
    <r>
      <t xml:space="preserve">This energy checklist is to be submitted at the Permit </t>
    </r>
    <r>
      <rPr>
        <u/>
        <sz val="10"/>
        <rFont val="Arial"/>
        <family val="2"/>
      </rPr>
      <t>application</t>
    </r>
    <r>
      <rPr>
        <sz val="10"/>
        <rFont val="Arial"/>
        <family val="2"/>
      </rPr>
      <t xml:space="preserve"> stage.  Submit online with the Building Permit application.</t>
    </r>
    <r>
      <rPr>
        <u/>
        <sz val="10"/>
        <rFont val="Arial"/>
        <family val="2"/>
      </rPr>
      <t/>
    </r>
  </si>
  <si>
    <t>Per Clause 10.2.1.2.(1)(b), effective July 1, 2023, projects with natural gas space heating or SWH systems must demonstrate a 50% GHG reduction from its baseline model using the Performance Path. Projects designed with electric space heating and SWH may use any compliance path.</t>
  </si>
  <si>
    <t>Per Clause 10.2.1.2.(1)(b), effective July 1, 2023, projects with natural gas space heating or SWH systems must demonstrate ≥ 50% GHG reduction from its baseline model.</t>
  </si>
  <si>
    <r>
      <t xml:space="preserve">Per Clause 10.2.1.2.(1)(b), </t>
    </r>
    <r>
      <rPr>
        <b/>
        <u/>
        <sz val="9"/>
        <color indexed="10"/>
        <rFont val="Arial"/>
        <family val="2"/>
      </rPr>
      <t>effective July 1, 2023</t>
    </r>
    <r>
      <rPr>
        <b/>
        <sz val="9"/>
        <color indexed="10"/>
        <rFont val="Arial"/>
        <family val="2"/>
      </rPr>
      <t>, projects with natural gas space heating or SWH systems must demonstrate a 50% GHG reduction from its baseline model using the Performance Path. Projects designed with electric space heating and SWH may use any compliance path.</t>
    </r>
  </si>
  <si>
    <t>Per Clause 10.2.1.2.(1)(b), effective July 1, 2023, space heating must be electric otherwise Performance Path must be used.</t>
  </si>
  <si>
    <t>Per Clause 10.2.1.2.(1)(b), effective July 1, 2023, service water heating must be electric otherwise Performance Path must be used.</t>
  </si>
  <si>
    <t>Applicability</t>
  </si>
  <si>
    <t>This checklist is to be completed when designing new buildings containing only A, B or F Major Occupancy Classifications.</t>
  </si>
  <si>
    <t>Oakridge Energy D/E system</t>
  </si>
  <si>
    <t>Lighting Compliance Doc (PDF)</t>
  </si>
  <si>
    <t>Lighting Compliance Doc (Excel)</t>
  </si>
  <si>
    <t>250402-1</t>
  </si>
  <si>
    <t>Appendix G Method</t>
  </si>
  <si>
    <t>Modeling Output:</t>
  </si>
  <si>
    <t>Energy Cost Budget (ECB) Method</t>
  </si>
  <si>
    <t>Info (ECB) Method</t>
  </si>
  <si>
    <t>Info (App G) Method</t>
  </si>
  <si>
    <t>365 Windermere Rd - (BP-2025-12345) - 90.1</t>
  </si>
  <si>
    <t>365 Windermere Rd - (BP-2025-12345) - BE</t>
  </si>
  <si>
    <t>365 Windermere Rd - (BP-2025-12345) - HVAC</t>
  </si>
  <si>
    <t>365 Windermere Rd - (BP-2025-12345) - SWH</t>
  </si>
  <si>
    <t>365 Windermere Rd - (BP-2025-12345) - Light</t>
  </si>
  <si>
    <t>365 Windermere Rd - (BP-2025-12345) - ECB</t>
  </si>
  <si>
    <t>365 Windermere Rd - (BP-2025-12345) - App G</t>
  </si>
  <si>
    <t>365 Windermere Rd - (BP-2025-12345) - RCP</t>
  </si>
  <si>
    <t>365 Windermere Rd - (BP-2025-12345)</t>
  </si>
  <si>
    <t>ASHRAE 90.1 - 2019 Compliance Path Options</t>
  </si>
  <si>
    <t>ASHRAE 90.1 - 2019 Sections - Applicability &amp; Responsible Party</t>
  </si>
  <si>
    <r>
      <t xml:space="preserve">Energy Checklist for 90.1-2019 for New Construction </t>
    </r>
    <r>
      <rPr>
        <sz val="9"/>
        <color indexed="10"/>
        <rFont val="Arial"/>
        <family val="2"/>
      </rPr>
      <t>(+ Core &amp; Shell, Additions and Reconstruction)</t>
    </r>
  </si>
  <si>
    <t>BP-2025-12345</t>
  </si>
  <si>
    <t>Envelope Compliance:   On Envelope Sections drawing(s) or schedules, indicate Prescriptive requirements from ASHRAE 90.1-2019 Table 5.5-4.  Show all envelope insulation with notes indicating performance (Assembly Max (U) or Insulation Min (R)), as well as noting each as either "Meets Minimum Prescriptive Standard" or "Exceeds Minimum Prescriptive Standard".</t>
  </si>
  <si>
    <t>90.1-2019 Checklist for Alterations to Existing Buildings</t>
  </si>
  <si>
    <t>COMcheck for 90.1-2019</t>
  </si>
  <si>
    <t>Envelope Trade-Off Items:   On Envelope Sections drawing(s) or schedules, indicate Prescriptive requirements from ASHRAE 90.1-2019 Table 5.5-4.  Show all envelope insulation with notes indicating performance (Ass Max (U) or Ins Min (R)), as well as noting each as one of "Below Minimum Prescriptive Standard", "Meets Prescriptive Standard" or "Exceeds Minimum Prescriptive</t>
  </si>
  <si>
    <t>Envelope Trade-Off Items:   On Envelope Sections drawing(s) or schedules, indicate Prescriptive requirements from ASHRAE 90.1-2019 Table 5.5-4.  Show all envelope insulation with notes indicating performance (Assembly Max (U) or Insulation Min (R)), while noting "Below Minimum Prescriptive Standard", "Meets Prescriptive Standard" or "Exceeds Prescriptive Standard".</t>
  </si>
  <si>
    <t xml:space="preserve">10.2.2.19. - Does the proposed scope of work include the design and provision of exterior patio/space heating systems? </t>
  </si>
  <si>
    <t>also,</t>
  </si>
  <si>
    <t>Reflected Ceiling Plans (for lighting)</t>
  </si>
  <si>
    <t>Airtightness Testing Plan</t>
  </si>
  <si>
    <t>365 Windermere Rd - (BP-2025-12345) - AT Test Plan</t>
  </si>
  <si>
    <t>Airtightness Testing Report</t>
  </si>
  <si>
    <t>365 Windermere Rd - (BP-2025-12345) - AT Test Report</t>
  </si>
  <si>
    <t>Commissioning Plan</t>
  </si>
  <si>
    <t>365 Windermere Rd - (BP-2025-12345) - CX Plan</t>
  </si>
  <si>
    <t>Preliminary Commissioning Report</t>
  </si>
  <si>
    <t>365 Windermere Rd - (BP-2025-12345) - CX Report</t>
  </si>
  <si>
    <r>
      <t>Energy Checklist for 90.1-2019 for New Construction</t>
    </r>
    <r>
      <rPr>
        <sz val="9"/>
        <color rgb="FFFF0000"/>
        <rFont val="Arial"/>
        <family val="2"/>
      </rPr>
      <t xml:space="preserve"> (+ Core &amp; Shell, Additions and Reconstruction)</t>
    </r>
  </si>
  <si>
    <r>
      <t xml:space="preserve">Airtightness testing </t>
    </r>
    <r>
      <rPr>
        <sz val="8"/>
        <rFont val="Arial"/>
        <family val="2"/>
      </rPr>
      <t>(VBBL 10.2.2.21.)</t>
    </r>
  </si>
  <si>
    <r>
      <t>Commissioning</t>
    </r>
    <r>
      <rPr>
        <sz val="8"/>
        <rFont val="Arial"/>
        <family val="2"/>
      </rPr>
      <t xml:space="preserve"> (VBBL 10.2.2.22.)</t>
    </r>
  </si>
  <si>
    <t xml:space="preserve">NEW in 2025 VBBL (effective September 15, 2025): 10.2.2.21. 'Building &amp; Dwelling Unit Airtightness Testing' and 10.2.2.22. 'Building Equipment and Systems Commissioning". </t>
  </si>
  <si>
    <t>250930-1</t>
  </si>
  <si>
    <r>
      <t xml:space="preserve">IMPORTANT:   </t>
    </r>
    <r>
      <rPr>
        <sz val="10"/>
        <rFont val="Arial"/>
        <family val="2"/>
      </rPr>
      <t>Exterior heating allowances of 10.2.2.19. are applicable to Food and/or Beverage establishments only.</t>
    </r>
  </si>
  <si>
    <t>Bulletin</t>
  </si>
  <si>
    <t>Testing method:</t>
  </si>
  <si>
    <r>
      <t>Commissioning</t>
    </r>
    <r>
      <rPr>
        <sz val="8"/>
        <rFont val="Arial"/>
        <family val="2"/>
      </rPr>
      <t xml:space="preserve"> (10.2.2.22)</t>
    </r>
  </si>
  <si>
    <t>Commissioning (tab below)</t>
  </si>
  <si>
    <t>Airtightness Testing Results (tab below)</t>
  </si>
  <si>
    <t xml:space="preserve">Building contains resid. suites? </t>
  </si>
  <si>
    <t xml:space="preserve">   Prelim. Commissioning Report</t>
  </si>
  <si>
    <r>
      <t xml:space="preserve">IMPORTANT:   </t>
    </r>
    <r>
      <rPr>
        <sz val="10"/>
        <rFont val="Arial"/>
        <family val="2"/>
      </rPr>
      <t>Exterior heating allowances of 10.2.2.19 are applicable to Food and/or Beverage establishments only.</t>
    </r>
  </si>
  <si>
    <t xml:space="preserve">10.2.2.19 - Does the proposed scope of work include the design and provision of exterior patio/space heating systems? </t>
  </si>
  <si>
    <t>Address:</t>
  </si>
  <si>
    <t>Building Permit Application #:</t>
  </si>
  <si>
    <t>Testing Agency:</t>
  </si>
  <si>
    <t>Email:</t>
  </si>
  <si>
    <t>Telephone:</t>
  </si>
  <si>
    <t>Contact Person:</t>
  </si>
  <si>
    <t>Did the project model use reduced infiltration rates?</t>
  </si>
  <si>
    <t xml:space="preserve">Does the project contain residential suites? </t>
  </si>
  <si>
    <t>Building Test Boundary Information</t>
  </si>
  <si>
    <t xml:space="preserve">Description of building air barrier system:  </t>
  </si>
  <si>
    <t xml:space="preserve">Test Method:  </t>
  </si>
  <si>
    <r>
      <t>Building Floor Area (m</t>
    </r>
    <r>
      <rPr>
        <vertAlign val="superscript"/>
        <sz val="10"/>
        <color indexed="8"/>
        <rFont val="Arial"/>
        <family val="2"/>
      </rPr>
      <t>2</t>
    </r>
    <r>
      <rPr>
        <sz val="10"/>
        <color indexed="8"/>
        <rFont val="Arial"/>
        <family val="2"/>
      </rPr>
      <t xml:space="preserve">):  </t>
    </r>
  </si>
  <si>
    <r>
      <t>Test boundary enclosed surface area (m</t>
    </r>
    <r>
      <rPr>
        <vertAlign val="superscript"/>
        <sz val="10"/>
        <rFont val="Arial"/>
        <family val="2"/>
      </rPr>
      <t>2</t>
    </r>
    <r>
      <rPr>
        <sz val="10"/>
        <rFont val="Arial"/>
        <family val="2"/>
      </rPr>
      <t xml:space="preserve">):  </t>
    </r>
  </si>
  <si>
    <t xml:space="preserve">Description of test boundary:  </t>
  </si>
  <si>
    <t xml:space="preserve">Condition of intentional openings:  </t>
  </si>
  <si>
    <t>Drop down options</t>
  </si>
  <si>
    <t>Yes/No/Not applicable</t>
  </si>
  <si>
    <t>Not applicable</t>
  </si>
  <si>
    <t>Wall: Exterior Vapour Permeable Peel and Stick and Interior Caulked Poly
Roof: Self-Adhered Membrane
Floor: Cast-in-Place Concrete Slab</t>
  </si>
  <si>
    <t>Airtightness testing using pressurization and depressurization following ASTM E-779 standard as a guide.</t>
  </si>
  <si>
    <t>Interior drywall finishes and exterior cladding finishes were installed. All exterior windows and doors were installed. Roofing membrane was installed.</t>
  </si>
  <si>
    <t xml:space="preserve">All intentional openings (air intake or exhaust penetrations, dryer, kitchen and bathroom exhausts vents) in the building were sealed during the airtightness test.  Exhaust fans at the roof were turned off and temprarily sealed for the test. </t>
  </si>
  <si>
    <t>Cx Provider Agency:</t>
  </si>
  <si>
    <t>Cx Provider:</t>
  </si>
  <si>
    <t>Cx Provider (CxP) qualifications:</t>
  </si>
  <si>
    <t>10+ years of demonstratable experience in commissioning with a minimum of 5 projects of similar scale or scope;  list details below</t>
  </si>
  <si>
    <t>Qualification details (see above):</t>
  </si>
  <si>
    <t xml:space="preserve">Is the Cx Provider affiliated with the design or construction team? </t>
  </si>
  <si>
    <t>A commissioning plan meeting the requirements of Division C Section 2.2.8.3 has been submitted as part of Building Permit application.</t>
  </si>
  <si>
    <t xml:space="preserve">The Commissioning Plan was used during construction. </t>
  </si>
  <si>
    <t>A preliminary commissioning report meeting the requirements of Division C Section 2.2.8.3 has been submitted as part of Building Permit application:</t>
  </si>
  <si>
    <t>Mechanical systems and associated equipment, controls, meters and submeters were included in the commissioning process.</t>
  </si>
  <si>
    <t>Service water heating systems and associated equipment, controls, meters and submeters were included in the commissioning process.</t>
  </si>
  <si>
    <t>Lighting systems and associated equipment, controls, meters and submeters were included in the commissioning process.</t>
  </si>
  <si>
    <t xml:space="preserve">Additional systems were included in the commissioning process. </t>
  </si>
  <si>
    <t>Has the Owner received and accepted the Commissioning Report with a list of incomplete or unresolved issues, delayed or seasonal tests, including a resolution plan with recommneded timelines?</t>
  </si>
  <si>
    <t>Referenced Standard</t>
  </si>
  <si>
    <t>ASHRAE Standard 202-2024</t>
  </si>
  <si>
    <t>Type of qualification</t>
  </si>
  <si>
    <t>4+ years of demonstratable experience in commissioning with a commissioning designation (e.g. ASHRAE, AEE, BCCB); list designation below</t>
  </si>
  <si>
    <t>Member or licensee of the Association of Professional Engineers and Geoscientists BC qualified by virtue of training or experiencing to provide commissioning services; list license number below</t>
  </si>
  <si>
    <t>Conflict of Interest Management</t>
  </si>
  <si>
    <t>Cx Provider Qualifications</t>
  </si>
  <si>
    <r>
      <t>Project Compliance</t>
    </r>
    <r>
      <rPr>
        <b/>
        <sz val="8"/>
        <color theme="1"/>
        <rFont val="Arial"/>
        <family val="2"/>
      </rPr>
      <t xml:space="preserve"> 
</t>
    </r>
    <r>
      <rPr>
        <sz val="8"/>
        <color indexed="10"/>
        <rFont val="Arial"/>
        <family val="2"/>
      </rPr>
      <t>Complete this form at Occupancy Permit Stage</t>
    </r>
  </si>
  <si>
    <r>
      <t xml:space="preserve">Project Compliance at Building Permit stage
</t>
    </r>
    <r>
      <rPr>
        <sz val="8"/>
        <color rgb="FFFF0000"/>
        <rFont val="Arial"/>
        <family val="2"/>
      </rPr>
      <t>Complete this section at Building Permit (full construction) stage.</t>
    </r>
  </si>
  <si>
    <r>
      <rPr>
        <b/>
        <sz val="12"/>
        <color theme="1"/>
        <rFont val="Arial"/>
        <family val="2"/>
      </rPr>
      <t>Project Compliance at Occupancy Permit stage</t>
    </r>
    <r>
      <rPr>
        <b/>
        <sz val="10"/>
        <color theme="1"/>
        <rFont val="Arial"/>
        <family val="2"/>
      </rPr>
      <t xml:space="preserve">
</t>
    </r>
    <r>
      <rPr>
        <sz val="8"/>
        <color rgb="FFFF0000"/>
        <rFont val="Arial"/>
        <family val="2"/>
      </rPr>
      <t>Complete this section at Occupancy Permit Stage</t>
    </r>
  </si>
  <si>
    <t>IMPORTANT: Building equipment and systems commissioning, Article 10.2.2.22, is effective Sept 15, 2025.</t>
  </si>
  <si>
    <t>The project will be commissioned in accordance with the following standard(s):</t>
  </si>
  <si>
    <t>There are unresolved deficiencies in the mechanical systems. (See descriptions within the preliminary commissioning report submitted to the Owner.)</t>
  </si>
  <si>
    <t>There are unresolved deficiencies in the service water heating systems. (See descriptions within the preliminary commissioning report submitted to the Owner.)</t>
  </si>
  <si>
    <t>There are unresolved deficiencies in the lighting systems. (See descriptions within the preliminary commissioning report submitted to the Owner.)</t>
  </si>
  <si>
    <r>
      <t xml:space="preserve">Whole Building Air Leakage           </t>
    </r>
    <r>
      <rPr>
        <b/>
        <sz val="10"/>
        <rFont val="Arial"/>
        <family val="2"/>
      </rPr>
      <t xml:space="preserve">Test Result </t>
    </r>
    <r>
      <rPr>
        <sz val="9"/>
        <rFont val="Arial"/>
        <family val="2"/>
      </rPr>
      <t>(L/s/m</t>
    </r>
    <r>
      <rPr>
        <vertAlign val="superscript"/>
        <sz val="9"/>
        <rFont val="Arial"/>
        <family val="2"/>
      </rPr>
      <t>2</t>
    </r>
    <r>
      <rPr>
        <sz val="9"/>
        <rFont val="Arial"/>
        <family val="2"/>
      </rPr>
      <t xml:space="preserve"> at 75 Pa)</t>
    </r>
    <r>
      <rPr>
        <sz val="10"/>
        <rFont val="Arial"/>
        <family val="2"/>
      </rPr>
      <t>:</t>
    </r>
  </si>
  <si>
    <r>
      <t xml:space="preserve">VBBL's Whole Building Air Leakage          </t>
    </r>
    <r>
      <rPr>
        <b/>
        <sz val="10"/>
        <color indexed="8"/>
        <rFont val="Arial"/>
        <family val="2"/>
      </rPr>
      <t xml:space="preserve">Test Target </t>
    </r>
    <r>
      <rPr>
        <sz val="9"/>
        <color indexed="8"/>
        <rFont val="Arial"/>
        <family val="2"/>
      </rPr>
      <t>(L/s/m</t>
    </r>
    <r>
      <rPr>
        <vertAlign val="superscript"/>
        <sz val="9"/>
        <color indexed="8"/>
        <rFont val="Arial"/>
        <family val="2"/>
      </rPr>
      <t>2</t>
    </r>
    <r>
      <rPr>
        <sz val="9"/>
        <color indexed="8"/>
        <rFont val="Arial"/>
        <family val="2"/>
      </rPr>
      <t xml:space="preserve"> at 75 Pa)</t>
    </r>
    <r>
      <rPr>
        <sz val="10"/>
        <color indexed="8"/>
        <rFont val="Arial"/>
        <family val="2"/>
      </rPr>
      <t>:</t>
    </r>
  </si>
  <si>
    <r>
      <t xml:space="preserve">Is the </t>
    </r>
    <r>
      <rPr>
        <b/>
        <sz val="10"/>
        <color theme="1"/>
        <rFont val="Arial"/>
        <family val="2"/>
      </rPr>
      <t>Test Result</t>
    </r>
    <r>
      <rPr>
        <sz val="10"/>
        <color theme="1"/>
        <rFont val="Arial"/>
        <family val="2"/>
      </rPr>
      <t xml:space="preserve"> below the air leakage </t>
    </r>
    <r>
      <rPr>
        <b/>
        <sz val="10"/>
        <color theme="1"/>
        <rFont val="Arial"/>
        <family val="2"/>
      </rPr>
      <t>Test Target</t>
    </r>
    <r>
      <rPr>
        <sz val="10"/>
        <color theme="1"/>
        <rFont val="Arial"/>
        <family val="2"/>
      </rPr>
      <t>?</t>
    </r>
  </si>
  <si>
    <t>71 Rostam</t>
  </si>
  <si>
    <r>
      <rPr>
        <b/>
        <sz val="12"/>
        <color indexed="8"/>
        <rFont val="Arial"/>
        <family val="2"/>
      </rPr>
      <t xml:space="preserve">Commissioning Checklist  </t>
    </r>
    <r>
      <rPr>
        <b/>
        <sz val="12"/>
        <color indexed="10"/>
        <rFont val="Arial"/>
        <family val="2"/>
      </rPr>
      <t>(for all projects)</t>
    </r>
  </si>
  <si>
    <t>CSA Z320-11 (R2021)   and  CSA Z5000-18</t>
  </si>
  <si>
    <r>
      <t>Airtightness Testing</t>
    </r>
    <r>
      <rPr>
        <sz val="8"/>
        <rFont val="Arial"/>
        <family val="2"/>
      </rPr>
      <t xml:space="preserve"> (10.2.2.21)</t>
    </r>
  </si>
  <si>
    <t/>
  </si>
  <si>
    <t xml:space="preserve">CxP - NAME - is a Certified Building Commissioning Professional (from AEE) with 6 years of Cx experience </t>
  </si>
  <si>
    <t>Process hot water system for industrial process was also commissioned at owner's request.</t>
  </si>
  <si>
    <t>Airtightness Tester - Name</t>
  </si>
  <si>
    <t>Cx Provider - Name</t>
  </si>
  <si>
    <t>IMPORTANT:  Airtightness requirements per Article 10.2.2.21 are effective Sept 15, 2025. Refer to Bulletin 2023-004-AD/BU</t>
  </si>
  <si>
    <t>IMPORTANT:  Commissioning submittal requirements per Article 10.2.2.22 are effective Sept 15, 2025.</t>
  </si>
  <si>
    <r>
      <rPr>
        <b/>
        <sz val="12"/>
        <color rgb="FF000000"/>
        <rFont val="Arial"/>
        <family val="2"/>
      </rPr>
      <t>Airtightness Compliance Results</t>
    </r>
    <r>
      <rPr>
        <b/>
        <sz val="14"/>
        <color indexed="8"/>
        <rFont val="Arial"/>
        <family val="2"/>
      </rPr>
      <t xml:space="preserve"> </t>
    </r>
    <r>
      <rPr>
        <b/>
        <sz val="10"/>
        <color indexed="10"/>
        <rFont val="Arial"/>
        <family val="2"/>
      </rPr>
      <t>(for ASHRAE/NECB projects)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</si>
</sst>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0.0"/>
    <numFmt numFmtId="166" formatCode="0.0%"/>
    <numFmt numFmtId="167" formatCode="_(* #,##0_);_(* \(#,##0\);_(* &quot;-&quot;??_);_(@_)"/>
  </numFmts>
  <fonts count="93" x14ac:knownFonts="1">
    <font>
      <sz val="10"/>
      <name val="Arial"/>
    </font>
    <font>
      <sz val="10"/>
      <name val="Arial"/>
      <family val="2"/>
    </font>
    <font>
      <sz val="8"/>
      <name val="Arial"/>
      <family val="2"/>
    </font>
    <font>
      <sz val="10"/>
      <name val="Arial"/>
      <family val="2"/>
    </font>
    <font>
      <b/>
      <u/>
      <sz val="10"/>
      <name val="Arial"/>
      <family val="2"/>
    </font>
    <font>
      <u/>
      <sz val="10"/>
      <name val="Arial"/>
      <family val="2"/>
    </font>
    <font>
      <u/>
      <sz val="10"/>
      <name val="Arial"/>
      <family val="2"/>
    </font>
    <font>
      <sz val="7"/>
      <name val="Arial"/>
      <family val="2"/>
    </font>
    <font>
      <sz val="10"/>
      <color indexed="10"/>
      <name val="Arial"/>
      <family val="2"/>
    </font>
    <font>
      <b/>
      <sz val="10"/>
      <name val="Arial"/>
      <family val="2"/>
    </font>
    <font>
      <b/>
      <u/>
      <sz val="10"/>
      <color indexed="10"/>
      <name val="Arial"/>
      <family val="2"/>
    </font>
    <font>
      <b/>
      <u/>
      <sz val="10"/>
      <color indexed="40"/>
      <name val="Arial"/>
      <family val="2"/>
    </font>
    <font>
      <b/>
      <u/>
      <sz val="10"/>
      <color indexed="12"/>
      <name val="Arial"/>
      <family val="2"/>
    </font>
    <font>
      <b/>
      <u/>
      <sz val="10"/>
      <color indexed="57"/>
      <name val="Arial"/>
      <family val="2"/>
    </font>
    <font>
      <sz val="10"/>
      <color indexed="12"/>
      <name val="Arial"/>
      <family val="2"/>
    </font>
    <font>
      <sz val="10"/>
      <color indexed="40"/>
      <name val="Arial"/>
      <family val="2"/>
    </font>
    <font>
      <sz val="10"/>
      <color indexed="57"/>
      <name val="Arial"/>
      <family val="2"/>
    </font>
    <font>
      <b/>
      <u/>
      <sz val="10"/>
      <color indexed="14"/>
      <name val="Arial"/>
      <family val="2"/>
    </font>
    <font>
      <sz val="10"/>
      <color indexed="14"/>
      <name val="Arial"/>
      <family val="2"/>
    </font>
    <font>
      <u/>
      <sz val="10"/>
      <color indexed="10"/>
      <name val="Arial"/>
      <family val="2"/>
    </font>
    <font>
      <sz val="8"/>
      <name val="Arial"/>
      <family val="2"/>
    </font>
    <font>
      <sz val="10"/>
      <name val="Wingdings"/>
      <charset val="2"/>
    </font>
    <font>
      <b/>
      <sz val="12"/>
      <name val="Arial"/>
      <family val="2"/>
    </font>
    <font>
      <b/>
      <u/>
      <sz val="10"/>
      <name val="Arial"/>
      <family val="2"/>
    </font>
    <font>
      <sz val="10"/>
      <name val="Arial"/>
      <family val="2"/>
    </font>
    <font>
      <vertAlign val="superscript"/>
      <sz val="10"/>
      <name val="Arial"/>
      <family val="2"/>
    </font>
    <font>
      <sz val="8"/>
      <color indexed="81"/>
      <name val="Tahoma"/>
      <family val="2"/>
    </font>
    <font>
      <vertAlign val="superscript"/>
      <sz val="8"/>
      <name val="Arial"/>
      <family val="2"/>
    </font>
    <font>
      <sz val="9"/>
      <name val="Arial"/>
      <family val="2"/>
    </font>
    <font>
      <u/>
      <sz val="8"/>
      <color indexed="81"/>
      <name val="Tahoma"/>
      <family val="2"/>
    </font>
    <font>
      <b/>
      <sz val="10"/>
      <color indexed="62"/>
      <name val="Arial"/>
      <family val="2"/>
    </font>
    <font>
      <b/>
      <sz val="10"/>
      <color indexed="10"/>
      <name val="Arial"/>
      <family val="2"/>
    </font>
    <font>
      <b/>
      <sz val="10"/>
      <color indexed="57"/>
      <name val="Arial"/>
      <family val="2"/>
    </font>
    <font>
      <b/>
      <u/>
      <sz val="8"/>
      <name val="Arial"/>
      <family val="2"/>
    </font>
    <font>
      <sz val="8"/>
      <color indexed="12"/>
      <name val="Arial"/>
      <family val="2"/>
    </font>
    <font>
      <sz val="8"/>
      <color indexed="10"/>
      <name val="Arial"/>
      <family val="2"/>
    </font>
    <font>
      <vertAlign val="subscript"/>
      <sz val="8"/>
      <color indexed="10"/>
      <name val="Arial"/>
      <family val="2"/>
    </font>
    <font>
      <vertAlign val="subscript"/>
      <sz val="8"/>
      <name val="Arial"/>
      <family val="2"/>
    </font>
    <font>
      <b/>
      <sz val="8"/>
      <color indexed="12"/>
      <name val="Arial"/>
      <family val="2"/>
    </font>
    <font>
      <vertAlign val="subscript"/>
      <sz val="8"/>
      <color indexed="12"/>
      <name val="Arial"/>
      <family val="2"/>
    </font>
    <font>
      <b/>
      <u/>
      <sz val="8"/>
      <color indexed="12"/>
      <name val="Arial"/>
      <family val="2"/>
    </font>
    <font>
      <b/>
      <sz val="11"/>
      <color indexed="10"/>
      <name val="Arial"/>
      <family val="2"/>
    </font>
    <font>
      <b/>
      <u/>
      <sz val="11"/>
      <color indexed="10"/>
      <name val="Arial"/>
      <family val="2"/>
    </font>
    <font>
      <sz val="9"/>
      <color indexed="10"/>
      <name val="Arial"/>
      <family val="2"/>
    </font>
    <font>
      <u/>
      <sz val="8"/>
      <color indexed="12"/>
      <name val="Arial"/>
      <family val="2"/>
    </font>
    <font>
      <b/>
      <sz val="8"/>
      <color indexed="10"/>
      <name val="Arial"/>
      <family val="2"/>
    </font>
    <font>
      <u/>
      <sz val="8"/>
      <name val="Arial"/>
      <family val="2"/>
    </font>
    <font>
      <sz val="10"/>
      <name val="Arial"/>
      <family val="2"/>
    </font>
    <font>
      <vertAlign val="subscript"/>
      <sz val="8"/>
      <color indexed="81"/>
      <name val="Tahoma"/>
      <family val="2"/>
    </font>
    <font>
      <sz val="8"/>
      <color indexed="30"/>
      <name val="Arial"/>
      <family val="2"/>
    </font>
    <font>
      <b/>
      <u/>
      <sz val="13"/>
      <name val="Arial"/>
      <family val="2"/>
    </font>
    <font>
      <b/>
      <sz val="9"/>
      <color indexed="10"/>
      <name val="Arial"/>
      <family val="2"/>
    </font>
    <font>
      <sz val="8"/>
      <name val="Calibri"/>
      <family val="2"/>
    </font>
    <font>
      <b/>
      <u/>
      <sz val="9"/>
      <color indexed="10"/>
      <name val="Arial"/>
      <family val="2"/>
    </font>
    <font>
      <sz val="10"/>
      <name val="Arial"/>
      <family val="2"/>
    </font>
    <font>
      <u/>
      <sz val="10"/>
      <color theme="10"/>
      <name val="Arial"/>
      <family val="2"/>
    </font>
    <font>
      <sz val="8"/>
      <color rgb="FFFF0000"/>
      <name val="Arial"/>
      <family val="2"/>
    </font>
    <font>
      <sz val="10"/>
      <color theme="0"/>
      <name val="Arial"/>
      <family val="2"/>
    </font>
    <font>
      <sz val="8"/>
      <color rgb="FF0000FF"/>
      <name val="Arial"/>
      <family val="2"/>
    </font>
    <font>
      <b/>
      <sz val="11"/>
      <color theme="1"/>
      <name val="Arial"/>
      <family val="2"/>
    </font>
    <font>
      <sz val="10"/>
      <color theme="1"/>
      <name val="Arial"/>
      <family val="2"/>
    </font>
    <font>
      <b/>
      <sz val="11"/>
      <color theme="0"/>
      <name val="Arial"/>
      <family val="2"/>
    </font>
    <font>
      <b/>
      <sz val="9"/>
      <color rgb="FFFF0000"/>
      <name val="Arial"/>
      <family val="2"/>
    </font>
    <font>
      <b/>
      <sz val="11"/>
      <color rgb="FFFF0000"/>
      <name val="Arial"/>
      <family val="2"/>
    </font>
    <font>
      <b/>
      <sz val="8"/>
      <color rgb="FFFF0000"/>
      <name val="Arial"/>
      <family val="2"/>
    </font>
    <font>
      <b/>
      <sz val="11"/>
      <color theme="1"/>
      <name val="Calibri"/>
      <family val="2"/>
      <scheme val="minor"/>
    </font>
    <font>
      <sz val="9"/>
      <color rgb="FFFF0000"/>
      <name val="Arial"/>
      <family val="2"/>
    </font>
    <font>
      <sz val="9"/>
      <color indexed="81"/>
      <name val="Tahoma"/>
      <family val="2"/>
    </font>
    <font>
      <u/>
      <sz val="8"/>
      <color theme="10"/>
      <name val="Arial"/>
      <family val="2"/>
    </font>
    <font>
      <sz val="7.5"/>
      <name val="Arial"/>
      <family val="2"/>
    </font>
    <font>
      <b/>
      <sz val="24"/>
      <color theme="1"/>
      <name val="Calibri"/>
      <family val="2"/>
      <scheme val="minor"/>
    </font>
    <font>
      <b/>
      <sz val="16"/>
      <color theme="1"/>
      <name val="Arial"/>
      <family val="2"/>
    </font>
    <font>
      <b/>
      <sz val="14"/>
      <color indexed="8"/>
      <name val="Arial"/>
      <family val="2"/>
    </font>
    <font>
      <sz val="9"/>
      <color theme="1"/>
      <name val="Arial"/>
      <family val="2"/>
    </font>
    <font>
      <sz val="11"/>
      <color theme="1"/>
      <name val="Arial"/>
      <family val="2"/>
    </font>
    <font>
      <b/>
      <sz val="10"/>
      <color theme="1"/>
      <name val="Arial"/>
      <family val="2"/>
    </font>
    <font>
      <b/>
      <sz val="10"/>
      <color indexed="8"/>
      <name val="Arial"/>
      <family val="2"/>
    </font>
    <font>
      <sz val="9"/>
      <color indexed="8"/>
      <name val="Arial"/>
      <family val="2"/>
    </font>
    <font>
      <vertAlign val="superscript"/>
      <sz val="9"/>
      <color indexed="8"/>
      <name val="Arial"/>
      <family val="2"/>
    </font>
    <font>
      <sz val="10"/>
      <color indexed="8"/>
      <name val="Arial"/>
      <family val="2"/>
    </font>
    <font>
      <vertAlign val="superscript"/>
      <sz val="9"/>
      <name val="Arial"/>
      <family val="2"/>
    </font>
    <font>
      <i/>
      <sz val="10"/>
      <color rgb="FFFF0000"/>
      <name val="Arial"/>
      <family val="2"/>
    </font>
    <font>
      <vertAlign val="superscript"/>
      <sz val="10"/>
      <color indexed="8"/>
      <name val="Arial"/>
      <family val="2"/>
    </font>
    <font>
      <sz val="8"/>
      <color theme="1"/>
      <name val="Arial"/>
      <family val="2"/>
    </font>
    <font>
      <i/>
      <sz val="11"/>
      <color theme="1"/>
      <name val="Calibri"/>
      <family val="2"/>
      <scheme val="minor"/>
    </font>
    <font>
      <b/>
      <i/>
      <sz val="11"/>
      <color theme="1"/>
      <name val="Calibri"/>
      <family val="2"/>
      <scheme val="minor"/>
    </font>
    <font>
      <b/>
      <sz val="12"/>
      <color rgb="FF000000"/>
      <name val="Arial"/>
      <family val="2"/>
    </font>
    <font>
      <b/>
      <sz val="12"/>
      <color theme="1"/>
      <name val="Arial"/>
      <family val="2"/>
    </font>
    <font>
      <b/>
      <sz val="12"/>
      <color indexed="10"/>
      <name val="Arial"/>
      <family val="2"/>
    </font>
    <font>
      <b/>
      <sz val="12"/>
      <color indexed="8"/>
      <name val="Arial"/>
      <family val="2"/>
    </font>
    <font>
      <b/>
      <sz val="8"/>
      <color theme="1"/>
      <name val="Arial"/>
      <family val="2"/>
    </font>
    <font>
      <b/>
      <sz val="9"/>
      <color theme="1"/>
      <name val="Arial"/>
      <family val="2"/>
    </font>
    <font>
      <b/>
      <sz val="7"/>
      <color rgb="FFFF0000"/>
      <name val="Arial"/>
      <family val="2"/>
    </font>
  </fonts>
  <fills count="11">
    <fill>
      <patternFill patternType="none"/>
    </fill>
    <fill>
      <patternFill patternType="gray125"/>
    </fill>
    <fill>
      <patternFill patternType="solid">
        <fgColor indexed="22"/>
        <bgColor indexed="64"/>
      </patternFill>
    </fill>
    <fill>
      <patternFill patternType="solid">
        <fgColor indexed="9"/>
        <bgColor indexed="31"/>
      </patternFill>
    </fill>
    <fill>
      <patternFill patternType="solid">
        <fgColor theme="1"/>
        <bgColor indexed="64"/>
      </patternFill>
    </fill>
    <fill>
      <patternFill patternType="solid">
        <fgColor rgb="FFFFFF00"/>
        <bgColor indexed="64"/>
      </patternFill>
    </fill>
    <fill>
      <patternFill patternType="solid">
        <fgColor theme="1" tint="0.34998626667073579"/>
        <bgColor indexed="64"/>
      </patternFill>
    </fill>
    <fill>
      <patternFill patternType="solid">
        <fgColor rgb="FFFFFFCC"/>
        <bgColor indexed="64"/>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s>
  <borders count="60">
    <border>
      <left/>
      <right/>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top/>
      <bottom style="medium">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s>
  <cellStyleXfs count="9">
    <xf numFmtId="0" fontId="0" fillId="0" borderId="0"/>
    <xf numFmtId="43" fontId="47" fillId="0" borderId="0" applyFont="0" applyFill="0" applyBorder="0" applyAlignment="0" applyProtection="0"/>
    <xf numFmtId="43" fontId="1" fillId="0" borderId="0" applyFont="0" applyFill="0" applyBorder="0" applyAlignment="0" applyProtection="0"/>
    <xf numFmtId="0" fontId="55" fillId="0" borderId="0" applyNumberFormat="0" applyFill="0" applyBorder="0" applyAlignment="0" applyProtection="0"/>
    <xf numFmtId="0" fontId="1" fillId="0" borderId="0"/>
    <xf numFmtId="0" fontId="54" fillId="0" borderId="0"/>
    <xf numFmtId="0" fontId="1" fillId="0" borderId="0"/>
    <xf numFmtId="9" fontId="47" fillId="0" borderId="0" applyFont="0" applyFill="0" applyBorder="0" applyAlignment="0" applyProtection="0"/>
    <xf numFmtId="9" fontId="1" fillId="0" borderId="0" applyFont="0" applyFill="0" applyBorder="0" applyAlignment="0" applyProtection="0"/>
  </cellStyleXfs>
  <cellXfs count="1063">
    <xf numFmtId="0" fontId="0" fillId="0" borderId="0" xfId="0"/>
    <xf numFmtId="0" fontId="2" fillId="0" borderId="0" xfId="0" applyFont="1"/>
    <xf numFmtId="0" fontId="2" fillId="0" borderId="0" xfId="0" applyFont="1" applyAlignment="1">
      <alignment horizontal="center"/>
    </xf>
    <xf numFmtId="0" fontId="0" fillId="0" borderId="0" xfId="0" applyBorder="1"/>
    <xf numFmtId="0" fontId="0" fillId="0" borderId="0" xfId="0" applyBorder="1" applyAlignment="1"/>
    <xf numFmtId="0" fontId="23" fillId="0" borderId="0" xfId="0" applyFont="1" applyBorder="1"/>
    <xf numFmtId="0" fontId="24" fillId="0" borderId="0" xfId="0" applyFont="1" applyBorder="1"/>
    <xf numFmtId="3" fontId="8" fillId="0" borderId="0" xfId="0" applyNumberFormat="1" applyFont="1" applyBorder="1"/>
    <xf numFmtId="0" fontId="24" fillId="0" borderId="0" xfId="0" applyFont="1"/>
    <xf numFmtId="0" fontId="8" fillId="0" borderId="0" xfId="0" applyFont="1" applyBorder="1" applyAlignment="1">
      <alignment horizontal="center"/>
    </xf>
    <xf numFmtId="0" fontId="0" fillId="0" borderId="0" xfId="0" applyFill="1" applyBorder="1" applyAlignment="1"/>
    <xf numFmtId="0" fontId="2" fillId="0" borderId="1" xfId="0" applyFont="1" applyBorder="1"/>
    <xf numFmtId="0" fontId="2" fillId="0" borderId="2" xfId="0" applyFont="1" applyBorder="1"/>
    <xf numFmtId="0" fontId="2" fillId="0" borderId="3" xfId="0" applyFont="1" applyBorder="1"/>
    <xf numFmtId="0" fontId="0" fillId="0" borderId="0" xfId="0" applyAlignment="1"/>
    <xf numFmtId="0" fontId="2" fillId="0" borderId="0" xfId="0" applyFont="1" applyBorder="1" applyAlignment="1">
      <alignment horizontal="left" vertical="center"/>
    </xf>
    <xf numFmtId="0" fontId="2" fillId="0" borderId="0" xfId="0" applyFont="1" applyBorder="1" applyAlignment="1"/>
    <xf numFmtId="0" fontId="2" fillId="0" borderId="0" xfId="0" applyFont="1" applyBorder="1" applyAlignment="1">
      <alignment horizontal="left"/>
    </xf>
    <xf numFmtId="0" fontId="0" fillId="0" borderId="0" xfId="0" applyProtection="1"/>
    <xf numFmtId="0" fontId="0" fillId="0" borderId="0" xfId="0" applyBorder="1" applyAlignment="1" applyProtection="1"/>
    <xf numFmtId="0" fontId="0" fillId="0" borderId="4" xfId="0" applyBorder="1" applyAlignment="1" applyProtection="1">
      <alignment horizontal="center" vertical="center" wrapText="1"/>
    </xf>
    <xf numFmtId="0" fontId="0" fillId="0" borderId="0" xfId="0" applyBorder="1" applyAlignment="1" applyProtection="1">
      <alignment horizontal="center" vertical="center"/>
    </xf>
    <xf numFmtId="0" fontId="0" fillId="0" borderId="0" xfId="0" applyAlignment="1" applyProtection="1"/>
    <xf numFmtId="0" fontId="2" fillId="0" borderId="0" xfId="0" applyFont="1" applyBorder="1" applyAlignment="1" applyProtection="1">
      <alignment horizontal="left" vertical="center"/>
    </xf>
    <xf numFmtId="0" fontId="20" fillId="0" borderId="0" xfId="0" applyFont="1" applyBorder="1" applyAlignment="1" applyProtection="1">
      <alignment horizontal="center"/>
    </xf>
    <xf numFmtId="0" fontId="0" fillId="0" borderId="0" xfId="0" applyBorder="1" applyAlignment="1" applyProtection="1">
      <alignment horizontal="left"/>
    </xf>
    <xf numFmtId="0" fontId="0" fillId="0" borderId="0" xfId="0" applyBorder="1" applyProtection="1"/>
    <xf numFmtId="0" fontId="0" fillId="0" borderId="4" xfId="0" applyBorder="1" applyAlignment="1" applyProtection="1">
      <alignment horizontal="left"/>
    </xf>
    <xf numFmtId="0" fontId="0" fillId="0" borderId="4" xfId="0" applyBorder="1" applyProtection="1"/>
    <xf numFmtId="0" fontId="0" fillId="0" borderId="4" xfId="0" applyBorder="1" applyAlignment="1" applyProtection="1">
      <alignment horizontal="center"/>
    </xf>
    <xf numFmtId="0" fontId="0" fillId="0" borderId="5" xfId="0" applyBorder="1" applyAlignment="1" applyProtection="1">
      <alignment horizontal="left"/>
    </xf>
    <xf numFmtId="0" fontId="0" fillId="0" borderId="6" xfId="0" applyBorder="1" applyProtection="1"/>
    <xf numFmtId="0" fontId="0" fillId="0" borderId="6" xfId="0" applyBorder="1" applyAlignment="1" applyProtection="1">
      <alignment horizontal="left"/>
    </xf>
    <xf numFmtId="0" fontId="1" fillId="0" borderId="0" xfId="0" applyFont="1" applyBorder="1" applyAlignment="1" applyProtection="1">
      <alignment horizontal="center"/>
    </xf>
    <xf numFmtId="164" fontId="0" fillId="0" borderId="0" xfId="0" applyNumberFormat="1" applyBorder="1" applyAlignment="1" applyProtection="1">
      <alignment horizontal="right"/>
    </xf>
    <xf numFmtId="164" fontId="0" fillId="0" borderId="7" xfId="0" applyNumberFormat="1" applyBorder="1" applyAlignment="1" applyProtection="1">
      <alignment horizontal="right"/>
    </xf>
    <xf numFmtId="164" fontId="2" fillId="0" borderId="0" xfId="0" applyNumberFormat="1" applyFont="1"/>
    <xf numFmtId="0" fontId="2" fillId="0" borderId="8" xfId="0" applyFont="1" applyBorder="1" applyAlignment="1" applyProtection="1">
      <alignment horizontal="center"/>
      <protection locked="0"/>
    </xf>
    <xf numFmtId="0" fontId="2" fillId="0" borderId="0" xfId="0" applyFont="1" applyBorder="1"/>
    <xf numFmtId="0" fontId="20" fillId="0" borderId="0" xfId="0" applyFont="1" applyBorder="1" applyAlignment="1" applyProtection="1">
      <alignment horizontal="left"/>
    </xf>
    <xf numFmtId="0" fontId="3" fillId="0" borderId="0" xfId="0" applyFont="1" applyBorder="1" applyAlignment="1" applyProtection="1">
      <alignment horizontal="left"/>
    </xf>
    <xf numFmtId="0" fontId="13" fillId="0" borderId="0" xfId="0" applyFont="1" applyBorder="1" applyAlignment="1" applyProtection="1">
      <alignment horizontal="left"/>
    </xf>
    <xf numFmtId="0" fontId="0" fillId="0" borderId="0" xfId="0" quotePrefix="1" applyBorder="1" applyAlignment="1" applyProtection="1">
      <alignment horizontal="right"/>
    </xf>
    <xf numFmtId="0" fontId="2" fillId="0" borderId="0" xfId="0" applyFont="1" applyBorder="1" applyAlignment="1">
      <alignment horizontal="center"/>
    </xf>
    <xf numFmtId="0" fontId="2" fillId="0" borderId="9" xfId="0" applyFont="1" applyBorder="1" applyAlignment="1"/>
    <xf numFmtId="0" fontId="2" fillId="0" borderId="1" xfId="0" applyFont="1" applyBorder="1" applyAlignment="1"/>
    <xf numFmtId="0" fontId="2" fillId="0" borderId="9" xfId="0" applyFont="1" applyBorder="1"/>
    <xf numFmtId="0" fontId="33" fillId="0" borderId="0" xfId="0" applyFont="1" applyBorder="1"/>
    <xf numFmtId="164" fontId="33" fillId="0" borderId="0" xfId="0" applyNumberFormat="1" applyFont="1" applyBorder="1"/>
    <xf numFmtId="3" fontId="34" fillId="0" borderId="8" xfId="0" applyNumberFormat="1" applyFont="1" applyBorder="1" applyProtection="1">
      <protection locked="0"/>
    </xf>
    <xf numFmtId="3" fontId="34" fillId="0" borderId="10" xfId="0" applyNumberFormat="1" applyFont="1" applyBorder="1" applyProtection="1">
      <protection locked="0"/>
    </xf>
    <xf numFmtId="3" fontId="2" fillId="0" borderId="0" xfId="0" applyNumberFormat="1" applyFont="1" applyBorder="1"/>
    <xf numFmtId="0" fontId="35" fillId="0" borderId="0" xfId="0" applyFont="1" applyBorder="1"/>
    <xf numFmtId="4" fontId="35" fillId="0" borderId="0" xfId="0" applyNumberFormat="1" applyFont="1" applyBorder="1"/>
    <xf numFmtId="3" fontId="35" fillId="0" borderId="0" xfId="0" applyNumberFormat="1" applyFont="1" applyBorder="1"/>
    <xf numFmtId="0" fontId="35" fillId="0" borderId="0" xfId="0" applyFont="1" applyBorder="1" applyAlignment="1">
      <alignment horizontal="center"/>
    </xf>
    <xf numFmtId="164" fontId="2" fillId="0" borderId="0" xfId="0" applyNumberFormat="1" applyFont="1" applyBorder="1"/>
    <xf numFmtId="0" fontId="2" fillId="0" borderId="0" xfId="0" applyFont="1" applyBorder="1" applyAlignment="1">
      <alignment vertical="center"/>
    </xf>
    <xf numFmtId="3" fontId="34" fillId="0" borderId="11" xfId="0" applyNumberFormat="1" applyFont="1" applyBorder="1" applyProtection="1">
      <protection locked="0"/>
    </xf>
    <xf numFmtId="0" fontId="2" fillId="0" borderId="0" xfId="0" applyFont="1" applyBorder="1" applyAlignment="1" applyProtection="1">
      <alignment horizontal="center"/>
    </xf>
    <xf numFmtId="164" fontId="34" fillId="0" borderId="8" xfId="0" applyNumberFormat="1" applyFont="1" applyBorder="1" applyAlignment="1" applyProtection="1">
      <protection locked="0"/>
    </xf>
    <xf numFmtId="164" fontId="34" fillId="0" borderId="12" xfId="0" applyNumberFormat="1" applyFont="1" applyBorder="1" applyAlignment="1" applyProtection="1">
      <protection locked="0"/>
    </xf>
    <xf numFmtId="164" fontId="34" fillId="0" borderId="13" xfId="0" applyNumberFormat="1" applyFont="1" applyBorder="1" applyAlignment="1" applyProtection="1">
      <protection locked="0"/>
    </xf>
    <xf numFmtId="164" fontId="34" fillId="0" borderId="0" xfId="0" applyNumberFormat="1" applyFont="1" applyBorder="1" applyProtection="1"/>
    <xf numFmtId="0" fontId="2" fillId="0" borderId="14" xfId="0" applyFont="1" applyBorder="1"/>
    <xf numFmtId="0" fontId="2" fillId="0" borderId="4" xfId="0" applyFont="1" applyBorder="1"/>
    <xf numFmtId="0" fontId="2" fillId="0" borderId="15" xfId="0" applyFont="1" applyBorder="1"/>
    <xf numFmtId="0" fontId="2" fillId="0" borderId="16" xfId="0" applyFont="1" applyBorder="1"/>
    <xf numFmtId="0" fontId="33" fillId="0" borderId="9" xfId="0" applyFont="1" applyBorder="1"/>
    <xf numFmtId="0" fontId="34" fillId="0" borderId="0" xfId="0" applyFont="1" applyBorder="1"/>
    <xf numFmtId="0" fontId="34" fillId="0" borderId="0" xfId="0" applyFont="1" applyBorder="1" applyAlignment="1">
      <alignment vertical="center"/>
    </xf>
    <xf numFmtId="4" fontId="34" fillId="0" borderId="0" xfId="0" applyNumberFormat="1" applyFont="1" applyBorder="1"/>
    <xf numFmtId="3" fontId="34" fillId="0" borderId="0" xfId="0" applyNumberFormat="1" applyFont="1" applyBorder="1"/>
    <xf numFmtId="0" fontId="34" fillId="0" borderId="0" xfId="0" applyFont="1" applyBorder="1" applyAlignment="1">
      <alignment horizontal="center"/>
    </xf>
    <xf numFmtId="164" fontId="2" fillId="0" borderId="4" xfId="0" applyNumberFormat="1" applyFont="1" applyBorder="1"/>
    <xf numFmtId="0" fontId="2" fillId="0" borderId="4" xfId="0" applyFont="1" applyBorder="1" applyAlignment="1">
      <alignment horizontal="center"/>
    </xf>
    <xf numFmtId="0" fontId="40" fillId="0" borderId="9" xfId="0" applyFont="1" applyBorder="1" applyAlignment="1">
      <alignment horizontal="center"/>
    </xf>
    <xf numFmtId="0" fontId="40" fillId="0" borderId="0" xfId="0" applyFont="1" applyBorder="1" applyAlignment="1">
      <alignment horizontal="center"/>
    </xf>
    <xf numFmtId="0" fontId="40" fillId="0" borderId="1" xfId="0" applyFont="1" applyBorder="1" applyAlignment="1">
      <alignment horizontal="center"/>
    </xf>
    <xf numFmtId="0" fontId="2" fillId="0" borderId="5" xfId="0" applyFont="1" applyBorder="1" applyAlignment="1"/>
    <xf numFmtId="0" fontId="2" fillId="0" borderId="5" xfId="0" applyFont="1" applyBorder="1"/>
    <xf numFmtId="3" fontId="2" fillId="0" borderId="0" xfId="0" applyNumberFormat="1" applyFont="1" applyBorder="1" applyAlignment="1"/>
    <xf numFmtId="3" fontId="2" fillId="0" borderId="1" xfId="0" applyNumberFormat="1" applyFont="1" applyBorder="1" applyAlignment="1"/>
    <xf numFmtId="0" fontId="34" fillId="0" borderId="17" xfId="0" applyFont="1" applyBorder="1"/>
    <xf numFmtId="0" fontId="2" fillId="0" borderId="17" xfId="0" applyFont="1" applyBorder="1"/>
    <xf numFmtId="3" fontId="2" fillId="0" borderId="17" xfId="0" applyNumberFormat="1" applyFont="1" applyBorder="1"/>
    <xf numFmtId="0" fontId="34" fillId="0" borderId="0" xfId="0" applyFont="1" applyFill="1" applyBorder="1"/>
    <xf numFmtId="0" fontId="2" fillId="0" borderId="6" xfId="0" applyFont="1" applyBorder="1"/>
    <xf numFmtId="3" fontId="2" fillId="0" borderId="6" xfId="0" applyNumberFormat="1" applyFont="1" applyBorder="1"/>
    <xf numFmtId="0" fontId="2" fillId="0" borderId="7" xfId="0" applyFont="1" applyBorder="1"/>
    <xf numFmtId="165" fontId="2" fillId="0" borderId="0" xfId="0" applyNumberFormat="1" applyFont="1" applyBorder="1"/>
    <xf numFmtId="0" fontId="2" fillId="0" borderId="0" xfId="0" quotePrefix="1" applyFont="1" applyBorder="1" applyAlignment="1">
      <alignment horizontal="center"/>
    </xf>
    <xf numFmtId="0" fontId="38" fillId="0" borderId="6" xfId="0" applyFont="1" applyBorder="1"/>
    <xf numFmtId="164" fontId="2" fillId="0" borderId="6" xfId="0" applyNumberFormat="1" applyFont="1" applyBorder="1" applyAlignment="1"/>
    <xf numFmtId="165" fontId="2" fillId="0" borderId="6" xfId="0" applyNumberFormat="1" applyFont="1" applyBorder="1"/>
    <xf numFmtId="166" fontId="2" fillId="0" borderId="6" xfId="0" quotePrefix="1" applyNumberFormat="1" applyFont="1" applyBorder="1" applyAlignment="1">
      <alignment horizontal="right"/>
    </xf>
    <xf numFmtId="166" fontId="2" fillId="0" borderId="0" xfId="0" quotePrefix="1" applyNumberFormat="1" applyFont="1" applyBorder="1" applyAlignment="1">
      <alignment horizontal="right"/>
    </xf>
    <xf numFmtId="0" fontId="34" fillId="0" borderId="0" xfId="0" quotePrefix="1" applyFont="1" applyBorder="1" applyAlignment="1">
      <alignment horizontal="right"/>
    </xf>
    <xf numFmtId="164" fontId="2" fillId="0" borderId="0" xfId="0" applyNumberFormat="1" applyFont="1" applyBorder="1" applyAlignment="1"/>
    <xf numFmtId="164" fontId="2" fillId="0" borderId="0" xfId="0" quotePrefix="1" applyNumberFormat="1" applyFont="1" applyBorder="1" applyAlignment="1">
      <alignment horizontal="center"/>
    </xf>
    <xf numFmtId="0" fontId="34" fillId="0" borderId="6" xfId="0" quotePrefix="1" applyFont="1" applyBorder="1" applyAlignment="1">
      <alignment horizontal="right"/>
    </xf>
    <xf numFmtId="0" fontId="34" fillId="0" borderId="6" xfId="0" applyFont="1" applyBorder="1"/>
    <xf numFmtId="0" fontId="35" fillId="0" borderId="0" xfId="0" applyFont="1" applyBorder="1" applyAlignment="1">
      <alignment vertical="center"/>
    </xf>
    <xf numFmtId="0" fontId="2" fillId="0" borderId="0" xfId="0" applyFont="1" applyBorder="1" applyAlignment="1" applyProtection="1">
      <alignment horizontal="left"/>
    </xf>
    <xf numFmtId="0" fontId="2" fillId="0" borderId="0" xfId="0" applyFont="1" applyFill="1" applyBorder="1" applyAlignment="1"/>
    <xf numFmtId="3" fontId="34" fillId="0" borderId="0" xfId="0" applyNumberFormat="1" applyFont="1" applyBorder="1" applyProtection="1"/>
    <xf numFmtId="0" fontId="35" fillId="0" borderId="0" xfId="0" applyFont="1" applyBorder="1" applyAlignment="1"/>
    <xf numFmtId="165" fontId="2" fillId="0" borderId="0" xfId="0" applyNumberFormat="1" applyFont="1" applyBorder="1" applyAlignment="1"/>
    <xf numFmtId="0" fontId="44" fillId="0" borderId="0" xfId="0" applyFont="1" applyBorder="1"/>
    <xf numFmtId="165" fontId="56" fillId="0" borderId="0" xfId="0" applyNumberFormat="1" applyFont="1" applyBorder="1" applyAlignment="1"/>
    <xf numFmtId="164" fontId="2" fillId="0" borderId="0" xfId="0" applyNumberFormat="1" applyFont="1" applyBorder="1" applyAlignment="1" applyProtection="1"/>
    <xf numFmtId="0" fontId="24" fillId="0" borderId="0" xfId="0" applyFont="1" applyBorder="1" applyAlignment="1">
      <alignment horizontal="center" vertical="center"/>
    </xf>
    <xf numFmtId="0" fontId="2" fillId="0" borderId="0" xfId="0" applyFont="1" applyBorder="1" applyAlignment="1">
      <alignment horizontal="right"/>
    </xf>
    <xf numFmtId="0" fontId="2" fillId="0" borderId="0" xfId="0" applyFont="1" applyFill="1" applyBorder="1"/>
    <xf numFmtId="164" fontId="2" fillId="0" borderId="13" xfId="0" applyNumberFormat="1" applyFont="1" applyBorder="1"/>
    <xf numFmtId="0" fontId="2" fillId="0" borderId="0" xfId="0" applyFont="1" applyAlignment="1">
      <alignment wrapText="1"/>
    </xf>
    <xf numFmtId="0" fontId="2" fillId="0" borderId="0" xfId="0" applyFont="1" applyAlignment="1"/>
    <xf numFmtId="0" fontId="2" fillId="0" borderId="0" xfId="0" applyFont="1" applyAlignment="1">
      <alignment horizontal="center" vertical="center" wrapText="1"/>
    </xf>
    <xf numFmtId="0" fontId="46" fillId="0" borderId="0" xfId="0" applyFont="1"/>
    <xf numFmtId="0" fontId="46" fillId="0" borderId="0" xfId="0" applyFont="1" applyBorder="1" applyAlignment="1">
      <alignment vertical="center"/>
    </xf>
    <xf numFmtId="164" fontId="2" fillId="0" borderId="0" xfId="0" applyNumberFormat="1" applyFont="1" applyBorder="1" applyAlignment="1" applyProtection="1">
      <alignment horizontal="right"/>
    </xf>
    <xf numFmtId="0" fontId="0" fillId="0" borderId="0" xfId="0" applyBorder="1" applyAlignment="1" applyProtection="1">
      <alignment horizontal="center"/>
    </xf>
    <xf numFmtId="0" fontId="0" fillId="0" borderId="0" xfId="0" applyBorder="1" applyAlignment="1" applyProtection="1">
      <alignment horizontal="right"/>
    </xf>
    <xf numFmtId="0" fontId="0" fillId="0" borderId="4" xfId="0" applyBorder="1" applyAlignment="1" applyProtection="1">
      <alignment horizontal="center" vertical="center"/>
    </xf>
    <xf numFmtId="0" fontId="1" fillId="0" borderId="0" xfId="0" quotePrefix="1" applyFont="1" applyBorder="1" applyAlignment="1" applyProtection="1">
      <alignment horizontal="left"/>
    </xf>
    <xf numFmtId="0" fontId="1" fillId="0" borderId="0" xfId="0" applyFont="1" applyBorder="1" applyAlignment="1" applyProtection="1">
      <alignment horizontal="left"/>
    </xf>
    <xf numFmtId="0" fontId="0" fillId="0" borderId="0" xfId="0" applyAlignment="1" applyProtection="1">
      <alignment horizontal="left"/>
    </xf>
    <xf numFmtId="0" fontId="1" fillId="0" borderId="0" xfId="0" applyFont="1" applyProtection="1"/>
    <xf numFmtId="0" fontId="1" fillId="0" borderId="0" xfId="0" applyFont="1" applyBorder="1" applyProtection="1"/>
    <xf numFmtId="0" fontId="1" fillId="0" borderId="0" xfId="0" quotePrefix="1" applyFont="1" applyBorder="1" applyAlignment="1" applyProtection="1">
      <alignment horizontal="right"/>
    </xf>
    <xf numFmtId="0" fontId="0" fillId="0" borderId="0" xfId="0" quotePrefix="1" applyBorder="1" applyAlignment="1" applyProtection="1">
      <alignment horizontal="left"/>
    </xf>
    <xf numFmtId="0" fontId="2" fillId="0" borderId="0" xfId="0" applyFont="1" applyBorder="1" applyAlignment="1" applyProtection="1">
      <alignment horizontal="center" vertical="center"/>
    </xf>
    <xf numFmtId="0" fontId="4" fillId="0" borderId="0" xfId="0" applyFont="1" applyBorder="1" applyAlignment="1" applyProtection="1">
      <alignment horizontal="left"/>
    </xf>
    <xf numFmtId="0" fontId="8" fillId="0" borderId="0" xfId="0" quotePrefix="1" applyFont="1" applyBorder="1" applyAlignment="1" applyProtection="1">
      <alignment horizontal="left"/>
    </xf>
    <xf numFmtId="0" fontId="5" fillId="0" borderId="0" xfId="0" applyFont="1" applyBorder="1" applyAlignment="1" applyProtection="1"/>
    <xf numFmtId="0" fontId="3" fillId="0" borderId="0" xfId="0" applyFont="1" applyBorder="1" applyAlignment="1" applyProtection="1"/>
    <xf numFmtId="0" fontId="2" fillId="0" borderId="0" xfId="0" applyFont="1" applyBorder="1" applyProtection="1"/>
    <xf numFmtId="0" fontId="12" fillId="0" borderId="0" xfId="0" applyFont="1" applyBorder="1" applyAlignment="1" applyProtection="1"/>
    <xf numFmtId="0" fontId="10" fillId="0" borderId="0" xfId="0" applyFont="1" applyBorder="1" applyAlignment="1" applyProtection="1"/>
    <xf numFmtId="0" fontId="0" fillId="0" borderId="18" xfId="0" applyBorder="1" applyAlignment="1" applyProtection="1"/>
    <xf numFmtId="0" fontId="0" fillId="0" borderId="5" xfId="0" applyBorder="1" applyAlignment="1" applyProtection="1"/>
    <xf numFmtId="0" fontId="4" fillId="0" borderId="5" xfId="0" applyFont="1" applyBorder="1" applyAlignment="1" applyProtection="1">
      <alignment horizontal="left"/>
    </xf>
    <xf numFmtId="0" fontId="1" fillId="0" borderId="5" xfId="0" quotePrefix="1" applyFont="1" applyBorder="1" applyAlignment="1" applyProtection="1">
      <alignment horizontal="left"/>
    </xf>
    <xf numFmtId="0" fontId="0" fillId="0" borderId="19" xfId="0" applyBorder="1" applyAlignment="1" applyProtection="1">
      <alignment horizontal="left"/>
    </xf>
    <xf numFmtId="0" fontId="0" fillId="0" borderId="20" xfId="0" applyBorder="1" applyAlignment="1" applyProtection="1"/>
    <xf numFmtId="0" fontId="20" fillId="0" borderId="8" xfId="0" applyFont="1" applyBorder="1" applyAlignment="1" applyProtection="1">
      <alignment horizontal="center"/>
    </xf>
    <xf numFmtId="0" fontId="0" fillId="0" borderId="21" xfId="0" applyBorder="1" applyAlignment="1" applyProtection="1">
      <alignment horizontal="center"/>
    </xf>
    <xf numFmtId="0" fontId="0" fillId="0" borderId="22" xfId="0" applyBorder="1" applyAlignment="1" applyProtection="1"/>
    <xf numFmtId="0" fontId="0" fillId="0" borderId="6" xfId="0" applyBorder="1" applyAlignment="1" applyProtection="1"/>
    <xf numFmtId="0" fontId="7" fillId="0" borderId="6" xfId="0" quotePrefix="1" applyFont="1" applyBorder="1" applyAlignment="1" applyProtection="1">
      <alignment horizontal="left" vertical="center"/>
    </xf>
    <xf numFmtId="0" fontId="4" fillId="0" borderId="6" xfId="0" applyFont="1" applyBorder="1" applyAlignment="1" applyProtection="1">
      <alignment horizontal="left"/>
    </xf>
    <xf numFmtId="0" fontId="1" fillId="0" borderId="6" xfId="0" quotePrefix="1" applyFont="1" applyBorder="1" applyAlignment="1" applyProtection="1">
      <alignment horizontal="left"/>
    </xf>
    <xf numFmtId="0" fontId="1" fillId="0" borderId="6" xfId="0" applyFont="1" applyBorder="1" applyAlignment="1" applyProtection="1">
      <alignment horizontal="left"/>
    </xf>
    <xf numFmtId="0" fontId="2" fillId="0" borderId="6" xfId="0" applyFont="1" applyBorder="1" applyAlignment="1" applyProtection="1">
      <alignment horizontal="center"/>
    </xf>
    <xf numFmtId="0" fontId="2" fillId="0" borderId="6" xfId="0" applyFont="1" applyBorder="1" applyAlignment="1" applyProtection="1">
      <alignment horizontal="left"/>
    </xf>
    <xf numFmtId="0" fontId="0" fillId="0" borderId="23" xfId="0" applyBorder="1" applyAlignment="1" applyProtection="1">
      <alignment horizontal="left"/>
    </xf>
    <xf numFmtId="1" fontId="0" fillId="0" borderId="0" xfId="0" applyNumberFormat="1" applyBorder="1" applyAlignment="1" applyProtection="1">
      <alignment horizontal="center"/>
    </xf>
    <xf numFmtId="1" fontId="0" fillId="0" borderId="4" xfId="0" applyNumberFormat="1" applyBorder="1" applyAlignment="1" applyProtection="1">
      <alignment horizontal="center"/>
    </xf>
    <xf numFmtId="0" fontId="2" fillId="0" borderId="0" xfId="0" quotePrefix="1" applyFont="1" applyFill="1" applyBorder="1"/>
    <xf numFmtId="2" fontId="2" fillId="0" borderId="0" xfId="0" applyNumberFormat="1" applyFont="1"/>
    <xf numFmtId="0" fontId="1" fillId="0" borderId="0" xfId="0" applyFont="1" applyFill="1" applyBorder="1" applyAlignment="1" applyProtection="1"/>
    <xf numFmtId="0" fontId="0" fillId="0" borderId="16" xfId="0" applyBorder="1" applyProtection="1"/>
    <xf numFmtId="0" fontId="2" fillId="0" borderId="0" xfId="0" applyFont="1" applyFill="1" applyBorder="1" applyAlignment="1" applyProtection="1"/>
    <xf numFmtId="0" fontId="57" fillId="0" borderId="0" xfId="0" applyFont="1" applyFill="1" applyBorder="1" applyAlignment="1" applyProtection="1">
      <alignment horizontal="center" vertical="center"/>
    </xf>
    <xf numFmtId="0" fontId="2" fillId="0" borderId="0" xfId="0" applyFont="1" applyFill="1" applyBorder="1" applyAlignment="1" applyProtection="1">
      <alignment horizontal="right"/>
    </xf>
    <xf numFmtId="0" fontId="1" fillId="0" borderId="0" xfId="0" applyFont="1" applyBorder="1" applyAlignment="1" applyProtection="1"/>
    <xf numFmtId="0" fontId="2" fillId="0" borderId="0" xfId="0" applyFont="1" applyProtection="1"/>
    <xf numFmtId="0" fontId="1" fillId="0" borderId="0" xfId="0" applyFont="1" applyBorder="1" applyAlignment="1" applyProtection="1">
      <alignment horizontal="center" vertical="center" wrapText="1"/>
    </xf>
    <xf numFmtId="0" fontId="0" fillId="0" borderId="14" xfId="0" quotePrefix="1" applyBorder="1" applyAlignment="1" applyProtection="1">
      <alignment horizontal="left"/>
    </xf>
    <xf numFmtId="0" fontId="0" fillId="0" borderId="2" xfId="0" applyBorder="1" applyAlignment="1" applyProtection="1">
      <alignment horizontal="left"/>
    </xf>
    <xf numFmtId="0" fontId="3" fillId="0" borderId="0" xfId="0" applyFont="1" applyBorder="1" applyAlignment="1" applyProtection="1">
      <alignment horizontal="center"/>
    </xf>
    <xf numFmtId="0" fontId="3" fillId="0" borderId="0" xfId="0" applyFont="1" applyBorder="1" applyProtection="1"/>
    <xf numFmtId="0" fontId="21" fillId="0" borderId="0" xfId="0" applyFont="1" applyProtection="1"/>
    <xf numFmtId="0" fontId="8" fillId="0" borderId="0" xfId="0" quotePrefix="1" applyFont="1" applyBorder="1" applyAlignment="1" applyProtection="1">
      <alignment horizontal="right"/>
    </xf>
    <xf numFmtId="0" fontId="8" fillId="0" borderId="0" xfId="0" applyFont="1" applyBorder="1" applyProtection="1"/>
    <xf numFmtId="0" fontId="15" fillId="0" borderId="0" xfId="0" quotePrefix="1" applyFont="1" applyBorder="1" applyAlignment="1" applyProtection="1">
      <alignment horizontal="right"/>
    </xf>
    <xf numFmtId="0" fontId="15" fillId="0" borderId="0" xfId="0" applyFont="1" applyBorder="1" applyProtection="1"/>
    <xf numFmtId="0" fontId="2" fillId="0" borderId="0" xfId="0" applyFont="1" applyAlignment="1" applyProtection="1">
      <alignment horizontal="left"/>
    </xf>
    <xf numFmtId="1" fontId="4" fillId="0" borderId="0" xfId="0" applyNumberFormat="1" applyFont="1" applyBorder="1" applyAlignment="1" applyProtection="1">
      <alignment horizontal="center"/>
    </xf>
    <xf numFmtId="0" fontId="15" fillId="0" borderId="0" xfId="0" applyFont="1" applyBorder="1" applyAlignment="1" applyProtection="1"/>
    <xf numFmtId="0" fontId="13" fillId="0" borderId="0" xfId="0" applyFont="1" applyBorder="1" applyProtection="1"/>
    <xf numFmtId="0" fontId="16" fillId="0" borderId="0" xfId="0" quotePrefix="1" applyFont="1" applyBorder="1" applyAlignment="1" applyProtection="1">
      <alignment horizontal="right"/>
    </xf>
    <xf numFmtId="0" fontId="16" fillId="0" borderId="0" xfId="0" applyFont="1" applyBorder="1" applyProtection="1"/>
    <xf numFmtId="0" fontId="16" fillId="0" borderId="0" xfId="0" applyFont="1" applyBorder="1" applyAlignment="1" applyProtection="1"/>
    <xf numFmtId="0" fontId="2" fillId="0" borderId="0" xfId="0" applyFont="1" applyFill="1" applyBorder="1" applyProtection="1"/>
    <xf numFmtId="0" fontId="0" fillId="0" borderId="0" xfId="0" applyFill="1" applyBorder="1" applyProtection="1"/>
    <xf numFmtId="0" fontId="3" fillId="0" borderId="0" xfId="0" applyFont="1" applyProtection="1"/>
    <xf numFmtId="0" fontId="17" fillId="0" borderId="0" xfId="0" applyFont="1" applyBorder="1" applyProtection="1"/>
    <xf numFmtId="0" fontId="18" fillId="0" borderId="0" xfId="0" quotePrefix="1" applyFont="1" applyBorder="1" applyAlignment="1" applyProtection="1">
      <alignment horizontal="right"/>
    </xf>
    <xf numFmtId="0" fontId="18" fillId="0" borderId="0" xfId="0" applyFont="1" applyBorder="1" applyProtection="1"/>
    <xf numFmtId="0" fontId="0" fillId="0" borderId="9" xfId="0" quotePrefix="1" applyBorder="1" applyAlignment="1" applyProtection="1">
      <alignment horizontal="left"/>
    </xf>
    <xf numFmtId="0" fontId="0" fillId="0" borderId="1" xfId="0" applyBorder="1" applyAlignment="1" applyProtection="1">
      <alignment horizontal="left"/>
    </xf>
    <xf numFmtId="0" fontId="0" fillId="0" borderId="14" xfId="0" applyBorder="1" applyProtection="1"/>
    <xf numFmtId="0" fontId="0" fillId="0" borderId="2" xfId="0" applyBorder="1" applyProtection="1"/>
    <xf numFmtId="0" fontId="0" fillId="0" borderId="9" xfId="0" applyBorder="1" applyProtection="1"/>
    <xf numFmtId="0" fontId="0" fillId="0" borderId="1" xfId="0" applyBorder="1" applyProtection="1"/>
    <xf numFmtId="4" fontId="58" fillId="0" borderId="8" xfId="0" applyNumberFormat="1" applyFont="1" applyBorder="1" applyProtection="1">
      <protection locked="0"/>
    </xf>
    <xf numFmtId="0" fontId="1" fillId="0" borderId="0" xfId="6" applyFont="1" applyBorder="1" applyProtection="1"/>
    <xf numFmtId="0" fontId="2" fillId="0" borderId="16" xfId="6" applyFont="1" applyBorder="1" applyAlignment="1" applyProtection="1"/>
    <xf numFmtId="0" fontId="2" fillId="0" borderId="0" xfId="0" applyFont="1" applyFill="1"/>
    <xf numFmtId="0" fontId="0" fillId="0" borderId="15" xfId="0" applyBorder="1" applyProtection="1"/>
    <xf numFmtId="0" fontId="0" fillId="0" borderId="3" xfId="0" applyBorder="1" applyProtection="1"/>
    <xf numFmtId="0" fontId="2" fillId="0" borderId="8" xfId="0" applyFont="1" applyBorder="1" applyAlignment="1" applyProtection="1">
      <alignment horizontal="center"/>
    </xf>
    <xf numFmtId="0" fontId="0" fillId="0" borderId="9" xfId="0" applyBorder="1" applyAlignment="1" applyProtection="1">
      <alignment horizontal="left"/>
    </xf>
    <xf numFmtId="0" fontId="0" fillId="0" borderId="9" xfId="0" applyBorder="1" applyAlignment="1" applyProtection="1"/>
    <xf numFmtId="0" fontId="0" fillId="0" borderId="9" xfId="0" quotePrefix="1" applyBorder="1" applyAlignment="1" applyProtection="1"/>
    <xf numFmtId="0" fontId="24" fillId="0" borderId="0" xfId="0" applyFont="1" applyBorder="1" applyProtection="1"/>
    <xf numFmtId="0" fontId="23" fillId="0" borderId="0" xfId="0" applyFont="1" applyBorder="1" applyProtection="1"/>
    <xf numFmtId="0" fontId="2" fillId="0" borderId="0" xfId="0" quotePrefix="1" applyFont="1" applyFill="1" applyBorder="1" applyProtection="1"/>
    <xf numFmtId="0" fontId="24" fillId="0" borderId="0" xfId="0" applyFont="1" applyProtection="1"/>
    <xf numFmtId="0" fontId="55" fillId="0" borderId="0" xfId="3" applyProtection="1"/>
    <xf numFmtId="0" fontId="2" fillId="0" borderId="0" xfId="6" applyFont="1" applyBorder="1" applyAlignment="1" applyProtection="1">
      <alignment horizontal="center"/>
    </xf>
    <xf numFmtId="0" fontId="1" fillId="0" borderId="22" xfId="0" applyFont="1" applyBorder="1" applyAlignment="1" applyProtection="1"/>
    <xf numFmtId="0" fontId="2" fillId="0" borderId="0" xfId="6" applyFont="1" applyAlignment="1">
      <alignment horizontal="center"/>
    </xf>
    <xf numFmtId="0" fontId="1" fillId="0" borderId="0" xfId="6"/>
    <xf numFmtId="0" fontId="1" fillId="0" borderId="0" xfId="6" applyBorder="1" applyProtection="1"/>
    <xf numFmtId="0" fontId="1" fillId="0" borderId="0" xfId="6" applyBorder="1"/>
    <xf numFmtId="0" fontId="9" fillId="0" borderId="0" xfId="6" applyFont="1" applyBorder="1" applyAlignment="1" applyProtection="1">
      <alignment horizontal="left"/>
    </xf>
    <xf numFmtId="0" fontId="1" fillId="0" borderId="0" xfId="6" quotePrefix="1" applyBorder="1" applyAlignment="1" applyProtection="1">
      <alignment horizontal="left"/>
    </xf>
    <xf numFmtId="0" fontId="1" fillId="0" borderId="0" xfId="6" applyBorder="1" applyAlignment="1" applyProtection="1">
      <alignment horizontal="left"/>
    </xf>
    <xf numFmtId="0" fontId="4" fillId="0" borderId="0" xfId="6" applyFont="1" applyBorder="1" applyAlignment="1" applyProtection="1">
      <alignment horizontal="left"/>
    </xf>
    <xf numFmtId="0" fontId="1" fillId="0" borderId="0" xfId="6" quotePrefix="1" applyFont="1" applyBorder="1" applyAlignment="1" applyProtection="1">
      <alignment horizontal="left"/>
    </xf>
    <xf numFmtId="0" fontId="1" fillId="0" borderId="0" xfId="6" applyAlignment="1">
      <alignment horizontal="left"/>
    </xf>
    <xf numFmtId="0" fontId="8" fillId="0" borderId="0" xfId="6" quotePrefix="1" applyFont="1" applyBorder="1" applyAlignment="1" applyProtection="1">
      <alignment horizontal="left"/>
    </xf>
    <xf numFmtId="0" fontId="30" fillId="0" borderId="0" xfId="6" applyFont="1" applyBorder="1" applyAlignment="1" applyProtection="1">
      <alignment horizontal="left"/>
    </xf>
    <xf numFmtId="0" fontId="5" fillId="0" borderId="0" xfId="6" applyFont="1" applyBorder="1" applyAlignment="1" applyProtection="1">
      <alignment horizontal="left"/>
    </xf>
    <xf numFmtId="0" fontId="1" fillId="0" borderId="0" xfId="6" applyFont="1" applyBorder="1" applyAlignment="1" applyProtection="1">
      <alignment horizontal="left"/>
    </xf>
    <xf numFmtId="0" fontId="2" fillId="0" borderId="8" xfId="6" applyFont="1" applyBorder="1" applyAlignment="1" applyProtection="1">
      <alignment horizontal="center"/>
      <protection locked="0"/>
    </xf>
    <xf numFmtId="0" fontId="1" fillId="0" borderId="0" xfId="6" applyProtection="1"/>
    <xf numFmtId="0" fontId="1" fillId="0" borderId="0" xfId="6" applyBorder="1" applyAlignment="1" applyProtection="1">
      <alignment vertical="top"/>
    </xf>
    <xf numFmtId="0" fontId="1" fillId="0" borderId="0" xfId="6" applyBorder="1" applyAlignment="1" applyProtection="1">
      <alignment vertical="top" wrapText="1"/>
    </xf>
    <xf numFmtId="0" fontId="1" fillId="0" borderId="0" xfId="6" quotePrefix="1" applyBorder="1" applyAlignment="1" applyProtection="1">
      <alignment horizontal="right"/>
    </xf>
    <xf numFmtId="0" fontId="1" fillId="0" borderId="0" xfId="6" applyFont="1" applyAlignment="1" applyProtection="1">
      <alignment horizontal="left"/>
    </xf>
    <xf numFmtId="0" fontId="55" fillId="0" borderId="0" xfId="3" applyAlignment="1" applyProtection="1"/>
    <xf numFmtId="0" fontId="1" fillId="0" borderId="0" xfId="6" applyFont="1" applyProtection="1"/>
    <xf numFmtId="0" fontId="1" fillId="0" borderId="0" xfId="6" applyFont="1" applyAlignment="1" applyProtection="1"/>
    <xf numFmtId="0" fontId="19" fillId="0" borderId="0" xfId="6" applyFont="1" applyBorder="1" applyProtection="1"/>
    <xf numFmtId="0" fontId="1" fillId="0" borderId="0" xfId="6" quotePrefix="1" applyFont="1" applyBorder="1" applyAlignment="1" applyProtection="1">
      <alignment horizontal="right"/>
    </xf>
    <xf numFmtId="0" fontId="55" fillId="0" borderId="20" xfId="3" applyBorder="1" applyAlignment="1" applyProtection="1"/>
    <xf numFmtId="0" fontId="1" fillId="0" borderId="0" xfId="6" applyFont="1" applyBorder="1"/>
    <xf numFmtId="0" fontId="1" fillId="0" borderId="0" xfId="6" applyFont="1" applyFill="1" applyBorder="1" applyAlignment="1" applyProtection="1"/>
    <xf numFmtId="0" fontId="1" fillId="0" borderId="0" xfId="6" applyBorder="1" applyAlignment="1" applyProtection="1">
      <alignment horizontal="right"/>
    </xf>
    <xf numFmtId="0" fontId="1" fillId="0" borderId="0" xfId="6" applyBorder="1" applyAlignment="1" applyProtection="1"/>
    <xf numFmtId="0" fontId="1" fillId="0" borderId="0" xfId="6" applyBorder="1" applyAlignment="1">
      <alignment horizontal="right"/>
    </xf>
    <xf numFmtId="0" fontId="2" fillId="0" borderId="0" xfId="6" applyFont="1" applyBorder="1" applyAlignment="1" applyProtection="1">
      <alignment horizontal="left"/>
    </xf>
    <xf numFmtId="0" fontId="1" fillId="0" borderId="14" xfId="6" quotePrefix="1" applyBorder="1" applyAlignment="1" applyProtection="1">
      <alignment horizontal="left"/>
    </xf>
    <xf numFmtId="0" fontId="8" fillId="0" borderId="4" xfId="6" quotePrefix="1" applyFont="1" applyBorder="1" applyAlignment="1" applyProtection="1">
      <alignment horizontal="right"/>
    </xf>
    <xf numFmtId="0" fontId="8" fillId="0" borderId="4" xfId="6" applyFont="1" applyBorder="1" applyAlignment="1" applyProtection="1"/>
    <xf numFmtId="0" fontId="14" fillId="0" borderId="4" xfId="6" quotePrefix="1" applyFont="1" applyBorder="1" applyAlignment="1" applyProtection="1">
      <alignment horizontal="right"/>
    </xf>
    <xf numFmtId="0" fontId="14" fillId="0" borderId="4" xfId="6" applyFont="1" applyBorder="1" applyProtection="1"/>
    <xf numFmtId="0" fontId="1" fillId="0" borderId="4" xfId="6" quotePrefix="1" applyFont="1" applyBorder="1" applyAlignment="1" applyProtection="1">
      <alignment horizontal="right"/>
    </xf>
    <xf numFmtId="0" fontId="1" fillId="0" borderId="4" xfId="6" applyFont="1" applyBorder="1" applyProtection="1"/>
    <xf numFmtId="0" fontId="1" fillId="0" borderId="4" xfId="6" applyBorder="1" applyProtection="1"/>
    <xf numFmtId="0" fontId="1" fillId="0" borderId="4" xfId="6" quotePrefix="1" applyFont="1" applyBorder="1" applyAlignment="1" applyProtection="1">
      <alignment horizontal="left"/>
    </xf>
    <xf numFmtId="0" fontId="1" fillId="0" borderId="4" xfId="6" applyBorder="1" applyAlignment="1" applyProtection="1">
      <alignment horizontal="left"/>
    </xf>
    <xf numFmtId="0" fontId="1" fillId="0" borderId="2" xfId="6" applyBorder="1" applyAlignment="1" applyProtection="1">
      <alignment horizontal="left"/>
    </xf>
    <xf numFmtId="0" fontId="1" fillId="0" borderId="0" xfId="6" applyAlignment="1" applyProtection="1">
      <alignment horizontal="left"/>
    </xf>
    <xf numFmtId="0" fontId="1" fillId="0" borderId="0" xfId="6" applyBorder="1" applyAlignment="1" applyProtection="1">
      <alignment horizontal="center" vertical="center"/>
    </xf>
    <xf numFmtId="0" fontId="1" fillId="0" borderId="0" xfId="6" applyAlignment="1" applyProtection="1"/>
    <xf numFmtId="0" fontId="2" fillId="0" borderId="0" xfId="6" applyFont="1" applyBorder="1" applyAlignment="1" applyProtection="1">
      <alignment horizontal="left" vertical="center"/>
    </xf>
    <xf numFmtId="0" fontId="2" fillId="0" borderId="0" xfId="6" applyFont="1" applyFill="1" applyBorder="1" applyAlignment="1" applyProtection="1"/>
    <xf numFmtId="0" fontId="57" fillId="0" borderId="0" xfId="6" applyFont="1" applyFill="1" applyBorder="1" applyAlignment="1" applyProtection="1">
      <alignment horizontal="center" vertical="center"/>
    </xf>
    <xf numFmtId="0" fontId="1" fillId="0" borderId="0" xfId="6" applyFont="1" applyBorder="1" applyAlignment="1" applyProtection="1">
      <alignment horizontal="center"/>
    </xf>
    <xf numFmtId="0" fontId="21" fillId="0" borderId="0" xfId="6" applyFont="1" applyProtection="1"/>
    <xf numFmtId="0" fontId="1" fillId="0" borderId="0" xfId="6" applyFont="1" applyBorder="1" applyAlignment="1" applyProtection="1"/>
    <xf numFmtId="0" fontId="8" fillId="0" borderId="0" xfId="6" quotePrefix="1" applyFont="1" applyBorder="1" applyAlignment="1" applyProtection="1">
      <alignment horizontal="right"/>
    </xf>
    <xf numFmtId="0" fontId="8" fillId="0" borderId="0" xfId="6" applyFont="1" applyBorder="1" applyProtection="1"/>
    <xf numFmtId="0" fontId="14" fillId="0" borderId="0" xfId="6" quotePrefix="1" applyFont="1" applyBorder="1" applyAlignment="1" applyProtection="1">
      <alignment horizontal="right"/>
    </xf>
    <xf numFmtId="0" fontId="5" fillId="0" borderId="0" xfId="6" applyFont="1" applyAlignment="1" applyProtection="1">
      <alignment horizontal="left"/>
    </xf>
    <xf numFmtId="0" fontId="1" fillId="0" borderId="0" xfId="6" applyFill="1" applyBorder="1" applyAlignment="1" applyProtection="1">
      <alignment horizontal="left"/>
    </xf>
    <xf numFmtId="0" fontId="11" fillId="0" borderId="0" xfId="6" applyFont="1" applyBorder="1" applyProtection="1"/>
    <xf numFmtId="0" fontId="15" fillId="0" borderId="0" xfId="6" quotePrefix="1" applyFont="1" applyBorder="1" applyAlignment="1" applyProtection="1">
      <alignment horizontal="right"/>
    </xf>
    <xf numFmtId="0" fontId="15" fillId="0" borderId="0" xfId="6" applyFont="1" applyBorder="1" applyProtection="1"/>
    <xf numFmtId="0" fontId="1" fillId="0" borderId="0" xfId="6" applyFont="1" applyFill="1" applyBorder="1" applyAlignment="1" applyProtection="1">
      <alignment horizontal="left"/>
    </xf>
    <xf numFmtId="0" fontId="2" fillId="0" borderId="0" xfId="6" applyFont="1" applyBorder="1" applyAlignment="1">
      <alignment horizontal="center"/>
    </xf>
    <xf numFmtId="0" fontId="8" fillId="0" borderId="0" xfId="6" quotePrefix="1" applyFont="1" applyBorder="1" applyAlignment="1">
      <alignment horizontal="right"/>
    </xf>
    <xf numFmtId="0" fontId="8" fillId="0" borderId="0" xfId="6" applyFont="1" applyBorder="1"/>
    <xf numFmtId="0" fontId="16" fillId="0" borderId="0" xfId="6" quotePrefix="1" applyFont="1" applyBorder="1" applyAlignment="1">
      <alignment horizontal="right"/>
    </xf>
    <xf numFmtId="0" fontId="16" fillId="0" borderId="0" xfId="6" applyFont="1" applyBorder="1"/>
    <xf numFmtId="0" fontId="19" fillId="0" borderId="0" xfId="6" applyFont="1" applyBorder="1"/>
    <xf numFmtId="0" fontId="1" fillId="0" borderId="0" xfId="6" quotePrefix="1" applyBorder="1" applyAlignment="1">
      <alignment horizontal="right"/>
    </xf>
    <xf numFmtId="0" fontId="1" fillId="0" borderId="0" xfId="6" quotePrefix="1" applyBorder="1"/>
    <xf numFmtId="0" fontId="17" fillId="0" borderId="0" xfId="6" applyFont="1" applyBorder="1"/>
    <xf numFmtId="0" fontId="18" fillId="0" borderId="0" xfId="6" quotePrefix="1" applyFont="1" applyBorder="1" applyAlignment="1">
      <alignment horizontal="right"/>
    </xf>
    <xf numFmtId="0" fontId="57" fillId="0" borderId="0" xfId="6" applyFont="1" applyFill="1" applyBorder="1" applyAlignment="1" applyProtection="1">
      <alignment horizontal="left"/>
    </xf>
    <xf numFmtId="0" fontId="5" fillId="0" borderId="0" xfId="6" applyFont="1" applyBorder="1" applyAlignment="1" applyProtection="1">
      <alignment vertical="center" wrapText="1"/>
    </xf>
    <xf numFmtId="0" fontId="1" fillId="0" borderId="0" xfId="6" applyFont="1" applyBorder="1" applyAlignment="1" applyProtection="1">
      <alignment vertical="center" wrapText="1"/>
    </xf>
    <xf numFmtId="0" fontId="1" fillId="0" borderId="9" xfId="6" quotePrefix="1" applyBorder="1" applyAlignment="1" applyProtection="1">
      <alignment horizontal="left"/>
    </xf>
    <xf numFmtId="0" fontId="1" fillId="0" borderId="1" xfId="6" applyBorder="1" applyAlignment="1" applyProtection="1">
      <alignment horizontal="left"/>
    </xf>
    <xf numFmtId="0" fontId="55" fillId="0" borderId="0" xfId="3" applyBorder="1" applyAlignment="1" applyProtection="1"/>
    <xf numFmtId="0" fontId="1" fillId="0" borderId="14" xfId="6" applyBorder="1" applyProtection="1"/>
    <xf numFmtId="0" fontId="1" fillId="0" borderId="2" xfId="6" applyBorder="1" applyProtection="1"/>
    <xf numFmtId="0" fontId="1" fillId="0" borderId="9" xfId="6" applyBorder="1" applyProtection="1"/>
    <xf numFmtId="0" fontId="1" fillId="0" borderId="1" xfId="6" applyBorder="1" applyProtection="1"/>
    <xf numFmtId="0" fontId="1" fillId="0" borderId="0" xfId="6" applyAlignment="1" applyProtection="1">
      <alignment horizontal="right"/>
    </xf>
    <xf numFmtId="0" fontId="5" fillId="0" borderId="9" xfId="6" applyFont="1" applyBorder="1" applyAlignment="1" applyProtection="1">
      <alignment horizontal="left"/>
    </xf>
    <xf numFmtId="0" fontId="2" fillId="0" borderId="0" xfId="6" applyFont="1" applyBorder="1" applyProtection="1"/>
    <xf numFmtId="0" fontId="1" fillId="0" borderId="0" xfId="6" applyFont="1" applyFill="1" applyBorder="1" applyProtection="1"/>
    <xf numFmtId="0" fontId="1" fillId="0" borderId="0" xfId="6" applyFont="1" applyFill="1" applyProtection="1"/>
    <xf numFmtId="0" fontId="13" fillId="0" borderId="0" xfId="6" applyFont="1" applyBorder="1" applyProtection="1"/>
    <xf numFmtId="0" fontId="16" fillId="0" borderId="0" xfId="6" quotePrefix="1" applyFont="1" applyBorder="1" applyAlignment="1" applyProtection="1">
      <alignment horizontal="right"/>
    </xf>
    <xf numFmtId="0" fontId="16" fillId="0" borderId="0" xfId="6" applyFont="1" applyBorder="1" applyProtection="1"/>
    <xf numFmtId="1" fontId="2" fillId="0" borderId="8" xfId="6" applyNumberFormat="1" applyFont="1" applyBorder="1" applyAlignment="1" applyProtection="1">
      <alignment horizontal="center"/>
      <protection locked="0"/>
    </xf>
    <xf numFmtId="0" fontId="1" fillId="0" borderId="0" xfId="6" applyFont="1" applyBorder="1" applyAlignment="1">
      <alignment vertical="top" wrapText="1"/>
    </xf>
    <xf numFmtId="0" fontId="5" fillId="0" borderId="0" xfId="6" applyFont="1" applyBorder="1" applyAlignment="1">
      <alignment vertical="top" wrapText="1"/>
    </xf>
    <xf numFmtId="0" fontId="1" fillId="0" borderId="0" xfId="6" applyFont="1" applyBorder="1" applyAlignment="1" applyProtection="1">
      <alignment vertical="top"/>
    </xf>
    <xf numFmtId="0" fontId="1" fillId="0" borderId="0" xfId="6" applyAlignment="1">
      <alignment horizontal="center"/>
    </xf>
    <xf numFmtId="0" fontId="32" fillId="0" borderId="0" xfId="6" applyFont="1" applyBorder="1" applyAlignment="1" applyProtection="1">
      <alignment horizontal="left"/>
    </xf>
    <xf numFmtId="0" fontId="4" fillId="0" borderId="0" xfId="6" applyFont="1" applyBorder="1" applyProtection="1"/>
    <xf numFmtId="0" fontId="22" fillId="0" borderId="0" xfId="0" applyFont="1" applyBorder="1" applyAlignment="1" applyProtection="1">
      <alignment vertical="center"/>
    </xf>
    <xf numFmtId="0" fontId="0" fillId="0" borderId="0" xfId="0" quotePrefix="1" applyAlignment="1" applyProtection="1">
      <alignment horizontal="left"/>
    </xf>
    <xf numFmtId="0" fontId="0" fillId="0" borderId="0" xfId="0" quotePrefix="1" applyAlignment="1" applyProtection="1"/>
    <xf numFmtId="0" fontId="2" fillId="0" borderId="0" xfId="6" applyFont="1" applyAlignment="1" applyProtection="1">
      <alignment horizontal="center"/>
    </xf>
    <xf numFmtId="0" fontId="2" fillId="0" borderId="0" xfId="6" applyFont="1" applyFill="1" applyBorder="1" applyAlignment="1" applyProtection="1">
      <alignment horizontal="center"/>
    </xf>
    <xf numFmtId="0" fontId="31" fillId="0" borderId="0" xfId="6" applyFont="1" applyAlignment="1" applyProtection="1">
      <alignment horizontal="left"/>
    </xf>
    <xf numFmtId="0" fontId="57" fillId="0" borderId="1" xfId="6" applyFont="1" applyFill="1" applyBorder="1" applyAlignment="1" applyProtection="1">
      <alignment horizontal="left"/>
    </xf>
    <xf numFmtId="0" fontId="1" fillId="0" borderId="0" xfId="6" quotePrefix="1" applyBorder="1" applyProtection="1"/>
    <xf numFmtId="0" fontId="1" fillId="0" borderId="15" xfId="6" applyBorder="1" applyProtection="1"/>
    <xf numFmtId="0" fontId="1" fillId="0" borderId="16" xfId="6" applyBorder="1" applyProtection="1"/>
    <xf numFmtId="0" fontId="1" fillId="0" borderId="3" xfId="6" applyBorder="1" applyProtection="1"/>
    <xf numFmtId="0" fontId="55" fillId="0" borderId="0" xfId="3" applyBorder="1" applyProtection="1"/>
    <xf numFmtId="0" fontId="2" fillId="0" borderId="0" xfId="6" applyFont="1" applyBorder="1" applyAlignment="1" applyProtection="1"/>
    <xf numFmtId="0" fontId="1" fillId="0" borderId="0" xfId="6" applyBorder="1" applyAlignment="1" applyProtection="1">
      <alignment vertical="center" wrapText="1"/>
    </xf>
    <xf numFmtId="0" fontId="1" fillId="0" borderId="1" xfId="6" applyBorder="1" applyAlignment="1" applyProtection="1">
      <alignment vertical="center" wrapText="1"/>
    </xf>
    <xf numFmtId="0" fontId="1" fillId="0" borderId="0" xfId="0" applyFont="1" applyBorder="1" applyAlignment="1" applyProtection="1">
      <alignment horizontal="right"/>
    </xf>
    <xf numFmtId="0" fontId="1" fillId="0" borderId="20" xfId="0" applyFont="1" applyBorder="1" applyProtection="1"/>
    <xf numFmtId="0" fontId="1" fillId="0" borderId="21" xfId="0" applyFont="1" applyBorder="1" applyProtection="1"/>
    <xf numFmtId="0" fontId="4" fillId="0" borderId="20" xfId="0" quotePrefix="1" applyFont="1" applyFill="1" applyBorder="1" applyAlignment="1" applyProtection="1">
      <alignment horizontal="left" vertical="center"/>
    </xf>
    <xf numFmtId="0" fontId="1" fillId="0" borderId="0" xfId="0" quotePrefix="1" applyFont="1" applyFill="1" applyBorder="1" applyAlignment="1" applyProtection="1">
      <alignment horizontal="left" vertical="center" wrapText="1"/>
    </xf>
    <xf numFmtId="0" fontId="1" fillId="0" borderId="21" xfId="0" quotePrefix="1" applyFont="1" applyFill="1" applyBorder="1" applyAlignment="1" applyProtection="1">
      <alignment horizontal="left" vertical="center" wrapText="1"/>
    </xf>
    <xf numFmtId="0" fontId="1" fillId="0" borderId="0" xfId="6" applyFont="1" applyBorder="1" applyAlignment="1" applyProtection="1">
      <alignment horizontal="left" vertical="top" wrapText="1"/>
    </xf>
    <xf numFmtId="0" fontId="1" fillId="0" borderId="21" xfId="6" applyFont="1" applyBorder="1" applyAlignment="1" applyProtection="1">
      <alignment horizontal="left" vertical="top" wrapText="1"/>
    </xf>
    <xf numFmtId="0" fontId="1" fillId="0" borderId="0" xfId="6" applyFont="1" applyBorder="1" applyAlignment="1" applyProtection="1">
      <alignment vertical="top" wrapText="1"/>
    </xf>
    <xf numFmtId="0" fontId="9" fillId="0" borderId="0" xfId="0" applyFont="1" applyBorder="1" applyProtection="1"/>
    <xf numFmtId="0" fontId="0" fillId="0" borderId="20" xfId="0" applyBorder="1" applyProtection="1"/>
    <xf numFmtId="0" fontId="0" fillId="0" borderId="22" xfId="0" applyBorder="1" applyProtection="1"/>
    <xf numFmtId="0" fontId="0" fillId="0" borderId="23" xfId="0" applyBorder="1" applyProtection="1"/>
    <xf numFmtId="0" fontId="4" fillId="0" borderId="20" xfId="0" applyFont="1" applyBorder="1" applyAlignment="1" applyProtection="1">
      <alignment vertical="center"/>
    </xf>
    <xf numFmtId="0" fontId="1" fillId="0" borderId="0" xfId="0" applyFont="1" applyBorder="1" applyAlignment="1" applyProtection="1">
      <alignment vertical="center" wrapText="1"/>
    </xf>
    <xf numFmtId="0" fontId="0" fillId="0" borderId="21" xfId="0" applyBorder="1" applyAlignment="1" applyProtection="1">
      <alignment horizontal="left" wrapText="1"/>
    </xf>
    <xf numFmtId="0" fontId="0" fillId="0" borderId="21" xfId="0" applyBorder="1" applyAlignment="1" applyProtection="1">
      <alignment horizontal="left"/>
    </xf>
    <xf numFmtId="0" fontId="1" fillId="0" borderId="20" xfId="0" applyFont="1" applyBorder="1" applyAlignment="1" applyProtection="1"/>
    <xf numFmtId="0" fontId="1" fillId="0" borderId="6" xfId="0" applyFont="1" applyBorder="1" applyAlignment="1" applyProtection="1">
      <alignment vertical="center"/>
    </xf>
    <xf numFmtId="0" fontId="1" fillId="0" borderId="23" xfId="0" applyFont="1" applyBorder="1" applyAlignment="1" applyProtection="1">
      <alignment vertical="center"/>
    </xf>
    <xf numFmtId="0" fontId="28" fillId="0" borderId="0" xfId="0" applyFont="1" applyBorder="1" applyAlignment="1" applyProtection="1">
      <alignment vertical="center" textRotation="60"/>
    </xf>
    <xf numFmtId="0" fontId="0" fillId="0" borderId="0" xfId="0" applyBorder="1" applyAlignment="1" applyProtection="1">
      <alignment vertical="center" wrapText="1"/>
    </xf>
    <xf numFmtId="0" fontId="56" fillId="0" borderId="0" xfId="0" applyFont="1" applyBorder="1" applyAlignment="1"/>
    <xf numFmtId="0" fontId="55" fillId="0" borderId="21" xfId="3" applyBorder="1" applyAlignment="1" applyProtection="1"/>
    <xf numFmtId="0" fontId="0" fillId="0" borderId="8" xfId="0" applyBorder="1" applyAlignment="1" applyProtection="1">
      <alignment horizontal="center"/>
    </xf>
    <xf numFmtId="0" fontId="59" fillId="0" borderId="19" xfId="4" applyFont="1" applyBorder="1" applyAlignment="1" applyProtection="1">
      <alignment vertical="center" textRotation="90" wrapText="1"/>
    </xf>
    <xf numFmtId="0" fontId="59" fillId="0" borderId="19" xfId="4" applyFont="1" applyBorder="1" applyAlignment="1" applyProtection="1">
      <alignment vertical="center" wrapText="1"/>
    </xf>
    <xf numFmtId="0" fontId="59" fillId="0" borderId="5" xfId="4" applyFont="1" applyBorder="1" applyAlignment="1" applyProtection="1">
      <alignment horizontal="center" vertical="center" wrapText="1"/>
    </xf>
    <xf numFmtId="0" fontId="59" fillId="0" borderId="24" xfId="4" applyFont="1" applyBorder="1" applyAlignment="1" applyProtection="1">
      <alignment horizontal="center" vertical="center" wrapText="1"/>
    </xf>
    <xf numFmtId="0" fontId="59" fillId="0" borderId="25" xfId="4" applyFont="1" applyBorder="1" applyAlignment="1" applyProtection="1">
      <alignment horizontal="center" vertical="center" wrapText="1"/>
    </xf>
    <xf numFmtId="0" fontId="59" fillId="0" borderId="16" xfId="4" applyFont="1" applyBorder="1" applyAlignment="1" applyProtection="1">
      <alignment horizontal="center" vertical="center" wrapText="1"/>
    </xf>
    <xf numFmtId="0" fontId="59" fillId="0" borderId="8" xfId="4" applyFont="1" applyBorder="1" applyAlignment="1" applyProtection="1">
      <alignment horizontal="center" vertical="center" wrapText="1"/>
    </xf>
    <xf numFmtId="0" fontId="59" fillId="0" borderId="26" xfId="4" applyFont="1" applyBorder="1" applyAlignment="1" applyProtection="1">
      <alignment horizontal="center" vertical="center" wrapText="1"/>
    </xf>
    <xf numFmtId="0" fontId="59" fillId="0" borderId="3" xfId="4" applyFont="1" applyBorder="1" applyAlignment="1" applyProtection="1">
      <alignment horizontal="center" vertical="center" wrapText="1"/>
    </xf>
    <xf numFmtId="0" fontId="0" fillId="0" borderId="0" xfId="0" applyFont="1" applyAlignment="1" applyProtection="1"/>
    <xf numFmtId="0" fontId="0" fillId="0" borderId="0" xfId="0" applyFont="1" applyAlignment="1"/>
    <xf numFmtId="0" fontId="60" fillId="4" borderId="0" xfId="4" applyFont="1" applyFill="1" applyBorder="1" applyAlignment="1" applyProtection="1">
      <alignment horizontal="center" textRotation="90" wrapText="1"/>
    </xf>
    <xf numFmtId="0" fontId="61" fillId="4" borderId="6" xfId="4" applyFont="1" applyFill="1" applyBorder="1" applyAlignment="1" applyProtection="1">
      <alignment horizontal="center" vertical="center"/>
    </xf>
    <xf numFmtId="0" fontId="61" fillId="4" borderId="4" xfId="4" applyFont="1" applyFill="1" applyBorder="1" applyAlignment="1" applyProtection="1">
      <alignment horizontal="center" vertical="center" wrapText="1"/>
    </xf>
    <xf numFmtId="0" fontId="1" fillId="0" borderId="8" xfId="0" applyFont="1" applyBorder="1" applyProtection="1"/>
    <xf numFmtId="164" fontId="0" fillId="0" borderId="8" xfId="0" applyNumberFormat="1" applyBorder="1" applyAlignment="1" applyProtection="1">
      <alignment horizontal="center"/>
    </xf>
    <xf numFmtId="1" fontId="0" fillId="0" borderId="8" xfId="0" applyNumberFormat="1" applyBorder="1" applyAlignment="1" applyProtection="1">
      <alignment horizontal="center"/>
    </xf>
    <xf numFmtId="165" fontId="0" fillId="0" borderId="8" xfId="0" applyNumberFormat="1" applyBorder="1" applyAlignment="1" applyProtection="1">
      <alignment horizontal="center"/>
    </xf>
    <xf numFmtId="166" fontId="0" fillId="0" borderId="8" xfId="8" applyNumberFormat="1" applyFont="1" applyBorder="1" applyAlignment="1" applyProtection="1">
      <alignment horizontal="center"/>
    </xf>
    <xf numFmtId="0" fontId="0" fillId="0" borderId="0" xfId="0" applyAlignment="1" applyProtection="1">
      <alignment horizontal="center"/>
    </xf>
    <xf numFmtId="0" fontId="0" fillId="0" borderId="0" xfId="0" applyAlignment="1">
      <alignment horizontal="center"/>
    </xf>
    <xf numFmtId="0" fontId="59" fillId="0" borderId="24" xfId="4" applyFont="1" applyBorder="1" applyAlignment="1" applyProtection="1">
      <alignment horizontal="center" vertical="center" textRotation="90" wrapText="1"/>
    </xf>
    <xf numFmtId="0" fontId="59" fillId="0" borderId="25" xfId="4" applyFont="1" applyBorder="1" applyAlignment="1" applyProtection="1">
      <alignment horizontal="center" vertical="center" textRotation="90" wrapText="1"/>
    </xf>
    <xf numFmtId="0" fontId="59" fillId="0" borderId="3" xfId="4" applyFont="1" applyBorder="1" applyAlignment="1" applyProtection="1">
      <alignment horizontal="center" vertical="center" textRotation="90" wrapText="1"/>
    </xf>
    <xf numFmtId="0" fontId="61" fillId="4" borderId="6" xfId="4" applyFont="1" applyFill="1" applyBorder="1" applyAlignment="1" applyProtection="1">
      <alignment vertical="center" wrapText="1"/>
    </xf>
    <xf numFmtId="0" fontId="59" fillId="0" borderId="12" xfId="4" applyFont="1" applyBorder="1" applyAlignment="1" applyProtection="1">
      <alignment horizontal="center" vertical="center" wrapText="1"/>
    </xf>
    <xf numFmtId="0" fontId="55" fillId="0" borderId="0" xfId="3" applyBorder="1" applyProtection="1"/>
    <xf numFmtId="0" fontId="9" fillId="0" borderId="0" xfId="6" applyFont="1" applyBorder="1" applyAlignment="1" applyProtection="1">
      <alignment horizontal="left" wrapText="1"/>
    </xf>
    <xf numFmtId="0" fontId="2" fillId="0" borderId="0" xfId="0" applyFont="1" applyBorder="1" applyAlignment="1" applyProtection="1">
      <alignment horizontal="center"/>
      <protection locked="0"/>
    </xf>
    <xf numFmtId="0" fontId="52" fillId="0" borderId="0" xfId="0" applyFont="1"/>
    <xf numFmtId="0" fontId="1" fillId="0" borderId="18" xfId="0" applyFont="1" applyBorder="1" applyProtection="1"/>
    <xf numFmtId="0" fontId="1" fillId="0" borderId="5" xfId="0" applyFont="1" applyBorder="1" applyProtection="1"/>
    <xf numFmtId="0" fontId="1" fillId="0" borderId="19" xfId="0" applyFont="1" applyBorder="1" applyProtection="1"/>
    <xf numFmtId="0" fontId="0" fillId="0" borderId="0" xfId="0" applyBorder="1" applyAlignment="1" applyProtection="1">
      <alignment horizontal="left" wrapText="1"/>
    </xf>
    <xf numFmtId="0" fontId="1" fillId="0" borderId="0" xfId="0" applyFont="1" applyBorder="1" applyAlignment="1" applyProtection="1">
      <alignment horizontal="right" wrapText="1"/>
    </xf>
    <xf numFmtId="0" fontId="50" fillId="0" borderId="20" xfId="0" applyFont="1" applyBorder="1" applyAlignment="1" applyProtection="1">
      <alignment horizontal="center" vertical="center"/>
    </xf>
    <xf numFmtId="0" fontId="50" fillId="0" borderId="0" xfId="0" applyFont="1" applyBorder="1" applyAlignment="1" applyProtection="1">
      <alignment horizontal="center" vertical="center"/>
    </xf>
    <xf numFmtId="0" fontId="50" fillId="0" borderId="21" xfId="0" applyFont="1" applyBorder="1" applyAlignment="1" applyProtection="1">
      <alignment horizontal="center" vertical="center"/>
    </xf>
    <xf numFmtId="0" fontId="4" fillId="0" borderId="20" xfId="4" quotePrefix="1" applyFont="1" applyFill="1" applyBorder="1" applyAlignment="1" applyProtection="1">
      <alignment horizontal="left" vertical="center"/>
    </xf>
    <xf numFmtId="0" fontId="1" fillId="0" borderId="0" xfId="4" applyFont="1" applyBorder="1" applyProtection="1"/>
    <xf numFmtId="0" fontId="1" fillId="0" borderId="21" xfId="4" applyFont="1" applyBorder="1" applyProtection="1"/>
    <xf numFmtId="0" fontId="1" fillId="0" borderId="20" xfId="4" applyFont="1" applyBorder="1" applyProtection="1"/>
    <xf numFmtId="0" fontId="1" fillId="0" borderId="22" xfId="5" applyFont="1" applyBorder="1" applyProtection="1"/>
    <xf numFmtId="0" fontId="1" fillId="0" borderId="6" xfId="5" applyFont="1" applyBorder="1" applyProtection="1"/>
    <xf numFmtId="0" fontId="1" fillId="0" borderId="23" xfId="5" applyFont="1" applyBorder="1" applyProtection="1"/>
    <xf numFmtId="0" fontId="1" fillId="0" borderId="20" xfId="5" applyFont="1" applyBorder="1" applyProtection="1"/>
    <xf numFmtId="0" fontId="1" fillId="0" borderId="0" xfId="5" applyFont="1" applyBorder="1" applyProtection="1"/>
    <xf numFmtId="0" fontId="1" fillId="0" borderId="21" xfId="5" applyFont="1" applyBorder="1" applyProtection="1"/>
    <xf numFmtId="0" fontId="1" fillId="0" borderId="0" xfId="4" applyBorder="1" applyAlignment="1" applyProtection="1">
      <alignment wrapText="1"/>
    </xf>
    <xf numFmtId="0" fontId="1" fillId="0" borderId="21" xfId="4" applyBorder="1" applyAlignment="1" applyProtection="1">
      <alignment wrapText="1"/>
    </xf>
    <xf numFmtId="0" fontId="1" fillId="0" borderId="0" xfId="4" applyBorder="1" applyAlignment="1" applyProtection="1"/>
    <xf numFmtId="0" fontId="1" fillId="0" borderId="21" xfId="6" applyFont="1" applyBorder="1" applyAlignment="1" applyProtection="1">
      <alignment vertical="top"/>
    </xf>
    <xf numFmtId="0" fontId="0" fillId="0" borderId="0" xfId="0" applyFill="1" applyAlignment="1"/>
    <xf numFmtId="0" fontId="0" fillId="0" borderId="0" xfId="0" applyFill="1" applyAlignment="1">
      <alignment horizontal="center"/>
    </xf>
    <xf numFmtId="0" fontId="1" fillId="0" borderId="0" xfId="6" applyFont="1" applyBorder="1" applyAlignment="1" applyProtection="1">
      <alignment horizontal="left" vertical="top" wrapText="1"/>
    </xf>
    <xf numFmtId="0" fontId="1" fillId="0" borderId="21" xfId="6" applyFont="1" applyBorder="1" applyAlignment="1" applyProtection="1">
      <alignment horizontal="left" vertical="top" wrapText="1"/>
    </xf>
    <xf numFmtId="0" fontId="55" fillId="0" borderId="0" xfId="3" applyBorder="1" applyAlignment="1" applyProtection="1">
      <alignment horizontal="left"/>
    </xf>
    <xf numFmtId="0" fontId="5" fillId="0" borderId="0" xfId="6" applyFont="1" applyBorder="1" applyAlignment="1" applyProtection="1">
      <alignment horizontal="left"/>
    </xf>
    <xf numFmtId="0" fontId="2" fillId="0" borderId="8" xfId="6" applyFont="1" applyBorder="1" applyAlignment="1" applyProtection="1">
      <alignment horizontal="center"/>
      <protection locked="0"/>
    </xf>
    <xf numFmtId="0" fontId="9" fillId="0" borderId="0" xfId="0" applyFont="1"/>
    <xf numFmtId="0" fontId="1" fillId="0" borderId="0" xfId="6" applyAlignment="1">
      <alignment horizontal="left" vertical="top" wrapText="1"/>
    </xf>
    <xf numFmtId="0" fontId="0" fillId="0" borderId="0" xfId="0" applyAlignment="1">
      <alignment horizontal="left"/>
    </xf>
    <xf numFmtId="0" fontId="1" fillId="0" borderId="0" xfId="0" applyFont="1" applyAlignment="1">
      <alignment horizontal="left"/>
    </xf>
    <xf numFmtId="0" fontId="64" fillId="7" borderId="0" xfId="0" applyFont="1" applyFill="1" applyBorder="1" applyAlignment="1">
      <alignment horizontal="center" wrapText="1"/>
    </xf>
    <xf numFmtId="0" fontId="0" fillId="7" borderId="1" xfId="0" applyFill="1" applyBorder="1" applyAlignment="1" applyProtection="1">
      <alignment horizontal="left"/>
    </xf>
    <xf numFmtId="0" fontId="66" fillId="8" borderId="9" xfId="6" applyFont="1" applyFill="1" applyBorder="1" applyAlignment="1">
      <alignment horizontal="center" wrapText="1"/>
    </xf>
    <xf numFmtId="0" fontId="66" fillId="8" borderId="0" xfId="6" applyFont="1" applyFill="1" applyAlignment="1">
      <alignment horizontal="center" wrapText="1"/>
    </xf>
    <xf numFmtId="0" fontId="66" fillId="8" borderId="1" xfId="6" applyFont="1" applyFill="1" applyBorder="1" applyAlignment="1">
      <alignment horizontal="center" wrapText="1"/>
    </xf>
    <xf numFmtId="0" fontId="5" fillId="0" borderId="9" xfId="6" applyFont="1" applyBorder="1" applyAlignment="1">
      <alignment horizontal="left"/>
    </xf>
    <xf numFmtId="0" fontId="2" fillId="0" borderId="0" xfId="6" applyFont="1" applyAlignment="1" applyProtection="1">
      <alignment horizontal="center"/>
      <protection locked="0"/>
    </xf>
    <xf numFmtId="0" fontId="60" fillId="0" borderId="0" xfId="0" applyFont="1"/>
    <xf numFmtId="0" fontId="1" fillId="0" borderId="1" xfId="6" applyBorder="1" applyAlignment="1">
      <alignment horizontal="left"/>
    </xf>
    <xf numFmtId="0" fontId="5" fillId="8" borderId="9" xfId="6" applyFont="1" applyFill="1" applyBorder="1" applyAlignment="1">
      <alignment horizontal="left"/>
    </xf>
    <xf numFmtId="0" fontId="1" fillId="8" borderId="0" xfId="6" applyFill="1" applyAlignment="1">
      <alignment horizontal="left"/>
    </xf>
    <xf numFmtId="0" fontId="1" fillId="8" borderId="0" xfId="6" applyFill="1"/>
    <xf numFmtId="0" fontId="28" fillId="8" borderId="0" xfId="6" applyFont="1" applyFill="1" applyProtection="1">
      <protection locked="0"/>
    </xf>
    <xf numFmtId="0" fontId="55" fillId="8" borderId="0" xfId="3" applyFill="1" applyBorder="1" applyAlignment="1" applyProtection="1">
      <alignment horizontal="left"/>
    </xf>
    <xf numFmtId="0" fontId="1" fillId="8" borderId="1" xfId="6" applyFill="1" applyBorder="1" applyAlignment="1">
      <alignment horizontal="left"/>
    </xf>
    <xf numFmtId="0" fontId="1" fillId="8" borderId="0" xfId="6" applyFill="1" applyProtection="1">
      <protection locked="0"/>
    </xf>
    <xf numFmtId="0" fontId="60" fillId="8" borderId="0" xfId="0" applyFont="1" applyFill="1"/>
    <xf numFmtId="0" fontId="2" fillId="8" borderId="0" xfId="6" applyFont="1" applyFill="1" applyAlignment="1" applyProtection="1">
      <alignment horizontal="left"/>
      <protection locked="0"/>
    </xf>
    <xf numFmtId="0" fontId="60" fillId="8" borderId="0" xfId="0" applyFont="1" applyFill="1" applyAlignment="1">
      <alignment wrapText="1"/>
    </xf>
    <xf numFmtId="0" fontId="66" fillId="0" borderId="9" xfId="6" applyFont="1" applyBorder="1" applyAlignment="1">
      <alignment horizontal="center" wrapText="1"/>
    </xf>
    <xf numFmtId="0" fontId="66" fillId="0" borderId="0" xfId="6" applyFont="1" applyAlignment="1">
      <alignment horizontal="center" wrapText="1"/>
    </xf>
    <xf numFmtId="0" fontId="66" fillId="0" borderId="1" xfId="6" applyFont="1" applyBorder="1" applyAlignment="1">
      <alignment horizontal="center" wrapText="1"/>
    </xf>
    <xf numFmtId="0" fontId="55" fillId="8" borderId="0" xfId="3" applyFill="1" applyBorder="1" applyProtection="1"/>
    <xf numFmtId="0" fontId="55" fillId="0" borderId="0" xfId="3" applyBorder="1" applyAlignment="1" applyProtection="1">
      <alignment horizontal="left" vertical="center"/>
    </xf>
    <xf numFmtId="0" fontId="1" fillId="0" borderId="0" xfId="6" quotePrefix="1" applyAlignment="1">
      <alignment horizontal="left"/>
    </xf>
    <xf numFmtId="0" fontId="1" fillId="0" borderId="0" xfId="6" quotePrefix="1" applyAlignment="1">
      <alignment horizontal="right"/>
    </xf>
    <xf numFmtId="0" fontId="28" fillId="0" borderId="0" xfId="6" applyFont="1"/>
    <xf numFmtId="0" fontId="28" fillId="0" borderId="0" xfId="3" applyFont="1" applyBorder="1" applyAlignment="1" applyProtection="1"/>
    <xf numFmtId="0" fontId="1" fillId="0" borderId="0" xfId="6" applyAlignment="1">
      <alignment horizontal="right"/>
    </xf>
    <xf numFmtId="0" fontId="2" fillId="0" borderId="8" xfId="3" applyFont="1" applyBorder="1" applyAlignment="1" applyProtection="1">
      <alignment horizontal="center"/>
      <protection locked="0"/>
    </xf>
    <xf numFmtId="0" fontId="2" fillId="8" borderId="8" xfId="6" applyFont="1" applyFill="1" applyBorder="1" applyAlignment="1" applyProtection="1">
      <alignment horizontal="center"/>
      <protection locked="0"/>
    </xf>
    <xf numFmtId="0" fontId="2" fillId="8" borderId="0" xfId="3" applyFont="1" applyFill="1" applyBorder="1" applyAlignment="1" applyProtection="1">
      <alignment horizontal="center"/>
      <protection locked="0"/>
    </xf>
    <xf numFmtId="0" fontId="2" fillId="8" borderId="0" xfId="6" applyFont="1" applyFill="1" applyAlignment="1" applyProtection="1">
      <alignment horizontal="center"/>
      <protection locked="0"/>
    </xf>
    <xf numFmtId="0" fontId="1" fillId="0" borderId="7" xfId="6" applyBorder="1" applyAlignment="1">
      <alignment horizontal="left"/>
    </xf>
    <xf numFmtId="0" fontId="1" fillId="8" borderId="0" xfId="4" applyFill="1"/>
    <xf numFmtId="0" fontId="1" fillId="8" borderId="0" xfId="4" quotePrefix="1" applyFill="1"/>
    <xf numFmtId="0" fontId="1" fillId="0" borderId="0" xfId="4"/>
    <xf numFmtId="0" fontId="0" fillId="8" borderId="0" xfId="0" applyFill="1"/>
    <xf numFmtId="0" fontId="2" fillId="0" borderId="0" xfId="6" applyFont="1" applyBorder="1" applyAlignment="1" applyProtection="1">
      <alignment horizontal="center"/>
      <protection locked="0"/>
    </xf>
    <xf numFmtId="0" fontId="55" fillId="0" borderId="0" xfId="3" applyBorder="1" applyAlignment="1" applyProtection="1">
      <alignment horizontal="left"/>
    </xf>
    <xf numFmtId="0" fontId="2" fillId="0" borderId="8" xfId="6" applyFont="1" applyBorder="1" applyAlignment="1" applyProtection="1">
      <alignment horizontal="center"/>
      <protection locked="0"/>
    </xf>
    <xf numFmtId="0" fontId="2" fillId="0" borderId="8" xfId="6" applyFont="1" applyBorder="1" applyAlignment="1" applyProtection="1">
      <alignment horizontal="center" vertical="center"/>
      <protection locked="0"/>
    </xf>
    <xf numFmtId="0" fontId="2" fillId="0" borderId="8" xfId="0" applyFont="1" applyBorder="1" applyAlignment="1" applyProtection="1">
      <alignment horizontal="center"/>
      <protection locked="0"/>
    </xf>
    <xf numFmtId="0" fontId="2" fillId="0" borderId="8" xfId="0" applyFont="1" applyBorder="1" applyAlignment="1" applyProtection="1">
      <alignment horizontal="center"/>
    </xf>
    <xf numFmtId="0" fontId="2" fillId="0" borderId="8" xfId="6" applyFont="1" applyBorder="1" applyAlignment="1" applyProtection="1">
      <alignment horizontal="center"/>
      <protection locked="0"/>
    </xf>
    <xf numFmtId="0" fontId="0" fillId="0" borderId="0" xfId="0" applyFill="1"/>
    <xf numFmtId="0" fontId="60" fillId="8" borderId="0" xfId="0" applyFont="1" applyFill="1" applyAlignment="1"/>
    <xf numFmtId="0" fontId="0" fillId="8" borderId="0" xfId="0" quotePrefix="1" applyFill="1"/>
    <xf numFmtId="0" fontId="2" fillId="0" borderId="8" xfId="0" applyFont="1" applyBorder="1" applyAlignment="1">
      <alignment horizontal="center"/>
    </xf>
    <xf numFmtId="0" fontId="70" fillId="0" borderId="16" xfId="0" applyFont="1" applyBorder="1" applyAlignment="1" applyProtection="1">
      <alignment vertical="center"/>
    </xf>
    <xf numFmtId="0" fontId="0" fillId="8" borderId="0" xfId="0" applyFill="1" applyProtection="1"/>
    <xf numFmtId="0" fontId="70" fillId="0" borderId="0" xfId="0" applyFont="1" applyAlignment="1" applyProtection="1">
      <alignment vertical="center"/>
    </xf>
    <xf numFmtId="0" fontId="74" fillId="0" borderId="9" xfId="0" applyFont="1" applyBorder="1" applyProtection="1"/>
    <xf numFmtId="0" fontId="74" fillId="0" borderId="0" xfId="0" applyFont="1" applyProtection="1"/>
    <xf numFmtId="0" fontId="74" fillId="0" borderId="1" xfId="0" applyFont="1" applyBorder="1" applyProtection="1"/>
    <xf numFmtId="0" fontId="73" fillId="10" borderId="8" xfId="0" applyFont="1" applyFill="1" applyBorder="1" applyProtection="1"/>
    <xf numFmtId="0" fontId="0" fillId="10" borderId="47" xfId="0" applyFill="1" applyBorder="1" applyProtection="1"/>
    <xf numFmtId="0" fontId="0" fillId="10" borderId="54" xfId="0" applyFill="1" applyBorder="1" applyProtection="1"/>
    <xf numFmtId="0" fontId="60" fillId="10" borderId="47" xfId="0" applyFont="1" applyFill="1" applyBorder="1" applyAlignment="1" applyProtection="1">
      <alignment horizontal="center" vertical="center" wrapText="1"/>
    </xf>
    <xf numFmtId="0" fontId="83" fillId="8" borderId="0" xfId="0" applyFont="1" applyFill="1" applyProtection="1"/>
    <xf numFmtId="0" fontId="83" fillId="8" borderId="0" xfId="0" applyFont="1" applyFill="1" applyAlignment="1" applyProtection="1">
      <alignment horizontal="right"/>
    </xf>
    <xf numFmtId="0" fontId="2" fillId="0" borderId="0" xfId="6" applyFont="1" applyAlignment="1" applyProtection="1">
      <alignment horizontal="left" vertical="center"/>
    </xf>
    <xf numFmtId="0" fontId="65" fillId="8" borderId="0" xfId="0" applyFont="1" applyFill="1" applyProtection="1"/>
    <xf numFmtId="0" fontId="60" fillId="8" borderId="0" xfId="0" applyFont="1" applyFill="1" applyProtection="1"/>
    <xf numFmtId="0" fontId="85" fillId="8" borderId="0" xfId="0" applyFont="1" applyFill="1" applyProtection="1"/>
    <xf numFmtId="0" fontId="1" fillId="8" borderId="0" xfId="0" applyFont="1" applyFill="1" applyProtection="1"/>
    <xf numFmtId="0" fontId="1" fillId="0" borderId="0" xfId="4" applyProtection="1"/>
    <xf numFmtId="0" fontId="1" fillId="0" borderId="15" xfId="4" applyBorder="1" applyProtection="1"/>
    <xf numFmtId="0" fontId="70" fillId="0" borderId="16" xfId="4" applyFont="1" applyBorder="1" applyAlignment="1" applyProtection="1">
      <alignment vertical="center"/>
    </xf>
    <xf numFmtId="0" fontId="1" fillId="0" borderId="0" xfId="4" applyFill="1" applyProtection="1"/>
    <xf numFmtId="0" fontId="1" fillId="8" borderId="0" xfId="4" applyFill="1" applyProtection="1"/>
    <xf numFmtId="0" fontId="1" fillId="0" borderId="9" xfId="4" applyBorder="1" applyProtection="1"/>
    <xf numFmtId="0" fontId="70" fillId="0" borderId="0" xfId="4" applyFont="1" applyAlignment="1" applyProtection="1">
      <alignment vertical="center"/>
    </xf>
    <xf numFmtId="0" fontId="74" fillId="0" borderId="9" xfId="4" applyFont="1" applyBorder="1" applyProtection="1"/>
    <xf numFmtId="0" fontId="74" fillId="0" borderId="0" xfId="4" applyFont="1" applyProtection="1"/>
    <xf numFmtId="0" fontId="74" fillId="0" borderId="1" xfId="4" applyFont="1" applyBorder="1" applyProtection="1"/>
    <xf numFmtId="0" fontId="73" fillId="10" borderId="8" xfId="4" applyFont="1" applyFill="1" applyBorder="1" applyProtection="1"/>
    <xf numFmtId="0" fontId="1" fillId="0" borderId="14" xfId="4" applyBorder="1" applyProtection="1"/>
    <xf numFmtId="0" fontId="1" fillId="0" borderId="4" xfId="4" applyBorder="1" applyProtection="1"/>
    <xf numFmtId="0" fontId="1" fillId="0" borderId="2" xfId="4" applyBorder="1" applyProtection="1"/>
    <xf numFmtId="0" fontId="83" fillId="8" borderId="0" xfId="4" applyFont="1" applyFill="1" applyProtection="1"/>
    <xf numFmtId="0" fontId="83" fillId="8" borderId="0" xfId="4" applyFont="1" applyFill="1" applyAlignment="1" applyProtection="1">
      <alignment horizontal="right"/>
    </xf>
    <xf numFmtId="0" fontId="74" fillId="8" borderId="0" xfId="4" applyFont="1" applyFill="1" applyProtection="1"/>
    <xf numFmtId="0" fontId="1" fillId="8" borderId="0" xfId="4" applyFill="1" applyAlignment="1" applyProtection="1">
      <alignment horizontal="right"/>
    </xf>
    <xf numFmtId="0" fontId="60" fillId="8" borderId="0" xfId="4" applyFont="1" applyFill="1" applyProtection="1"/>
    <xf numFmtId="0" fontId="84" fillId="8" borderId="0" xfId="4" applyFont="1" applyFill="1" applyProtection="1"/>
    <xf numFmtId="0" fontId="2" fillId="0" borderId="8" xfId="6" applyFont="1" applyBorder="1" applyAlignment="1" applyProtection="1">
      <alignment horizontal="center"/>
      <protection locked="0"/>
    </xf>
    <xf numFmtId="0" fontId="1" fillId="0" borderId="0" xfId="0" applyFont="1" applyBorder="1" applyAlignment="1" applyProtection="1">
      <alignment horizontal="left" wrapText="1"/>
    </xf>
    <xf numFmtId="0" fontId="1" fillId="0" borderId="21" xfId="0" applyFont="1" applyBorder="1" applyAlignment="1" applyProtection="1">
      <alignment horizontal="left" wrapText="1"/>
    </xf>
    <xf numFmtId="0" fontId="0" fillId="0" borderId="0" xfId="0" applyBorder="1" applyAlignment="1" applyProtection="1">
      <alignment horizontal="left" wrapText="1"/>
    </xf>
    <xf numFmtId="0" fontId="0" fillId="0" borderId="21" xfId="0" applyBorder="1" applyAlignment="1" applyProtection="1">
      <alignment horizontal="left" wrapText="1"/>
    </xf>
    <xf numFmtId="0" fontId="50" fillId="0" borderId="18" xfId="0" applyFont="1" applyBorder="1" applyAlignment="1" applyProtection="1">
      <alignment horizontal="center" vertical="center"/>
    </xf>
    <xf numFmtId="0" fontId="50" fillId="0" borderId="5" xfId="0" applyFont="1" applyBorder="1" applyAlignment="1" applyProtection="1">
      <alignment horizontal="center" vertical="center"/>
    </xf>
    <xf numFmtId="0" fontId="50" fillId="0" borderId="19" xfId="0" applyFont="1" applyBorder="1" applyAlignment="1" applyProtection="1">
      <alignment horizontal="center" vertical="center"/>
    </xf>
    <xf numFmtId="0" fontId="62" fillId="5" borderId="20" xfId="0" applyFont="1" applyFill="1" applyBorder="1" applyAlignment="1" applyProtection="1">
      <alignment horizontal="center" wrapText="1"/>
    </xf>
    <xf numFmtId="0" fontId="62" fillId="5" borderId="0" xfId="0" applyFont="1" applyFill="1" applyBorder="1" applyAlignment="1" applyProtection="1">
      <alignment horizontal="center" wrapText="1"/>
    </xf>
    <xf numFmtId="0" fontId="62" fillId="5" borderId="21" xfId="0" applyFont="1" applyFill="1" applyBorder="1" applyAlignment="1" applyProtection="1">
      <alignment horizontal="center" wrapText="1"/>
    </xf>
    <xf numFmtId="0" fontId="1" fillId="0" borderId="0" xfId="6" applyFont="1" applyBorder="1" applyAlignment="1" applyProtection="1">
      <alignment horizontal="left" vertical="top" wrapText="1"/>
    </xf>
    <xf numFmtId="0" fontId="1" fillId="0" borderId="21" xfId="6" applyFont="1" applyBorder="1" applyAlignment="1" applyProtection="1">
      <alignment horizontal="left" vertical="top" wrapText="1"/>
    </xf>
    <xf numFmtId="0" fontId="28" fillId="0" borderId="0" xfId="0" applyFont="1" applyAlignment="1" applyProtection="1">
      <alignment horizontal="left" vertical="center"/>
    </xf>
    <xf numFmtId="0" fontId="28" fillId="0" borderId="0" xfId="0" applyFont="1" applyAlignment="1" applyProtection="1">
      <alignment horizontal="left"/>
    </xf>
    <xf numFmtId="0" fontId="28" fillId="0" borderId="0" xfId="0" applyFont="1" applyAlignment="1" applyProtection="1">
      <alignment horizontal="left" vertical="center" wrapText="1"/>
    </xf>
    <xf numFmtId="0" fontId="1" fillId="0" borderId="27" xfId="0" applyFont="1" applyBorder="1" applyAlignment="1" applyProtection="1">
      <alignment horizontal="center"/>
    </xf>
    <xf numFmtId="0" fontId="1" fillId="0" borderId="7" xfId="0" applyFont="1" applyBorder="1" applyAlignment="1" applyProtection="1">
      <alignment horizontal="center"/>
    </xf>
    <xf numFmtId="0" fontId="1" fillId="0" borderId="28" xfId="0" applyFont="1" applyBorder="1" applyAlignment="1" applyProtection="1">
      <alignment horizontal="center"/>
    </xf>
    <xf numFmtId="0" fontId="1" fillId="0" borderId="18" xfId="0" applyFont="1" applyBorder="1" applyAlignment="1" applyProtection="1">
      <alignment horizontal="center" vertical="center"/>
    </xf>
    <xf numFmtId="0" fontId="24" fillId="0" borderId="5" xfId="0" applyFont="1" applyBorder="1" applyAlignment="1" applyProtection="1">
      <alignment horizontal="center" vertical="center"/>
    </xf>
    <xf numFmtId="0" fontId="24" fillId="0" borderId="19" xfId="0" applyFont="1" applyBorder="1" applyAlignment="1" applyProtection="1">
      <alignment horizontal="center" vertical="center"/>
    </xf>
    <xf numFmtId="0" fontId="24" fillId="0" borderId="22" xfId="0" applyFont="1" applyBorder="1" applyAlignment="1" applyProtection="1">
      <alignment horizontal="center" vertical="center"/>
    </xf>
    <xf numFmtId="0" fontId="24" fillId="0" borderId="6" xfId="0" applyFont="1" applyBorder="1" applyAlignment="1" applyProtection="1">
      <alignment horizontal="center" vertical="center"/>
    </xf>
    <xf numFmtId="0" fontId="24" fillId="0" borderId="23" xfId="0" applyFont="1" applyBorder="1" applyAlignment="1" applyProtection="1">
      <alignment horizontal="center" vertical="center"/>
    </xf>
    <xf numFmtId="164" fontId="2" fillId="0" borderId="27" xfId="0" applyNumberFormat="1" applyFont="1" applyBorder="1" applyAlignment="1" applyProtection="1">
      <alignment horizontal="right"/>
      <protection locked="0"/>
    </xf>
    <xf numFmtId="164" fontId="2" fillId="0" borderId="7" xfId="0" applyNumberFormat="1" applyFont="1" applyBorder="1" applyAlignment="1" applyProtection="1">
      <alignment horizontal="right"/>
      <protection locked="0"/>
    </xf>
    <xf numFmtId="164" fontId="2" fillId="0" borderId="28" xfId="0" applyNumberFormat="1" applyFont="1" applyBorder="1" applyAlignment="1" applyProtection="1">
      <alignment horizontal="right"/>
      <protection locked="0"/>
    </xf>
    <xf numFmtId="0" fontId="2" fillId="0" borderId="0" xfId="0" applyFont="1" applyAlignment="1" applyProtection="1">
      <alignment horizontal="left"/>
    </xf>
    <xf numFmtId="0" fontId="0" fillId="0" borderId="0" xfId="0" quotePrefix="1" applyBorder="1" applyAlignment="1" applyProtection="1">
      <alignment horizontal="left"/>
    </xf>
    <xf numFmtId="0" fontId="0" fillId="0" borderId="21" xfId="0" quotePrefix="1" applyBorder="1" applyAlignment="1" applyProtection="1">
      <alignment horizontal="left"/>
    </xf>
    <xf numFmtId="0" fontId="2" fillId="0" borderId="27" xfId="0" applyFont="1" applyBorder="1" applyAlignment="1" applyProtection="1">
      <alignment horizontal="center"/>
      <protection locked="0"/>
    </xf>
    <xf numFmtId="0" fontId="2" fillId="0" borderId="7" xfId="0" applyFont="1" applyBorder="1" applyAlignment="1" applyProtection="1">
      <alignment horizontal="center"/>
      <protection locked="0"/>
    </xf>
    <xf numFmtId="0" fontId="2" fillId="0" borderId="28" xfId="0" applyFont="1" applyBorder="1" applyAlignment="1" applyProtection="1">
      <alignment horizontal="center"/>
      <protection locked="0"/>
    </xf>
    <xf numFmtId="167" fontId="2" fillId="0" borderId="8" xfId="1" applyNumberFormat="1" applyFont="1" applyBorder="1" applyAlignment="1" applyProtection="1">
      <alignment horizontal="center"/>
      <protection locked="0"/>
    </xf>
    <xf numFmtId="0" fontId="2" fillId="0" borderId="8" xfId="0" applyFont="1" applyBorder="1" applyAlignment="1" applyProtection="1">
      <alignment horizontal="center"/>
      <protection locked="0"/>
    </xf>
    <xf numFmtId="0" fontId="5" fillId="0" borderId="0" xfId="0" applyFont="1" applyBorder="1" applyAlignment="1" applyProtection="1">
      <alignment horizontal="center" wrapText="1"/>
    </xf>
    <xf numFmtId="164" fontId="2" fillId="0" borderId="27" xfId="0" applyNumberFormat="1" applyFont="1" applyBorder="1" applyAlignment="1" applyProtection="1">
      <alignment horizontal="center"/>
      <protection locked="0"/>
    </xf>
    <xf numFmtId="164" fontId="2" fillId="0" borderId="28" xfId="0" applyNumberFormat="1" applyFont="1" applyBorder="1" applyAlignment="1" applyProtection="1">
      <alignment horizontal="center"/>
      <protection locked="0"/>
    </xf>
    <xf numFmtId="9" fontId="2" fillId="0" borderId="0" xfId="7" applyNumberFormat="1" applyFont="1" applyBorder="1" applyAlignment="1" applyProtection="1">
      <alignment horizontal="left"/>
    </xf>
    <xf numFmtId="167" fontId="2" fillId="0" borderId="0" xfId="1" applyNumberFormat="1" applyFont="1" applyBorder="1" applyAlignment="1" applyProtection="1">
      <alignment horizontal="center"/>
    </xf>
    <xf numFmtId="0" fontId="49" fillId="0" borderId="27" xfId="0" applyFont="1" applyBorder="1" applyAlignment="1" applyProtection="1">
      <alignment horizontal="center"/>
      <protection locked="0"/>
    </xf>
    <xf numFmtId="0" fontId="49" fillId="0" borderId="7" xfId="0" applyFont="1" applyBorder="1" applyAlignment="1" applyProtection="1">
      <alignment horizontal="center"/>
      <protection locked="0"/>
    </xf>
    <xf numFmtId="0" fontId="49" fillId="0" borderId="28" xfId="0" applyFont="1" applyBorder="1" applyAlignment="1" applyProtection="1">
      <alignment horizontal="center"/>
      <protection locked="0"/>
    </xf>
    <xf numFmtId="0" fontId="1" fillId="2" borderId="27" xfId="0" applyFont="1" applyFill="1" applyBorder="1" applyAlignment="1" applyProtection="1">
      <alignment horizontal="left"/>
    </xf>
    <xf numFmtId="0" fontId="1" fillId="2" borderId="7" xfId="0" applyFont="1" applyFill="1" applyBorder="1" applyAlignment="1" applyProtection="1">
      <alignment horizontal="left"/>
    </xf>
    <xf numFmtId="0" fontId="1" fillId="2" borderId="28" xfId="0" applyFont="1" applyFill="1" applyBorder="1" applyAlignment="1" applyProtection="1">
      <alignment horizontal="left"/>
    </xf>
    <xf numFmtId="0" fontId="0" fillId="0" borderId="12" xfId="0" applyBorder="1" applyAlignment="1" applyProtection="1">
      <alignment horizontal="center" vertical="center" textRotation="90"/>
    </xf>
    <xf numFmtId="0" fontId="0" fillId="0" borderId="29" xfId="0" applyBorder="1" applyAlignment="1" applyProtection="1">
      <alignment horizontal="center" vertical="center" textRotation="90"/>
    </xf>
    <xf numFmtId="0" fontId="0" fillId="0" borderId="30" xfId="0" applyBorder="1" applyAlignment="1" applyProtection="1">
      <alignment horizontal="center" vertical="center" textRotation="90"/>
    </xf>
    <xf numFmtId="0" fontId="0" fillId="0" borderId="0" xfId="0" quotePrefix="1" applyBorder="1" applyAlignment="1" applyProtection="1">
      <alignment horizontal="right"/>
    </xf>
    <xf numFmtId="0" fontId="1" fillId="0" borderId="0" xfId="0" applyFont="1" applyBorder="1" applyAlignment="1" applyProtection="1">
      <alignment horizontal="left"/>
    </xf>
    <xf numFmtId="0" fontId="1" fillId="0" borderId="21" xfId="0" applyFont="1" applyBorder="1" applyAlignment="1" applyProtection="1">
      <alignment horizontal="left"/>
    </xf>
    <xf numFmtId="0" fontId="2" fillId="0" borderId="27" xfId="0" applyFont="1" applyBorder="1" applyAlignment="1" applyProtection="1">
      <alignment horizontal="center"/>
    </xf>
    <xf numFmtId="0" fontId="2" fillId="0" borderId="28" xfId="0" applyFont="1" applyBorder="1" applyAlignment="1" applyProtection="1">
      <alignment horizontal="center"/>
    </xf>
    <xf numFmtId="0" fontId="0" fillId="0" borderId="0" xfId="0" applyBorder="1" applyAlignment="1" applyProtection="1">
      <alignment horizontal="center"/>
    </xf>
    <xf numFmtId="0" fontId="58" fillId="0" borderId="27" xfId="0" applyFont="1" applyBorder="1" applyAlignment="1" applyProtection="1">
      <alignment horizontal="center"/>
      <protection locked="0"/>
    </xf>
    <xf numFmtId="0" fontId="58" fillId="0" borderId="7" xfId="0" applyFont="1" applyBorder="1" applyProtection="1">
      <protection locked="0"/>
    </xf>
    <xf numFmtId="0" fontId="58" fillId="0" borderId="28" xfId="0" applyFont="1" applyBorder="1" applyProtection="1">
      <protection locked="0"/>
    </xf>
    <xf numFmtId="0" fontId="31" fillId="0" borderId="0" xfId="0" applyFont="1" applyBorder="1" applyAlignment="1" applyProtection="1">
      <alignment horizontal="left"/>
    </xf>
    <xf numFmtId="0" fontId="30" fillId="0" borderId="0" xfId="0" applyFont="1" applyBorder="1" applyAlignment="1" applyProtection="1">
      <alignment horizontal="left"/>
    </xf>
    <xf numFmtId="0" fontId="2" fillId="0" borderId="7" xfId="0" applyFont="1" applyBorder="1" applyAlignment="1" applyProtection="1">
      <alignment horizontal="center"/>
    </xf>
    <xf numFmtId="0" fontId="0" fillId="0" borderId="27" xfId="0" applyBorder="1" applyAlignment="1" applyProtection="1">
      <alignment horizontal="center"/>
    </xf>
    <xf numFmtId="0" fontId="0" fillId="0" borderId="28" xfId="0" applyBorder="1" applyAlignment="1" applyProtection="1">
      <alignment horizontal="center"/>
    </xf>
    <xf numFmtId="0" fontId="2" fillId="0" borderId="16" xfId="6" applyFont="1" applyBorder="1" applyAlignment="1" applyProtection="1">
      <alignment horizontal="center"/>
    </xf>
    <xf numFmtId="0" fontId="0" fillId="0" borderId="7" xfId="0" applyBorder="1" applyAlignment="1" applyProtection="1">
      <alignment horizontal="center"/>
    </xf>
    <xf numFmtId="0" fontId="6" fillId="0" borderId="0" xfId="0" applyFont="1" applyBorder="1" applyAlignment="1" applyProtection="1">
      <alignment horizontal="left"/>
    </xf>
    <xf numFmtId="0" fontId="1" fillId="0" borderId="0" xfId="0" applyFont="1" applyBorder="1" applyAlignment="1" applyProtection="1">
      <alignment horizontal="center"/>
    </xf>
    <xf numFmtId="0" fontId="1" fillId="0" borderId="21" xfId="0" applyFont="1" applyBorder="1" applyAlignment="1" applyProtection="1">
      <alignment horizontal="center"/>
    </xf>
    <xf numFmtId="0" fontId="22" fillId="0" borderId="26" xfId="0" applyFont="1" applyBorder="1" applyAlignment="1" applyProtection="1">
      <alignment horizontal="center" vertical="center"/>
    </xf>
    <xf numFmtId="0" fontId="22" fillId="0" borderId="16" xfId="0" applyFont="1" applyBorder="1" applyAlignment="1" applyProtection="1">
      <alignment horizontal="center" vertical="center"/>
    </xf>
    <xf numFmtId="0" fontId="22" fillId="0" borderId="3" xfId="0" applyFont="1" applyBorder="1" applyAlignment="1" applyProtection="1">
      <alignment horizontal="center" vertical="center"/>
    </xf>
    <xf numFmtId="0" fontId="22" fillId="0" borderId="31"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2" xfId="0" applyFont="1" applyBorder="1" applyAlignment="1" applyProtection="1">
      <alignment horizontal="center" vertical="center"/>
    </xf>
    <xf numFmtId="0" fontId="0" fillId="0" borderId="15" xfId="0" applyBorder="1" applyAlignment="1" applyProtection="1">
      <alignment horizontal="center"/>
    </xf>
    <xf numFmtId="0" fontId="0" fillId="0" borderId="16" xfId="0" applyBorder="1" applyAlignment="1" applyProtection="1">
      <alignment horizontal="center"/>
    </xf>
    <xf numFmtId="0" fontId="0" fillId="0" borderId="14" xfId="0" applyBorder="1" applyAlignment="1" applyProtection="1">
      <alignment horizontal="center"/>
    </xf>
    <xf numFmtId="0" fontId="0" fillId="0" borderId="4" xfId="0" applyBorder="1" applyAlignment="1" applyProtection="1">
      <alignment horizontal="center"/>
    </xf>
    <xf numFmtId="0" fontId="63" fillId="0" borderId="16" xfId="0" applyFont="1" applyFill="1" applyBorder="1" applyAlignment="1" applyProtection="1">
      <alignment horizontal="center" vertical="center"/>
    </xf>
    <xf numFmtId="0" fontId="63" fillId="0" borderId="0" xfId="0" applyFont="1" applyFill="1" applyBorder="1" applyAlignment="1" applyProtection="1">
      <alignment horizontal="center" vertical="center"/>
    </xf>
    <xf numFmtId="0" fontId="1" fillId="0" borderId="26" xfId="0" applyFont="1"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2" borderId="26" xfId="0" applyFill="1" applyBorder="1" applyAlignment="1" applyProtection="1">
      <alignment horizontal="center" vertical="center" wrapText="1"/>
    </xf>
    <xf numFmtId="0" fontId="0" fillId="2" borderId="16" xfId="0" applyFill="1" applyBorder="1" applyAlignment="1" applyProtection="1">
      <alignment horizontal="center" vertical="center" wrapText="1"/>
    </xf>
    <xf numFmtId="0" fontId="0" fillId="2" borderId="25" xfId="0" applyFill="1" applyBorder="1" applyAlignment="1" applyProtection="1">
      <alignment horizontal="center" vertical="center" wrapText="1"/>
    </xf>
    <xf numFmtId="0" fontId="0" fillId="2" borderId="31" xfId="0" applyFill="1" applyBorder="1" applyAlignment="1" applyProtection="1">
      <alignment horizontal="center" vertical="center" wrapText="1"/>
    </xf>
    <xf numFmtId="0" fontId="0" fillId="2" borderId="4" xfId="0" applyFill="1" applyBorder="1" applyAlignment="1" applyProtection="1">
      <alignment horizontal="center" vertical="center" wrapText="1"/>
    </xf>
    <xf numFmtId="0" fontId="0" fillId="2" borderId="32" xfId="0" applyFill="1" applyBorder="1" applyAlignment="1" applyProtection="1">
      <alignment horizontal="center" vertical="center" wrapText="1"/>
    </xf>
    <xf numFmtId="0" fontId="2" fillId="0" borderId="26"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2" fillId="0" borderId="31"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32" xfId="0" applyFont="1" applyBorder="1" applyAlignment="1" applyProtection="1">
      <alignment horizontal="center" vertical="center"/>
      <protection locked="0"/>
    </xf>
    <xf numFmtId="0" fontId="1" fillId="2" borderId="15" xfId="0" applyFont="1" applyFill="1" applyBorder="1" applyAlignment="1" applyProtection="1">
      <alignment horizontal="center" vertical="center"/>
    </xf>
    <xf numFmtId="0" fontId="1" fillId="2" borderId="16" xfId="0" applyFont="1" applyFill="1" applyBorder="1" applyAlignment="1" applyProtection="1">
      <alignment horizontal="center" vertical="center"/>
    </xf>
    <xf numFmtId="0" fontId="1" fillId="2" borderId="25" xfId="0" applyFont="1" applyFill="1" applyBorder="1" applyAlignment="1" applyProtection="1">
      <alignment horizontal="center" vertical="center"/>
    </xf>
    <xf numFmtId="0" fontId="1" fillId="2" borderId="14" xfId="0" applyFont="1" applyFill="1" applyBorder="1" applyAlignment="1" applyProtection="1">
      <alignment horizontal="center" vertical="center"/>
    </xf>
    <xf numFmtId="0" fontId="1" fillId="2" borderId="4" xfId="0" applyFont="1" applyFill="1" applyBorder="1" applyAlignment="1" applyProtection="1">
      <alignment horizontal="center" vertical="center"/>
    </xf>
    <xf numFmtId="0" fontId="1" fillId="2" borderId="32" xfId="0" applyFont="1" applyFill="1" applyBorder="1" applyAlignment="1" applyProtection="1">
      <alignment horizontal="center" vertical="center"/>
    </xf>
    <xf numFmtId="0" fontId="58" fillId="0" borderId="7" xfId="0" applyFont="1" applyBorder="1" applyAlignment="1" applyProtection="1">
      <alignment horizontal="center"/>
      <protection locked="0"/>
    </xf>
    <xf numFmtId="0" fontId="58" fillId="0" borderId="28" xfId="0" applyFont="1" applyBorder="1" applyAlignment="1" applyProtection="1">
      <alignment horizontal="center"/>
      <protection locked="0"/>
    </xf>
    <xf numFmtId="0" fontId="1" fillId="0" borderId="0" xfId="0" quotePrefix="1" applyFont="1" applyBorder="1" applyAlignment="1" applyProtection="1">
      <alignment horizontal="left" vertical="center" wrapText="1"/>
    </xf>
    <xf numFmtId="0" fontId="92" fillId="7" borderId="18" xfId="0" applyFont="1" applyFill="1" applyBorder="1" applyAlignment="1" applyProtection="1">
      <alignment horizontal="center" vertical="center" wrapText="1"/>
    </xf>
    <xf numFmtId="0" fontId="92" fillId="7" borderId="5" xfId="0" applyFont="1" applyFill="1" applyBorder="1" applyAlignment="1" applyProtection="1">
      <alignment horizontal="center" vertical="center" wrapText="1"/>
    </xf>
    <xf numFmtId="0" fontId="92" fillId="7" borderId="19" xfId="0" applyFont="1" applyFill="1" applyBorder="1" applyAlignment="1" applyProtection="1">
      <alignment horizontal="center" vertical="center" wrapText="1"/>
    </xf>
    <xf numFmtId="0" fontId="92" fillId="7" borderId="22" xfId="0" applyFont="1" applyFill="1" applyBorder="1" applyAlignment="1" applyProtection="1">
      <alignment horizontal="center" vertical="center" wrapText="1"/>
    </xf>
    <xf numFmtId="0" fontId="92" fillId="7" borderId="6" xfId="0" applyFont="1" applyFill="1" applyBorder="1" applyAlignment="1" applyProtection="1">
      <alignment horizontal="center" vertical="center" wrapText="1"/>
    </xf>
    <xf numFmtId="0" fontId="92" fillId="7" borderId="23" xfId="0" applyFont="1" applyFill="1" applyBorder="1" applyAlignment="1" applyProtection="1">
      <alignment horizontal="center" vertical="center" wrapText="1"/>
    </xf>
    <xf numFmtId="0" fontId="64" fillId="5" borderId="18" xfId="0" applyFont="1" applyFill="1" applyBorder="1" applyAlignment="1">
      <alignment horizontal="center" wrapText="1"/>
    </xf>
    <xf numFmtId="0" fontId="64" fillId="5" borderId="5" xfId="0" applyFont="1" applyFill="1" applyBorder="1" applyAlignment="1">
      <alignment horizontal="center" wrapText="1"/>
    </xf>
    <xf numFmtId="0" fontId="64" fillId="5" borderId="19" xfId="0" applyFont="1" applyFill="1" applyBorder="1" applyAlignment="1">
      <alignment horizontal="center" wrapText="1"/>
    </xf>
    <xf numFmtId="0" fontId="64" fillId="5" borderId="22" xfId="0" applyFont="1" applyFill="1" applyBorder="1" applyAlignment="1">
      <alignment horizontal="center" wrapText="1"/>
    </xf>
    <xf numFmtId="0" fontId="64" fillId="5" borderId="6" xfId="0" applyFont="1" applyFill="1" applyBorder="1" applyAlignment="1">
      <alignment horizontal="center" wrapText="1"/>
    </xf>
    <xf numFmtId="0" fontId="64" fillId="5" borderId="23" xfId="0" applyFont="1" applyFill="1" applyBorder="1" applyAlignment="1">
      <alignment horizontal="center" wrapText="1"/>
    </xf>
    <xf numFmtId="0" fontId="0" fillId="0" borderId="18" xfId="0"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20" xfId="0"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2" xfId="0" applyBorder="1" applyAlignment="1" applyProtection="1">
      <alignment horizontal="center" vertical="center" wrapText="1"/>
    </xf>
    <xf numFmtId="0" fontId="0" fillId="0" borderId="6" xfId="0" applyBorder="1" applyAlignment="1" applyProtection="1">
      <alignment horizontal="center" vertical="center" wrapText="1"/>
    </xf>
    <xf numFmtId="0" fontId="0" fillId="0" borderId="23" xfId="0" applyBorder="1" applyAlignment="1" applyProtection="1">
      <alignment horizontal="center" vertical="center" wrapText="1"/>
    </xf>
    <xf numFmtId="0" fontId="0" fillId="0" borderId="20" xfId="0" applyBorder="1" applyAlignment="1" applyProtection="1">
      <alignment horizontal="right"/>
    </xf>
    <xf numFmtId="0" fontId="0" fillId="0" borderId="0" xfId="0" applyBorder="1" applyAlignment="1" applyProtection="1">
      <alignment horizontal="right"/>
    </xf>
    <xf numFmtId="0" fontId="0" fillId="0" borderId="21" xfId="0" applyBorder="1" applyAlignment="1" applyProtection="1">
      <alignment horizontal="right"/>
    </xf>
    <xf numFmtId="0" fontId="1" fillId="0" borderId="0" xfId="0" applyFont="1" applyBorder="1" applyAlignment="1" applyProtection="1">
      <alignment horizontal="center" wrapText="1"/>
    </xf>
    <xf numFmtId="0" fontId="0" fillId="0" borderId="0" xfId="0" applyBorder="1" applyAlignment="1" applyProtection="1">
      <alignment horizontal="center" wrapText="1"/>
    </xf>
    <xf numFmtId="164" fontId="2" fillId="0" borderId="18" xfId="0" applyNumberFormat="1" applyFont="1" applyBorder="1" applyAlignment="1" applyProtection="1">
      <alignment horizontal="center" vertical="center"/>
      <protection locked="0"/>
    </xf>
    <xf numFmtId="164" fontId="2" fillId="0" borderId="19" xfId="0" applyNumberFormat="1" applyFont="1" applyBorder="1" applyAlignment="1" applyProtection="1">
      <alignment horizontal="center" vertical="center"/>
      <protection locked="0"/>
    </xf>
    <xf numFmtId="164" fontId="2" fillId="0" borderId="22" xfId="0" applyNumberFormat="1" applyFont="1" applyBorder="1" applyAlignment="1" applyProtection="1">
      <alignment horizontal="center" vertical="center"/>
      <protection locked="0"/>
    </xf>
    <xf numFmtId="164" fontId="2" fillId="0" borderId="23" xfId="0" applyNumberFormat="1" applyFont="1" applyBorder="1" applyAlignment="1" applyProtection="1">
      <alignment horizontal="center" vertical="center"/>
      <protection locked="0"/>
    </xf>
    <xf numFmtId="0" fontId="32" fillId="0" borderId="0" xfId="0" applyFont="1" applyBorder="1" applyAlignment="1" applyProtection="1">
      <alignment horizontal="left"/>
    </xf>
    <xf numFmtId="0" fontId="1" fillId="0" borderId="0" xfId="0" applyFont="1" applyFill="1" applyBorder="1" applyAlignment="1" applyProtection="1">
      <alignment horizontal="left"/>
    </xf>
    <xf numFmtId="0" fontId="2" fillId="0" borderId="18"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1" fillId="0" borderId="0" xfId="0" applyFont="1" applyBorder="1" applyAlignment="1" applyProtection="1">
      <alignment horizontal="center" vertical="center" wrapText="1"/>
    </xf>
    <xf numFmtId="0" fontId="2" fillId="0" borderId="8" xfId="0" applyFont="1" applyBorder="1" applyAlignment="1" applyProtection="1">
      <alignment horizontal="center"/>
    </xf>
    <xf numFmtId="0" fontId="2" fillId="0" borderId="26" xfId="0" applyFont="1" applyBorder="1" applyAlignment="1" applyProtection="1">
      <alignment horizontal="center" vertical="center"/>
    </xf>
    <xf numFmtId="0" fontId="2" fillId="0" borderId="16" xfId="0" applyFont="1" applyBorder="1" applyAlignment="1" applyProtection="1">
      <alignment horizontal="center" vertical="center"/>
    </xf>
    <xf numFmtId="0" fontId="2" fillId="0" borderId="25" xfId="0" applyFont="1" applyBorder="1" applyAlignment="1" applyProtection="1">
      <alignment horizontal="center" vertical="center"/>
    </xf>
    <xf numFmtId="0" fontId="2" fillId="0" borderId="31" xfId="0" applyFont="1" applyBorder="1" applyAlignment="1" applyProtection="1">
      <alignment horizontal="center" vertical="center"/>
    </xf>
    <xf numFmtId="0" fontId="2" fillId="0" borderId="4" xfId="0" applyFont="1" applyBorder="1" applyAlignment="1" applyProtection="1">
      <alignment horizontal="center" vertical="center"/>
    </xf>
    <xf numFmtId="0" fontId="2" fillId="0" borderId="32" xfId="0" applyFont="1" applyBorder="1" applyAlignment="1" applyProtection="1">
      <alignment horizontal="center" vertical="center"/>
    </xf>
    <xf numFmtId="0" fontId="1" fillId="0" borderId="26" xfId="0" applyFont="1" applyBorder="1" applyAlignment="1" applyProtection="1">
      <alignment horizontal="center" vertical="center"/>
    </xf>
    <xf numFmtId="0" fontId="0" fillId="0" borderId="16" xfId="0" applyBorder="1" applyAlignment="1" applyProtection="1">
      <alignment horizontal="center" vertical="center"/>
    </xf>
    <xf numFmtId="0" fontId="0" fillId="0" borderId="3" xfId="0" applyBorder="1" applyAlignment="1" applyProtection="1">
      <alignment horizontal="center" vertical="center"/>
    </xf>
    <xf numFmtId="0" fontId="0" fillId="0" borderId="31" xfId="0" applyBorder="1" applyAlignment="1" applyProtection="1">
      <alignment horizontal="center" vertical="center"/>
    </xf>
    <xf numFmtId="0" fontId="0" fillId="0" borderId="4" xfId="0" applyBorder="1" applyAlignment="1" applyProtection="1">
      <alignment horizontal="center" vertical="center"/>
    </xf>
    <xf numFmtId="0" fontId="0" fillId="0" borderId="2" xfId="0" applyBorder="1" applyAlignment="1" applyProtection="1">
      <alignment horizontal="center" vertical="center"/>
    </xf>
    <xf numFmtId="167" fontId="2" fillId="0" borderId="8" xfId="1" applyNumberFormat="1" applyFont="1" applyBorder="1" applyAlignment="1" applyProtection="1">
      <alignment horizontal="center"/>
    </xf>
    <xf numFmtId="164" fontId="2" fillId="0" borderId="27" xfId="0" applyNumberFormat="1" applyFont="1" applyBorder="1" applyAlignment="1" applyProtection="1">
      <alignment horizontal="right"/>
    </xf>
    <xf numFmtId="164" fontId="2" fillId="0" borderId="7" xfId="0" applyNumberFormat="1" applyFont="1" applyBorder="1" applyAlignment="1" applyProtection="1">
      <alignment horizontal="right"/>
    </xf>
    <xf numFmtId="164" fontId="2" fillId="0" borderId="28" xfId="0" applyNumberFormat="1" applyFont="1" applyBorder="1" applyAlignment="1" applyProtection="1">
      <alignment horizontal="right"/>
    </xf>
    <xf numFmtId="0" fontId="49" fillId="0" borderId="27" xfId="0" applyFont="1" applyBorder="1" applyAlignment="1" applyProtection="1">
      <alignment horizontal="center"/>
    </xf>
    <xf numFmtId="0" fontId="49" fillId="0" borderId="7" xfId="0" applyFont="1" applyBorder="1" applyAlignment="1" applyProtection="1">
      <alignment horizontal="center"/>
    </xf>
    <xf numFmtId="0" fontId="49" fillId="0" borderId="28" xfId="0" applyFont="1" applyBorder="1" applyAlignment="1" applyProtection="1">
      <alignment horizontal="center"/>
    </xf>
    <xf numFmtId="164" fontId="2" fillId="0" borderId="18" xfId="0" applyNumberFormat="1" applyFont="1" applyBorder="1" applyAlignment="1" applyProtection="1">
      <alignment horizontal="center" vertical="center"/>
    </xf>
    <xf numFmtId="164" fontId="2" fillId="0" borderId="19" xfId="0" applyNumberFormat="1" applyFont="1" applyBorder="1" applyAlignment="1" applyProtection="1">
      <alignment horizontal="center" vertical="center"/>
    </xf>
    <xf numFmtId="164" fontId="2" fillId="0" borderId="22" xfId="0" applyNumberFormat="1" applyFont="1" applyBorder="1" applyAlignment="1" applyProtection="1">
      <alignment horizontal="center" vertical="center"/>
    </xf>
    <xf numFmtId="164" fontId="2" fillId="0" borderId="23" xfId="0" applyNumberFormat="1" applyFont="1" applyBorder="1" applyAlignment="1" applyProtection="1">
      <alignment horizontal="center" vertical="center"/>
    </xf>
    <xf numFmtId="164" fontId="2" fillId="0" borderId="27" xfId="0" applyNumberFormat="1" applyFont="1" applyBorder="1" applyAlignment="1" applyProtection="1">
      <alignment horizontal="center"/>
    </xf>
    <xf numFmtId="164" fontId="2" fillId="0" borderId="28" xfId="0" applyNumberFormat="1" applyFont="1" applyBorder="1" applyAlignment="1" applyProtection="1">
      <alignment horizontal="center"/>
    </xf>
    <xf numFmtId="0" fontId="5" fillId="0" borderId="0" xfId="0" applyFont="1" applyBorder="1" applyAlignment="1" applyProtection="1">
      <alignment horizontal="left"/>
    </xf>
    <xf numFmtId="0" fontId="1" fillId="0" borderId="8" xfId="0" applyFont="1" applyBorder="1" applyAlignment="1" applyProtection="1">
      <alignment horizontal="center"/>
    </xf>
    <xf numFmtId="0" fontId="28" fillId="0" borderId="8" xfId="0" applyFont="1" applyBorder="1" applyAlignment="1" applyProtection="1">
      <alignment horizontal="center"/>
    </xf>
    <xf numFmtId="0" fontId="0" fillId="0" borderId="8" xfId="0" applyBorder="1" applyAlignment="1" applyProtection="1">
      <alignment horizontal="center"/>
    </xf>
    <xf numFmtId="0" fontId="2" fillId="0" borderId="0" xfId="0" applyFont="1" applyBorder="1" applyAlignment="1" applyProtection="1">
      <alignment horizontal="center"/>
    </xf>
    <xf numFmtId="0" fontId="2" fillId="0" borderId="6" xfId="0" applyFont="1" applyBorder="1" applyAlignment="1" applyProtection="1">
      <alignment horizontal="center"/>
    </xf>
    <xf numFmtId="0" fontId="2" fillId="0" borderId="0" xfId="0" applyFont="1" applyAlignment="1" applyProtection="1">
      <alignment horizontal="center"/>
    </xf>
    <xf numFmtId="166" fontId="2" fillId="0" borderId="8" xfId="0" applyNumberFormat="1" applyFont="1" applyBorder="1" applyAlignment="1" applyProtection="1">
      <alignment horizontal="center"/>
    </xf>
    <xf numFmtId="0" fontId="2" fillId="0" borderId="18" xfId="0" applyFont="1" applyBorder="1" applyAlignment="1" applyProtection="1">
      <alignment horizontal="center" vertical="center"/>
    </xf>
    <xf numFmtId="0" fontId="2" fillId="0" borderId="5" xfId="0" applyFont="1" applyBorder="1" applyAlignment="1" applyProtection="1">
      <alignment horizontal="center" vertical="center"/>
    </xf>
    <xf numFmtId="0" fontId="2" fillId="0" borderId="19" xfId="0" applyFont="1" applyBorder="1" applyAlignment="1" applyProtection="1">
      <alignment horizontal="center" vertical="center"/>
    </xf>
    <xf numFmtId="0" fontId="2" fillId="0" borderId="22"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0" borderId="23" xfId="0" applyFont="1" applyBorder="1" applyAlignment="1" applyProtection="1">
      <alignment horizontal="center" vertical="center"/>
    </xf>
    <xf numFmtId="0" fontId="2" fillId="0" borderId="18"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2" fillId="0" borderId="19" xfId="0" applyFont="1" applyBorder="1" applyAlignment="1" applyProtection="1">
      <alignment horizontal="center" vertical="center" wrapText="1"/>
    </xf>
    <xf numFmtId="0" fontId="2" fillId="0" borderId="22"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2" fillId="0" borderId="23" xfId="0" applyFont="1" applyBorder="1" applyAlignment="1" applyProtection="1">
      <alignment horizontal="center" vertical="center" wrapText="1"/>
    </xf>
    <xf numFmtId="0" fontId="58" fillId="0" borderId="27" xfId="0" applyFont="1" applyBorder="1" applyAlignment="1" applyProtection="1">
      <alignment horizontal="center"/>
    </xf>
    <xf numFmtId="0" fontId="58" fillId="0" borderId="7" xfId="0" applyFont="1" applyBorder="1" applyAlignment="1" applyProtection="1">
      <alignment horizontal="center"/>
    </xf>
    <xf numFmtId="0" fontId="58" fillId="0" borderId="28" xfId="0" applyFont="1" applyBorder="1" applyAlignment="1" applyProtection="1">
      <alignment horizontal="center"/>
    </xf>
    <xf numFmtId="0" fontId="58" fillId="0" borderId="7" xfId="0" applyFont="1" applyBorder="1" applyProtection="1"/>
    <xf numFmtId="0" fontId="58" fillId="0" borderId="28" xfId="0" applyFont="1" applyBorder="1" applyProtection="1"/>
    <xf numFmtId="0" fontId="2" fillId="0" borderId="27" xfId="6" applyFont="1" applyBorder="1" applyAlignment="1" applyProtection="1">
      <alignment horizontal="center"/>
    </xf>
    <xf numFmtId="0" fontId="2" fillId="0" borderId="7" xfId="6" applyFont="1" applyBorder="1" applyAlignment="1" applyProtection="1">
      <alignment horizontal="center"/>
    </xf>
    <xf numFmtId="0" fontId="2" fillId="0" borderId="28" xfId="6" applyFont="1" applyBorder="1" applyAlignment="1" applyProtection="1">
      <alignment horizontal="center"/>
    </xf>
    <xf numFmtId="0" fontId="2" fillId="0" borderId="27" xfId="0" applyFont="1" applyBorder="1" applyAlignment="1">
      <alignment horizontal="center"/>
    </xf>
    <xf numFmtId="0" fontId="2" fillId="0" borderId="28" xfId="0" applyFont="1" applyBorder="1" applyAlignment="1">
      <alignment horizontal="center"/>
    </xf>
    <xf numFmtId="0" fontId="1" fillId="2" borderId="27" xfId="6" applyFill="1" applyBorder="1" applyAlignment="1">
      <alignment horizontal="left" vertical="center" wrapText="1"/>
    </xf>
    <xf numFmtId="0" fontId="1" fillId="2" borderId="7" xfId="6" applyFill="1" applyBorder="1" applyAlignment="1">
      <alignment horizontal="left" vertical="center" wrapText="1"/>
    </xf>
    <xf numFmtId="0" fontId="1" fillId="2" borderId="28" xfId="6" applyFill="1" applyBorder="1" applyAlignment="1">
      <alignment horizontal="left" vertical="center" wrapText="1"/>
    </xf>
    <xf numFmtId="0" fontId="60" fillId="0" borderId="0" xfId="0" applyFont="1" applyAlignment="1">
      <alignment horizontal="left"/>
    </xf>
    <xf numFmtId="0" fontId="1" fillId="2" borderId="27" xfId="6" applyFill="1" applyBorder="1" applyAlignment="1">
      <alignment horizontal="left"/>
    </xf>
    <xf numFmtId="0" fontId="1" fillId="2" borderId="7" xfId="6" applyFill="1" applyBorder="1" applyAlignment="1">
      <alignment horizontal="left"/>
    </xf>
    <xf numFmtId="0" fontId="1" fillId="2" borderId="28" xfId="6" applyFill="1" applyBorder="1" applyAlignment="1">
      <alignment horizontal="left"/>
    </xf>
    <xf numFmtId="0" fontId="55" fillId="0" borderId="0" xfId="3" applyBorder="1" applyProtection="1"/>
    <xf numFmtId="0" fontId="2" fillId="8" borderId="27" xfId="3" applyFont="1" applyFill="1" applyBorder="1" applyAlignment="1" applyProtection="1">
      <alignment horizontal="center"/>
      <protection locked="0"/>
    </xf>
    <xf numFmtId="0" fontId="2" fillId="8" borderId="7" xfId="3" applyFont="1" applyFill="1" applyBorder="1" applyAlignment="1" applyProtection="1">
      <alignment horizontal="center"/>
      <protection locked="0"/>
    </xf>
    <xf numFmtId="0" fontId="2" fillId="8" borderId="28" xfId="3" applyFont="1" applyFill="1" applyBorder="1" applyAlignment="1" applyProtection="1">
      <alignment horizontal="center"/>
      <protection locked="0"/>
    </xf>
    <xf numFmtId="0" fontId="66" fillId="5" borderId="9" xfId="6" applyFont="1" applyFill="1" applyBorder="1" applyAlignment="1">
      <alignment horizontal="center" wrapText="1"/>
    </xf>
    <xf numFmtId="0" fontId="66" fillId="5" borderId="0" xfId="6" applyFont="1" applyFill="1" applyAlignment="1">
      <alignment horizontal="center" wrapText="1"/>
    </xf>
    <xf numFmtId="0" fontId="66" fillId="5" borderId="1" xfId="6" applyFont="1" applyFill="1" applyBorder="1" applyAlignment="1">
      <alignment horizontal="center" wrapText="1"/>
    </xf>
    <xf numFmtId="0" fontId="55" fillId="0" borderId="0" xfId="3" applyAlignment="1" applyProtection="1">
      <alignment horizontal="left"/>
    </xf>
    <xf numFmtId="0" fontId="2" fillId="0" borderId="27" xfId="6" applyFont="1" applyBorder="1" applyAlignment="1" applyProtection="1">
      <alignment horizontal="center"/>
      <protection locked="0"/>
    </xf>
    <xf numFmtId="0" fontId="2" fillId="0" borderId="7" xfId="6" applyFont="1" applyBorder="1" applyAlignment="1" applyProtection="1">
      <alignment horizontal="center"/>
      <protection locked="0"/>
    </xf>
    <xf numFmtId="0" fontId="2" fillId="0" borderId="28" xfId="6" applyFont="1" applyBorder="1" applyAlignment="1" applyProtection="1">
      <alignment horizontal="center"/>
      <protection locked="0"/>
    </xf>
    <xf numFmtId="0" fontId="55" fillId="0" borderId="0" xfId="3" applyProtection="1"/>
    <xf numFmtId="0" fontId="55" fillId="0" borderId="0" xfId="3" applyBorder="1" applyAlignment="1" applyProtection="1">
      <alignment horizontal="left"/>
    </xf>
    <xf numFmtId="0" fontId="1" fillId="2" borderId="27" xfId="6" applyFill="1" applyBorder="1" applyAlignment="1" applyProtection="1">
      <alignment horizontal="left"/>
    </xf>
    <xf numFmtId="0" fontId="1" fillId="2" borderId="7" xfId="6" applyFill="1" applyBorder="1" applyAlignment="1" applyProtection="1">
      <alignment horizontal="left"/>
    </xf>
    <xf numFmtId="0" fontId="1" fillId="2" borderId="28" xfId="6" applyFill="1" applyBorder="1" applyAlignment="1" applyProtection="1">
      <alignment horizontal="left"/>
    </xf>
    <xf numFmtId="0" fontId="1" fillId="0" borderId="15" xfId="6" applyBorder="1" applyAlignment="1" applyProtection="1">
      <alignment horizontal="center"/>
    </xf>
    <xf numFmtId="0" fontId="1" fillId="0" borderId="16" xfId="6" applyBorder="1" applyAlignment="1" applyProtection="1">
      <alignment horizontal="center"/>
    </xf>
    <xf numFmtId="0" fontId="1" fillId="0" borderId="14" xfId="6" applyBorder="1" applyAlignment="1" applyProtection="1">
      <alignment horizontal="center"/>
    </xf>
    <xf numFmtId="0" fontId="1" fillId="0" borderId="4" xfId="6" applyBorder="1" applyAlignment="1" applyProtection="1">
      <alignment horizontal="center"/>
    </xf>
    <xf numFmtId="0" fontId="22" fillId="0" borderId="26" xfId="6" applyFont="1" applyBorder="1" applyAlignment="1" applyProtection="1">
      <alignment horizontal="center" vertical="center"/>
    </xf>
    <xf numFmtId="0" fontId="22" fillId="0" borderId="16" xfId="6" applyFont="1" applyBorder="1" applyAlignment="1" applyProtection="1">
      <alignment horizontal="center" vertical="center"/>
    </xf>
    <xf numFmtId="0" fontId="22" fillId="0" borderId="3" xfId="6" applyFont="1" applyBorder="1" applyAlignment="1" applyProtection="1">
      <alignment horizontal="center" vertical="center"/>
    </xf>
    <xf numFmtId="0" fontId="22" fillId="0" borderId="31" xfId="6" applyFont="1" applyBorder="1" applyAlignment="1" applyProtection="1">
      <alignment horizontal="center" vertical="center"/>
    </xf>
    <xf numFmtId="0" fontId="22" fillId="0" borderId="4" xfId="6" applyFont="1" applyBorder="1" applyAlignment="1" applyProtection="1">
      <alignment horizontal="center" vertical="center"/>
    </xf>
    <xf numFmtId="0" fontId="22" fillId="0" borderId="2" xfId="6" applyFont="1" applyBorder="1" applyAlignment="1" applyProtection="1">
      <alignment horizontal="center" vertical="center"/>
    </xf>
    <xf numFmtId="0" fontId="1" fillId="2" borderId="26" xfId="6" applyFill="1" applyBorder="1" applyAlignment="1" applyProtection="1">
      <alignment horizontal="center" vertical="center" wrapText="1"/>
    </xf>
    <xf numFmtId="0" fontId="1" fillId="2" borderId="16" xfId="6" applyFill="1" applyBorder="1" applyAlignment="1" applyProtection="1">
      <alignment horizontal="center" vertical="center" wrapText="1"/>
    </xf>
    <xf numFmtId="0" fontId="1" fillId="2" borderId="25" xfId="6" applyFill="1" applyBorder="1" applyAlignment="1" applyProtection="1">
      <alignment horizontal="center" vertical="center" wrapText="1"/>
    </xf>
    <xf numFmtId="0" fontId="1" fillId="2" borderId="31" xfId="6" applyFill="1" applyBorder="1" applyAlignment="1" applyProtection="1">
      <alignment horizontal="center" vertical="center" wrapText="1"/>
    </xf>
    <xf numFmtId="0" fontId="1" fillId="2" borderId="4" xfId="6" applyFill="1" applyBorder="1" applyAlignment="1" applyProtection="1">
      <alignment horizontal="center" vertical="center" wrapText="1"/>
    </xf>
    <xf numFmtId="0" fontId="1" fillId="2" borderId="32" xfId="6" applyFill="1" applyBorder="1" applyAlignment="1" applyProtection="1">
      <alignment horizontal="center" vertical="center" wrapText="1"/>
    </xf>
    <xf numFmtId="0" fontId="1" fillId="0" borderId="26" xfId="6" applyBorder="1" applyAlignment="1" applyProtection="1">
      <alignment horizontal="center" vertical="center"/>
    </xf>
    <xf numFmtId="0" fontId="1" fillId="0" borderId="16" xfId="6" applyBorder="1" applyAlignment="1" applyProtection="1">
      <alignment horizontal="center" vertical="center"/>
    </xf>
    <xf numFmtId="0" fontId="1" fillId="0" borderId="3" xfId="6" applyBorder="1" applyAlignment="1" applyProtection="1">
      <alignment horizontal="center" vertical="center"/>
    </xf>
    <xf numFmtId="0" fontId="1" fillId="0" borderId="31" xfId="6" applyBorder="1" applyAlignment="1" applyProtection="1">
      <alignment horizontal="center" vertical="center"/>
    </xf>
    <xf numFmtId="0" fontId="1" fillId="0" borderId="4" xfId="6" applyBorder="1" applyAlignment="1" applyProtection="1">
      <alignment horizontal="center" vertical="center"/>
    </xf>
    <xf numFmtId="0" fontId="1" fillId="0" borderId="2" xfId="6" applyBorder="1" applyAlignment="1" applyProtection="1">
      <alignment horizontal="center" vertical="center"/>
    </xf>
    <xf numFmtId="0" fontId="1" fillId="2" borderId="15" xfId="6" applyFont="1" applyFill="1" applyBorder="1" applyAlignment="1" applyProtection="1">
      <alignment horizontal="center" vertical="center"/>
    </xf>
    <xf numFmtId="0" fontId="1" fillId="2" borderId="16" xfId="6" applyFont="1" applyFill="1" applyBorder="1" applyAlignment="1" applyProtection="1">
      <alignment horizontal="center" vertical="center"/>
    </xf>
    <xf numFmtId="0" fontId="1" fillId="2" borderId="25" xfId="6" applyFont="1" applyFill="1" applyBorder="1" applyAlignment="1" applyProtection="1">
      <alignment horizontal="center" vertical="center"/>
    </xf>
    <xf numFmtId="0" fontId="1" fillId="2" borderId="14" xfId="6" applyFont="1" applyFill="1" applyBorder="1" applyAlignment="1" applyProtection="1">
      <alignment horizontal="center" vertical="center"/>
    </xf>
    <xf numFmtId="0" fontId="1" fillId="2" borderId="4" xfId="6" applyFont="1" applyFill="1" applyBorder="1" applyAlignment="1" applyProtection="1">
      <alignment horizontal="center" vertical="center"/>
    </xf>
    <xf numFmtId="0" fontId="1" fillId="2" borderId="32" xfId="6" applyFont="1" applyFill="1" applyBorder="1" applyAlignment="1" applyProtection="1">
      <alignment horizontal="center" vertical="center"/>
    </xf>
    <xf numFmtId="0" fontId="2" fillId="0" borderId="26" xfId="6" applyNumberFormat="1" applyFont="1" applyBorder="1" applyAlignment="1" applyProtection="1">
      <alignment horizontal="center" vertical="center"/>
    </xf>
    <xf numFmtId="0" fontId="2" fillId="0" borderId="16" xfId="6" applyNumberFormat="1" applyFont="1" applyBorder="1" applyAlignment="1" applyProtection="1">
      <alignment horizontal="center" vertical="center"/>
    </xf>
    <xf numFmtId="0" fontId="2" fillId="0" borderId="25" xfId="6" applyNumberFormat="1" applyFont="1" applyBorder="1" applyAlignment="1" applyProtection="1">
      <alignment horizontal="center" vertical="center"/>
    </xf>
    <xf numFmtId="0" fontId="2" fillId="0" borderId="31" xfId="6" applyNumberFormat="1" applyFont="1" applyBorder="1" applyAlignment="1" applyProtection="1">
      <alignment horizontal="center" vertical="center"/>
    </xf>
    <xf numFmtId="0" fontId="2" fillId="0" borderId="4" xfId="6" applyNumberFormat="1" applyFont="1" applyBorder="1" applyAlignment="1" applyProtection="1">
      <alignment horizontal="center" vertical="center"/>
    </xf>
    <xf numFmtId="0" fontId="2" fillId="0" borderId="32" xfId="6" applyNumberFormat="1" applyFont="1" applyBorder="1" applyAlignment="1" applyProtection="1">
      <alignment horizontal="center" vertical="center"/>
    </xf>
    <xf numFmtId="0" fontId="9" fillId="0" borderId="0" xfId="6" applyFont="1" applyBorder="1" applyAlignment="1" applyProtection="1">
      <alignment horizontal="left" wrapText="1"/>
    </xf>
    <xf numFmtId="0" fontId="1" fillId="2" borderId="27" xfId="6" applyFont="1" applyFill="1" applyBorder="1" applyAlignment="1" applyProtection="1">
      <alignment horizontal="left"/>
    </xf>
    <xf numFmtId="0" fontId="1" fillId="2" borderId="7" xfId="6" applyFont="1" applyFill="1" applyBorder="1" applyAlignment="1" applyProtection="1">
      <alignment horizontal="left"/>
    </xf>
    <xf numFmtId="0" fontId="1" fillId="2" borderId="28" xfId="6" applyFont="1" applyFill="1" applyBorder="1" applyAlignment="1" applyProtection="1">
      <alignment horizontal="left"/>
    </xf>
    <xf numFmtId="0" fontId="1" fillId="0" borderId="0" xfId="6" applyFont="1" applyBorder="1" applyAlignment="1" applyProtection="1">
      <alignment horizontal="left" vertical="center" wrapText="1"/>
    </xf>
    <xf numFmtId="0" fontId="2" fillId="0" borderId="27" xfId="6" applyFont="1" applyBorder="1" applyAlignment="1" applyProtection="1">
      <alignment horizontal="center" wrapText="1"/>
      <protection locked="0"/>
    </xf>
    <xf numFmtId="0" fontId="2" fillId="0" borderId="7" xfId="6" applyFont="1" applyBorder="1" applyAlignment="1" applyProtection="1">
      <alignment horizontal="center" wrapText="1"/>
      <protection locked="0"/>
    </xf>
    <xf numFmtId="0" fontId="2" fillId="0" borderId="28" xfId="6" applyFont="1" applyBorder="1" applyAlignment="1" applyProtection="1">
      <alignment horizontal="center" wrapText="1"/>
      <protection locked="0"/>
    </xf>
    <xf numFmtId="1" fontId="2" fillId="0" borderId="27" xfId="6" applyNumberFormat="1" applyFont="1" applyBorder="1" applyAlignment="1" applyProtection="1">
      <alignment horizontal="center"/>
      <protection locked="0"/>
    </xf>
    <xf numFmtId="1" fontId="2" fillId="0" borderId="28" xfId="6" applyNumberFormat="1" applyFont="1" applyBorder="1" applyAlignment="1" applyProtection="1">
      <alignment horizontal="center"/>
      <protection locked="0"/>
    </xf>
    <xf numFmtId="0" fontId="28" fillId="3" borderId="0" xfId="6" applyFont="1" applyFill="1" applyBorder="1" applyAlignment="1" applyProtection="1">
      <alignment horizontal="left" vertical="center" wrapText="1"/>
    </xf>
    <xf numFmtId="0" fontId="1" fillId="0" borderId="0" xfId="6" applyFont="1" applyAlignment="1" applyProtection="1">
      <alignment horizontal="left"/>
    </xf>
    <xf numFmtId="0" fontId="1" fillId="0" borderId="21" xfId="6" applyFont="1" applyBorder="1" applyAlignment="1" applyProtection="1">
      <alignment horizontal="left"/>
    </xf>
    <xf numFmtId="0" fontId="66" fillId="7" borderId="0" xfId="6" quotePrefix="1" applyFont="1" applyFill="1" applyBorder="1" applyAlignment="1" applyProtection="1">
      <alignment horizontal="center"/>
    </xf>
    <xf numFmtId="0" fontId="1" fillId="0" borderId="27" xfId="6" applyBorder="1" applyAlignment="1" applyProtection="1">
      <alignment horizontal="center"/>
    </xf>
    <xf numFmtId="0" fontId="1" fillId="0" borderId="28" xfId="6" applyBorder="1" applyAlignment="1" applyProtection="1">
      <alignment horizontal="center"/>
    </xf>
    <xf numFmtId="0" fontId="1" fillId="0" borderId="27" xfId="6" applyFont="1" applyBorder="1" applyAlignment="1" applyProtection="1">
      <alignment horizontal="center"/>
    </xf>
    <xf numFmtId="0" fontId="1" fillId="0" borderId="27" xfId="6" applyFill="1" applyBorder="1" applyAlignment="1" applyProtection="1">
      <alignment horizontal="center"/>
    </xf>
    <xf numFmtId="0" fontId="1" fillId="0" borderId="7" xfId="6" applyFill="1" applyBorder="1" applyAlignment="1" applyProtection="1">
      <alignment horizontal="center"/>
    </xf>
    <xf numFmtId="0" fontId="1" fillId="0" borderId="28" xfId="6" applyFill="1" applyBorder="1" applyAlignment="1" applyProtection="1">
      <alignment horizontal="center"/>
    </xf>
    <xf numFmtId="0" fontId="5" fillId="0" borderId="0" xfId="6" applyFont="1" applyBorder="1" applyAlignment="1" applyProtection="1">
      <alignment horizontal="left"/>
    </xf>
    <xf numFmtId="0" fontId="2" fillId="0" borderId="0" xfId="6" applyFont="1" applyBorder="1" applyAlignment="1" applyProtection="1">
      <alignment horizontal="center"/>
    </xf>
    <xf numFmtId="0" fontId="2" fillId="0" borderId="8" xfId="6" applyFont="1" applyBorder="1" applyAlignment="1" applyProtection="1">
      <alignment horizontal="center"/>
      <protection locked="0"/>
    </xf>
    <xf numFmtId="0" fontId="55" fillId="0" borderId="0" xfId="3" applyFill="1" applyBorder="1" applyAlignment="1" applyProtection="1">
      <alignment horizontal="left"/>
    </xf>
    <xf numFmtId="0" fontId="28" fillId="0" borderId="0" xfId="6" applyFont="1" applyBorder="1" applyAlignment="1" applyProtection="1">
      <alignment horizontal="left" vertical="center" wrapText="1"/>
    </xf>
    <xf numFmtId="0" fontId="1" fillId="0" borderId="7" xfId="6" applyBorder="1" applyAlignment="1" applyProtection="1">
      <alignment horizontal="center"/>
    </xf>
    <xf numFmtId="0" fontId="2" fillId="0" borderId="27" xfId="6" applyFont="1" applyBorder="1" applyAlignment="1" applyProtection="1">
      <alignment horizontal="left"/>
      <protection locked="0"/>
    </xf>
    <xf numFmtId="0" fontId="2" fillId="0" borderId="7" xfId="6" applyFont="1" applyBorder="1" applyAlignment="1" applyProtection="1">
      <alignment horizontal="left"/>
      <protection locked="0"/>
    </xf>
    <xf numFmtId="0" fontId="2" fillId="0" borderId="28" xfId="6" applyFont="1" applyBorder="1" applyAlignment="1" applyProtection="1">
      <alignment horizontal="left"/>
      <protection locked="0"/>
    </xf>
    <xf numFmtId="0" fontId="55" fillId="0" borderId="0" xfId="3" applyFill="1" applyAlignment="1">
      <alignment horizontal="left"/>
    </xf>
    <xf numFmtId="0" fontId="1" fillId="0" borderId="0" xfId="6" applyFont="1" applyBorder="1" applyAlignment="1" applyProtection="1">
      <alignment horizontal="left" vertical="top"/>
    </xf>
    <xf numFmtId="0" fontId="0" fillId="0" borderId="0" xfId="0" applyFill="1"/>
    <xf numFmtId="166" fontId="2" fillId="0" borderId="27" xfId="8" applyNumberFormat="1" applyFont="1" applyBorder="1" applyAlignment="1" applyProtection="1">
      <alignment horizontal="center"/>
      <protection locked="0"/>
    </xf>
    <xf numFmtId="166" fontId="2" fillId="0" borderId="28" xfId="8" applyNumberFormat="1" applyFont="1" applyBorder="1" applyAlignment="1" applyProtection="1">
      <alignment horizontal="center"/>
      <protection locked="0"/>
    </xf>
    <xf numFmtId="0" fontId="68" fillId="0" borderId="0" xfId="3" applyFont="1" applyFill="1" applyAlignment="1">
      <alignment horizontal="center"/>
    </xf>
    <xf numFmtId="0" fontId="1" fillId="0" borderId="18" xfId="0" applyFont="1" applyBorder="1" applyAlignment="1">
      <alignment horizontal="center" vertical="center"/>
    </xf>
    <xf numFmtId="0" fontId="1" fillId="0" borderId="5" xfId="0" applyFont="1" applyBorder="1" applyAlignment="1">
      <alignment horizontal="center" vertical="center"/>
    </xf>
    <xf numFmtId="0" fontId="1" fillId="0" borderId="19" xfId="0" applyFont="1" applyBorder="1" applyAlignment="1">
      <alignment horizontal="center" vertical="center"/>
    </xf>
    <xf numFmtId="0" fontId="1" fillId="0" borderId="22" xfId="0" applyFont="1" applyBorder="1" applyAlignment="1">
      <alignment horizontal="center" vertical="center"/>
    </xf>
    <xf numFmtId="0" fontId="1" fillId="0" borderId="6" xfId="0" applyFont="1" applyBorder="1" applyAlignment="1">
      <alignment horizontal="center" vertical="center"/>
    </xf>
    <xf numFmtId="0" fontId="1" fillId="0" borderId="23" xfId="0" applyFont="1" applyBorder="1" applyAlignment="1">
      <alignment horizontal="center" vertical="center"/>
    </xf>
    <xf numFmtId="0" fontId="28" fillId="0" borderId="18"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22"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23" xfId="0" applyFont="1" applyBorder="1" applyAlignment="1">
      <alignment horizontal="center" vertical="center" wrapText="1"/>
    </xf>
    <xf numFmtId="165" fontId="56" fillId="0" borderId="0" xfId="0" applyNumberFormat="1" applyFont="1" applyBorder="1" applyAlignment="1">
      <alignment horizontal="right"/>
    </xf>
    <xf numFmtId="165" fontId="2" fillId="0" borderId="0" xfId="0" applyNumberFormat="1" applyFont="1" applyBorder="1" applyAlignment="1">
      <alignment horizontal="right"/>
    </xf>
    <xf numFmtId="165" fontId="2" fillId="5" borderId="7" xfId="0" applyNumberFormat="1" applyFont="1" applyFill="1" applyBorder="1" applyAlignment="1">
      <alignment horizontal="right"/>
    </xf>
    <xf numFmtId="165" fontId="2" fillId="5" borderId="28" xfId="0" applyNumberFormat="1" applyFont="1" applyFill="1" applyBorder="1" applyAlignment="1">
      <alignment horizontal="right"/>
    </xf>
    <xf numFmtId="0" fontId="69" fillId="5" borderId="18" xfId="0" applyFont="1" applyFill="1" applyBorder="1" applyAlignment="1">
      <alignment horizontal="center" vertical="center" wrapText="1"/>
    </xf>
    <xf numFmtId="0" fontId="69" fillId="5" borderId="5" xfId="0" applyFont="1" applyFill="1" applyBorder="1" applyAlignment="1">
      <alignment horizontal="center" vertical="center" wrapText="1"/>
    </xf>
    <xf numFmtId="0" fontId="69" fillId="5" borderId="19" xfId="0" applyFont="1" applyFill="1" applyBorder="1" applyAlignment="1">
      <alignment horizontal="center" vertical="center" wrapText="1"/>
    </xf>
    <xf numFmtId="0" fontId="69" fillId="5" borderId="20" xfId="0" applyFont="1" applyFill="1" applyBorder="1" applyAlignment="1">
      <alignment horizontal="center" vertical="center" wrapText="1"/>
    </xf>
    <xf numFmtId="0" fontId="69" fillId="5" borderId="0" xfId="0" applyFont="1" applyFill="1" applyBorder="1" applyAlignment="1">
      <alignment horizontal="center" vertical="center" wrapText="1"/>
    </xf>
    <xf numFmtId="0" fontId="69" fillId="5" borderId="21" xfId="0" applyFont="1" applyFill="1" applyBorder="1" applyAlignment="1">
      <alignment horizontal="center" vertical="center" wrapText="1"/>
    </xf>
    <xf numFmtId="0" fontId="69" fillId="5" borderId="22" xfId="0" applyFont="1" applyFill="1" applyBorder="1" applyAlignment="1">
      <alignment horizontal="center" vertical="center" wrapText="1"/>
    </xf>
    <xf numFmtId="0" fontId="69" fillId="5" borderId="6" xfId="0" applyFont="1" applyFill="1" applyBorder="1" applyAlignment="1">
      <alignment horizontal="center" vertical="center" wrapText="1"/>
    </xf>
    <xf numFmtId="0" fontId="69" fillId="5" borderId="23" xfId="0" applyFont="1" applyFill="1" applyBorder="1" applyAlignment="1">
      <alignment horizontal="center" vertical="center" wrapText="1"/>
    </xf>
    <xf numFmtId="0" fontId="24" fillId="0" borderId="5" xfId="0" applyFont="1" applyBorder="1" applyAlignment="1">
      <alignment horizontal="center" vertical="center"/>
    </xf>
    <xf numFmtId="0" fontId="24" fillId="0" borderId="19" xfId="0" applyFont="1" applyBorder="1" applyAlignment="1">
      <alignment horizontal="center" vertical="center"/>
    </xf>
    <xf numFmtId="0" fontId="24" fillId="0" borderId="22" xfId="0" applyFont="1" applyBorder="1" applyAlignment="1">
      <alignment horizontal="center" vertical="center"/>
    </xf>
    <xf numFmtId="0" fontId="24" fillId="0" borderId="6" xfId="0" applyFont="1" applyBorder="1" applyAlignment="1">
      <alignment horizontal="center" vertical="center"/>
    </xf>
    <xf numFmtId="0" fontId="24" fillId="0" borderId="23" xfId="0" applyFont="1" applyBorder="1" applyAlignment="1">
      <alignment horizontal="center" vertical="center"/>
    </xf>
    <xf numFmtId="0" fontId="34" fillId="0" borderId="0" xfId="0" applyFont="1" applyBorder="1" applyAlignment="1">
      <alignment horizontal="center"/>
    </xf>
    <xf numFmtId="164" fontId="2" fillId="0" borderId="0" xfId="0" quotePrefix="1" applyNumberFormat="1" applyFont="1" applyBorder="1" applyAlignment="1">
      <alignment horizontal="right"/>
    </xf>
    <xf numFmtId="164" fontId="2" fillId="0" borderId="6" xfId="0" quotePrefix="1" applyNumberFormat="1" applyFont="1" applyBorder="1" applyAlignment="1">
      <alignment horizontal="right"/>
    </xf>
    <xf numFmtId="0" fontId="38" fillId="0" borderId="9" xfId="0" applyFont="1" applyBorder="1" applyAlignment="1">
      <alignment horizontal="center"/>
    </xf>
    <xf numFmtId="0" fontId="38" fillId="0" borderId="0" xfId="0" applyFont="1" applyBorder="1" applyAlignment="1">
      <alignment horizontal="center"/>
    </xf>
    <xf numFmtId="0" fontId="38" fillId="0" borderId="1" xfId="0" applyFont="1" applyBorder="1" applyAlignment="1">
      <alignment horizontal="center"/>
    </xf>
    <xf numFmtId="0" fontId="2" fillId="0" borderId="7" xfId="0" applyFont="1" applyBorder="1" applyAlignment="1">
      <alignment horizontal="center"/>
    </xf>
    <xf numFmtId="0" fontId="2" fillId="0" borderId="22" xfId="0" applyFont="1" applyBorder="1" applyAlignment="1" applyProtection="1">
      <alignment horizontal="center"/>
      <protection locked="0"/>
    </xf>
    <xf numFmtId="0" fontId="2" fillId="0" borderId="23" xfId="0" applyFont="1" applyBorder="1" applyAlignment="1" applyProtection="1">
      <alignment horizontal="center"/>
      <protection locked="0"/>
    </xf>
    <xf numFmtId="0" fontId="2" fillId="0" borderId="20" xfId="0" applyFont="1" applyBorder="1" applyAlignment="1">
      <alignment horizontal="center"/>
    </xf>
    <xf numFmtId="0" fontId="2" fillId="0" borderId="0" xfId="0" applyFont="1" applyBorder="1" applyAlignment="1">
      <alignment horizontal="center"/>
    </xf>
    <xf numFmtId="164" fontId="2" fillId="0" borderId="0" xfId="0" applyNumberFormat="1" applyFont="1" applyBorder="1" applyAlignment="1">
      <alignment horizontal="right"/>
    </xf>
    <xf numFmtId="3" fontId="2" fillId="0" borderId="20" xfId="0" applyNumberFormat="1" applyFont="1" applyBorder="1" applyAlignment="1">
      <alignment horizontal="right"/>
    </xf>
    <xf numFmtId="3" fontId="2" fillId="0" borderId="0" xfId="0" applyNumberFormat="1" applyFont="1" applyBorder="1" applyAlignment="1">
      <alignment horizontal="right"/>
    </xf>
    <xf numFmtId="164" fontId="2" fillId="0" borderId="7" xfId="0" applyNumberFormat="1" applyFont="1" applyBorder="1" applyAlignment="1">
      <alignment horizontal="center"/>
    </xf>
    <xf numFmtId="164" fontId="2" fillId="0" borderId="28" xfId="0" applyNumberFormat="1" applyFont="1" applyBorder="1" applyAlignment="1">
      <alignment horizontal="center"/>
    </xf>
    <xf numFmtId="164" fontId="2" fillId="0" borderId="6" xfId="0" applyNumberFormat="1" applyFont="1" applyBorder="1" applyAlignment="1">
      <alignment horizontal="right"/>
    </xf>
    <xf numFmtId="164" fontId="2" fillId="0" borderId="23" xfId="0" applyNumberFormat="1" applyFont="1" applyBorder="1" applyAlignment="1">
      <alignment horizontal="right"/>
    </xf>
    <xf numFmtId="164" fontId="2" fillId="0" borderId="17" xfId="0" applyNumberFormat="1" applyFont="1" applyBorder="1" applyAlignment="1">
      <alignment horizontal="right"/>
    </xf>
    <xf numFmtId="0" fontId="0" fillId="0" borderId="26" xfId="0" applyBorder="1" applyAlignment="1" applyProtection="1">
      <alignment horizontal="center" vertical="center"/>
    </xf>
    <xf numFmtId="0" fontId="2" fillId="2" borderId="27" xfId="0" applyFont="1" applyFill="1" applyBorder="1" applyAlignment="1">
      <alignment horizontal="left"/>
    </xf>
    <xf numFmtId="0" fontId="2" fillId="2" borderId="7" xfId="0" applyFont="1" applyFill="1" applyBorder="1" applyAlignment="1">
      <alignment horizontal="left"/>
    </xf>
    <xf numFmtId="0" fontId="2" fillId="2" borderId="28" xfId="0" applyFont="1" applyFill="1" applyBorder="1" applyAlignment="1">
      <alignment horizontal="left"/>
    </xf>
    <xf numFmtId="166" fontId="2" fillId="0" borderId="27" xfId="0" applyNumberFormat="1" applyFont="1" applyBorder="1" applyAlignment="1">
      <alignment horizontal="center"/>
    </xf>
    <xf numFmtId="166" fontId="2" fillId="0" borderId="7" xfId="0" applyNumberFormat="1" applyFont="1" applyBorder="1" applyAlignment="1">
      <alignment horizontal="center"/>
    </xf>
    <xf numFmtId="166" fontId="2" fillId="0" borderId="28" xfId="0" applyNumberFormat="1" applyFont="1" applyBorder="1" applyAlignment="1">
      <alignment horizontal="center"/>
    </xf>
    <xf numFmtId="3" fontId="2" fillId="0" borderId="27" xfId="0" applyNumberFormat="1" applyFont="1" applyBorder="1" applyAlignment="1">
      <alignment horizontal="center"/>
    </xf>
    <xf numFmtId="166" fontId="2" fillId="0" borderId="6" xfId="0" quotePrefix="1" applyNumberFormat="1" applyFont="1" applyBorder="1" applyAlignment="1">
      <alignment horizontal="right"/>
    </xf>
    <xf numFmtId="164" fontId="2" fillId="0" borderId="36" xfId="0" applyNumberFormat="1" applyFont="1" applyBorder="1" applyAlignment="1">
      <alignment horizontal="right"/>
    </xf>
    <xf numFmtId="3" fontId="2" fillId="0" borderId="20" xfId="0" applyNumberFormat="1" applyFont="1"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0" borderId="14" xfId="0" applyBorder="1" applyAlignment="1">
      <alignment horizontal="center"/>
    </xf>
    <xf numFmtId="0" fontId="0" fillId="0" borderId="4" xfId="0" applyBorder="1" applyAlignment="1">
      <alignment horizontal="center"/>
    </xf>
    <xf numFmtId="0" fontId="22" fillId="0" borderId="26" xfId="0" applyFont="1" applyBorder="1" applyAlignment="1">
      <alignment horizontal="center" vertical="center"/>
    </xf>
    <xf numFmtId="0" fontId="22" fillId="0" borderId="16" xfId="0" applyFont="1" applyBorder="1" applyAlignment="1">
      <alignment horizontal="center" vertical="center"/>
    </xf>
    <xf numFmtId="0" fontId="22" fillId="0" borderId="3" xfId="0" applyFont="1" applyBorder="1" applyAlignment="1">
      <alignment horizontal="center" vertical="center"/>
    </xf>
    <xf numFmtId="0" fontId="22" fillId="0" borderId="31" xfId="0" applyFont="1" applyBorder="1" applyAlignment="1">
      <alignment horizontal="center" vertical="center"/>
    </xf>
    <xf numFmtId="0" fontId="22" fillId="0" borderId="4" xfId="0" applyFont="1" applyBorder="1" applyAlignment="1">
      <alignment horizontal="center" vertical="center"/>
    </xf>
    <xf numFmtId="0" fontId="22" fillId="0" borderId="2" xfId="0" applyFont="1" applyBorder="1" applyAlignment="1">
      <alignment horizontal="center" vertical="center"/>
    </xf>
    <xf numFmtId="0" fontId="2" fillId="0" borderId="0" xfId="0" applyFont="1" applyAlignment="1">
      <alignment horizontal="center" vertical="center" wrapText="1"/>
    </xf>
    <xf numFmtId="164" fontId="2" fillId="0" borderId="21" xfId="0" applyNumberFormat="1" applyFont="1" applyBorder="1" applyAlignment="1">
      <alignment horizontal="right"/>
    </xf>
    <xf numFmtId="0" fontId="62" fillId="0" borderId="0" xfId="0" applyFont="1" applyBorder="1" applyAlignment="1">
      <alignment horizontal="center"/>
    </xf>
    <xf numFmtId="0" fontId="2" fillId="0" borderId="5" xfId="0" applyFont="1" applyBorder="1" applyAlignment="1">
      <alignment horizontal="center"/>
    </xf>
    <xf numFmtId="0" fontId="2" fillId="0" borderId="19" xfId="0" applyFont="1" applyBorder="1" applyAlignment="1">
      <alignment horizontal="center"/>
    </xf>
    <xf numFmtId="0" fontId="0" fillId="2" borderId="26" xfId="0" applyFill="1" applyBorder="1" applyAlignment="1">
      <alignment horizontal="center" vertical="center" wrapText="1"/>
    </xf>
    <xf numFmtId="0" fontId="0" fillId="2" borderId="25" xfId="0" applyFill="1" applyBorder="1" applyAlignment="1">
      <alignment horizontal="center" vertical="center" wrapText="1"/>
    </xf>
    <xf numFmtId="0" fontId="0" fillId="2" borderId="31" xfId="0" applyFill="1" applyBorder="1" applyAlignment="1">
      <alignment horizontal="center" vertical="center" wrapText="1"/>
    </xf>
    <xf numFmtId="0" fontId="0" fillId="2" borderId="32" xfId="0" applyFill="1" applyBorder="1" applyAlignment="1">
      <alignment horizontal="center" vertical="center" wrapText="1"/>
    </xf>
    <xf numFmtId="0" fontId="34" fillId="0" borderId="27" xfId="0" applyFont="1" applyBorder="1" applyAlignment="1" applyProtection="1">
      <alignment horizontal="center"/>
      <protection locked="0"/>
    </xf>
    <xf numFmtId="0" fontId="34" fillId="0" borderId="7" xfId="0" applyFont="1" applyBorder="1" applyAlignment="1" applyProtection="1">
      <alignment horizontal="center"/>
      <protection locked="0"/>
    </xf>
    <xf numFmtId="0" fontId="34" fillId="0" borderId="28" xfId="0" applyFont="1" applyBorder="1" applyAlignment="1" applyProtection="1">
      <alignment horizontal="center"/>
      <protection locked="0"/>
    </xf>
    <xf numFmtId="3" fontId="2" fillId="0" borderId="35" xfId="0" applyNumberFormat="1" applyFont="1" applyBorder="1" applyAlignment="1">
      <alignment horizontal="right"/>
    </xf>
    <xf numFmtId="3" fontId="2" fillId="0" borderId="17" xfId="0" applyNumberFormat="1" applyFont="1" applyBorder="1" applyAlignment="1">
      <alignment horizontal="right"/>
    </xf>
    <xf numFmtId="0" fontId="2" fillId="0" borderId="26" xfId="0" applyNumberFormat="1" applyFont="1" applyBorder="1" applyAlignment="1" applyProtection="1">
      <alignment horizontal="center" vertical="center"/>
    </xf>
    <xf numFmtId="0" fontId="2" fillId="0" borderId="16" xfId="0" applyNumberFormat="1" applyFont="1" applyBorder="1" applyAlignment="1" applyProtection="1">
      <alignment horizontal="center" vertical="center"/>
    </xf>
    <xf numFmtId="0" fontId="2" fillId="0" borderId="25" xfId="0" applyNumberFormat="1" applyFont="1" applyBorder="1" applyAlignment="1" applyProtection="1">
      <alignment horizontal="center" vertical="center"/>
    </xf>
    <xf numFmtId="0" fontId="2" fillId="0" borderId="31" xfId="0" applyNumberFormat="1" applyFont="1" applyBorder="1" applyAlignment="1" applyProtection="1">
      <alignment horizontal="center" vertical="center"/>
    </xf>
    <xf numFmtId="0" fontId="2" fillId="0" borderId="4" xfId="0" applyNumberFormat="1" applyFont="1" applyBorder="1" applyAlignment="1" applyProtection="1">
      <alignment horizontal="center" vertical="center"/>
    </xf>
    <xf numFmtId="0" fontId="2" fillId="0" borderId="32" xfId="0" applyNumberFormat="1" applyFont="1" applyBorder="1" applyAlignment="1" applyProtection="1">
      <alignment horizontal="center" vertical="center"/>
    </xf>
    <xf numFmtId="0" fontId="2" fillId="0" borderId="8" xfId="0" quotePrefix="1" applyFont="1" applyBorder="1" applyAlignment="1" applyProtection="1">
      <alignment horizontal="center"/>
      <protection locked="0"/>
    </xf>
    <xf numFmtId="3" fontId="2" fillId="0" borderId="33" xfId="0" applyNumberFormat="1" applyFont="1" applyBorder="1" applyAlignment="1">
      <alignment horizontal="right"/>
    </xf>
    <xf numFmtId="3" fontId="2" fillId="0" borderId="34" xfId="0" applyNumberFormat="1" applyFont="1" applyBorder="1" applyAlignment="1">
      <alignment horizontal="right"/>
    </xf>
    <xf numFmtId="0" fontId="60" fillId="10" borderId="47" xfId="4" applyFont="1" applyFill="1" applyBorder="1" applyAlignment="1" applyProtection="1">
      <alignment horizontal="center" vertical="center" wrapText="1"/>
    </xf>
    <xf numFmtId="0" fontId="60" fillId="10" borderId="7" xfId="4" applyFont="1" applyFill="1" applyBorder="1" applyAlignment="1" applyProtection="1">
      <alignment horizontal="center" vertical="center" wrapText="1"/>
    </xf>
    <xf numFmtId="0" fontId="60" fillId="10" borderId="54" xfId="4" applyFont="1" applyFill="1" applyBorder="1" applyAlignment="1" applyProtection="1">
      <alignment horizontal="center" vertical="center" wrapText="1"/>
    </xf>
    <xf numFmtId="0" fontId="60" fillId="10" borderId="56" xfId="4" applyFont="1" applyFill="1" applyBorder="1" applyAlignment="1" applyProtection="1">
      <alignment horizontal="center" vertical="center" wrapText="1"/>
    </xf>
    <xf numFmtId="0" fontId="83" fillId="0" borderId="46" xfId="4" applyFont="1" applyFill="1" applyBorder="1" applyAlignment="1" applyProtection="1">
      <alignment horizontal="center" vertical="center" wrapText="1"/>
      <protection locked="0"/>
    </xf>
    <xf numFmtId="0" fontId="83" fillId="0" borderId="53" xfId="4" applyFont="1" applyFill="1" applyBorder="1" applyAlignment="1" applyProtection="1">
      <alignment horizontal="center" vertical="center" wrapText="1"/>
      <protection locked="0"/>
    </xf>
    <xf numFmtId="0" fontId="83" fillId="0" borderId="7" xfId="4" applyFont="1" applyFill="1" applyBorder="1" applyAlignment="1" applyProtection="1">
      <alignment horizontal="center" vertical="center" wrapText="1"/>
      <protection locked="0"/>
    </xf>
    <xf numFmtId="0" fontId="83" fillId="0" borderId="48" xfId="4" applyFont="1" applyFill="1" applyBorder="1" applyAlignment="1" applyProtection="1">
      <alignment horizontal="center" vertical="center" wrapText="1"/>
      <protection locked="0"/>
    </xf>
    <xf numFmtId="3" fontId="83" fillId="0" borderId="7" xfId="1" applyNumberFormat="1" applyFont="1" applyFill="1" applyBorder="1" applyAlignment="1" applyProtection="1">
      <alignment horizontal="center" vertical="center"/>
      <protection locked="0"/>
    </xf>
    <xf numFmtId="3" fontId="83" fillId="0" borderId="28" xfId="1" applyNumberFormat="1" applyFont="1" applyFill="1" applyBorder="1" applyAlignment="1" applyProtection="1">
      <alignment horizontal="center" vertical="center"/>
      <protection locked="0"/>
    </xf>
    <xf numFmtId="0" fontId="83" fillId="0" borderId="55" xfId="4" applyFont="1" applyFill="1" applyBorder="1" applyAlignment="1" applyProtection="1">
      <alignment horizontal="center" vertical="center" wrapText="1"/>
      <protection locked="0"/>
    </xf>
    <xf numFmtId="0" fontId="83" fillId="0" borderId="58" xfId="4" applyFont="1" applyFill="1" applyBorder="1" applyAlignment="1" applyProtection="1">
      <alignment horizontal="center" vertical="center" wrapText="1"/>
      <protection locked="0"/>
    </xf>
    <xf numFmtId="0" fontId="60" fillId="10" borderId="28" xfId="4" applyFont="1" applyFill="1" applyBorder="1" applyAlignment="1" applyProtection="1">
      <alignment horizontal="center" vertical="center" wrapText="1"/>
    </xf>
    <xf numFmtId="0" fontId="60" fillId="10" borderId="45" xfId="4" applyFont="1" applyFill="1" applyBorder="1" applyAlignment="1" applyProtection="1">
      <alignment horizontal="center" vertical="center" wrapText="1"/>
    </xf>
    <xf numFmtId="0" fontId="60" fillId="10" borderId="52" xfId="4" applyFont="1" applyFill="1" applyBorder="1" applyAlignment="1" applyProtection="1">
      <alignment horizontal="center" vertical="center" wrapText="1"/>
    </xf>
    <xf numFmtId="0" fontId="60" fillId="10" borderId="47" xfId="4" applyFont="1" applyFill="1" applyBorder="1" applyAlignment="1" applyProtection="1">
      <alignment horizontal="center" vertical="center"/>
    </xf>
    <xf numFmtId="0" fontId="60" fillId="10" borderId="28" xfId="4" applyFont="1" applyFill="1" applyBorder="1" applyAlignment="1" applyProtection="1">
      <alignment horizontal="center" vertical="center"/>
    </xf>
    <xf numFmtId="0" fontId="87" fillId="9" borderId="49" xfId="4" applyFont="1" applyFill="1" applyBorder="1" applyAlignment="1" applyProtection="1">
      <alignment horizontal="center" vertical="center"/>
    </xf>
    <xf numFmtId="0" fontId="87" fillId="9" borderId="50" xfId="4" applyFont="1" applyFill="1" applyBorder="1" applyAlignment="1" applyProtection="1">
      <alignment horizontal="center" vertical="center"/>
    </xf>
    <xf numFmtId="0" fontId="87" fillId="9" borderId="51" xfId="4" applyFont="1" applyFill="1" applyBorder="1" applyAlignment="1" applyProtection="1">
      <alignment horizontal="center" vertical="center"/>
    </xf>
    <xf numFmtId="0" fontId="1" fillId="10" borderId="8" xfId="4" applyFill="1" applyBorder="1" applyAlignment="1" applyProtection="1">
      <alignment horizontal="center" vertical="center" wrapText="1"/>
    </xf>
    <xf numFmtId="3" fontId="2" fillId="0" borderId="27" xfId="4" applyNumberFormat="1" applyFont="1" applyBorder="1" applyAlignment="1" applyProtection="1">
      <alignment horizontal="center" vertical="center"/>
      <protection locked="0"/>
    </xf>
    <xf numFmtId="3" fontId="2" fillId="0" borderId="7" xfId="4" applyNumberFormat="1" applyFont="1" applyBorder="1" applyAlignment="1" applyProtection="1">
      <alignment horizontal="center" vertical="center"/>
      <protection locked="0"/>
    </xf>
    <xf numFmtId="3" fontId="2" fillId="0" borderId="48" xfId="4" applyNumberFormat="1" applyFont="1" applyBorder="1" applyAlignment="1" applyProtection="1">
      <alignment horizontal="center" vertical="center"/>
      <protection locked="0"/>
    </xf>
    <xf numFmtId="0" fontId="2" fillId="0" borderId="27" xfId="4" applyFont="1" applyBorder="1" applyAlignment="1" applyProtection="1">
      <alignment horizontal="center" vertical="center" wrapText="1"/>
      <protection locked="0"/>
    </xf>
    <xf numFmtId="0" fontId="2" fillId="0" borderId="7" xfId="4" applyFont="1" applyBorder="1" applyAlignment="1" applyProtection="1">
      <alignment horizontal="center" vertical="center" wrapText="1"/>
      <protection locked="0"/>
    </xf>
    <xf numFmtId="0" fontId="81" fillId="10" borderId="27" xfId="4" applyFont="1" applyFill="1" applyBorder="1" applyAlignment="1" applyProtection="1">
      <alignment horizontal="center" vertical="center" wrapText="1"/>
    </xf>
    <xf numFmtId="0" fontId="81" fillId="10" borderId="7" xfId="4" applyFont="1" applyFill="1" applyBorder="1" applyAlignment="1" applyProtection="1">
      <alignment horizontal="center" vertical="center" wrapText="1"/>
    </xf>
    <xf numFmtId="0" fontId="81" fillId="10" borderId="48" xfId="4" applyFont="1" applyFill="1" applyBorder="1" applyAlignment="1" applyProtection="1">
      <alignment horizontal="center" vertical="center" wrapText="1"/>
    </xf>
    <xf numFmtId="0" fontId="1" fillId="10" borderId="27" xfId="4" applyFill="1" applyBorder="1" applyAlignment="1" applyProtection="1">
      <alignment horizontal="center" vertical="center" wrapText="1"/>
    </xf>
    <xf numFmtId="0" fontId="1" fillId="10" borderId="7" xfId="4" applyFill="1" applyBorder="1" applyAlignment="1" applyProtection="1">
      <alignment horizontal="center" vertical="center" wrapText="1"/>
    </xf>
    <xf numFmtId="0" fontId="1" fillId="10" borderId="28" xfId="4" applyFill="1" applyBorder="1" applyAlignment="1" applyProtection="1">
      <alignment horizontal="center" vertical="center" wrapText="1"/>
    </xf>
    <xf numFmtId="0" fontId="2" fillId="10" borderId="27" xfId="4" applyFont="1" applyFill="1" applyBorder="1" applyAlignment="1" applyProtection="1">
      <alignment horizontal="center" vertical="center" wrapText="1"/>
    </xf>
    <xf numFmtId="0" fontId="2" fillId="10" borderId="7" xfId="4" applyFont="1" applyFill="1" applyBorder="1" applyAlignment="1" applyProtection="1">
      <alignment horizontal="center" vertical="center" wrapText="1"/>
    </xf>
    <xf numFmtId="0" fontId="1" fillId="10" borderId="48" xfId="4" applyFill="1" applyBorder="1" applyAlignment="1" applyProtection="1">
      <alignment horizontal="center" vertical="center" wrapText="1"/>
    </xf>
    <xf numFmtId="0" fontId="2" fillId="0" borderId="7" xfId="4" applyFont="1" applyBorder="1" applyAlignment="1" applyProtection="1">
      <alignment horizontal="center" vertical="center"/>
      <protection locked="0"/>
    </xf>
    <xf numFmtId="0" fontId="2" fillId="0" borderId="48" xfId="4" applyFont="1" applyBorder="1" applyAlignment="1" applyProtection="1">
      <alignment horizontal="center" vertical="center"/>
      <protection locked="0"/>
    </xf>
    <xf numFmtId="0" fontId="2" fillId="0" borderId="27" xfId="4" applyFont="1" applyBorder="1" applyAlignment="1" applyProtection="1">
      <alignment horizontal="center" vertical="center"/>
      <protection locked="0"/>
    </xf>
    <xf numFmtId="0" fontId="2" fillId="0" borderId="28" xfId="4" applyFont="1" applyBorder="1" applyAlignment="1" applyProtection="1">
      <alignment horizontal="center" vertical="center"/>
      <protection locked="0"/>
    </xf>
    <xf numFmtId="0" fontId="73" fillId="10" borderId="43" xfId="4" applyFont="1" applyFill="1" applyBorder="1" applyAlignment="1" applyProtection="1">
      <alignment horizontal="left"/>
    </xf>
    <xf numFmtId="0" fontId="73" fillId="10" borderId="8" xfId="4" applyFont="1" applyFill="1" applyBorder="1" applyAlignment="1" applyProtection="1">
      <alignment horizontal="left"/>
    </xf>
    <xf numFmtId="0" fontId="83" fillId="0" borderId="27" xfId="4" applyFont="1" applyBorder="1" applyAlignment="1" applyProtection="1">
      <alignment horizontal="center"/>
      <protection locked="0"/>
    </xf>
    <xf numFmtId="0" fontId="83" fillId="0" borderId="28" xfId="4" applyFont="1" applyBorder="1" applyAlignment="1" applyProtection="1">
      <alignment horizontal="center"/>
      <protection locked="0"/>
    </xf>
    <xf numFmtId="0" fontId="83" fillId="0" borderId="8" xfId="4" applyFont="1" applyBorder="1" applyAlignment="1" applyProtection="1">
      <alignment horizontal="center"/>
      <protection locked="0"/>
    </xf>
    <xf numFmtId="0" fontId="83" fillId="0" borderId="44" xfId="4" applyFont="1" applyBorder="1" applyAlignment="1" applyProtection="1">
      <alignment horizontal="center"/>
      <protection locked="0"/>
    </xf>
    <xf numFmtId="0" fontId="66" fillId="5" borderId="45" xfId="4" applyFont="1" applyFill="1" applyBorder="1" applyAlignment="1" applyProtection="1">
      <alignment horizontal="center" vertical="center" wrapText="1"/>
    </xf>
    <xf numFmtId="0" fontId="91" fillId="5" borderId="46" xfId="4" applyFont="1" applyFill="1" applyBorder="1" applyAlignment="1" applyProtection="1">
      <alignment horizontal="center" vertical="center"/>
    </xf>
    <xf numFmtId="0" fontId="91" fillId="5" borderId="16" xfId="4" applyFont="1" applyFill="1" applyBorder="1" applyAlignment="1" applyProtection="1">
      <alignment horizontal="center" vertical="center"/>
    </xf>
    <xf numFmtId="0" fontId="91" fillId="5" borderId="3" xfId="4" applyFont="1" applyFill="1" applyBorder="1" applyAlignment="1" applyProtection="1">
      <alignment horizontal="center" vertical="center"/>
    </xf>
    <xf numFmtId="0" fontId="87" fillId="9" borderId="45" xfId="4" applyFont="1" applyFill="1" applyBorder="1" applyAlignment="1" applyProtection="1">
      <alignment horizontal="center" vertical="center" wrapText="1"/>
    </xf>
    <xf numFmtId="0" fontId="87" fillId="9" borderId="46" xfId="4" applyFont="1" applyFill="1" applyBorder="1" applyAlignment="1" applyProtection="1">
      <alignment horizontal="center" vertical="center"/>
    </xf>
    <xf numFmtId="0" fontId="87" fillId="9" borderId="16" xfId="4" applyFont="1" applyFill="1" applyBorder="1" applyAlignment="1" applyProtection="1">
      <alignment horizontal="center" vertical="center"/>
    </xf>
    <xf numFmtId="0" fontId="87" fillId="9" borderId="3" xfId="4" applyFont="1" applyFill="1" applyBorder="1" applyAlignment="1" applyProtection="1">
      <alignment horizontal="center" vertical="center"/>
    </xf>
    <xf numFmtId="0" fontId="71" fillId="0" borderId="26" xfId="4" applyFont="1" applyBorder="1" applyAlignment="1" applyProtection="1">
      <alignment horizontal="center" vertical="center"/>
    </xf>
    <xf numFmtId="0" fontId="71" fillId="0" borderId="16" xfId="4" applyFont="1" applyBorder="1" applyAlignment="1" applyProtection="1">
      <alignment horizontal="center" vertical="center"/>
    </xf>
    <xf numFmtId="0" fontId="71" fillId="0" borderId="3" xfId="4" applyFont="1" applyBorder="1" applyAlignment="1" applyProtection="1">
      <alignment horizontal="center" vertical="center"/>
    </xf>
    <xf numFmtId="0" fontId="71" fillId="0" borderId="20" xfId="4" applyFont="1" applyBorder="1" applyAlignment="1" applyProtection="1">
      <alignment horizontal="center" vertical="center"/>
    </xf>
    <xf numFmtId="0" fontId="71" fillId="0" borderId="0" xfId="4" applyFont="1" applyAlignment="1" applyProtection="1">
      <alignment horizontal="center" vertical="center"/>
    </xf>
    <xf numFmtId="0" fontId="71" fillId="0" borderId="1" xfId="4" applyFont="1" applyBorder="1" applyAlignment="1" applyProtection="1">
      <alignment horizontal="center" vertical="center"/>
    </xf>
    <xf numFmtId="0" fontId="73" fillId="9" borderId="15" xfId="4" applyFont="1" applyFill="1" applyBorder="1" applyAlignment="1" applyProtection="1">
      <alignment horizontal="center" vertical="center" wrapText="1"/>
    </xf>
    <xf numFmtId="0" fontId="73" fillId="9" borderId="25" xfId="4" applyFont="1" applyFill="1" applyBorder="1" applyAlignment="1" applyProtection="1">
      <alignment horizontal="center" vertical="center" wrapText="1"/>
    </xf>
    <xf numFmtId="0" fontId="73" fillId="9" borderId="14" xfId="4" applyFont="1" applyFill="1" applyBorder="1" applyAlignment="1" applyProtection="1">
      <alignment horizontal="center" vertical="center" wrapText="1"/>
    </xf>
    <xf numFmtId="0" fontId="73" fillId="9" borderId="32" xfId="4" applyFont="1" applyFill="1" applyBorder="1" applyAlignment="1" applyProtection="1">
      <alignment horizontal="center" vertical="center" wrapText="1"/>
    </xf>
    <xf numFmtId="0" fontId="83" fillId="0" borderId="26" xfId="4" applyFont="1" applyBorder="1" applyAlignment="1" applyProtection="1">
      <alignment horizontal="center" vertical="center"/>
    </xf>
    <xf numFmtId="0" fontId="2" fillId="0" borderId="16" xfId="4" applyFont="1" applyBorder="1" applyProtection="1"/>
    <xf numFmtId="0" fontId="2" fillId="0" borderId="25" xfId="4" applyFont="1" applyBorder="1" applyProtection="1"/>
    <xf numFmtId="0" fontId="2" fillId="0" borderId="31" xfId="4" applyFont="1" applyBorder="1" applyProtection="1"/>
    <xf numFmtId="0" fontId="2" fillId="0" borderId="4" xfId="4" applyFont="1" applyBorder="1" applyProtection="1"/>
    <xf numFmtId="0" fontId="2" fillId="0" borderId="32" xfId="4" applyFont="1" applyBorder="1" applyProtection="1"/>
    <xf numFmtId="0" fontId="73" fillId="9" borderId="37" xfId="4" applyFont="1" applyFill="1" applyBorder="1" applyAlignment="1" applyProtection="1">
      <alignment horizontal="left" vertical="center" wrapText="1"/>
    </xf>
    <xf numFmtId="0" fontId="73" fillId="9" borderId="40" xfId="4" applyFont="1" applyFill="1" applyBorder="1" applyAlignment="1" applyProtection="1">
      <alignment horizontal="left" vertical="center" wrapText="1"/>
    </xf>
    <xf numFmtId="0" fontId="60" fillId="0" borderId="38" xfId="4" applyFont="1" applyBorder="1" applyAlignment="1" applyProtection="1">
      <alignment horizontal="center" vertical="center" wrapText="1"/>
    </xf>
    <xf numFmtId="0" fontId="60" fillId="0" borderId="39" xfId="4" applyFont="1" applyBorder="1" applyAlignment="1" applyProtection="1">
      <alignment horizontal="center" vertical="center" wrapText="1"/>
    </xf>
    <xf numFmtId="0" fontId="60" fillId="0" borderId="41" xfId="4" applyFont="1" applyBorder="1" applyAlignment="1" applyProtection="1">
      <alignment horizontal="center" vertical="center" wrapText="1"/>
    </xf>
    <xf numFmtId="0" fontId="60" fillId="0" borderId="42" xfId="4" applyFont="1" applyBorder="1" applyAlignment="1" applyProtection="1">
      <alignment horizontal="center" vertical="center" wrapText="1"/>
    </xf>
    <xf numFmtId="0" fontId="83" fillId="0" borderId="7" xfId="4" applyFont="1" applyFill="1" applyBorder="1" applyAlignment="1" applyProtection="1">
      <alignment horizontal="left" vertical="center" wrapText="1"/>
    </xf>
    <xf numFmtId="0" fontId="83" fillId="0" borderId="48" xfId="4" applyFont="1" applyFill="1" applyBorder="1" applyAlignment="1" applyProtection="1">
      <alignment horizontal="left" vertical="center" wrapText="1"/>
    </xf>
    <xf numFmtId="0" fontId="83" fillId="0" borderId="55" xfId="4" applyFont="1" applyFill="1" applyBorder="1" applyAlignment="1" applyProtection="1">
      <alignment horizontal="left" vertical="center" wrapText="1"/>
    </xf>
    <xf numFmtId="0" fontId="83" fillId="0" borderId="58" xfId="4" applyFont="1" applyFill="1" applyBorder="1" applyAlignment="1" applyProtection="1">
      <alignment horizontal="left" vertical="center" wrapText="1"/>
    </xf>
    <xf numFmtId="3" fontId="83" fillId="0" borderId="7" xfId="1" applyNumberFormat="1" applyFont="1" applyFill="1" applyBorder="1" applyAlignment="1" applyProtection="1">
      <alignment horizontal="center" vertical="center"/>
    </xf>
    <xf numFmtId="3" fontId="83" fillId="0" borderId="28" xfId="1" applyNumberFormat="1" applyFont="1" applyFill="1" applyBorder="1" applyAlignment="1" applyProtection="1">
      <alignment horizontal="center" vertical="center"/>
    </xf>
    <xf numFmtId="3" fontId="2" fillId="0" borderId="27" xfId="4" applyNumberFormat="1" applyFont="1" applyBorder="1" applyAlignment="1" applyProtection="1">
      <alignment horizontal="center" vertical="center"/>
    </xf>
    <xf numFmtId="3" fontId="2" fillId="0" borderId="7" xfId="4" applyNumberFormat="1" applyFont="1" applyBorder="1" applyAlignment="1" applyProtection="1">
      <alignment horizontal="center" vertical="center"/>
    </xf>
    <xf numFmtId="3" fontId="2" fillId="0" borderId="48" xfId="4" applyNumberFormat="1" applyFont="1" applyBorder="1" applyAlignment="1" applyProtection="1">
      <alignment horizontal="center" vertical="center"/>
    </xf>
    <xf numFmtId="0" fontId="83" fillId="0" borderId="46" xfId="4" applyFont="1" applyFill="1" applyBorder="1" applyAlignment="1" applyProtection="1">
      <alignment horizontal="left" vertical="center" wrapText="1"/>
    </xf>
    <xf numFmtId="0" fontId="83" fillId="0" borderId="53" xfId="4" applyFont="1" applyFill="1" applyBorder="1" applyAlignment="1" applyProtection="1">
      <alignment horizontal="left" vertical="center" wrapText="1"/>
    </xf>
    <xf numFmtId="0" fontId="2" fillId="0" borderId="27" xfId="4" applyFont="1" applyBorder="1" applyAlignment="1" applyProtection="1">
      <alignment horizontal="center" vertical="center" wrapText="1"/>
    </xf>
    <xf numFmtId="0" fontId="2" fillId="0" borderId="7" xfId="4" applyFont="1" applyBorder="1" applyAlignment="1" applyProtection="1">
      <alignment horizontal="center" vertical="center" wrapText="1"/>
    </xf>
    <xf numFmtId="0" fontId="2" fillId="0" borderId="27" xfId="4" applyFont="1" applyBorder="1" applyAlignment="1" applyProtection="1">
      <alignment horizontal="center" vertical="center"/>
    </xf>
    <xf numFmtId="0" fontId="2" fillId="0" borderId="7" xfId="4" applyFont="1" applyBorder="1" applyAlignment="1" applyProtection="1">
      <alignment horizontal="center" vertical="center"/>
    </xf>
    <xf numFmtId="0" fontId="2" fillId="0" borderId="28" xfId="4" applyFont="1" applyBorder="1" applyAlignment="1" applyProtection="1">
      <alignment horizontal="center" vertical="center"/>
    </xf>
    <xf numFmtId="0" fontId="2" fillId="0" borderId="48" xfId="4" applyFont="1" applyBorder="1" applyAlignment="1" applyProtection="1">
      <alignment horizontal="center" vertical="center"/>
    </xf>
    <xf numFmtId="0" fontId="83" fillId="0" borderId="27" xfId="4" applyFont="1" applyBorder="1" applyAlignment="1" applyProtection="1">
      <alignment horizontal="center"/>
    </xf>
    <xf numFmtId="0" fontId="83" fillId="0" borderId="28" xfId="4" applyFont="1" applyBorder="1" applyAlignment="1" applyProtection="1">
      <alignment horizontal="center"/>
    </xf>
    <xf numFmtId="0" fontId="83" fillId="0" borderId="8" xfId="4" applyFont="1" applyBorder="1" applyAlignment="1" applyProtection="1">
      <alignment horizontal="center"/>
    </xf>
    <xf numFmtId="0" fontId="83" fillId="0" borderId="44" xfId="4" applyFont="1" applyBorder="1" applyAlignment="1" applyProtection="1">
      <alignment horizontal="center"/>
    </xf>
    <xf numFmtId="0" fontId="75" fillId="9" borderId="15" xfId="0" applyFont="1" applyFill="1" applyBorder="1" applyAlignment="1" applyProtection="1">
      <alignment horizontal="center" vertical="center" wrapText="1"/>
    </xf>
    <xf numFmtId="0" fontId="75" fillId="9" borderId="16" xfId="0" applyFont="1" applyFill="1" applyBorder="1" applyAlignment="1" applyProtection="1">
      <alignment horizontal="center" vertical="center" wrapText="1"/>
    </xf>
    <xf numFmtId="0" fontId="75" fillId="9" borderId="3" xfId="0" applyFont="1" applyFill="1" applyBorder="1" applyAlignment="1" applyProtection="1">
      <alignment horizontal="center" vertical="center" wrapText="1"/>
    </xf>
    <xf numFmtId="0" fontId="2" fillId="0" borderId="27" xfId="0" applyFont="1" applyBorder="1" applyAlignment="1" applyProtection="1">
      <alignment horizontal="center" vertical="center" wrapText="1"/>
      <protection locked="0"/>
    </xf>
    <xf numFmtId="0" fontId="2" fillId="0" borderId="28" xfId="0" applyFont="1" applyBorder="1" applyAlignment="1" applyProtection="1">
      <alignment horizontal="center" vertical="center" wrapText="1"/>
      <protection locked="0"/>
    </xf>
    <xf numFmtId="0" fontId="60" fillId="10" borderId="7" xfId="0" applyFont="1" applyFill="1" applyBorder="1" applyAlignment="1" applyProtection="1">
      <alignment horizontal="center" vertical="center" wrapText="1"/>
    </xf>
    <xf numFmtId="0" fontId="60" fillId="10" borderId="28" xfId="0" applyFont="1" applyFill="1" applyBorder="1" applyAlignment="1" applyProtection="1">
      <alignment horizontal="center" vertical="center" wrapText="1"/>
    </xf>
    <xf numFmtId="0" fontId="2" fillId="0" borderId="57" xfId="0" applyFont="1" applyBorder="1" applyAlignment="1" applyProtection="1">
      <alignment horizontal="center" vertical="center" wrapText="1"/>
      <protection locked="0"/>
    </xf>
    <xf numFmtId="0" fontId="2" fillId="0" borderId="58" xfId="0" applyFont="1" applyBorder="1" applyAlignment="1" applyProtection="1">
      <alignment horizontal="center" vertical="center" wrapText="1"/>
      <protection locked="0"/>
    </xf>
    <xf numFmtId="0" fontId="60" fillId="10" borderId="54" xfId="0" applyFont="1" applyFill="1" applyBorder="1" applyAlignment="1" applyProtection="1">
      <alignment horizontal="left" vertical="center" wrapText="1"/>
    </xf>
    <xf numFmtId="0" fontId="60" fillId="10" borderId="55" xfId="0" applyFont="1" applyFill="1" applyBorder="1" applyAlignment="1" applyProtection="1">
      <alignment horizontal="left" vertical="center" wrapText="1"/>
    </xf>
    <xf numFmtId="0" fontId="60" fillId="10" borderId="56" xfId="0" applyFont="1" applyFill="1" applyBorder="1" applyAlignment="1" applyProtection="1">
      <alignment horizontal="left" vertical="center" wrapText="1"/>
    </xf>
    <xf numFmtId="0" fontId="60" fillId="10" borderId="0" xfId="0" applyFont="1" applyFill="1" applyBorder="1" applyAlignment="1" applyProtection="1">
      <alignment horizontal="left" vertical="center" wrapText="1" indent="2"/>
    </xf>
    <xf numFmtId="0" fontId="60" fillId="10" borderId="1" xfId="0" applyFont="1" applyFill="1" applyBorder="1" applyAlignment="1" applyProtection="1">
      <alignment horizontal="left" vertical="center" wrapText="1" indent="2"/>
    </xf>
    <xf numFmtId="0" fontId="60" fillId="10" borderId="7" xfId="0" applyFont="1" applyFill="1" applyBorder="1" applyAlignment="1" applyProtection="1">
      <alignment horizontal="left" vertical="center" wrapText="1" indent="2"/>
    </xf>
    <xf numFmtId="0" fontId="60" fillId="10" borderId="48" xfId="0" applyFont="1" applyFill="1" applyBorder="1" applyAlignment="1" applyProtection="1">
      <alignment horizontal="left" vertical="center" wrapText="1" indent="2"/>
    </xf>
    <xf numFmtId="0" fontId="60" fillId="10" borderId="47" xfId="0" applyFont="1" applyFill="1" applyBorder="1" applyAlignment="1" applyProtection="1">
      <alignment horizontal="center" vertical="center" wrapText="1"/>
    </xf>
    <xf numFmtId="0" fontId="2" fillId="0" borderId="48" xfId="0" applyFont="1" applyBorder="1" applyAlignment="1" applyProtection="1">
      <alignment horizontal="center" vertical="center" wrapText="1"/>
      <protection locked="0"/>
    </xf>
    <xf numFmtId="0" fontId="60" fillId="10" borderId="7" xfId="0" applyFont="1" applyFill="1" applyBorder="1" applyAlignment="1" applyProtection="1">
      <alignment horizontal="left" vertical="center" wrapText="1"/>
    </xf>
    <xf numFmtId="0" fontId="60" fillId="10" borderId="6" xfId="0" applyFont="1" applyFill="1" applyBorder="1" applyAlignment="1" applyProtection="1">
      <alignment horizontal="left" vertical="center" wrapText="1"/>
    </xf>
    <xf numFmtId="0" fontId="60" fillId="10" borderId="59" xfId="0" applyFont="1" applyFill="1" applyBorder="1" applyAlignment="1" applyProtection="1">
      <alignment horizontal="left" vertical="center" wrapText="1"/>
    </xf>
    <xf numFmtId="0" fontId="60" fillId="10" borderId="48" xfId="0" applyFont="1" applyFill="1" applyBorder="1" applyAlignment="1" applyProtection="1">
      <alignment horizontal="left" vertical="center" wrapText="1"/>
    </xf>
    <xf numFmtId="0" fontId="60" fillId="10" borderId="27" xfId="0" applyFont="1" applyFill="1" applyBorder="1" applyAlignment="1" applyProtection="1">
      <alignment horizontal="right" vertical="center" wrapText="1"/>
    </xf>
    <xf numFmtId="0" fontId="60" fillId="10" borderId="7" xfId="0" applyFont="1" applyFill="1" applyBorder="1" applyAlignment="1" applyProtection="1">
      <alignment horizontal="right" vertical="center" wrapText="1"/>
    </xf>
    <xf numFmtId="0" fontId="60" fillId="10" borderId="28" xfId="0" applyFont="1" applyFill="1" applyBorder="1" applyAlignment="1" applyProtection="1">
      <alignment horizontal="right" vertical="center" wrapText="1"/>
    </xf>
    <xf numFmtId="0" fontId="2" fillId="0" borderId="8" xfId="6" applyFont="1" applyBorder="1" applyAlignment="1" applyProtection="1">
      <alignment horizontal="left" wrapText="1"/>
      <protection locked="0"/>
    </xf>
    <xf numFmtId="0" fontId="2" fillId="0" borderId="44" xfId="6" applyFont="1" applyBorder="1" applyAlignment="1" applyProtection="1">
      <alignment horizontal="left" wrapText="1"/>
      <protection locked="0"/>
    </xf>
    <xf numFmtId="0" fontId="87" fillId="9" borderId="45" xfId="0" applyFont="1" applyFill="1" applyBorder="1" applyAlignment="1" applyProtection="1">
      <alignment horizontal="center" vertical="center" wrapText="1"/>
    </xf>
    <xf numFmtId="0" fontId="87" fillId="9" borderId="46" xfId="0" applyFont="1" applyFill="1" applyBorder="1" applyAlignment="1" applyProtection="1">
      <alignment horizontal="center" vertical="center"/>
    </xf>
    <xf numFmtId="0" fontId="87" fillId="9" borderId="16" xfId="0" applyFont="1" applyFill="1" applyBorder="1" applyAlignment="1" applyProtection="1">
      <alignment horizontal="center" vertical="center"/>
    </xf>
    <xf numFmtId="0" fontId="87" fillId="9" borderId="3" xfId="0" applyFont="1" applyFill="1" applyBorder="1" applyAlignment="1" applyProtection="1">
      <alignment horizontal="center" vertical="center"/>
    </xf>
    <xf numFmtId="0" fontId="60" fillId="10" borderId="47" xfId="0" applyFont="1" applyFill="1" applyBorder="1" applyAlignment="1" applyProtection="1">
      <alignment horizontal="left" vertical="center" wrapText="1"/>
    </xf>
    <xf numFmtId="0" fontId="60" fillId="10" borderId="28" xfId="0" applyFont="1" applyFill="1" applyBorder="1" applyAlignment="1" applyProtection="1">
      <alignment horizontal="left" vertical="center" wrapText="1"/>
    </xf>
    <xf numFmtId="0" fontId="2" fillId="0" borderId="27"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48" xfId="0" applyFont="1" applyBorder="1" applyAlignment="1" applyProtection="1">
      <alignment horizontal="left" vertical="center" wrapText="1"/>
      <protection locked="0"/>
    </xf>
    <xf numFmtId="0" fontId="66" fillId="5" borderId="45" xfId="0" applyFont="1" applyFill="1" applyBorder="1" applyAlignment="1" applyProtection="1">
      <alignment horizontal="center" vertical="center" wrapText="1"/>
    </xf>
    <xf numFmtId="0" fontId="91" fillId="5" borderId="46" xfId="0" applyFont="1" applyFill="1" applyBorder="1" applyAlignment="1" applyProtection="1">
      <alignment horizontal="center" vertical="center"/>
    </xf>
    <xf numFmtId="0" fontId="91" fillId="5" borderId="16" xfId="0" applyFont="1" applyFill="1" applyBorder="1" applyAlignment="1" applyProtection="1">
      <alignment horizontal="center" vertical="center"/>
    </xf>
    <xf numFmtId="0" fontId="91" fillId="5" borderId="3" xfId="0" applyFont="1" applyFill="1" applyBorder="1" applyAlignment="1" applyProtection="1">
      <alignment horizontal="center" vertical="center"/>
    </xf>
    <xf numFmtId="0" fontId="87" fillId="8" borderId="26" xfId="0" applyFont="1" applyFill="1" applyBorder="1" applyAlignment="1" applyProtection="1">
      <alignment horizontal="center" vertical="center"/>
    </xf>
    <xf numFmtId="0" fontId="71" fillId="8" borderId="16" xfId="0" applyFont="1" applyFill="1" applyBorder="1" applyAlignment="1" applyProtection="1">
      <alignment horizontal="center" vertical="center"/>
    </xf>
    <xf numFmtId="0" fontId="71" fillId="8" borderId="3" xfId="0" applyFont="1" applyFill="1" applyBorder="1" applyAlignment="1" applyProtection="1">
      <alignment horizontal="center" vertical="center"/>
    </xf>
    <xf numFmtId="0" fontId="71" fillId="8" borderId="20" xfId="0" applyFont="1" applyFill="1" applyBorder="1" applyAlignment="1" applyProtection="1">
      <alignment horizontal="center" vertical="center"/>
    </xf>
    <xf numFmtId="0" fontId="71" fillId="8" borderId="0" xfId="0" applyFont="1" applyFill="1" applyAlignment="1" applyProtection="1">
      <alignment horizontal="center" vertical="center"/>
    </xf>
    <xf numFmtId="0" fontId="71" fillId="8" borderId="1" xfId="0" applyFont="1" applyFill="1" applyBorder="1" applyAlignment="1" applyProtection="1">
      <alignment horizontal="center" vertical="center"/>
    </xf>
    <xf numFmtId="0" fontId="73" fillId="9" borderId="15" xfId="0" applyFont="1" applyFill="1" applyBorder="1" applyAlignment="1" applyProtection="1">
      <alignment horizontal="center" vertical="center" wrapText="1"/>
    </xf>
    <xf numFmtId="0" fontId="73" fillId="9" borderId="25" xfId="0" applyFont="1" applyFill="1" applyBorder="1" applyAlignment="1" applyProtection="1">
      <alignment horizontal="center" vertical="center" wrapText="1"/>
    </xf>
    <xf numFmtId="0" fontId="73" fillId="9" borderId="14" xfId="0" applyFont="1" applyFill="1" applyBorder="1" applyAlignment="1" applyProtection="1">
      <alignment horizontal="center" vertical="center" wrapText="1"/>
    </xf>
    <xf numFmtId="0" fontId="73" fillId="9" borderId="32" xfId="0" applyFont="1" applyFill="1" applyBorder="1" applyAlignment="1" applyProtection="1">
      <alignment horizontal="center" vertical="center" wrapText="1"/>
    </xf>
    <xf numFmtId="0" fontId="83" fillId="0" borderId="26" xfId="0" applyFont="1" applyBorder="1" applyAlignment="1" applyProtection="1">
      <alignment horizontal="center" vertical="center"/>
    </xf>
    <xf numFmtId="0" fontId="83" fillId="0" borderId="16" xfId="0" applyFont="1" applyBorder="1" applyAlignment="1" applyProtection="1">
      <alignment horizontal="center" vertical="center"/>
    </xf>
    <xf numFmtId="0" fontId="83" fillId="0" borderId="25" xfId="0" applyFont="1" applyBorder="1" applyAlignment="1" applyProtection="1">
      <alignment horizontal="center" vertical="center"/>
    </xf>
    <xf numFmtId="0" fontId="83" fillId="0" borderId="31" xfId="0" applyFont="1" applyBorder="1" applyAlignment="1" applyProtection="1">
      <alignment horizontal="center" vertical="center"/>
    </xf>
    <xf numFmtId="0" fontId="83" fillId="0" borderId="4" xfId="0" applyFont="1" applyBorder="1" applyAlignment="1" applyProtection="1">
      <alignment horizontal="center" vertical="center"/>
    </xf>
    <xf numFmtId="0" fontId="83" fillId="0" borderId="32" xfId="0" applyFont="1" applyBorder="1" applyAlignment="1" applyProtection="1">
      <alignment horizontal="center" vertical="center"/>
    </xf>
    <xf numFmtId="0" fontId="73" fillId="9" borderId="37" xfId="0" applyFont="1" applyFill="1" applyBorder="1" applyAlignment="1" applyProtection="1">
      <alignment horizontal="left" vertical="center" wrapText="1"/>
    </xf>
    <xf numFmtId="0" fontId="73" fillId="9" borderId="40" xfId="0" applyFont="1" applyFill="1" applyBorder="1" applyAlignment="1" applyProtection="1">
      <alignment horizontal="left" vertical="center" wrapText="1"/>
    </xf>
    <xf numFmtId="0" fontId="73" fillId="10" borderId="43" xfId="0" applyFont="1" applyFill="1" applyBorder="1" applyAlignment="1" applyProtection="1">
      <alignment horizontal="left"/>
    </xf>
    <xf numFmtId="0" fontId="73" fillId="10" borderId="8" xfId="0" applyFont="1" applyFill="1" applyBorder="1" applyAlignment="1" applyProtection="1">
      <alignment horizontal="left"/>
    </xf>
    <xf numFmtId="0" fontId="83" fillId="0" borderId="27" xfId="0" applyFont="1" applyBorder="1" applyAlignment="1" applyProtection="1">
      <alignment horizontal="center"/>
      <protection locked="0"/>
    </xf>
    <xf numFmtId="0" fontId="83" fillId="0" borderId="7" xfId="0" applyFont="1" applyBorder="1" applyAlignment="1" applyProtection="1">
      <alignment horizontal="center"/>
      <protection locked="0"/>
    </xf>
    <xf numFmtId="0" fontId="83" fillId="0" borderId="28" xfId="0" applyFont="1" applyBorder="1" applyAlignment="1" applyProtection="1">
      <alignment horizontal="center"/>
      <protection locked="0"/>
    </xf>
    <xf numFmtId="0" fontId="83" fillId="0" borderId="8" xfId="0" applyFont="1" applyBorder="1" applyAlignment="1" applyProtection="1">
      <alignment horizontal="center"/>
      <protection locked="0"/>
    </xf>
    <xf numFmtId="0" fontId="83" fillId="0" borderId="44" xfId="0" applyFont="1" applyBorder="1" applyAlignment="1" applyProtection="1">
      <alignment horizontal="center"/>
      <protection locked="0"/>
    </xf>
    <xf numFmtId="0" fontId="1" fillId="0" borderId="8" xfId="6" applyBorder="1" applyAlignment="1" applyProtection="1">
      <alignment horizontal="left" vertical="center" wrapText="1"/>
    </xf>
    <xf numFmtId="0" fontId="1" fillId="0" borderId="44" xfId="6" applyBorder="1" applyAlignment="1" applyProtection="1">
      <alignment horizontal="left" vertical="center" wrapText="1"/>
    </xf>
    <xf numFmtId="0" fontId="60" fillId="10" borderId="0" xfId="0" applyFont="1" applyFill="1" applyAlignment="1" applyProtection="1">
      <alignment horizontal="left" vertical="center" wrapText="1" indent="2"/>
    </xf>
    <xf numFmtId="0" fontId="61" fillId="4" borderId="4" xfId="4" applyFont="1" applyFill="1" applyBorder="1" applyAlignment="1" applyProtection="1">
      <alignment horizontal="center" vertical="center" wrapText="1"/>
    </xf>
    <xf numFmtId="0" fontId="61" fillId="4" borderId="2" xfId="4" applyFont="1" applyFill="1" applyBorder="1" applyAlignment="1" applyProtection="1">
      <alignment horizontal="center" vertical="center" wrapText="1"/>
    </xf>
    <xf numFmtId="0" fontId="59" fillId="0" borderId="15" xfId="4" applyFont="1" applyBorder="1" applyAlignment="1" applyProtection="1">
      <alignment horizontal="center" vertical="center" wrapText="1"/>
    </xf>
    <xf numFmtId="0" fontId="59" fillId="0" borderId="16" xfId="4" applyFont="1" applyBorder="1" applyAlignment="1" applyProtection="1">
      <alignment horizontal="center" vertical="center" wrapText="1"/>
    </xf>
    <xf numFmtId="0" fontId="59" fillId="0" borderId="25" xfId="4" applyFont="1" applyBorder="1" applyAlignment="1" applyProtection="1">
      <alignment horizontal="center" vertical="center" wrapText="1"/>
    </xf>
    <xf numFmtId="0" fontId="59" fillId="0" borderId="26" xfId="4" applyFont="1" applyBorder="1" applyAlignment="1" applyProtection="1">
      <alignment horizontal="center" vertical="center" wrapText="1"/>
    </xf>
    <xf numFmtId="0" fontId="61" fillId="6" borderId="27" xfId="4" applyFont="1" applyFill="1" applyBorder="1" applyAlignment="1" applyProtection="1">
      <alignment horizontal="center" wrapText="1"/>
    </xf>
    <xf numFmtId="0" fontId="61" fillId="6" borderId="7" xfId="4" applyFont="1" applyFill="1" applyBorder="1" applyAlignment="1" applyProtection="1">
      <alignment horizontal="center" wrapText="1"/>
    </xf>
    <xf numFmtId="0" fontId="61" fillId="6" borderId="28" xfId="4" applyFont="1" applyFill="1" applyBorder="1" applyAlignment="1" applyProtection="1">
      <alignment horizontal="center" wrapText="1"/>
    </xf>
    <xf numFmtId="0" fontId="61" fillId="6" borderId="27" xfId="4" applyFont="1" applyFill="1" applyBorder="1" applyAlignment="1" applyProtection="1">
      <alignment horizontal="center" vertical="center" wrapText="1"/>
    </xf>
    <xf numFmtId="0" fontId="61" fillId="6" borderId="7" xfId="4" applyFont="1" applyFill="1" applyBorder="1" applyAlignment="1" applyProtection="1">
      <alignment horizontal="center" vertical="center" wrapText="1"/>
    </xf>
    <xf numFmtId="0" fontId="61" fillId="6" borderId="28" xfId="4" applyFont="1" applyFill="1" applyBorder="1" applyAlignment="1" applyProtection="1">
      <alignment horizontal="center" vertical="center" wrapText="1"/>
    </xf>
    <xf numFmtId="0" fontId="2" fillId="0" borderId="55" xfId="0" applyFont="1" applyBorder="1" applyAlignment="1" applyProtection="1">
      <alignment horizontal="center" vertical="center" wrapText="1"/>
      <protection locked="0"/>
    </xf>
    <xf numFmtId="0" fontId="60" fillId="10" borderId="57" xfId="0" applyFont="1" applyFill="1" applyBorder="1" applyAlignment="1" applyProtection="1">
      <alignment horizontal="left" vertical="center" wrapText="1"/>
    </xf>
    <xf numFmtId="0" fontId="55" fillId="0" borderId="20" xfId="3" applyBorder="1" applyAlignment="1" applyProtection="1">
      <alignment horizontal="left"/>
    </xf>
  </cellXfs>
  <cellStyles count="9">
    <cellStyle name="Comma" xfId="1" builtinId="3"/>
    <cellStyle name="Comma 2" xfId="2" xr:uid="{3F41A22D-C8A0-4A99-AB51-7E254563B5A7}"/>
    <cellStyle name="Hyperlink" xfId="3" builtinId="8"/>
    <cellStyle name="Normal" xfId="0" builtinId="0"/>
    <cellStyle name="Normal 2" xfId="4" xr:uid="{B2D3D3B9-1EAA-446C-AA19-C46878570483}"/>
    <cellStyle name="Normal 3" xfId="5" xr:uid="{FB80E7D1-5549-4593-B2B0-9EFE6BA715BA}"/>
    <cellStyle name="Normal 4" xfId="6" xr:uid="{B4422B26-6057-419D-83D3-5DB69E1BEB83}"/>
    <cellStyle name="Percent" xfId="7" builtinId="5"/>
    <cellStyle name="Percent 2" xfId="8" xr:uid="{5924355E-91C7-46C3-958F-5ACCC2EBBAA1}"/>
  </cellStyles>
  <dxfs count="1">
    <dxf>
      <font>
        <color rgb="FF9C0006"/>
      </font>
      <fill>
        <patternFill>
          <bgColor theme="4" tint="0.3999450666829432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19050</xdr:colOff>
      <xdr:row>0</xdr:row>
      <xdr:rowOff>19050</xdr:rowOff>
    </xdr:from>
    <xdr:to>
      <xdr:col>5</xdr:col>
      <xdr:colOff>38100</xdr:colOff>
      <xdr:row>1</xdr:row>
      <xdr:rowOff>142875</xdr:rowOff>
    </xdr:to>
    <xdr:pic>
      <xdr:nvPicPr>
        <xdr:cNvPr id="5675" name="Picture 1">
          <a:extLst>
            <a:ext uri="{FF2B5EF4-FFF2-40B4-BE49-F238E27FC236}">
              <a16:creationId xmlns:a16="http://schemas.microsoft.com/office/drawing/2014/main" id="{693521A6-028E-7D40-3FD3-3D944CB69A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9050"/>
          <a:ext cx="7524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57150</xdr:colOff>
      <xdr:row>0</xdr:row>
      <xdr:rowOff>19051</xdr:rowOff>
    </xdr:from>
    <xdr:to>
      <xdr:col>2</xdr:col>
      <xdr:colOff>838200</xdr:colOff>
      <xdr:row>1</xdr:row>
      <xdr:rowOff>158751</xdr:rowOff>
    </xdr:to>
    <xdr:pic>
      <xdr:nvPicPr>
        <xdr:cNvPr id="2" name="Picture 1">
          <a:extLst>
            <a:ext uri="{FF2B5EF4-FFF2-40B4-BE49-F238E27FC236}">
              <a16:creationId xmlns:a16="http://schemas.microsoft.com/office/drawing/2014/main" id="{99628F88-C42F-4056-841E-C204231817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850" y="19051"/>
          <a:ext cx="901700" cy="298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0</xdr:row>
      <xdr:rowOff>19050</xdr:rowOff>
    </xdr:from>
    <xdr:to>
      <xdr:col>5</xdr:col>
      <xdr:colOff>38100</xdr:colOff>
      <xdr:row>1</xdr:row>
      <xdr:rowOff>142875</xdr:rowOff>
    </xdr:to>
    <xdr:pic>
      <xdr:nvPicPr>
        <xdr:cNvPr id="17545" name="Picture 1">
          <a:extLst>
            <a:ext uri="{FF2B5EF4-FFF2-40B4-BE49-F238E27FC236}">
              <a16:creationId xmlns:a16="http://schemas.microsoft.com/office/drawing/2014/main" id="{ED51692A-A0B4-8EED-DE96-4A6F6F103C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9050"/>
          <a:ext cx="7524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19050</xdr:colOff>
      <xdr:row>0</xdr:row>
      <xdr:rowOff>19050</xdr:rowOff>
    </xdr:from>
    <xdr:to>
      <xdr:col>5</xdr:col>
      <xdr:colOff>38100</xdr:colOff>
      <xdr:row>1</xdr:row>
      <xdr:rowOff>142875</xdr:rowOff>
    </xdr:to>
    <xdr:pic>
      <xdr:nvPicPr>
        <xdr:cNvPr id="12404" name="Picture 1">
          <a:extLst>
            <a:ext uri="{FF2B5EF4-FFF2-40B4-BE49-F238E27FC236}">
              <a16:creationId xmlns:a16="http://schemas.microsoft.com/office/drawing/2014/main" id="{04DF83A9-3087-4816-E58B-84D14B99D5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19050"/>
          <a:ext cx="7239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19050</xdr:colOff>
      <xdr:row>0</xdr:row>
      <xdr:rowOff>19050</xdr:rowOff>
    </xdr:from>
    <xdr:to>
      <xdr:col>5</xdr:col>
      <xdr:colOff>38100</xdr:colOff>
      <xdr:row>1</xdr:row>
      <xdr:rowOff>142875</xdr:rowOff>
    </xdr:to>
    <xdr:pic>
      <xdr:nvPicPr>
        <xdr:cNvPr id="13424" name="Picture 1">
          <a:extLst>
            <a:ext uri="{FF2B5EF4-FFF2-40B4-BE49-F238E27FC236}">
              <a16:creationId xmlns:a16="http://schemas.microsoft.com/office/drawing/2014/main" id="{B16A5BAA-590A-4596-B3A3-733312EDDD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19050"/>
          <a:ext cx="7239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19050</xdr:colOff>
      <xdr:row>0</xdr:row>
      <xdr:rowOff>19050</xdr:rowOff>
    </xdr:from>
    <xdr:to>
      <xdr:col>5</xdr:col>
      <xdr:colOff>38100</xdr:colOff>
      <xdr:row>1</xdr:row>
      <xdr:rowOff>142875</xdr:rowOff>
    </xdr:to>
    <xdr:pic>
      <xdr:nvPicPr>
        <xdr:cNvPr id="14455" name="Picture 1">
          <a:extLst>
            <a:ext uri="{FF2B5EF4-FFF2-40B4-BE49-F238E27FC236}">
              <a16:creationId xmlns:a16="http://schemas.microsoft.com/office/drawing/2014/main" id="{565437F1-930C-A4DF-459E-A18AB7726B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19050"/>
          <a:ext cx="7239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19050</xdr:colOff>
      <xdr:row>0</xdr:row>
      <xdr:rowOff>19050</xdr:rowOff>
    </xdr:from>
    <xdr:to>
      <xdr:col>5</xdr:col>
      <xdr:colOff>38100</xdr:colOff>
      <xdr:row>1</xdr:row>
      <xdr:rowOff>142875</xdr:rowOff>
    </xdr:to>
    <xdr:pic>
      <xdr:nvPicPr>
        <xdr:cNvPr id="3452" name="Picture 1">
          <a:extLst>
            <a:ext uri="{FF2B5EF4-FFF2-40B4-BE49-F238E27FC236}">
              <a16:creationId xmlns:a16="http://schemas.microsoft.com/office/drawing/2014/main" id="{6C8F192E-5204-D9CF-2C9E-8F73970263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19050"/>
          <a:ext cx="7239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95250</xdr:colOff>
      <xdr:row>0</xdr:row>
      <xdr:rowOff>19050</xdr:rowOff>
    </xdr:from>
    <xdr:to>
      <xdr:col>2</xdr:col>
      <xdr:colOff>238125</xdr:colOff>
      <xdr:row>1</xdr:row>
      <xdr:rowOff>161925</xdr:rowOff>
    </xdr:to>
    <xdr:pic>
      <xdr:nvPicPr>
        <xdr:cNvPr id="2" name="Picture 1">
          <a:extLst>
            <a:ext uri="{FF2B5EF4-FFF2-40B4-BE49-F238E27FC236}">
              <a16:creationId xmlns:a16="http://schemas.microsoft.com/office/drawing/2014/main" id="{172E205F-55E4-4808-A86D-442E5BAB00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175" y="19050"/>
          <a:ext cx="75247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95250</xdr:colOff>
      <xdr:row>0</xdr:row>
      <xdr:rowOff>19050</xdr:rowOff>
    </xdr:from>
    <xdr:to>
      <xdr:col>2</xdr:col>
      <xdr:colOff>238125</xdr:colOff>
      <xdr:row>1</xdr:row>
      <xdr:rowOff>161925</xdr:rowOff>
    </xdr:to>
    <xdr:pic>
      <xdr:nvPicPr>
        <xdr:cNvPr id="2" name="Picture 1">
          <a:extLst>
            <a:ext uri="{FF2B5EF4-FFF2-40B4-BE49-F238E27FC236}">
              <a16:creationId xmlns:a16="http://schemas.microsoft.com/office/drawing/2014/main" id="{8EB1CD66-DB5B-49F5-9008-272D3B869C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 y="19050"/>
          <a:ext cx="784225" cy="301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57150</xdr:colOff>
      <xdr:row>0</xdr:row>
      <xdr:rowOff>19051</xdr:rowOff>
    </xdr:from>
    <xdr:to>
      <xdr:col>2</xdr:col>
      <xdr:colOff>838200</xdr:colOff>
      <xdr:row>1</xdr:row>
      <xdr:rowOff>158751</xdr:rowOff>
    </xdr:to>
    <xdr:pic>
      <xdr:nvPicPr>
        <xdr:cNvPr id="2" name="Picture 1">
          <a:extLst>
            <a:ext uri="{FF2B5EF4-FFF2-40B4-BE49-F238E27FC236}">
              <a16:creationId xmlns:a16="http://schemas.microsoft.com/office/drawing/2014/main" id="{4718DA9B-24D2-40AC-A785-903CA9E6FF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850" y="19051"/>
          <a:ext cx="901700" cy="298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3" Type="http://schemas.openxmlformats.org/officeDocument/2006/relationships/hyperlink" Target="https://vancouver.ca/files/cov/ASHRAE2019-sect5-building-envelope-compliance-part1.pdf" TargetMode="External"/><Relationship Id="rId18" Type="http://schemas.openxmlformats.org/officeDocument/2006/relationships/hyperlink" Target="https://vancouver.ca/files/cov/building-energy-design-statements-ASHRAE-projects.xlsx" TargetMode="External"/><Relationship Id="rId26" Type="http://schemas.openxmlformats.org/officeDocument/2006/relationships/hyperlink" Target="https://vancouver.ca/files/cov/ASHRAE2019-(eff-July-1-2020)-lighting-compliance-document.xlsx" TargetMode="External"/><Relationship Id="rId3" Type="http://schemas.openxmlformats.org/officeDocument/2006/relationships/hyperlink" Target="http://vancouver.ca/home-property-development/ashrae-supporting-documents.aspx" TargetMode="External"/><Relationship Id="rId21" Type="http://schemas.openxmlformats.org/officeDocument/2006/relationships/hyperlink" Target="http://www.vancouver.ca/home-property-development/ashrae-2010-supporting-documents.aspx" TargetMode="External"/><Relationship Id="rId34" Type="http://schemas.openxmlformats.org/officeDocument/2006/relationships/comments" Target="../comments3.xml"/><Relationship Id="rId7" Type="http://schemas.openxmlformats.org/officeDocument/2006/relationships/hyperlink" Target="https://vancouver.ca/files/cov/ashrae2019-sect7-SWH-compliance.pdf" TargetMode="External"/><Relationship Id="rId12" Type="http://schemas.openxmlformats.org/officeDocument/2006/relationships/hyperlink" Target="https://vancouver.ca/files/cov/energy-checklist-for-90-1-2019-for-alterations-to-existing-buildings.xls" TargetMode="External"/><Relationship Id="rId17" Type="http://schemas.openxmlformats.org/officeDocument/2006/relationships/hyperlink" Target="http://www.vancouver.ca/home-property-development/ashrae-2010-supporting-documents.aspx" TargetMode="External"/><Relationship Id="rId25" Type="http://schemas.openxmlformats.org/officeDocument/2006/relationships/hyperlink" Target="https://vancouver.ca/files/cov/ASHRAE2019-sect9-lighting-SpxSp-compliance.pdf" TargetMode="External"/><Relationship Id="rId33" Type="http://schemas.openxmlformats.org/officeDocument/2006/relationships/vmlDrawing" Target="../drawings/vmlDrawing3.vml"/><Relationship Id="rId2" Type="http://schemas.openxmlformats.org/officeDocument/2006/relationships/hyperlink" Target="http://vancouver.ca/home-property-development/ashrae-supporting-documents.aspx" TargetMode="External"/><Relationship Id="rId16" Type="http://schemas.openxmlformats.org/officeDocument/2006/relationships/hyperlink" Target="https://vancouver.ca/files/cov/ASHRAE2019-sect6-HVAC-simplified.pdf" TargetMode="External"/><Relationship Id="rId20" Type="http://schemas.openxmlformats.org/officeDocument/2006/relationships/hyperlink" Target="https://vancouver.ca/files/cov/building-energy-design-statements-ASHRAE-projects.xlsx" TargetMode="External"/><Relationship Id="rId29" Type="http://schemas.openxmlformats.org/officeDocument/2006/relationships/hyperlink" Target="https://vancouver.ca/home-property-development/large-building-energy-requirements-forms-checklists.aspx" TargetMode="External"/><Relationship Id="rId1" Type="http://schemas.openxmlformats.org/officeDocument/2006/relationships/hyperlink" Target="https://vancouver.ca/files/cov/ASHRAE2019-sect5-building-envelope-info.pdf" TargetMode="External"/><Relationship Id="rId6" Type="http://schemas.openxmlformats.org/officeDocument/2006/relationships/hyperlink" Target="https://vancouver.ca/files/cov/ASHRAE2019-sect5-building-envelope-compliance-part2.pdf" TargetMode="External"/><Relationship Id="rId11" Type="http://schemas.openxmlformats.org/officeDocument/2006/relationships/hyperlink" Target="http://www.vancouver.ca/home-property-development/ashrae-2010-supporting-documents.aspx" TargetMode="External"/><Relationship Id="rId24" Type="http://schemas.openxmlformats.org/officeDocument/2006/relationships/hyperlink" Target="https://vancouver.ca/files/cov/building-energy-design-statements-ASHRAE-projects.xlsx" TargetMode="External"/><Relationship Id="rId32" Type="http://schemas.openxmlformats.org/officeDocument/2006/relationships/drawing" Target="../drawings/drawing3.xml"/><Relationship Id="rId5" Type="http://schemas.openxmlformats.org/officeDocument/2006/relationships/hyperlink" Target="http://www.vancouver.ca/home-property-development/ashrae-2010-supporting-documents.aspx" TargetMode="External"/><Relationship Id="rId15" Type="http://schemas.openxmlformats.org/officeDocument/2006/relationships/hyperlink" Target="https://vancouver.ca/files/cov/ASHRAE2019-sect6-HVAC-mandatory.pdf" TargetMode="External"/><Relationship Id="rId23" Type="http://schemas.openxmlformats.org/officeDocument/2006/relationships/hyperlink" Target="http://www.vancouver.ca/home-property-development/ashrae-2010-supporting-documents.aspx" TargetMode="External"/><Relationship Id="rId28" Type="http://schemas.openxmlformats.org/officeDocument/2006/relationships/hyperlink" Target="https://vancouver.ca/files/cov/cbo-bulletin-2023-004-ad-bu-airtightness-testing-2023-sept-12.pdf" TargetMode="External"/><Relationship Id="rId10" Type="http://schemas.openxmlformats.org/officeDocument/2006/relationships/hyperlink" Target="https://vancouver.ca/files/cov/ASHRAE2019-sect9-lighting-info.pdf" TargetMode="External"/><Relationship Id="rId19" Type="http://schemas.openxmlformats.org/officeDocument/2006/relationships/hyperlink" Target="http://www.vancouver.ca/home-property-development/ashrae-2010-supporting-documents.aspx" TargetMode="External"/><Relationship Id="rId31" Type="http://schemas.openxmlformats.org/officeDocument/2006/relationships/printerSettings" Target="../printerSettings/printerSettings4.bin"/><Relationship Id="rId4" Type="http://schemas.openxmlformats.org/officeDocument/2006/relationships/hyperlink" Target="http://vancouver.ca/home-property-development/ashrae-supporting-documents.aspx" TargetMode="External"/><Relationship Id="rId9" Type="http://schemas.openxmlformats.org/officeDocument/2006/relationships/hyperlink" Target="https://vancouver.ca/files/cov/ASHRAE2019-sect7-SWH-info.pdf" TargetMode="External"/><Relationship Id="rId14" Type="http://schemas.openxmlformats.org/officeDocument/2006/relationships/hyperlink" Target="https://vancouver.ca/files/cov/ASHRAE2019-sect6-HVAC-prescriptive.pdf" TargetMode="External"/><Relationship Id="rId22" Type="http://schemas.openxmlformats.org/officeDocument/2006/relationships/hyperlink" Target="https://vancouver.ca/files/cov/building-energy-design-statements-ASHRAE-projects.xlsx" TargetMode="External"/><Relationship Id="rId27" Type="http://schemas.openxmlformats.org/officeDocument/2006/relationships/hyperlink" Target="https://vancouver.ca/home-property-development/large-building-energy-requirements-forms-checklists.aspx" TargetMode="External"/><Relationship Id="rId30" Type="http://schemas.openxmlformats.org/officeDocument/2006/relationships/hyperlink" Target="https://vancouver.ca/files/cov/cbo-bulletin-2023-004-ad-bu-airtightness-testing-2023-sept-12.pdf" TargetMode="External"/><Relationship Id="rId8" Type="http://schemas.openxmlformats.org/officeDocument/2006/relationships/hyperlink" Target="https://vancouver.ca/files/cov/ASHRAE2019-sect6-HVAC-info.pdf"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vancouver.ca/files/cov/ASHRAE2019-sect6-HVAC-prescriptive.pdf" TargetMode="External"/><Relationship Id="rId18" Type="http://schemas.openxmlformats.org/officeDocument/2006/relationships/hyperlink" Target="https://vancouver.ca/files/cov/building-energy-design-statements-ASHRAE-projects.xlsx" TargetMode="External"/><Relationship Id="rId26" Type="http://schemas.openxmlformats.org/officeDocument/2006/relationships/hyperlink" Target="https://vancouver.ca/files/cov/ASHRAE2019-sect9-lighting-SpxSp-compliance.pdf" TargetMode="External"/><Relationship Id="rId3" Type="http://schemas.openxmlformats.org/officeDocument/2006/relationships/hyperlink" Target="https://vancouver.ca/files/cov/ASHRAE2019-sect5-building-envelope-info.pdf" TargetMode="External"/><Relationship Id="rId21" Type="http://schemas.openxmlformats.org/officeDocument/2006/relationships/hyperlink" Target="http://www.vancouver.ca/home-property-development/ashrae-2010-supporting-documents.aspx" TargetMode="External"/><Relationship Id="rId34" Type="http://schemas.openxmlformats.org/officeDocument/2006/relationships/vmlDrawing" Target="../drawings/vmlDrawing4.vml"/><Relationship Id="rId7" Type="http://schemas.openxmlformats.org/officeDocument/2006/relationships/hyperlink" Target="https://vancouver.ca/files/cov/ashrae2019-sect7-SWH-compliance.pdf" TargetMode="External"/><Relationship Id="rId12" Type="http://schemas.openxmlformats.org/officeDocument/2006/relationships/hyperlink" Target="https://vancouver.ca/files/cov/ASHRAE2019-sect6-HVAC-mandatory.pdf" TargetMode="External"/><Relationship Id="rId17" Type="http://schemas.openxmlformats.org/officeDocument/2006/relationships/hyperlink" Target="http://www.vancouver.ca/home-property-development/ashrae-2010-supporting-documents.aspx" TargetMode="External"/><Relationship Id="rId25" Type="http://schemas.openxmlformats.org/officeDocument/2006/relationships/hyperlink" Target="http://www.energycodes.gov/comcheck/" TargetMode="External"/><Relationship Id="rId33" Type="http://schemas.openxmlformats.org/officeDocument/2006/relationships/drawing" Target="../drawings/drawing4.xml"/><Relationship Id="rId2" Type="http://schemas.openxmlformats.org/officeDocument/2006/relationships/hyperlink" Target="http://www.energycodes.gov/comcheck/" TargetMode="External"/><Relationship Id="rId16" Type="http://schemas.openxmlformats.org/officeDocument/2006/relationships/hyperlink" Target="https://vancouver.ca/files/cov/ASHRAE2019-sect9-lighting-info.pdf" TargetMode="External"/><Relationship Id="rId20" Type="http://schemas.openxmlformats.org/officeDocument/2006/relationships/hyperlink" Target="https://vancouver.ca/files/cov/building-energy-design-statements-ASHRAE-projects.xlsx" TargetMode="External"/><Relationship Id="rId29" Type="http://schemas.openxmlformats.org/officeDocument/2006/relationships/hyperlink" Target="https://vancouver.ca/files/cov/cbo-bulletin-2023-004-ad-bu-airtightness-testing-2023-sept-12.pdf" TargetMode="External"/><Relationship Id="rId1" Type="http://schemas.openxmlformats.org/officeDocument/2006/relationships/hyperlink" Target="http://vancouver.ca/files/AppData/Roaming/Microsoft/Excel/COMcheck" TargetMode="External"/><Relationship Id="rId6" Type="http://schemas.openxmlformats.org/officeDocument/2006/relationships/hyperlink" Target="http://vancouver.ca/home-property-development/ashrae-supporting-documents.aspx" TargetMode="External"/><Relationship Id="rId11" Type="http://schemas.openxmlformats.org/officeDocument/2006/relationships/hyperlink" Target="https://vancouver.ca/files/cov/ASHRAE2019-sect6-HVAC-simplified.pdf" TargetMode="External"/><Relationship Id="rId24" Type="http://schemas.openxmlformats.org/officeDocument/2006/relationships/hyperlink" Target="https://vancouver.ca/files/cov/building-energy-design-statements-ASHRAE-projects.xlsx" TargetMode="External"/><Relationship Id="rId32" Type="http://schemas.openxmlformats.org/officeDocument/2006/relationships/printerSettings" Target="../printerSettings/printerSettings5.bin"/><Relationship Id="rId5" Type="http://schemas.openxmlformats.org/officeDocument/2006/relationships/hyperlink" Target="http://www.vancouver.ca/home-property-development/ashrae-2010-supporting-documents.aspx" TargetMode="External"/><Relationship Id="rId15" Type="http://schemas.openxmlformats.org/officeDocument/2006/relationships/hyperlink" Target="https://vancouver.ca/files/cov/ASHRAE2019-sect7-SWH-info.pdf" TargetMode="External"/><Relationship Id="rId23" Type="http://schemas.openxmlformats.org/officeDocument/2006/relationships/hyperlink" Target="http://www.vancouver.ca/home-property-development/ashrae-2010-supporting-documents.aspx" TargetMode="External"/><Relationship Id="rId28" Type="http://schemas.openxmlformats.org/officeDocument/2006/relationships/hyperlink" Target="https://vancouver.ca/home-property-development/large-building-energy-requirements-forms-checklists.aspx" TargetMode="External"/><Relationship Id="rId10" Type="http://schemas.openxmlformats.org/officeDocument/2006/relationships/hyperlink" Target="https://vancouver.ca/files/cov/ASHRAE2019-sect5-building-envelope-compliance-part1.pdf" TargetMode="External"/><Relationship Id="rId19" Type="http://schemas.openxmlformats.org/officeDocument/2006/relationships/hyperlink" Target="http://www.vancouver.ca/home-property-development/ashrae-2010-supporting-documents.aspx" TargetMode="External"/><Relationship Id="rId31" Type="http://schemas.openxmlformats.org/officeDocument/2006/relationships/hyperlink" Target="https://vancouver.ca/files/cov/cbo-bulletin-2023-004-ad-bu-airtightness-testing-2023-sept-12.pdf" TargetMode="External"/><Relationship Id="rId4" Type="http://schemas.openxmlformats.org/officeDocument/2006/relationships/hyperlink" Target="http://vancouver.ca/home-property-development/ashrae-supporting-documents.aspx" TargetMode="External"/><Relationship Id="rId9" Type="http://schemas.openxmlformats.org/officeDocument/2006/relationships/hyperlink" Target="https://vancouver.ca/files/cov/energy-checklist-for-90-1-2019-for-alterations-to-existing-buildings.xls" TargetMode="External"/><Relationship Id="rId14" Type="http://schemas.openxmlformats.org/officeDocument/2006/relationships/hyperlink" Target="https://vancouver.ca/files/cov/ASHRAE2019-sect6-HVAC-info.pdf" TargetMode="External"/><Relationship Id="rId22" Type="http://schemas.openxmlformats.org/officeDocument/2006/relationships/hyperlink" Target="https://vancouver.ca/files/cov/building-energy-design-statements-ASHRAE-projects.xlsx" TargetMode="External"/><Relationship Id="rId27" Type="http://schemas.openxmlformats.org/officeDocument/2006/relationships/hyperlink" Target="https://vancouver.ca/files/cov/ASHRAE2019-(eff-July-1-2020)-lighting-compliance-document.xlsx" TargetMode="External"/><Relationship Id="rId30" Type="http://schemas.openxmlformats.org/officeDocument/2006/relationships/hyperlink" Target="https://vancouver.ca/home-property-development/large-building-energy-requirements-forms-checklists.aspx" TargetMode="External"/><Relationship Id="rId35" Type="http://schemas.openxmlformats.org/officeDocument/2006/relationships/comments" Target="../comments4.xml"/><Relationship Id="rId8" Type="http://schemas.openxmlformats.org/officeDocument/2006/relationships/hyperlink" Target="http://www.vancouver.ca/home-property-development/ashrae-2010-supporting-documents.aspx"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s://vancouver.ca/files/cov/ASHRAE2019-sect5-building-envelope-compliance-part1.pdf" TargetMode="External"/><Relationship Id="rId18" Type="http://schemas.openxmlformats.org/officeDocument/2006/relationships/hyperlink" Target="https://vancouver.ca/files/cov/building-energy-design-statements-ASHRAE-projects.xlsx" TargetMode="External"/><Relationship Id="rId26" Type="http://schemas.openxmlformats.org/officeDocument/2006/relationships/hyperlink" Target="https://vancouver.ca/files/cov/ASHRAE2019-AppG-info.pdf" TargetMode="External"/><Relationship Id="rId3" Type="http://schemas.openxmlformats.org/officeDocument/2006/relationships/hyperlink" Target="http://www.vancouver.ca/home-property-development/ashrae-2010-supporting-documents.aspx" TargetMode="External"/><Relationship Id="rId21" Type="http://schemas.openxmlformats.org/officeDocument/2006/relationships/hyperlink" Target="https://vancouver.ca/files/cov/ASHRAE2019-sect9-lighting-SpxSp-compliance.pdf" TargetMode="External"/><Relationship Id="rId34" Type="http://schemas.openxmlformats.org/officeDocument/2006/relationships/comments" Target="../comments5.xml"/><Relationship Id="rId7" Type="http://schemas.openxmlformats.org/officeDocument/2006/relationships/hyperlink" Target="http://www.vancouver.ca/home-property-development/ashrae-2010-supporting-documents.aspx" TargetMode="External"/><Relationship Id="rId12" Type="http://schemas.openxmlformats.org/officeDocument/2006/relationships/hyperlink" Target="http://www.vancouver.ca/home-property-development/ashrae-2016-supporting-documents.aspx" TargetMode="External"/><Relationship Id="rId17" Type="http://schemas.openxmlformats.org/officeDocument/2006/relationships/hyperlink" Target="http://www.vancouver.ca/home-property-development/ashrae-2010-supporting-documents.aspx" TargetMode="External"/><Relationship Id="rId25" Type="http://schemas.openxmlformats.org/officeDocument/2006/relationships/hyperlink" Target="https://vancouver.ca/files/cov/ASHRAE2019-sect11-ECB-info.pdf" TargetMode="External"/><Relationship Id="rId33" Type="http://schemas.openxmlformats.org/officeDocument/2006/relationships/vmlDrawing" Target="../drawings/vmlDrawing5.vml"/><Relationship Id="rId2" Type="http://schemas.openxmlformats.org/officeDocument/2006/relationships/hyperlink" Target="http://vancouver.ca/home-property-development/ashrae-supporting-documents.aspx" TargetMode="External"/><Relationship Id="rId16" Type="http://schemas.openxmlformats.org/officeDocument/2006/relationships/hyperlink" Target="https://vancouver.ca/files/cov/building-energy-design-statements-ASHRAE-projects.xlsx" TargetMode="External"/><Relationship Id="rId20" Type="http://schemas.openxmlformats.org/officeDocument/2006/relationships/hyperlink" Target="https://vancouver.ca/files/cov/building-energy-design-statements-ASHRAE-projects.xlsx" TargetMode="External"/><Relationship Id="rId29" Type="http://schemas.openxmlformats.org/officeDocument/2006/relationships/hyperlink" Target="https://vancouver.ca/home-property-development/large-building-energy-requirements-forms-checklists.aspx" TargetMode="External"/><Relationship Id="rId1" Type="http://schemas.openxmlformats.org/officeDocument/2006/relationships/hyperlink" Target="https://vancouver.ca/files/cov/ASHRAE2019-sect5-building-envelope-info.pdf" TargetMode="External"/><Relationship Id="rId6" Type="http://schemas.openxmlformats.org/officeDocument/2006/relationships/hyperlink" Target="https://vancouver.ca/files/cov/ashrae2019-sect7-SWH-compliance.pdf" TargetMode="External"/><Relationship Id="rId11" Type="http://schemas.openxmlformats.org/officeDocument/2006/relationships/hyperlink" Target="https://vancouver.ca/files/cov/ASHRAE2019-sect9-lighting-info.pdf" TargetMode="External"/><Relationship Id="rId24" Type="http://schemas.openxmlformats.org/officeDocument/2006/relationships/hyperlink" Target="http://www.vancouver.ca/home-property-development/ashrae-2016-supporting-documents.aspx" TargetMode="External"/><Relationship Id="rId32" Type="http://schemas.openxmlformats.org/officeDocument/2006/relationships/drawing" Target="../drawings/drawing5.xml"/><Relationship Id="rId5" Type="http://schemas.openxmlformats.org/officeDocument/2006/relationships/hyperlink" Target="http://vancouver.ca/home-property-development/ashrae-supporting-documents.aspx" TargetMode="External"/><Relationship Id="rId15" Type="http://schemas.openxmlformats.org/officeDocument/2006/relationships/hyperlink" Target="http://www.vancouver.ca/home-property-development/ashrae-2010-supporting-documents.aspx" TargetMode="External"/><Relationship Id="rId23" Type="http://schemas.openxmlformats.org/officeDocument/2006/relationships/hyperlink" Target="https://vancouver.ca/files/cov/ASHRAE2019-AppG-modeling-output.pdf" TargetMode="External"/><Relationship Id="rId28" Type="http://schemas.openxmlformats.org/officeDocument/2006/relationships/hyperlink" Target="https://vancouver.ca/files/cov/cbo-bulletin-2023-004-ad-bu-airtightness-testing-2023-sept-12.pdf" TargetMode="External"/><Relationship Id="rId10" Type="http://schemas.openxmlformats.org/officeDocument/2006/relationships/hyperlink" Target="https://vancouver.ca/files/cov/ASHRAE2019-sect7-SWH-info.pdf" TargetMode="External"/><Relationship Id="rId19" Type="http://schemas.openxmlformats.org/officeDocument/2006/relationships/hyperlink" Target="http://www.vancouver.ca/home-property-development/ashrae-2010-supporting-documents.aspx" TargetMode="External"/><Relationship Id="rId31" Type="http://schemas.openxmlformats.org/officeDocument/2006/relationships/printerSettings" Target="../printerSettings/printerSettings6.bin"/><Relationship Id="rId4" Type="http://schemas.openxmlformats.org/officeDocument/2006/relationships/hyperlink" Target="http://www.vancouver.ca/home-property-development/ashrae-2010-supporting-documents.aspx" TargetMode="External"/><Relationship Id="rId9" Type="http://schemas.openxmlformats.org/officeDocument/2006/relationships/hyperlink" Target="https://vancouver.ca/files/cov/ASHRAE2019-sect6-HVAC-info.pdf" TargetMode="External"/><Relationship Id="rId14" Type="http://schemas.openxmlformats.org/officeDocument/2006/relationships/hyperlink" Target="https://vancouver.ca/files/cov/ASHRAE2019-sect6-HVAC-mandatory.pdf" TargetMode="External"/><Relationship Id="rId22" Type="http://schemas.openxmlformats.org/officeDocument/2006/relationships/hyperlink" Target="https://vancouver.ca/files/cov/ASHRAE2019-(eff-July-1-2020)-lighting-compliance-document.xlsx" TargetMode="External"/><Relationship Id="rId27" Type="http://schemas.openxmlformats.org/officeDocument/2006/relationships/hyperlink" Target="https://vancouver.ca/home-property-development/large-building-energy-requirements-forms-checklists.aspx" TargetMode="External"/><Relationship Id="rId30" Type="http://schemas.openxmlformats.org/officeDocument/2006/relationships/hyperlink" Target="https://vancouver.ca/files/cov/cbo-bulletin-2023-004-ad-bu-airtightness-testing-2023-sept-12.pdf" TargetMode="External"/><Relationship Id="rId8" Type="http://schemas.openxmlformats.org/officeDocument/2006/relationships/hyperlink" Target="https://vancouver.ca/files/cov/building-energy-design-statements-ASHRAE-projects.xlsx" TargetMode="Externa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B1C50-AFF5-407A-B552-5383B044711A}">
  <sheetPr>
    <pageSetUpPr fitToPage="1"/>
  </sheetPr>
  <dimension ref="A1:AO71"/>
  <sheetViews>
    <sheetView showGridLines="0" tabSelected="1" zoomScale="90" zoomScaleNormal="90" workbookViewId="0">
      <selection sqref="A1:AG1"/>
    </sheetView>
  </sheetViews>
  <sheetFormatPr defaultColWidth="3.26953125" defaultRowHeight="12.5" x14ac:dyDescent="0.25"/>
  <sheetData>
    <row r="1" spans="1:41" ht="16.5" x14ac:dyDescent="0.25">
      <c r="A1" s="503" t="s">
        <v>487</v>
      </c>
      <c r="B1" s="504"/>
      <c r="C1" s="504"/>
      <c r="D1" s="504"/>
      <c r="E1" s="504"/>
      <c r="F1" s="504"/>
      <c r="G1" s="504"/>
      <c r="H1" s="504"/>
      <c r="I1" s="504"/>
      <c r="J1" s="504"/>
      <c r="K1" s="504"/>
      <c r="L1" s="504"/>
      <c r="M1" s="504"/>
      <c r="N1" s="504"/>
      <c r="O1" s="504"/>
      <c r="P1" s="504"/>
      <c r="Q1" s="504"/>
      <c r="R1" s="504"/>
      <c r="S1" s="504"/>
      <c r="T1" s="504"/>
      <c r="U1" s="504"/>
      <c r="V1" s="504"/>
      <c r="W1" s="504"/>
      <c r="X1" s="504"/>
      <c r="Y1" s="504"/>
      <c r="Z1" s="504"/>
      <c r="AA1" s="504"/>
      <c r="AB1" s="504"/>
      <c r="AC1" s="504"/>
      <c r="AD1" s="504"/>
      <c r="AE1" s="504"/>
      <c r="AF1" s="504"/>
      <c r="AG1" s="505"/>
      <c r="AH1" s="18"/>
      <c r="AI1" s="18"/>
      <c r="AJ1" s="18"/>
      <c r="AK1" s="18"/>
      <c r="AL1" s="18"/>
      <c r="AM1" s="18"/>
      <c r="AN1" s="18"/>
      <c r="AO1" s="18"/>
    </row>
    <row r="2" spans="1:41" ht="16.5" x14ac:dyDescent="0.25">
      <c r="A2" s="384"/>
      <c r="B2" s="385"/>
      <c r="C2" s="385"/>
      <c r="D2" s="385"/>
      <c r="E2" s="385"/>
      <c r="F2" s="385"/>
      <c r="G2" s="385"/>
      <c r="H2" s="385"/>
      <c r="I2" s="385"/>
      <c r="J2" s="385"/>
      <c r="K2" s="385"/>
      <c r="L2" s="385"/>
      <c r="M2" s="385"/>
      <c r="N2" s="385"/>
      <c r="O2" s="385"/>
      <c r="P2" s="385"/>
      <c r="Q2" s="385"/>
      <c r="R2" s="385"/>
      <c r="S2" s="385"/>
      <c r="T2" s="385"/>
      <c r="U2" s="385"/>
      <c r="V2" s="385"/>
      <c r="W2" s="385"/>
      <c r="X2" s="385"/>
      <c r="Y2" s="385"/>
      <c r="Z2" s="385"/>
      <c r="AA2" s="385"/>
      <c r="AB2" s="385"/>
      <c r="AC2" s="385"/>
      <c r="AD2" s="385"/>
      <c r="AE2" s="385"/>
      <c r="AF2" s="385"/>
      <c r="AG2" s="386"/>
      <c r="AH2" s="18"/>
      <c r="AI2" s="18"/>
      <c r="AJ2" s="18"/>
      <c r="AK2" s="18"/>
      <c r="AL2" s="18"/>
      <c r="AM2" s="18"/>
      <c r="AN2" s="18"/>
      <c r="AO2" s="18"/>
    </row>
    <row r="3" spans="1:41" x14ac:dyDescent="0.25">
      <c r="A3" s="506" t="s">
        <v>611</v>
      </c>
      <c r="B3" s="507"/>
      <c r="C3" s="507"/>
      <c r="D3" s="507"/>
      <c r="E3" s="507"/>
      <c r="F3" s="507"/>
      <c r="G3" s="507"/>
      <c r="H3" s="507"/>
      <c r="I3" s="507"/>
      <c r="J3" s="507"/>
      <c r="K3" s="507"/>
      <c r="L3" s="507"/>
      <c r="M3" s="507"/>
      <c r="N3" s="507"/>
      <c r="O3" s="507"/>
      <c r="P3" s="507"/>
      <c r="Q3" s="507"/>
      <c r="R3" s="507"/>
      <c r="S3" s="507"/>
      <c r="T3" s="507"/>
      <c r="U3" s="507"/>
      <c r="V3" s="507"/>
      <c r="W3" s="507"/>
      <c r="X3" s="507"/>
      <c r="Y3" s="507"/>
      <c r="Z3" s="507"/>
      <c r="AA3" s="507"/>
      <c r="AB3" s="507"/>
      <c r="AC3" s="507"/>
      <c r="AD3" s="507"/>
      <c r="AE3" s="507"/>
      <c r="AF3" s="507"/>
      <c r="AG3" s="508"/>
      <c r="AH3" s="18"/>
      <c r="AI3" s="18"/>
      <c r="AJ3" s="18"/>
      <c r="AK3" s="18"/>
      <c r="AL3" s="18"/>
      <c r="AM3" s="18"/>
      <c r="AN3" s="18"/>
      <c r="AO3" s="18"/>
    </row>
    <row r="4" spans="1:41" x14ac:dyDescent="0.25">
      <c r="A4" s="506"/>
      <c r="B4" s="507"/>
      <c r="C4" s="507"/>
      <c r="D4" s="507"/>
      <c r="E4" s="507"/>
      <c r="F4" s="507"/>
      <c r="G4" s="507"/>
      <c r="H4" s="507"/>
      <c r="I4" s="507"/>
      <c r="J4" s="507"/>
      <c r="K4" s="507"/>
      <c r="L4" s="507"/>
      <c r="M4" s="507"/>
      <c r="N4" s="507"/>
      <c r="O4" s="507"/>
      <c r="P4" s="507"/>
      <c r="Q4" s="507"/>
      <c r="R4" s="507"/>
      <c r="S4" s="507"/>
      <c r="T4" s="507"/>
      <c r="U4" s="507"/>
      <c r="V4" s="507"/>
      <c r="W4" s="507"/>
      <c r="X4" s="507"/>
      <c r="Y4" s="507"/>
      <c r="Z4" s="507"/>
      <c r="AA4" s="507"/>
      <c r="AB4" s="507"/>
      <c r="AC4" s="507"/>
      <c r="AD4" s="507"/>
      <c r="AE4" s="507"/>
      <c r="AF4" s="507"/>
      <c r="AG4" s="508"/>
      <c r="AH4" s="18"/>
      <c r="AI4" s="18"/>
      <c r="AJ4" s="18"/>
      <c r="AK4" s="18"/>
      <c r="AL4" s="18"/>
      <c r="AM4" s="18"/>
      <c r="AN4" s="18"/>
      <c r="AO4" s="18"/>
    </row>
    <row r="5" spans="1:41" x14ac:dyDescent="0.25">
      <c r="A5" s="506"/>
      <c r="B5" s="507"/>
      <c r="C5" s="507"/>
      <c r="D5" s="507"/>
      <c r="E5" s="507"/>
      <c r="F5" s="507"/>
      <c r="G5" s="507"/>
      <c r="H5" s="507"/>
      <c r="I5" s="507"/>
      <c r="J5" s="507"/>
      <c r="K5" s="507"/>
      <c r="L5" s="507"/>
      <c r="M5" s="507"/>
      <c r="N5" s="507"/>
      <c r="O5" s="507"/>
      <c r="P5" s="507"/>
      <c r="Q5" s="507"/>
      <c r="R5" s="507"/>
      <c r="S5" s="507"/>
      <c r="T5" s="507"/>
      <c r="U5" s="507"/>
      <c r="V5" s="507"/>
      <c r="W5" s="507"/>
      <c r="X5" s="507"/>
      <c r="Y5" s="507"/>
      <c r="Z5" s="507"/>
      <c r="AA5" s="507"/>
      <c r="AB5" s="507"/>
      <c r="AC5" s="507"/>
      <c r="AD5" s="507"/>
      <c r="AE5" s="507"/>
      <c r="AF5" s="507"/>
      <c r="AG5" s="508"/>
      <c r="AH5" s="18"/>
      <c r="AI5" s="18"/>
      <c r="AJ5" s="18"/>
      <c r="AK5" s="18"/>
      <c r="AL5" s="18"/>
      <c r="AM5" s="18"/>
      <c r="AN5" s="18"/>
      <c r="AO5" s="18"/>
    </row>
    <row r="6" spans="1:41" x14ac:dyDescent="0.25">
      <c r="A6" s="325"/>
      <c r="B6" s="128"/>
      <c r="C6" s="128"/>
      <c r="D6" s="128"/>
      <c r="E6" s="128"/>
      <c r="F6" s="128"/>
      <c r="G6" s="128"/>
      <c r="H6" s="128"/>
      <c r="I6" s="128"/>
      <c r="J6" s="128"/>
      <c r="K6" s="128"/>
      <c r="L6" s="128"/>
      <c r="M6" s="128"/>
      <c r="N6" s="128"/>
      <c r="O6" s="128"/>
      <c r="P6" s="128"/>
      <c r="Q6" s="128"/>
      <c r="R6" s="128"/>
      <c r="S6" s="128"/>
      <c r="T6" s="128"/>
      <c r="U6" s="128"/>
      <c r="V6" s="128"/>
      <c r="W6" s="128"/>
      <c r="X6" s="128"/>
      <c r="Y6" s="128"/>
      <c r="Z6" s="128"/>
      <c r="AA6" s="128"/>
      <c r="AB6" s="128"/>
      <c r="AC6" s="128"/>
      <c r="AD6" s="128"/>
      <c r="AE6" s="128"/>
      <c r="AF6" s="128"/>
      <c r="AG6" s="326"/>
      <c r="AH6" s="18"/>
      <c r="AI6" s="18"/>
      <c r="AJ6" s="18"/>
      <c r="AK6" s="18"/>
      <c r="AL6" s="18"/>
      <c r="AM6" s="18"/>
      <c r="AN6" s="18"/>
      <c r="AO6" s="18"/>
    </row>
    <row r="7" spans="1:41" ht="13" x14ac:dyDescent="0.25">
      <c r="A7" s="387" t="s">
        <v>614</v>
      </c>
      <c r="B7" s="388"/>
      <c r="C7" s="388"/>
      <c r="D7" s="388"/>
      <c r="E7" s="388"/>
      <c r="F7" s="388"/>
      <c r="G7" s="388"/>
      <c r="H7" s="388"/>
      <c r="I7" s="388"/>
      <c r="J7" s="388"/>
      <c r="K7" s="388"/>
      <c r="L7" s="388"/>
      <c r="M7" s="388"/>
      <c r="N7" s="388"/>
      <c r="O7" s="388"/>
      <c r="P7" s="388"/>
      <c r="Q7" s="388"/>
      <c r="R7" s="388"/>
      <c r="S7" s="388"/>
      <c r="T7" s="388"/>
      <c r="U7" s="388"/>
      <c r="V7" s="388"/>
      <c r="W7" s="388"/>
      <c r="X7" s="388"/>
      <c r="Y7" s="388"/>
      <c r="Z7" s="388"/>
      <c r="AA7" s="388"/>
      <c r="AB7" s="388"/>
      <c r="AC7" s="388"/>
      <c r="AD7" s="388"/>
      <c r="AE7" s="388"/>
      <c r="AF7" s="388"/>
      <c r="AG7" s="389"/>
      <c r="AH7" s="18"/>
      <c r="AI7" s="18"/>
      <c r="AJ7" s="18"/>
      <c r="AK7" s="18"/>
      <c r="AL7" s="18"/>
      <c r="AM7" s="18"/>
      <c r="AN7" s="18"/>
      <c r="AO7" s="18"/>
    </row>
    <row r="8" spans="1:41" ht="5.25" customHeight="1" x14ac:dyDescent="0.25">
      <c r="A8" s="390"/>
      <c r="B8" s="388"/>
      <c r="C8" s="388"/>
      <c r="D8" s="388"/>
      <c r="E8" s="388"/>
      <c r="F8" s="388"/>
      <c r="G8" s="388"/>
      <c r="H8" s="388"/>
      <c r="I8" s="388"/>
      <c r="J8" s="388"/>
      <c r="K8" s="388"/>
      <c r="L8" s="388"/>
      <c r="M8" s="388"/>
      <c r="N8" s="388"/>
      <c r="O8" s="388"/>
      <c r="P8" s="388"/>
      <c r="Q8" s="388"/>
      <c r="R8" s="388"/>
      <c r="S8" s="388"/>
      <c r="T8" s="388"/>
      <c r="U8" s="388"/>
      <c r="V8" s="388"/>
      <c r="W8" s="388"/>
      <c r="X8" s="388"/>
      <c r="Y8" s="388"/>
      <c r="Z8" s="388"/>
      <c r="AA8" s="388"/>
      <c r="AB8" s="388"/>
      <c r="AC8" s="388"/>
      <c r="AD8" s="388"/>
      <c r="AE8" s="388"/>
      <c r="AF8" s="388"/>
      <c r="AG8" s="389"/>
      <c r="AH8" s="18"/>
      <c r="AI8" s="18"/>
      <c r="AJ8" s="18"/>
      <c r="AK8" s="18"/>
      <c r="AL8" s="18"/>
      <c r="AM8" s="18"/>
      <c r="AN8" s="18"/>
      <c r="AO8" s="18"/>
    </row>
    <row r="9" spans="1:41" ht="12.65" customHeight="1" x14ac:dyDescent="0.25">
      <c r="A9" s="390"/>
      <c r="B9" s="399" t="s">
        <v>615</v>
      </c>
      <c r="C9" s="397"/>
      <c r="D9" s="397"/>
      <c r="E9" s="397"/>
      <c r="F9" s="397"/>
      <c r="G9" s="397"/>
      <c r="H9" s="397"/>
      <c r="I9" s="397"/>
      <c r="J9" s="397"/>
      <c r="K9" s="397"/>
      <c r="L9" s="397"/>
      <c r="M9" s="397"/>
      <c r="N9" s="397"/>
      <c r="O9" s="397"/>
      <c r="P9" s="397"/>
      <c r="Q9" s="397"/>
      <c r="R9" s="397"/>
      <c r="S9" s="397"/>
      <c r="T9" s="397"/>
      <c r="U9" s="397"/>
      <c r="V9" s="397"/>
      <c r="W9" s="397"/>
      <c r="X9" s="397"/>
      <c r="Y9" s="397"/>
      <c r="Z9" s="397"/>
      <c r="AA9" s="397"/>
      <c r="AB9" s="397"/>
      <c r="AC9" s="397"/>
      <c r="AD9" s="397"/>
      <c r="AE9" s="397"/>
      <c r="AF9" s="397"/>
      <c r="AG9" s="398"/>
      <c r="AH9" s="18"/>
      <c r="AI9" s="18"/>
      <c r="AJ9" s="18"/>
      <c r="AK9" s="18"/>
      <c r="AL9" s="18"/>
      <c r="AM9" s="18"/>
      <c r="AN9" s="18"/>
      <c r="AO9" s="18"/>
    </row>
    <row r="10" spans="1:41" x14ac:dyDescent="0.25">
      <c r="A10" s="391"/>
      <c r="B10" s="392"/>
      <c r="C10" s="392"/>
      <c r="D10" s="392"/>
      <c r="E10" s="392"/>
      <c r="F10" s="392"/>
      <c r="G10" s="392"/>
      <c r="H10" s="392"/>
      <c r="I10" s="392"/>
      <c r="J10" s="392"/>
      <c r="K10" s="392"/>
      <c r="L10" s="392"/>
      <c r="M10" s="392"/>
      <c r="N10" s="392"/>
      <c r="O10" s="392"/>
      <c r="P10" s="392"/>
      <c r="Q10" s="392"/>
      <c r="R10" s="392"/>
      <c r="S10" s="392"/>
      <c r="T10" s="392"/>
      <c r="U10" s="392"/>
      <c r="V10" s="392"/>
      <c r="W10" s="392"/>
      <c r="X10" s="392"/>
      <c r="Y10" s="392"/>
      <c r="Z10" s="392"/>
      <c r="AA10" s="392"/>
      <c r="AB10" s="392"/>
      <c r="AC10" s="392"/>
      <c r="AD10" s="392"/>
      <c r="AE10" s="392"/>
      <c r="AF10" s="392"/>
      <c r="AG10" s="393"/>
      <c r="AH10" s="18"/>
      <c r="AI10" s="18"/>
      <c r="AJ10" s="18"/>
      <c r="AK10" s="18"/>
      <c r="AL10" s="18"/>
      <c r="AM10" s="18"/>
      <c r="AN10" s="18"/>
      <c r="AO10" s="18"/>
    </row>
    <row r="11" spans="1:41" x14ac:dyDescent="0.25">
      <c r="A11" s="394"/>
      <c r="B11" s="395"/>
      <c r="C11" s="395"/>
      <c r="D11" s="395"/>
      <c r="E11" s="395"/>
      <c r="F11" s="395"/>
      <c r="G11" s="395"/>
      <c r="H11" s="395"/>
      <c r="I11" s="395"/>
      <c r="J11" s="395"/>
      <c r="K11" s="395"/>
      <c r="L11" s="395"/>
      <c r="M11" s="395"/>
      <c r="N11" s="395"/>
      <c r="O11" s="395"/>
      <c r="P11" s="395"/>
      <c r="Q11" s="395"/>
      <c r="R11" s="395"/>
      <c r="S11" s="395"/>
      <c r="T11" s="395"/>
      <c r="U11" s="395"/>
      <c r="V11" s="395"/>
      <c r="W11" s="395"/>
      <c r="X11" s="395"/>
      <c r="Y11" s="395"/>
      <c r="Z11" s="395"/>
      <c r="AA11" s="395"/>
      <c r="AB11" s="395"/>
      <c r="AC11" s="395"/>
      <c r="AD11" s="395"/>
      <c r="AE11" s="395"/>
      <c r="AF11" s="395"/>
      <c r="AG11" s="396"/>
      <c r="AH11" s="18"/>
      <c r="AI11" s="18"/>
      <c r="AJ11" s="18"/>
      <c r="AK11" s="18"/>
      <c r="AL11" s="18"/>
      <c r="AM11" s="18"/>
      <c r="AN11" s="18"/>
      <c r="AO11" s="18"/>
    </row>
    <row r="12" spans="1:41" ht="13" x14ac:dyDescent="0.25">
      <c r="A12" s="327" t="s">
        <v>476</v>
      </c>
      <c r="B12" s="128"/>
      <c r="C12" s="328"/>
      <c r="D12" s="328"/>
      <c r="E12" s="328"/>
      <c r="F12" s="328"/>
      <c r="G12" s="328"/>
      <c r="H12" s="328"/>
      <c r="I12" s="328"/>
      <c r="J12" s="328"/>
      <c r="K12" s="328"/>
      <c r="L12" s="328"/>
      <c r="M12" s="328"/>
      <c r="N12" s="328"/>
      <c r="O12" s="328"/>
      <c r="P12" s="328"/>
      <c r="Q12" s="328"/>
      <c r="R12" s="328"/>
      <c r="S12" s="328"/>
      <c r="T12" s="328"/>
      <c r="U12" s="328"/>
      <c r="V12" s="328"/>
      <c r="W12" s="328"/>
      <c r="X12" s="328"/>
      <c r="Y12" s="328"/>
      <c r="Z12" s="328"/>
      <c r="AA12" s="328"/>
      <c r="AB12" s="328"/>
      <c r="AC12" s="328"/>
      <c r="AD12" s="328"/>
      <c r="AE12" s="328"/>
      <c r="AF12" s="328"/>
      <c r="AG12" s="329"/>
      <c r="AH12" s="18"/>
      <c r="AI12" s="18"/>
      <c r="AJ12" s="18"/>
      <c r="AK12" s="18"/>
      <c r="AL12" s="18"/>
      <c r="AM12" s="18"/>
      <c r="AN12" s="18"/>
      <c r="AO12" s="18"/>
    </row>
    <row r="13" spans="1:41" ht="5.15" customHeight="1" x14ac:dyDescent="0.25">
      <c r="A13" s="327"/>
      <c r="B13" s="128"/>
      <c r="C13" s="328"/>
      <c r="D13" s="328"/>
      <c r="E13" s="328"/>
      <c r="F13" s="328"/>
      <c r="G13" s="328"/>
      <c r="H13" s="328"/>
      <c r="I13" s="328"/>
      <c r="J13" s="328"/>
      <c r="K13" s="328"/>
      <c r="L13" s="328"/>
      <c r="M13" s="328"/>
      <c r="N13" s="328"/>
      <c r="O13" s="328"/>
      <c r="P13" s="328"/>
      <c r="Q13" s="328"/>
      <c r="R13" s="328"/>
      <c r="S13" s="328"/>
      <c r="T13" s="328"/>
      <c r="U13" s="328"/>
      <c r="V13" s="328"/>
      <c r="W13" s="328"/>
      <c r="X13" s="328"/>
      <c r="Y13" s="328"/>
      <c r="Z13" s="328"/>
      <c r="AA13" s="328"/>
      <c r="AB13" s="328"/>
      <c r="AC13" s="328"/>
      <c r="AD13" s="328"/>
      <c r="AE13" s="328"/>
      <c r="AF13" s="328"/>
      <c r="AG13" s="329"/>
      <c r="AH13" s="18"/>
      <c r="AI13" s="18"/>
      <c r="AJ13" s="18"/>
      <c r="AK13" s="18"/>
      <c r="AL13" s="18"/>
      <c r="AM13" s="18"/>
      <c r="AN13" s="18"/>
      <c r="AO13" s="18"/>
    </row>
    <row r="14" spans="1:41" ht="12.75" customHeight="1" x14ac:dyDescent="0.25">
      <c r="A14" s="325"/>
      <c r="B14" s="305" t="s">
        <v>608</v>
      </c>
      <c r="D14" s="305"/>
      <c r="E14" s="305"/>
      <c r="F14" s="305"/>
      <c r="G14" s="305"/>
      <c r="H14" s="305"/>
      <c r="I14" s="305"/>
      <c r="J14" s="305"/>
      <c r="K14" s="305"/>
      <c r="L14" s="305"/>
      <c r="M14" s="305"/>
      <c r="N14" s="305"/>
      <c r="O14" s="305"/>
      <c r="P14" s="305"/>
      <c r="Q14" s="305"/>
      <c r="R14" s="305"/>
      <c r="S14" s="305"/>
      <c r="T14" s="305"/>
      <c r="U14" s="305"/>
      <c r="V14" s="305"/>
      <c r="W14" s="305"/>
      <c r="X14" s="305"/>
      <c r="Y14" s="305"/>
      <c r="Z14" s="305"/>
      <c r="AA14" s="305"/>
      <c r="AB14" s="305"/>
      <c r="AC14" s="305"/>
      <c r="AD14" s="305"/>
      <c r="AE14" s="305"/>
      <c r="AF14" s="305"/>
      <c r="AG14" s="400"/>
      <c r="AH14" s="18"/>
      <c r="AI14" s="18"/>
      <c r="AJ14" s="18"/>
      <c r="AK14" s="18"/>
      <c r="AL14" s="18"/>
      <c r="AM14" s="18"/>
      <c r="AN14" s="18"/>
      <c r="AO14" s="18"/>
    </row>
    <row r="15" spans="1:41" x14ac:dyDescent="0.25">
      <c r="A15" s="325"/>
      <c r="B15" s="332"/>
      <c r="C15" s="305"/>
      <c r="D15" s="305"/>
      <c r="E15" s="305"/>
      <c r="F15" s="305"/>
      <c r="G15" s="305"/>
      <c r="H15" s="305"/>
      <c r="I15" s="305"/>
      <c r="J15" s="305"/>
      <c r="K15" s="305"/>
      <c r="L15" s="305"/>
      <c r="M15" s="305"/>
      <c r="N15" s="305"/>
      <c r="O15" s="305"/>
      <c r="P15" s="305"/>
      <c r="Q15" s="305"/>
      <c r="R15" s="305"/>
      <c r="S15" s="305"/>
      <c r="T15" s="305"/>
      <c r="U15" s="305"/>
      <c r="V15" s="305"/>
      <c r="W15" s="305"/>
      <c r="X15" s="305"/>
      <c r="Y15" s="305"/>
      <c r="Z15" s="305"/>
      <c r="AA15" s="305"/>
      <c r="AB15" s="305"/>
      <c r="AC15" s="305"/>
      <c r="AD15" s="305"/>
      <c r="AE15" s="305"/>
      <c r="AF15" s="305"/>
      <c r="AG15" s="400"/>
      <c r="AH15" s="18"/>
      <c r="AI15" s="18"/>
      <c r="AJ15" s="18"/>
      <c r="AK15" s="18"/>
      <c r="AL15" s="18"/>
      <c r="AM15" s="18"/>
      <c r="AN15" s="18"/>
      <c r="AO15" s="18"/>
    </row>
    <row r="16" spans="1:41" ht="12.75" customHeight="1" x14ac:dyDescent="0.25">
      <c r="A16" s="325"/>
      <c r="B16" s="509" t="s">
        <v>483</v>
      </c>
      <c r="C16" s="509"/>
      <c r="D16" s="509"/>
      <c r="E16" s="509"/>
      <c r="F16" s="509"/>
      <c r="G16" s="509"/>
      <c r="H16" s="509"/>
      <c r="I16" s="509"/>
      <c r="J16" s="509"/>
      <c r="K16" s="509"/>
      <c r="L16" s="509"/>
      <c r="M16" s="509"/>
      <c r="N16" s="509"/>
      <c r="O16" s="509"/>
      <c r="P16" s="509"/>
      <c r="Q16" s="509"/>
      <c r="R16" s="509"/>
      <c r="S16" s="509"/>
      <c r="T16" s="509"/>
      <c r="U16" s="509"/>
      <c r="V16" s="509"/>
      <c r="W16" s="509"/>
      <c r="X16" s="509"/>
      <c r="Y16" s="509"/>
      <c r="Z16" s="509"/>
      <c r="AA16" s="509"/>
      <c r="AB16" s="509"/>
      <c r="AC16" s="509"/>
      <c r="AD16" s="509"/>
      <c r="AE16" s="509"/>
      <c r="AF16" s="509"/>
      <c r="AG16" s="510"/>
      <c r="AH16" s="18"/>
      <c r="AI16" s="18"/>
      <c r="AJ16" s="18"/>
      <c r="AK16" s="18"/>
    </row>
    <row r="17" spans="1:37" ht="12.75" customHeight="1" x14ac:dyDescent="0.25">
      <c r="A17" s="325"/>
      <c r="B17" s="509"/>
      <c r="C17" s="509"/>
      <c r="D17" s="509"/>
      <c r="E17" s="509"/>
      <c r="F17" s="509"/>
      <c r="G17" s="509"/>
      <c r="H17" s="509"/>
      <c r="I17" s="509"/>
      <c r="J17" s="509"/>
      <c r="K17" s="509"/>
      <c r="L17" s="509"/>
      <c r="M17" s="509"/>
      <c r="N17" s="509"/>
      <c r="O17" s="509"/>
      <c r="P17" s="509"/>
      <c r="Q17" s="509"/>
      <c r="R17" s="509"/>
      <c r="S17" s="509"/>
      <c r="T17" s="509"/>
      <c r="U17" s="509"/>
      <c r="V17" s="509"/>
      <c r="W17" s="509"/>
      <c r="X17" s="509"/>
      <c r="Y17" s="509"/>
      <c r="Z17" s="509"/>
      <c r="AA17" s="509"/>
      <c r="AB17" s="509"/>
      <c r="AC17" s="509"/>
      <c r="AD17" s="509"/>
      <c r="AE17" s="509"/>
      <c r="AF17" s="509"/>
      <c r="AG17" s="510"/>
      <c r="AH17" s="18"/>
      <c r="AI17" s="18"/>
      <c r="AJ17" s="18"/>
      <c r="AK17" s="18"/>
    </row>
    <row r="18" spans="1:37" ht="5.15" customHeight="1" x14ac:dyDescent="0.25">
      <c r="A18" s="325"/>
      <c r="B18" s="330"/>
      <c r="C18" s="330"/>
      <c r="D18" s="330"/>
      <c r="E18" s="330"/>
      <c r="F18" s="330"/>
      <c r="G18" s="330"/>
      <c r="H18" s="330"/>
      <c r="I18" s="330"/>
      <c r="J18" s="330"/>
      <c r="K18" s="330"/>
      <c r="L18" s="330"/>
      <c r="M18" s="330"/>
      <c r="N18" s="330"/>
      <c r="O18" s="330"/>
      <c r="P18" s="330"/>
      <c r="Q18" s="330"/>
      <c r="R18" s="330"/>
      <c r="S18" s="330"/>
      <c r="T18" s="330"/>
      <c r="U18" s="330"/>
      <c r="V18" s="330"/>
      <c r="W18" s="330"/>
      <c r="X18" s="330"/>
      <c r="Y18" s="330"/>
      <c r="Z18" s="330"/>
      <c r="AA18" s="330"/>
      <c r="AB18" s="330"/>
      <c r="AC18" s="330"/>
      <c r="AD18" s="330"/>
      <c r="AE18" s="330"/>
      <c r="AF18" s="330"/>
      <c r="AG18" s="331"/>
      <c r="AH18" s="18"/>
      <c r="AI18" s="18"/>
      <c r="AJ18" s="18"/>
      <c r="AK18" s="18"/>
    </row>
    <row r="19" spans="1:37" ht="13" x14ac:dyDescent="0.3">
      <c r="A19" s="325"/>
      <c r="B19" s="128"/>
      <c r="C19" s="333" t="s">
        <v>477</v>
      </c>
      <c r="F19" s="128"/>
      <c r="G19" s="128"/>
      <c r="H19" s="128"/>
      <c r="I19" s="333" t="s">
        <v>489</v>
      </c>
      <c r="K19" s="128"/>
      <c r="L19" s="128"/>
      <c r="M19" s="128"/>
      <c r="N19" s="128"/>
      <c r="O19" s="128"/>
      <c r="P19" s="128"/>
      <c r="Q19" s="128"/>
      <c r="R19" s="333" t="s">
        <v>633</v>
      </c>
      <c r="S19" s="128"/>
      <c r="T19" s="128"/>
      <c r="U19" s="128"/>
      <c r="V19" s="128"/>
      <c r="W19" s="128"/>
      <c r="X19" s="128"/>
      <c r="Y19" s="128"/>
      <c r="Z19" s="128"/>
      <c r="AA19" s="128"/>
      <c r="AB19" s="128"/>
      <c r="AC19" s="128"/>
      <c r="AD19" s="128"/>
      <c r="AE19" s="128"/>
      <c r="AF19" s="128"/>
      <c r="AG19" s="326"/>
      <c r="AH19" s="18"/>
      <c r="AI19" s="18"/>
      <c r="AJ19" s="18"/>
      <c r="AK19" s="18"/>
    </row>
    <row r="20" spans="1:37" ht="5.15" customHeight="1" x14ac:dyDescent="0.25">
      <c r="A20" s="325"/>
      <c r="B20" s="128"/>
      <c r="C20" s="128"/>
      <c r="D20" s="128"/>
      <c r="E20" s="128"/>
      <c r="F20" s="128"/>
      <c r="G20" s="128"/>
      <c r="H20" s="128"/>
      <c r="I20" s="128"/>
      <c r="J20" s="128"/>
      <c r="K20" s="128"/>
      <c r="L20" s="128"/>
      <c r="M20" s="128"/>
      <c r="N20" s="128"/>
      <c r="O20" s="128"/>
      <c r="P20" s="128"/>
      <c r="Q20" s="128"/>
      <c r="R20" s="128"/>
      <c r="S20" s="128"/>
      <c r="T20" s="128"/>
      <c r="U20" s="128"/>
      <c r="V20" s="128"/>
      <c r="W20" s="128"/>
      <c r="X20" s="128"/>
      <c r="Y20" s="128"/>
      <c r="Z20" s="128"/>
      <c r="AA20" s="128"/>
      <c r="AB20" s="128"/>
      <c r="AC20" s="128"/>
      <c r="AD20" s="128"/>
      <c r="AE20" s="128"/>
      <c r="AF20" s="128"/>
      <c r="AG20" s="326"/>
      <c r="AH20" s="18"/>
      <c r="AI20" s="18"/>
      <c r="AJ20" s="18"/>
      <c r="AK20" s="18"/>
    </row>
    <row r="21" spans="1:37" ht="12.65" customHeight="1" x14ac:dyDescent="0.25">
      <c r="A21" s="325"/>
      <c r="B21" s="509" t="s">
        <v>496</v>
      </c>
      <c r="C21" s="509"/>
      <c r="D21" s="509"/>
      <c r="E21" s="509"/>
      <c r="F21" s="509"/>
      <c r="G21" s="509"/>
      <c r="H21" s="509"/>
      <c r="I21" s="509"/>
      <c r="J21" s="509"/>
      <c r="K21" s="509"/>
      <c r="L21" s="509"/>
      <c r="M21" s="509"/>
      <c r="N21" s="509"/>
      <c r="O21" s="509"/>
      <c r="P21" s="509"/>
      <c r="Q21" s="509"/>
      <c r="R21" s="509"/>
      <c r="S21" s="509"/>
      <c r="T21" s="509"/>
      <c r="U21" s="509"/>
      <c r="V21" s="509"/>
      <c r="W21" s="509"/>
      <c r="X21" s="509"/>
      <c r="Y21" s="509"/>
      <c r="Z21" s="509"/>
      <c r="AA21" s="509"/>
      <c r="AB21" s="509"/>
      <c r="AC21" s="509"/>
      <c r="AD21" s="509"/>
      <c r="AE21" s="509"/>
      <c r="AF21" s="509"/>
      <c r="AG21" s="510"/>
      <c r="AH21" s="18"/>
      <c r="AI21" s="18"/>
      <c r="AJ21" s="18"/>
      <c r="AK21" s="18"/>
    </row>
    <row r="22" spans="1:37" x14ac:dyDescent="0.25">
      <c r="A22" s="325"/>
      <c r="B22" s="509"/>
      <c r="C22" s="509"/>
      <c r="D22" s="509"/>
      <c r="E22" s="509"/>
      <c r="F22" s="509"/>
      <c r="G22" s="509"/>
      <c r="H22" s="509"/>
      <c r="I22" s="509"/>
      <c r="J22" s="509"/>
      <c r="K22" s="509"/>
      <c r="L22" s="509"/>
      <c r="M22" s="509"/>
      <c r="N22" s="509"/>
      <c r="O22" s="509"/>
      <c r="P22" s="509"/>
      <c r="Q22" s="509"/>
      <c r="R22" s="509"/>
      <c r="S22" s="509"/>
      <c r="T22" s="509"/>
      <c r="U22" s="509"/>
      <c r="V22" s="509"/>
      <c r="W22" s="509"/>
      <c r="X22" s="509"/>
      <c r="Y22" s="509"/>
      <c r="Z22" s="509"/>
      <c r="AA22" s="509"/>
      <c r="AB22" s="509"/>
      <c r="AC22" s="509"/>
      <c r="AD22" s="509"/>
      <c r="AE22" s="509"/>
      <c r="AF22" s="509"/>
      <c r="AG22" s="510"/>
      <c r="AH22" s="18"/>
      <c r="AI22" s="18"/>
      <c r="AJ22" s="18"/>
      <c r="AK22" s="18"/>
    </row>
    <row r="23" spans="1:37" x14ac:dyDescent="0.25">
      <c r="A23" s="325"/>
      <c r="B23" s="509"/>
      <c r="C23" s="509"/>
      <c r="D23" s="509"/>
      <c r="E23" s="509"/>
      <c r="F23" s="509"/>
      <c r="G23" s="509"/>
      <c r="H23" s="509"/>
      <c r="I23" s="509"/>
      <c r="J23" s="509"/>
      <c r="K23" s="509"/>
      <c r="L23" s="509"/>
      <c r="M23" s="509"/>
      <c r="N23" s="509"/>
      <c r="O23" s="509"/>
      <c r="P23" s="509"/>
      <c r="Q23" s="509"/>
      <c r="R23" s="509"/>
      <c r="S23" s="509"/>
      <c r="T23" s="509"/>
      <c r="U23" s="509"/>
      <c r="V23" s="509"/>
      <c r="W23" s="509"/>
      <c r="X23" s="509"/>
      <c r="Y23" s="509"/>
      <c r="Z23" s="509"/>
      <c r="AA23" s="509"/>
      <c r="AB23" s="509"/>
      <c r="AC23" s="509"/>
      <c r="AD23" s="509"/>
      <c r="AE23" s="509"/>
      <c r="AF23" s="509"/>
      <c r="AG23" s="510"/>
      <c r="AH23" s="18"/>
      <c r="AI23" s="18"/>
      <c r="AJ23" s="18"/>
      <c r="AK23" s="18"/>
    </row>
    <row r="24" spans="1:37" x14ac:dyDescent="0.25">
      <c r="A24" s="334"/>
      <c r="B24" s="509"/>
      <c r="C24" s="509"/>
      <c r="D24" s="509"/>
      <c r="E24" s="509"/>
      <c r="F24" s="509"/>
      <c r="G24" s="509"/>
      <c r="H24" s="509"/>
      <c r="I24" s="509"/>
      <c r="J24" s="509"/>
      <c r="K24" s="509"/>
      <c r="L24" s="509"/>
      <c r="M24" s="509"/>
      <c r="N24" s="509"/>
      <c r="O24" s="509"/>
      <c r="P24" s="509"/>
      <c r="Q24" s="509"/>
      <c r="R24" s="509"/>
      <c r="S24" s="509"/>
      <c r="T24" s="509"/>
      <c r="U24" s="509"/>
      <c r="V24" s="509"/>
      <c r="W24" s="509"/>
      <c r="X24" s="509"/>
      <c r="Y24" s="509"/>
      <c r="Z24" s="509"/>
      <c r="AA24" s="509"/>
      <c r="AB24" s="509"/>
      <c r="AC24" s="509"/>
      <c r="AD24" s="509"/>
      <c r="AE24" s="509"/>
      <c r="AF24" s="509"/>
      <c r="AG24" s="510"/>
      <c r="AH24" s="18"/>
      <c r="AI24" s="18"/>
      <c r="AJ24" s="18"/>
      <c r="AK24" s="18"/>
    </row>
    <row r="25" spans="1:37" ht="12.75" customHeight="1" x14ac:dyDescent="0.25">
      <c r="A25" s="334"/>
      <c r="B25" s="26"/>
      <c r="C25" s="330"/>
      <c r="D25" s="330"/>
      <c r="E25" s="330"/>
      <c r="F25" s="330"/>
      <c r="G25" s="330"/>
      <c r="H25" s="330"/>
      <c r="I25" s="330"/>
      <c r="J25" s="330"/>
      <c r="K25" s="330"/>
      <c r="L25" s="330"/>
      <c r="M25" s="330"/>
      <c r="N25" s="330"/>
      <c r="O25" s="330"/>
      <c r="P25" s="330"/>
      <c r="Q25" s="330"/>
      <c r="R25" s="330"/>
      <c r="S25" s="330"/>
      <c r="T25" s="330"/>
      <c r="U25" s="330"/>
      <c r="V25" s="330"/>
      <c r="W25" s="330"/>
      <c r="X25" s="330"/>
      <c r="Y25" s="330"/>
      <c r="Z25" s="330"/>
      <c r="AA25" s="330"/>
      <c r="AB25" s="330"/>
      <c r="AC25" s="330"/>
      <c r="AD25" s="330"/>
      <c r="AE25" s="330"/>
      <c r="AF25" s="330"/>
      <c r="AG25" s="331"/>
      <c r="AH25" s="18"/>
      <c r="AI25" s="18"/>
      <c r="AJ25" s="18"/>
      <c r="AK25" s="18"/>
    </row>
    <row r="26" spans="1:37" ht="13" x14ac:dyDescent="0.3">
      <c r="A26" s="334"/>
      <c r="B26" s="26"/>
      <c r="C26" s="333" t="s">
        <v>495</v>
      </c>
      <c r="E26" s="330"/>
      <c r="F26" s="330"/>
      <c r="G26" s="330"/>
      <c r="H26" s="330"/>
      <c r="I26" s="330"/>
      <c r="J26" s="330"/>
      <c r="K26" s="330"/>
      <c r="L26" s="330"/>
      <c r="M26" s="330"/>
      <c r="N26" s="330"/>
      <c r="O26" s="330"/>
      <c r="P26" s="330"/>
      <c r="Q26" s="330"/>
      <c r="R26" s="330"/>
      <c r="S26" s="330"/>
      <c r="T26" s="330"/>
      <c r="U26" s="330"/>
      <c r="V26" s="330"/>
      <c r="W26" s="330"/>
      <c r="X26" s="330"/>
      <c r="Y26" s="330"/>
      <c r="Z26" s="330"/>
      <c r="AA26" s="330"/>
      <c r="AB26" s="330"/>
      <c r="AC26" s="330"/>
      <c r="AD26" s="330"/>
      <c r="AE26" s="330"/>
      <c r="AF26" s="330"/>
      <c r="AG26" s="331"/>
      <c r="AH26" s="18"/>
      <c r="AI26" s="18"/>
      <c r="AJ26" s="18"/>
      <c r="AK26" s="18"/>
    </row>
    <row r="27" spans="1:37" x14ac:dyDescent="0.25">
      <c r="A27" s="334"/>
      <c r="B27" s="26"/>
      <c r="C27" s="330"/>
      <c r="D27" s="330"/>
      <c r="E27" s="330"/>
      <c r="F27" s="330"/>
      <c r="G27" s="330"/>
      <c r="H27" s="330"/>
      <c r="I27" s="330"/>
      <c r="J27" s="330"/>
      <c r="K27" s="330"/>
      <c r="L27" s="330"/>
      <c r="M27" s="330"/>
      <c r="N27" s="330"/>
      <c r="O27" s="330"/>
      <c r="P27" s="330"/>
      <c r="Q27" s="330"/>
      <c r="R27" s="330"/>
      <c r="S27" s="330"/>
      <c r="T27" s="330"/>
      <c r="U27" s="330"/>
      <c r="V27" s="330"/>
      <c r="W27" s="330"/>
      <c r="X27" s="330"/>
      <c r="Y27" s="330"/>
      <c r="Z27" s="330"/>
      <c r="AA27" s="330"/>
      <c r="AB27" s="330"/>
      <c r="AC27" s="330"/>
      <c r="AD27" s="330"/>
      <c r="AE27" s="330"/>
      <c r="AF27" s="330"/>
      <c r="AG27" s="331"/>
      <c r="AH27" s="18"/>
      <c r="AI27" s="18"/>
      <c r="AJ27" s="18"/>
      <c r="AK27" s="18"/>
    </row>
    <row r="28" spans="1:37" ht="13" x14ac:dyDescent="0.3">
      <c r="A28" s="334"/>
      <c r="B28" s="26"/>
      <c r="C28" s="330"/>
      <c r="D28" s="333" t="s">
        <v>17</v>
      </c>
      <c r="E28" s="330"/>
      <c r="F28" s="330"/>
      <c r="G28" s="330"/>
      <c r="H28" s="330"/>
      <c r="I28" s="333" t="s">
        <v>488</v>
      </c>
      <c r="K28" s="330"/>
      <c r="L28" s="330"/>
      <c r="M28" s="330"/>
      <c r="O28" s="330"/>
      <c r="P28" s="330"/>
      <c r="R28" s="333" t="s">
        <v>625</v>
      </c>
      <c r="S28" s="330"/>
      <c r="T28" s="330"/>
      <c r="U28" s="330"/>
      <c r="V28" s="330"/>
      <c r="W28" s="330"/>
      <c r="X28" s="330"/>
      <c r="Y28" s="330"/>
      <c r="Z28" s="330"/>
      <c r="AB28" s="330"/>
      <c r="AC28" s="330"/>
      <c r="AD28" s="330"/>
      <c r="AE28" s="330"/>
      <c r="AF28" s="330"/>
      <c r="AG28" s="331"/>
      <c r="AH28" s="18"/>
      <c r="AI28" s="18"/>
      <c r="AJ28" s="18"/>
      <c r="AK28" s="18"/>
    </row>
    <row r="29" spans="1:37" ht="5.15" customHeight="1" x14ac:dyDescent="0.25">
      <c r="A29" s="334"/>
      <c r="B29" s="26"/>
      <c r="C29" s="330"/>
      <c r="D29" s="330"/>
      <c r="E29" s="330"/>
      <c r="F29" s="330"/>
      <c r="G29" s="330"/>
      <c r="H29" s="330"/>
      <c r="I29" s="330"/>
      <c r="K29" s="330"/>
      <c r="L29" s="330"/>
      <c r="M29" s="330"/>
      <c r="N29" s="330"/>
      <c r="O29" s="330"/>
      <c r="P29" s="330"/>
      <c r="Q29" s="330"/>
      <c r="R29" s="330"/>
      <c r="S29" s="330"/>
      <c r="T29" s="330"/>
      <c r="U29" s="330"/>
      <c r="V29" s="330"/>
      <c r="W29" s="330"/>
      <c r="X29" s="330"/>
      <c r="Y29" s="330"/>
      <c r="Z29" s="330"/>
      <c r="AA29" s="330"/>
      <c r="AB29" s="330"/>
      <c r="AC29" s="330"/>
      <c r="AD29" s="330"/>
      <c r="AE29" s="330"/>
      <c r="AF29" s="330"/>
      <c r="AG29" s="331"/>
      <c r="AH29" s="18"/>
      <c r="AI29" s="18"/>
      <c r="AJ29" s="18"/>
      <c r="AK29" s="18"/>
    </row>
    <row r="30" spans="1:37" ht="13" x14ac:dyDescent="0.3">
      <c r="A30" s="334"/>
      <c r="B30" s="26"/>
      <c r="C30" s="330"/>
      <c r="D30" s="330"/>
      <c r="E30" s="330"/>
      <c r="F30" s="330"/>
      <c r="G30" s="330"/>
      <c r="H30" s="330"/>
      <c r="I30" s="333" t="s">
        <v>490</v>
      </c>
      <c r="K30" s="330"/>
      <c r="L30" s="330"/>
      <c r="M30" s="330"/>
      <c r="N30" s="330"/>
      <c r="O30" s="330"/>
      <c r="P30" s="330"/>
      <c r="Q30" s="330"/>
      <c r="R30" s="333" t="s">
        <v>626</v>
      </c>
      <c r="S30" s="330"/>
      <c r="T30" s="330"/>
      <c r="U30" s="330"/>
      <c r="V30" s="330"/>
      <c r="W30" s="330"/>
      <c r="X30" s="330"/>
      <c r="Y30" s="330"/>
      <c r="Z30" s="330"/>
      <c r="AA30" s="330"/>
      <c r="AB30" s="330"/>
      <c r="AC30" s="330"/>
      <c r="AD30" s="330"/>
      <c r="AE30" s="330"/>
      <c r="AF30" s="330"/>
      <c r="AG30" s="331"/>
      <c r="AH30" s="18"/>
      <c r="AI30" s="18"/>
      <c r="AJ30" s="18"/>
      <c r="AK30" s="18"/>
    </row>
    <row r="31" spans="1:37" ht="5.15" customHeight="1" x14ac:dyDescent="0.25">
      <c r="A31" s="334"/>
      <c r="B31" s="26"/>
      <c r="C31" s="330"/>
      <c r="D31" s="330"/>
      <c r="E31" s="330"/>
      <c r="F31" s="330"/>
      <c r="G31" s="330"/>
      <c r="H31" s="330"/>
      <c r="I31" s="330"/>
      <c r="K31" s="330"/>
      <c r="L31" s="330"/>
      <c r="M31" s="330"/>
      <c r="N31" s="330"/>
      <c r="O31" s="330"/>
      <c r="P31" s="330"/>
      <c r="Q31" s="330"/>
      <c r="R31" s="330"/>
      <c r="S31" s="330"/>
      <c r="T31" s="330"/>
      <c r="U31" s="330"/>
      <c r="V31" s="330"/>
      <c r="W31" s="330"/>
      <c r="X31" s="330"/>
      <c r="Y31" s="330"/>
      <c r="Z31" s="330"/>
      <c r="AA31" s="330"/>
      <c r="AB31" s="330"/>
      <c r="AC31" s="330"/>
      <c r="AD31" s="330"/>
      <c r="AE31" s="330"/>
      <c r="AF31" s="330"/>
      <c r="AG31" s="331"/>
      <c r="AH31" s="18"/>
      <c r="AI31" s="18"/>
      <c r="AJ31" s="18"/>
      <c r="AK31" s="18"/>
    </row>
    <row r="32" spans="1:37" ht="13" x14ac:dyDescent="0.3">
      <c r="A32" s="334"/>
      <c r="B32" s="26"/>
      <c r="C32" s="330"/>
      <c r="D32" s="330"/>
      <c r="E32" s="330"/>
      <c r="F32" s="330"/>
      <c r="G32" s="330"/>
      <c r="H32" s="330"/>
      <c r="I32" s="333" t="s">
        <v>493</v>
      </c>
      <c r="K32" s="330"/>
      <c r="L32" s="330"/>
      <c r="M32" s="330"/>
      <c r="N32" s="330"/>
      <c r="O32" s="330"/>
      <c r="P32" s="330"/>
      <c r="Q32" s="330"/>
      <c r="R32" s="333" t="s">
        <v>627</v>
      </c>
      <c r="S32" s="330"/>
      <c r="T32" s="330"/>
      <c r="U32" s="330"/>
      <c r="V32" s="330"/>
      <c r="W32" s="330"/>
      <c r="X32" s="330"/>
      <c r="Y32" s="330"/>
      <c r="Z32" s="330"/>
      <c r="AA32" s="330"/>
      <c r="AB32" s="330"/>
      <c r="AC32" s="330"/>
      <c r="AD32" s="330"/>
      <c r="AE32" s="330"/>
      <c r="AF32" s="330"/>
      <c r="AG32" s="331"/>
      <c r="AH32" s="18"/>
      <c r="AI32" s="18"/>
      <c r="AJ32" s="18"/>
      <c r="AK32" s="18"/>
    </row>
    <row r="33" spans="1:37" ht="5.15" customHeight="1" x14ac:dyDescent="0.25">
      <c r="A33" s="334"/>
      <c r="B33" s="26"/>
      <c r="C33" s="330"/>
      <c r="D33" s="330"/>
      <c r="E33" s="330"/>
      <c r="F33" s="330"/>
      <c r="G33" s="330"/>
      <c r="H33" s="330"/>
      <c r="I33" s="330"/>
      <c r="K33" s="330"/>
      <c r="L33" s="330"/>
      <c r="M33" s="330"/>
      <c r="N33" s="330"/>
      <c r="O33" s="330"/>
      <c r="P33" s="330"/>
      <c r="Q33" s="330"/>
      <c r="R33" s="330"/>
      <c r="S33" s="330"/>
      <c r="T33" s="330"/>
      <c r="U33" s="330"/>
      <c r="V33" s="330"/>
      <c r="W33" s="330"/>
      <c r="X33" s="330"/>
      <c r="Y33" s="330"/>
      <c r="Z33" s="330"/>
      <c r="AA33" s="330"/>
      <c r="AB33" s="330"/>
      <c r="AC33" s="330"/>
      <c r="AD33" s="330"/>
      <c r="AE33" s="330"/>
      <c r="AF33" s="330"/>
      <c r="AG33" s="331"/>
      <c r="AH33" s="18"/>
      <c r="AI33" s="18"/>
      <c r="AJ33" s="18"/>
      <c r="AK33" s="18"/>
    </row>
    <row r="34" spans="1:37" ht="13" x14ac:dyDescent="0.3">
      <c r="A34" s="334"/>
      <c r="B34" s="26"/>
      <c r="C34" s="330"/>
      <c r="D34" s="330"/>
      <c r="E34" s="330"/>
      <c r="F34" s="330"/>
      <c r="G34" s="330"/>
      <c r="H34" s="330"/>
      <c r="I34" s="333" t="s">
        <v>492</v>
      </c>
      <c r="K34" s="330"/>
      <c r="L34" s="330"/>
      <c r="M34" s="330"/>
      <c r="N34" s="330"/>
      <c r="O34" s="330"/>
      <c r="P34" s="330"/>
      <c r="Q34" s="330"/>
      <c r="R34" s="333" t="s">
        <v>628</v>
      </c>
      <c r="S34" s="330"/>
      <c r="T34" s="330"/>
      <c r="U34" s="330"/>
      <c r="V34" s="330"/>
      <c r="W34" s="330"/>
      <c r="X34" s="330"/>
      <c r="Y34" s="330"/>
      <c r="Z34" s="330"/>
      <c r="AA34" s="330"/>
      <c r="AB34" s="330"/>
      <c r="AC34" s="330"/>
      <c r="AD34" s="330"/>
      <c r="AE34" s="330"/>
      <c r="AF34" s="330"/>
      <c r="AG34" s="331"/>
      <c r="AH34" s="18"/>
      <c r="AI34" s="18"/>
      <c r="AJ34" s="18"/>
      <c r="AK34" s="18"/>
    </row>
    <row r="35" spans="1:37" ht="5.15" customHeight="1" x14ac:dyDescent="0.25">
      <c r="A35" s="334"/>
      <c r="B35" s="26"/>
      <c r="C35" s="330"/>
      <c r="D35" s="330"/>
      <c r="E35" s="330"/>
      <c r="F35" s="330"/>
      <c r="G35" s="330"/>
      <c r="H35" s="330"/>
      <c r="K35" s="330"/>
      <c r="L35" s="330"/>
      <c r="M35" s="330"/>
      <c r="N35" s="330"/>
      <c r="O35" s="330"/>
      <c r="P35" s="330"/>
      <c r="Q35" s="330"/>
      <c r="R35" s="330"/>
      <c r="S35" s="330"/>
      <c r="T35" s="330"/>
      <c r="U35" s="330"/>
      <c r="V35" s="330"/>
      <c r="W35" s="330"/>
      <c r="X35" s="330"/>
      <c r="Y35" s="330"/>
      <c r="Z35" s="330"/>
      <c r="AA35" s="330"/>
      <c r="AB35" s="330"/>
      <c r="AC35" s="330"/>
      <c r="AD35" s="330"/>
      <c r="AE35" s="330"/>
      <c r="AF35" s="330"/>
      <c r="AG35" s="331"/>
      <c r="AH35" s="18"/>
      <c r="AI35" s="18"/>
      <c r="AJ35" s="18"/>
      <c r="AK35" s="18"/>
    </row>
    <row r="36" spans="1:37" ht="13" x14ac:dyDescent="0.3">
      <c r="A36" s="334"/>
      <c r="B36" s="26"/>
      <c r="C36" s="330"/>
      <c r="D36" s="330"/>
      <c r="E36" s="330"/>
      <c r="F36" s="330"/>
      <c r="G36" s="330"/>
      <c r="H36" s="330"/>
      <c r="I36" s="333" t="s">
        <v>491</v>
      </c>
      <c r="K36" s="330"/>
      <c r="L36" s="330"/>
      <c r="M36" s="330"/>
      <c r="N36" s="330"/>
      <c r="O36" s="330"/>
      <c r="P36" s="330"/>
      <c r="Q36" s="330"/>
      <c r="R36" s="333" t="s">
        <v>629</v>
      </c>
      <c r="S36" s="330"/>
      <c r="T36" s="330"/>
      <c r="U36" s="330"/>
      <c r="V36" s="330"/>
      <c r="W36" s="330"/>
      <c r="X36" s="330"/>
      <c r="Y36" s="330"/>
      <c r="Z36" s="330"/>
      <c r="AA36" s="330"/>
      <c r="AB36" s="330"/>
      <c r="AC36" s="330"/>
      <c r="AD36" s="330"/>
      <c r="AE36" s="330"/>
      <c r="AF36" s="330"/>
      <c r="AG36" s="331"/>
      <c r="AH36" s="18"/>
      <c r="AI36" s="18"/>
      <c r="AJ36" s="18"/>
      <c r="AK36" s="18"/>
    </row>
    <row r="37" spans="1:37" ht="5.15" customHeight="1" x14ac:dyDescent="0.25">
      <c r="A37" s="334"/>
      <c r="B37" s="26"/>
      <c r="C37" s="330"/>
      <c r="D37" s="330"/>
      <c r="E37" s="330"/>
      <c r="F37" s="330"/>
      <c r="G37" s="330"/>
      <c r="H37" s="330"/>
      <c r="I37" s="330"/>
      <c r="K37" s="330"/>
      <c r="L37" s="330"/>
      <c r="M37" s="330"/>
      <c r="N37" s="330"/>
      <c r="O37" s="330"/>
      <c r="P37" s="330"/>
      <c r="Q37" s="330"/>
      <c r="R37" s="330"/>
      <c r="S37" s="330"/>
      <c r="T37" s="330"/>
      <c r="U37" s="330"/>
      <c r="V37" s="330"/>
      <c r="W37" s="330"/>
      <c r="X37" s="330"/>
      <c r="Y37" s="330"/>
      <c r="Z37" s="330"/>
      <c r="AA37" s="330"/>
      <c r="AB37" s="330"/>
      <c r="AC37" s="330"/>
      <c r="AD37" s="330"/>
      <c r="AE37" s="330"/>
      <c r="AF37" s="330"/>
      <c r="AG37" s="331"/>
      <c r="AH37" s="18"/>
      <c r="AI37" s="18"/>
      <c r="AJ37" s="18"/>
      <c r="AK37" s="18"/>
    </row>
    <row r="38" spans="1:37" ht="13" x14ac:dyDescent="0.3">
      <c r="A38" s="334"/>
      <c r="B38" s="26"/>
      <c r="C38" s="330"/>
      <c r="D38" s="330"/>
      <c r="E38" s="330"/>
      <c r="F38" s="330"/>
      <c r="G38" s="330"/>
      <c r="H38" s="330"/>
      <c r="I38" s="333" t="s">
        <v>526</v>
      </c>
      <c r="K38" s="330"/>
      <c r="L38" s="330"/>
      <c r="M38" s="330"/>
      <c r="N38" s="330"/>
      <c r="O38" s="330"/>
      <c r="P38" s="330"/>
      <c r="Q38" s="330"/>
      <c r="R38" s="333" t="s">
        <v>630</v>
      </c>
      <c r="S38" s="330"/>
      <c r="T38" s="330"/>
      <c r="U38" s="330"/>
      <c r="V38" s="330"/>
      <c r="W38" s="330"/>
      <c r="X38" s="330"/>
      <c r="Y38" s="330"/>
      <c r="Z38" s="330"/>
      <c r="AA38" s="330"/>
      <c r="AB38" s="330"/>
      <c r="AC38" s="330"/>
      <c r="AD38" s="330"/>
      <c r="AE38" s="330"/>
      <c r="AF38" s="330"/>
      <c r="AG38" s="331"/>
      <c r="AH38" s="18"/>
      <c r="AI38" s="18"/>
      <c r="AJ38" s="18"/>
      <c r="AK38" s="18"/>
    </row>
    <row r="39" spans="1:37" ht="5.15" customHeight="1" x14ac:dyDescent="0.3">
      <c r="A39" s="334"/>
      <c r="B39" s="26"/>
      <c r="C39" s="330"/>
      <c r="D39" s="330"/>
      <c r="E39" s="330"/>
      <c r="F39" s="330"/>
      <c r="G39" s="330"/>
      <c r="H39" s="330"/>
      <c r="I39" s="333"/>
      <c r="K39" s="330"/>
      <c r="L39" s="330"/>
      <c r="M39" s="330"/>
      <c r="N39" s="330"/>
      <c r="O39" s="330"/>
      <c r="P39" s="330"/>
      <c r="Q39" s="330"/>
      <c r="R39" s="333"/>
      <c r="S39" s="330"/>
      <c r="T39" s="330"/>
      <c r="U39" s="330"/>
      <c r="V39" s="330"/>
      <c r="W39" s="330"/>
      <c r="X39" s="330"/>
      <c r="Y39" s="330"/>
      <c r="Z39" s="330"/>
      <c r="AA39" s="330"/>
      <c r="AB39" s="330"/>
      <c r="AC39" s="330"/>
      <c r="AD39" s="330"/>
      <c r="AE39" s="330"/>
      <c r="AF39" s="330"/>
      <c r="AG39" s="331"/>
      <c r="AH39" s="18"/>
      <c r="AI39" s="18"/>
      <c r="AJ39" s="18"/>
      <c r="AK39" s="18"/>
    </row>
    <row r="40" spans="1:37" ht="13" x14ac:dyDescent="0.3">
      <c r="A40" s="334"/>
      <c r="B40" s="26"/>
      <c r="C40" s="330"/>
      <c r="D40" s="330"/>
      <c r="E40" s="330"/>
      <c r="F40" s="330"/>
      <c r="G40" s="330"/>
      <c r="H40" s="330"/>
      <c r="I40" s="333"/>
      <c r="K40" s="330"/>
      <c r="L40" s="330"/>
      <c r="M40" s="330"/>
      <c r="N40" s="330"/>
      <c r="O40" s="330"/>
      <c r="P40" s="330"/>
      <c r="Q40" s="330"/>
      <c r="R40" s="333" t="s">
        <v>631</v>
      </c>
      <c r="S40" s="330"/>
      <c r="T40" s="330"/>
      <c r="U40" s="330"/>
      <c r="V40" s="330"/>
      <c r="W40" s="330"/>
      <c r="X40" s="330"/>
      <c r="Y40" s="330"/>
      <c r="Z40" s="330"/>
      <c r="AA40" s="330"/>
      <c r="AB40" s="330"/>
      <c r="AC40" s="330"/>
      <c r="AD40" s="330"/>
      <c r="AE40" s="330"/>
      <c r="AF40" s="330"/>
      <c r="AG40" s="331"/>
      <c r="AH40" s="18"/>
      <c r="AI40" s="18"/>
      <c r="AJ40" s="18"/>
      <c r="AK40" s="18"/>
    </row>
    <row r="41" spans="1:37" ht="12.75" customHeight="1" x14ac:dyDescent="0.25">
      <c r="A41" s="334"/>
      <c r="B41" s="26"/>
      <c r="C41" s="330"/>
      <c r="D41" s="330"/>
      <c r="E41" s="330"/>
      <c r="F41" s="330"/>
      <c r="G41" s="330"/>
      <c r="H41" s="330"/>
      <c r="I41" s="330"/>
      <c r="K41" s="330"/>
      <c r="L41" s="330"/>
      <c r="M41" s="330"/>
      <c r="N41" s="330"/>
      <c r="O41" s="330"/>
      <c r="P41" s="330"/>
      <c r="Q41" s="330"/>
      <c r="R41" s="330"/>
      <c r="S41" s="330"/>
      <c r="T41" s="330"/>
      <c r="U41" s="330"/>
      <c r="V41" s="330"/>
      <c r="W41" s="330"/>
      <c r="X41" s="330"/>
      <c r="Y41" s="330"/>
      <c r="Z41" s="330"/>
      <c r="AA41" s="330"/>
      <c r="AB41" s="330"/>
      <c r="AC41" s="330"/>
      <c r="AD41" s="330"/>
      <c r="AE41" s="330"/>
      <c r="AF41" s="330"/>
      <c r="AG41" s="331"/>
      <c r="AH41" s="18"/>
      <c r="AI41" s="18"/>
      <c r="AJ41" s="18"/>
      <c r="AK41" s="18"/>
    </row>
    <row r="42" spans="1:37" ht="13" x14ac:dyDescent="0.3">
      <c r="A42" s="334"/>
      <c r="B42" s="26"/>
      <c r="C42" s="408" t="s">
        <v>644</v>
      </c>
      <c r="E42" s="408" t="s">
        <v>645</v>
      </c>
      <c r="F42" s="409"/>
      <c r="G42" s="409"/>
      <c r="H42" s="409"/>
      <c r="I42" s="408"/>
      <c r="K42" s="409"/>
      <c r="L42" s="409"/>
      <c r="M42" s="409"/>
      <c r="N42" s="409"/>
      <c r="O42" s="409"/>
      <c r="P42" s="409"/>
      <c r="Q42" s="409"/>
      <c r="R42" s="408" t="s">
        <v>632</v>
      </c>
      <c r="S42" s="409"/>
      <c r="T42" s="330"/>
      <c r="U42" s="330"/>
      <c r="V42" s="330"/>
      <c r="W42" s="330"/>
      <c r="X42" s="330"/>
      <c r="Y42" s="330"/>
      <c r="Z42" s="330"/>
      <c r="AA42" s="330"/>
      <c r="AB42" s="330"/>
      <c r="AC42" s="330"/>
      <c r="AD42" s="330"/>
      <c r="AE42" s="330"/>
      <c r="AF42" s="330"/>
      <c r="AG42" s="331"/>
      <c r="AH42" s="18"/>
      <c r="AI42" s="18"/>
      <c r="AJ42" s="18"/>
      <c r="AK42" s="18"/>
    </row>
    <row r="43" spans="1:37" ht="13" x14ac:dyDescent="0.3">
      <c r="A43" s="334"/>
      <c r="B43" s="26"/>
      <c r="C43" s="409"/>
      <c r="D43" s="409"/>
      <c r="E43" s="408" t="s">
        <v>646</v>
      </c>
      <c r="F43" s="409"/>
      <c r="G43" s="409"/>
      <c r="H43" s="409"/>
      <c r="I43" s="408"/>
      <c r="K43" s="409"/>
      <c r="L43" s="409"/>
      <c r="M43" s="409"/>
      <c r="N43" s="409"/>
      <c r="O43" s="409"/>
      <c r="P43" s="409"/>
      <c r="Q43" s="409"/>
      <c r="R43" s="408" t="s">
        <v>647</v>
      </c>
      <c r="S43" s="409"/>
      <c r="T43" s="403"/>
      <c r="U43" s="403"/>
      <c r="V43" s="403"/>
      <c r="W43" s="403"/>
      <c r="X43" s="403"/>
      <c r="Y43" s="403"/>
      <c r="Z43" s="403"/>
      <c r="AA43" s="403"/>
      <c r="AB43" s="403"/>
      <c r="AC43" s="403"/>
      <c r="AD43" s="403"/>
      <c r="AE43" s="403"/>
      <c r="AF43" s="403"/>
      <c r="AG43" s="404"/>
      <c r="AH43" s="18"/>
      <c r="AI43" s="18"/>
      <c r="AJ43" s="18"/>
      <c r="AK43" s="18"/>
    </row>
    <row r="44" spans="1:37" ht="13" x14ac:dyDescent="0.3">
      <c r="A44" s="334"/>
      <c r="B44" s="26"/>
      <c r="C44" s="409"/>
      <c r="D44" s="409"/>
      <c r="E44" s="408" t="s">
        <v>648</v>
      </c>
      <c r="F44" s="409"/>
      <c r="G44" s="409"/>
      <c r="H44" s="409"/>
      <c r="I44" s="408"/>
      <c r="K44" s="409"/>
      <c r="L44" s="409"/>
      <c r="M44" s="409"/>
      <c r="N44" s="409"/>
      <c r="O44" s="409"/>
      <c r="P44" s="409"/>
      <c r="Q44" s="409"/>
      <c r="R44" s="408" t="s">
        <v>649</v>
      </c>
      <c r="S44" s="409"/>
      <c r="T44" s="403"/>
      <c r="U44" s="403"/>
      <c r="V44" s="403"/>
      <c r="W44" s="403"/>
      <c r="X44" s="403"/>
      <c r="Y44" s="403"/>
      <c r="Z44" s="403"/>
      <c r="AA44" s="403"/>
      <c r="AB44" s="403"/>
      <c r="AC44" s="403"/>
      <c r="AD44" s="403"/>
      <c r="AE44" s="403"/>
      <c r="AF44" s="403"/>
      <c r="AG44" s="404"/>
      <c r="AH44" s="18"/>
      <c r="AI44" s="18"/>
      <c r="AJ44" s="18"/>
      <c r="AK44" s="18"/>
    </row>
    <row r="45" spans="1:37" ht="13" x14ac:dyDescent="0.3">
      <c r="A45" s="334"/>
      <c r="B45" s="26"/>
      <c r="C45" s="409"/>
      <c r="D45" s="409"/>
      <c r="E45" s="408" t="s">
        <v>650</v>
      </c>
      <c r="F45" s="409"/>
      <c r="G45" s="409"/>
      <c r="H45" s="409"/>
      <c r="I45" s="408"/>
      <c r="K45" s="409"/>
      <c r="L45" s="409"/>
      <c r="M45" s="409"/>
      <c r="N45" s="409"/>
      <c r="O45" s="409"/>
      <c r="P45" s="409"/>
      <c r="Q45" s="409"/>
      <c r="R45" s="408" t="s">
        <v>651</v>
      </c>
      <c r="S45" s="409"/>
      <c r="T45" s="403"/>
      <c r="U45" s="403"/>
      <c r="V45" s="403"/>
      <c r="W45" s="403"/>
      <c r="X45" s="403"/>
      <c r="Y45" s="403"/>
      <c r="Z45" s="403"/>
      <c r="AA45" s="403"/>
      <c r="AB45" s="403"/>
      <c r="AC45" s="403"/>
      <c r="AD45" s="403"/>
      <c r="AE45" s="403"/>
      <c r="AF45" s="403"/>
      <c r="AG45" s="404"/>
      <c r="AH45" s="18"/>
      <c r="AI45" s="18"/>
      <c r="AJ45" s="18"/>
      <c r="AK45" s="18"/>
    </row>
    <row r="46" spans="1:37" ht="13" x14ac:dyDescent="0.3">
      <c r="A46" s="334"/>
      <c r="B46" s="26"/>
      <c r="C46" s="409"/>
      <c r="D46" s="409"/>
      <c r="E46" s="408" t="s">
        <v>652</v>
      </c>
      <c r="F46" s="409"/>
      <c r="G46" s="409"/>
      <c r="H46" s="409"/>
      <c r="I46" s="408"/>
      <c r="K46" s="409"/>
      <c r="L46" s="409"/>
      <c r="M46" s="409"/>
      <c r="N46" s="409"/>
      <c r="O46" s="409"/>
      <c r="P46" s="409"/>
      <c r="Q46" s="409"/>
      <c r="R46" s="408" t="s">
        <v>653</v>
      </c>
      <c r="S46" s="409"/>
      <c r="T46" s="403"/>
      <c r="U46" s="403"/>
      <c r="V46" s="403"/>
      <c r="W46" s="403"/>
      <c r="X46" s="403"/>
      <c r="Y46" s="403"/>
      <c r="Z46" s="403"/>
      <c r="AA46" s="403"/>
      <c r="AB46" s="403"/>
      <c r="AC46" s="403"/>
      <c r="AD46" s="403"/>
      <c r="AE46" s="403"/>
      <c r="AF46" s="403"/>
      <c r="AG46" s="404"/>
      <c r="AH46" s="18"/>
      <c r="AI46" s="18"/>
      <c r="AJ46" s="18"/>
      <c r="AK46" s="18"/>
    </row>
    <row r="47" spans="1:37" x14ac:dyDescent="0.25">
      <c r="A47" s="335"/>
      <c r="B47" s="31"/>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36"/>
      <c r="AH47" s="18"/>
      <c r="AI47" s="18"/>
      <c r="AJ47" s="18"/>
      <c r="AK47" s="18"/>
    </row>
    <row r="48" spans="1:37" x14ac:dyDescent="0.25">
      <c r="A48" s="379"/>
      <c r="B48" s="380"/>
      <c r="C48" s="380"/>
      <c r="D48" s="380"/>
      <c r="E48" s="380"/>
      <c r="F48" s="380"/>
      <c r="G48" s="380"/>
      <c r="H48" s="380"/>
      <c r="I48" s="380"/>
      <c r="J48" s="380"/>
      <c r="K48" s="380"/>
      <c r="L48" s="380"/>
      <c r="M48" s="380"/>
      <c r="N48" s="380"/>
      <c r="O48" s="380"/>
      <c r="P48" s="380"/>
      <c r="Q48" s="380"/>
      <c r="R48" s="380"/>
      <c r="S48" s="380"/>
      <c r="T48" s="380"/>
      <c r="U48" s="380"/>
      <c r="V48" s="380"/>
      <c r="W48" s="380"/>
      <c r="X48" s="380"/>
      <c r="Y48" s="380"/>
      <c r="Z48" s="380"/>
      <c r="AA48" s="380"/>
      <c r="AB48" s="380"/>
      <c r="AC48" s="380"/>
      <c r="AD48" s="380"/>
      <c r="AE48" s="380"/>
      <c r="AF48" s="380"/>
      <c r="AG48" s="381"/>
      <c r="AH48" s="18"/>
      <c r="AI48" s="18"/>
      <c r="AJ48" s="18"/>
      <c r="AK48" s="18"/>
    </row>
    <row r="49" spans="1:37" x14ac:dyDescent="0.25">
      <c r="A49" s="325"/>
      <c r="B49" s="128"/>
      <c r="C49" s="128"/>
      <c r="D49" s="128"/>
      <c r="E49" s="128"/>
      <c r="F49" s="128"/>
      <c r="G49" s="128"/>
      <c r="H49" s="128"/>
      <c r="I49" s="128"/>
      <c r="J49" s="128"/>
      <c r="K49" s="128"/>
      <c r="L49" s="128"/>
      <c r="M49" s="128"/>
      <c r="N49" s="128"/>
      <c r="O49" s="128"/>
      <c r="P49" s="128"/>
      <c r="Q49" s="128"/>
      <c r="R49" s="128"/>
      <c r="S49" s="128"/>
      <c r="T49" s="128"/>
      <c r="U49" s="128"/>
      <c r="V49" s="128"/>
      <c r="W49" s="128"/>
      <c r="X49" s="128"/>
      <c r="Y49" s="128"/>
      <c r="Z49" s="128"/>
      <c r="AA49" s="128"/>
      <c r="AB49" s="128"/>
      <c r="AC49" s="128"/>
      <c r="AD49" s="128"/>
      <c r="AE49" s="128"/>
      <c r="AF49" s="128"/>
      <c r="AG49" s="326"/>
      <c r="AH49" s="18"/>
      <c r="AI49" s="18"/>
      <c r="AJ49" s="18"/>
      <c r="AK49" s="18"/>
    </row>
    <row r="50" spans="1:37" ht="12.75" customHeight="1" x14ac:dyDescent="0.25">
      <c r="A50" s="337" t="s">
        <v>494</v>
      </c>
      <c r="B50" s="128"/>
      <c r="C50" s="128"/>
      <c r="D50" s="128"/>
      <c r="E50" s="128"/>
      <c r="F50" s="128"/>
      <c r="G50" s="128"/>
      <c r="H50" s="128"/>
      <c r="I50" s="128"/>
      <c r="J50" s="128"/>
      <c r="K50" s="128"/>
      <c r="L50" s="128"/>
      <c r="M50" s="128"/>
      <c r="N50" s="128"/>
      <c r="O50" s="128"/>
      <c r="P50" s="128"/>
      <c r="Q50" s="128"/>
      <c r="R50" s="128"/>
      <c r="S50" s="128"/>
      <c r="T50" s="128"/>
      <c r="U50" s="128"/>
      <c r="V50" s="128"/>
      <c r="W50" s="128"/>
      <c r="X50" s="128"/>
      <c r="Y50" s="128"/>
      <c r="Z50" s="128"/>
      <c r="AA50" s="128"/>
      <c r="AB50" s="128"/>
      <c r="AC50" s="128"/>
      <c r="AD50" s="128"/>
      <c r="AE50" s="128"/>
      <c r="AF50" s="128"/>
      <c r="AG50" s="326"/>
      <c r="AH50" s="338"/>
      <c r="AI50" s="338"/>
      <c r="AJ50" s="338"/>
      <c r="AK50" s="338"/>
    </row>
    <row r="51" spans="1:37" ht="5.15" customHeight="1" x14ac:dyDescent="0.25">
      <c r="A51" s="325"/>
      <c r="B51" s="128"/>
      <c r="C51" s="128"/>
      <c r="D51" s="128"/>
      <c r="E51" s="128"/>
      <c r="F51" s="128"/>
      <c r="G51" s="128"/>
      <c r="H51" s="128"/>
      <c r="I51" s="128"/>
      <c r="J51" s="128"/>
      <c r="K51" s="128"/>
      <c r="L51" s="128"/>
      <c r="M51" s="128"/>
      <c r="N51" s="128"/>
      <c r="O51" s="128"/>
      <c r="P51" s="128"/>
      <c r="Q51" s="128"/>
      <c r="R51" s="128"/>
      <c r="S51" s="128"/>
      <c r="T51" s="128"/>
      <c r="U51" s="128"/>
      <c r="V51" s="128"/>
      <c r="W51" s="128"/>
      <c r="X51" s="128"/>
      <c r="Y51" s="128"/>
      <c r="Z51" s="128"/>
      <c r="AA51" s="128"/>
      <c r="AB51" s="128"/>
      <c r="AC51" s="128"/>
      <c r="AD51" s="128"/>
      <c r="AE51" s="128"/>
      <c r="AF51" s="128"/>
      <c r="AG51" s="326"/>
      <c r="AH51" s="338"/>
      <c r="AI51" s="338"/>
      <c r="AJ51" s="338"/>
      <c r="AK51" s="338"/>
    </row>
    <row r="52" spans="1:37" ht="12.75" customHeight="1" x14ac:dyDescent="0.25">
      <c r="A52" s="325"/>
      <c r="B52" s="499" t="s">
        <v>604</v>
      </c>
      <c r="C52" s="499"/>
      <c r="D52" s="499"/>
      <c r="E52" s="499"/>
      <c r="F52" s="499"/>
      <c r="G52" s="499"/>
      <c r="H52" s="499"/>
      <c r="I52" s="499"/>
      <c r="J52" s="499"/>
      <c r="K52" s="499"/>
      <c r="L52" s="499"/>
      <c r="M52" s="499"/>
      <c r="N52" s="499"/>
      <c r="O52" s="499"/>
      <c r="P52" s="499"/>
      <c r="Q52" s="499"/>
      <c r="R52" s="499"/>
      <c r="S52" s="499"/>
      <c r="T52" s="499"/>
      <c r="U52" s="499"/>
      <c r="V52" s="499"/>
      <c r="W52" s="499"/>
      <c r="X52" s="499"/>
      <c r="Y52" s="499"/>
      <c r="Z52" s="499"/>
      <c r="AA52" s="499"/>
      <c r="AB52" s="499"/>
      <c r="AC52" s="499"/>
      <c r="AD52" s="499"/>
      <c r="AE52" s="499"/>
      <c r="AF52" s="499"/>
      <c r="AG52" s="500"/>
      <c r="AH52" s="338"/>
      <c r="AI52" s="338"/>
      <c r="AJ52" s="338"/>
      <c r="AK52" s="338"/>
    </row>
    <row r="53" spans="1:37" ht="12.75" customHeight="1" x14ac:dyDescent="0.25">
      <c r="A53" s="325"/>
      <c r="B53" s="499"/>
      <c r="C53" s="499"/>
      <c r="D53" s="499"/>
      <c r="E53" s="499"/>
      <c r="F53" s="499"/>
      <c r="G53" s="499"/>
      <c r="H53" s="499"/>
      <c r="I53" s="499"/>
      <c r="J53" s="499"/>
      <c r="K53" s="499"/>
      <c r="L53" s="499"/>
      <c r="M53" s="499"/>
      <c r="N53" s="499"/>
      <c r="O53" s="499"/>
      <c r="P53" s="499"/>
      <c r="Q53" s="499"/>
      <c r="R53" s="499"/>
      <c r="S53" s="499"/>
      <c r="T53" s="499"/>
      <c r="U53" s="499"/>
      <c r="V53" s="499"/>
      <c r="W53" s="499"/>
      <c r="X53" s="499"/>
      <c r="Y53" s="499"/>
      <c r="Z53" s="499"/>
      <c r="AA53" s="499"/>
      <c r="AB53" s="499"/>
      <c r="AC53" s="499"/>
      <c r="AD53" s="499"/>
      <c r="AE53" s="499"/>
      <c r="AF53" s="499"/>
      <c r="AG53" s="500"/>
      <c r="AH53" s="338"/>
      <c r="AI53" s="338"/>
      <c r="AJ53" s="338"/>
      <c r="AK53" s="338"/>
    </row>
    <row r="54" spans="1:37" ht="12.75" customHeight="1" x14ac:dyDescent="0.25">
      <c r="A54" s="325"/>
      <c r="B54" s="499"/>
      <c r="C54" s="499"/>
      <c r="D54" s="499"/>
      <c r="E54" s="499"/>
      <c r="F54" s="499"/>
      <c r="G54" s="499"/>
      <c r="H54" s="499"/>
      <c r="I54" s="499"/>
      <c r="J54" s="499"/>
      <c r="K54" s="499"/>
      <c r="L54" s="499"/>
      <c r="M54" s="499"/>
      <c r="N54" s="499"/>
      <c r="O54" s="499"/>
      <c r="P54" s="499"/>
      <c r="Q54" s="499"/>
      <c r="R54" s="499"/>
      <c r="S54" s="499"/>
      <c r="T54" s="499"/>
      <c r="U54" s="499"/>
      <c r="V54" s="499"/>
      <c r="W54" s="499"/>
      <c r="X54" s="499"/>
      <c r="Y54" s="499"/>
      <c r="Z54" s="499"/>
      <c r="AA54" s="499"/>
      <c r="AB54" s="499"/>
      <c r="AC54" s="499"/>
      <c r="AD54" s="499"/>
      <c r="AE54" s="499"/>
      <c r="AF54" s="499"/>
      <c r="AG54" s="500"/>
      <c r="AH54" s="338"/>
      <c r="AI54" s="338"/>
      <c r="AJ54" s="338"/>
      <c r="AK54" s="338"/>
    </row>
    <row r="55" spans="1:37" ht="12.75" customHeight="1" x14ac:dyDescent="0.25">
      <c r="A55" s="325"/>
      <c r="B55" s="499"/>
      <c r="C55" s="499"/>
      <c r="D55" s="499"/>
      <c r="E55" s="499"/>
      <c r="F55" s="499"/>
      <c r="G55" s="499"/>
      <c r="H55" s="499"/>
      <c r="I55" s="499"/>
      <c r="J55" s="499"/>
      <c r="K55" s="499"/>
      <c r="L55" s="499"/>
      <c r="M55" s="499"/>
      <c r="N55" s="499"/>
      <c r="O55" s="499"/>
      <c r="P55" s="499"/>
      <c r="Q55" s="499"/>
      <c r="R55" s="499"/>
      <c r="S55" s="499"/>
      <c r="T55" s="499"/>
      <c r="U55" s="499"/>
      <c r="V55" s="499"/>
      <c r="W55" s="499"/>
      <c r="X55" s="499"/>
      <c r="Y55" s="499"/>
      <c r="Z55" s="499"/>
      <c r="AA55" s="499"/>
      <c r="AB55" s="499"/>
      <c r="AC55" s="499"/>
      <c r="AD55" s="499"/>
      <c r="AE55" s="499"/>
      <c r="AF55" s="499"/>
      <c r="AG55" s="500"/>
      <c r="AH55" s="338"/>
      <c r="AI55" s="338"/>
      <c r="AJ55" s="338"/>
      <c r="AK55" s="338"/>
    </row>
    <row r="56" spans="1:37" ht="12.75" customHeight="1" x14ac:dyDescent="0.25">
      <c r="A56" s="325"/>
      <c r="B56" s="499"/>
      <c r="C56" s="499"/>
      <c r="D56" s="499"/>
      <c r="E56" s="499"/>
      <c r="F56" s="499"/>
      <c r="G56" s="499"/>
      <c r="H56" s="499"/>
      <c r="I56" s="499"/>
      <c r="J56" s="499"/>
      <c r="K56" s="499"/>
      <c r="L56" s="499"/>
      <c r="M56" s="499"/>
      <c r="N56" s="499"/>
      <c r="O56" s="499"/>
      <c r="P56" s="499"/>
      <c r="Q56" s="499"/>
      <c r="R56" s="499"/>
      <c r="S56" s="499"/>
      <c r="T56" s="499"/>
      <c r="U56" s="499"/>
      <c r="V56" s="499"/>
      <c r="W56" s="499"/>
      <c r="X56" s="499"/>
      <c r="Y56" s="499"/>
      <c r="Z56" s="499"/>
      <c r="AA56" s="499"/>
      <c r="AB56" s="499"/>
      <c r="AC56" s="499"/>
      <c r="AD56" s="499"/>
      <c r="AE56" s="499"/>
      <c r="AF56" s="499"/>
      <c r="AG56" s="500"/>
      <c r="AH56" s="338"/>
      <c r="AI56" s="338"/>
      <c r="AJ56" s="338"/>
      <c r="AK56" s="338"/>
    </row>
    <row r="57" spans="1:37" ht="5.15" customHeight="1" x14ac:dyDescent="0.25">
      <c r="A57" s="325"/>
      <c r="B57" s="382"/>
      <c r="C57" s="382"/>
      <c r="D57" s="382"/>
      <c r="E57" s="382"/>
      <c r="F57" s="382"/>
      <c r="G57" s="382"/>
      <c r="H57" s="382"/>
      <c r="I57" s="382"/>
      <c r="J57" s="382"/>
      <c r="K57" s="382"/>
      <c r="L57" s="382"/>
      <c r="M57" s="382"/>
      <c r="N57" s="382"/>
      <c r="O57" s="382"/>
      <c r="P57" s="382"/>
      <c r="Q57" s="382"/>
      <c r="R57" s="382"/>
      <c r="S57" s="382"/>
      <c r="T57" s="382"/>
      <c r="U57" s="382"/>
      <c r="V57" s="382"/>
      <c r="W57" s="382"/>
      <c r="X57" s="382"/>
      <c r="Y57" s="382"/>
      <c r="Z57" s="382"/>
      <c r="AA57" s="382"/>
      <c r="AB57" s="382"/>
      <c r="AC57" s="382"/>
      <c r="AD57" s="382"/>
      <c r="AE57" s="382"/>
      <c r="AF57" s="382"/>
      <c r="AG57" s="339"/>
      <c r="AH57" s="338"/>
      <c r="AI57" s="338"/>
      <c r="AJ57" s="338"/>
      <c r="AK57" s="338"/>
    </row>
    <row r="58" spans="1:37" ht="12.75" customHeight="1" x14ac:dyDescent="0.25">
      <c r="A58" s="325"/>
      <c r="B58" s="125" t="s">
        <v>480</v>
      </c>
      <c r="C58" s="382"/>
      <c r="D58" s="382"/>
      <c r="E58" s="382"/>
      <c r="F58" s="382"/>
      <c r="G58" s="382"/>
      <c r="H58" s="382"/>
      <c r="I58" s="382"/>
      <c r="J58" s="382"/>
      <c r="K58" s="382"/>
      <c r="L58" s="382"/>
      <c r="M58" s="382"/>
      <c r="N58" s="382"/>
      <c r="O58" s="382"/>
      <c r="P58" s="382"/>
      <c r="Q58" s="382"/>
      <c r="R58" s="382"/>
      <c r="S58" s="382"/>
      <c r="T58" s="382"/>
      <c r="U58" s="382"/>
      <c r="V58" s="382"/>
      <c r="W58" s="382"/>
      <c r="X58" s="382"/>
      <c r="Y58" s="382"/>
      <c r="Z58" s="382"/>
      <c r="AA58" s="382"/>
      <c r="AB58" s="382"/>
      <c r="AC58" s="382"/>
      <c r="AD58" s="382"/>
      <c r="AE58" s="382"/>
      <c r="AF58" s="382"/>
      <c r="AG58" s="339"/>
      <c r="AH58" s="338"/>
      <c r="AI58" s="338"/>
      <c r="AJ58" s="338"/>
      <c r="AK58" s="338"/>
    </row>
    <row r="59" spans="1:37" ht="12.75" customHeight="1" x14ac:dyDescent="0.25">
      <c r="A59" s="325"/>
      <c r="B59" s="382"/>
      <c r="C59" s="383" t="s">
        <v>478</v>
      </c>
      <c r="D59" s="125" t="s">
        <v>481</v>
      </c>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340"/>
      <c r="AH59" s="338"/>
      <c r="AI59" s="338"/>
      <c r="AJ59" s="338"/>
      <c r="AK59" s="338"/>
    </row>
    <row r="60" spans="1:37" ht="12.75" customHeight="1" x14ac:dyDescent="0.25">
      <c r="A60" s="325"/>
      <c r="B60" s="382"/>
      <c r="C60" s="383" t="s">
        <v>479</v>
      </c>
      <c r="D60" s="128" t="s">
        <v>485</v>
      </c>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340"/>
      <c r="AH60" s="338"/>
      <c r="AI60" s="338"/>
      <c r="AJ60" s="338"/>
      <c r="AK60" s="338"/>
    </row>
    <row r="61" spans="1:37" ht="12.75" customHeight="1" x14ac:dyDescent="0.25">
      <c r="A61" s="325"/>
      <c r="B61" s="382"/>
      <c r="C61" s="383" t="s">
        <v>482</v>
      </c>
      <c r="D61" s="128" t="s">
        <v>486</v>
      </c>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340"/>
      <c r="AH61" s="338"/>
      <c r="AI61" s="338"/>
      <c r="AJ61" s="338"/>
      <c r="AK61" s="338"/>
    </row>
    <row r="62" spans="1:37" ht="5.15" customHeight="1" x14ac:dyDescent="0.25">
      <c r="A62" s="325"/>
      <c r="B62" s="382"/>
      <c r="C62" s="383"/>
      <c r="D62" s="128"/>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340"/>
      <c r="AH62" s="338"/>
      <c r="AI62" s="338"/>
      <c r="AJ62" s="338"/>
      <c r="AK62" s="338"/>
    </row>
    <row r="63" spans="1:37" ht="12.75" customHeight="1" x14ac:dyDescent="0.25">
      <c r="A63" s="341"/>
      <c r="B63" s="499" t="s">
        <v>484</v>
      </c>
      <c r="C63" s="501"/>
      <c r="D63" s="501"/>
      <c r="E63" s="501"/>
      <c r="F63" s="501"/>
      <c r="G63" s="501"/>
      <c r="H63" s="501"/>
      <c r="I63" s="501"/>
      <c r="J63" s="501"/>
      <c r="K63" s="501"/>
      <c r="L63" s="501"/>
      <c r="M63" s="501"/>
      <c r="N63" s="501"/>
      <c r="O63" s="501"/>
      <c r="P63" s="501"/>
      <c r="Q63" s="501"/>
      <c r="R63" s="501"/>
      <c r="S63" s="501"/>
      <c r="T63" s="501"/>
      <c r="U63" s="501"/>
      <c r="V63" s="501"/>
      <c r="W63" s="501"/>
      <c r="X63" s="501"/>
      <c r="Y63" s="501"/>
      <c r="Z63" s="501"/>
      <c r="AA63" s="501"/>
      <c r="AB63" s="501"/>
      <c r="AC63" s="501"/>
      <c r="AD63" s="501"/>
      <c r="AE63" s="501"/>
      <c r="AF63" s="501"/>
      <c r="AG63" s="502"/>
      <c r="AH63" s="338"/>
      <c r="AI63" s="338"/>
      <c r="AJ63" s="338"/>
      <c r="AK63" s="338"/>
    </row>
    <row r="64" spans="1:37" ht="12.75" customHeight="1" x14ac:dyDescent="0.25">
      <c r="A64" s="212"/>
      <c r="B64" s="342"/>
      <c r="C64" s="342"/>
      <c r="D64" s="342"/>
      <c r="E64" s="342"/>
      <c r="F64" s="342"/>
      <c r="G64" s="342"/>
      <c r="H64" s="342"/>
      <c r="I64" s="342"/>
      <c r="J64" s="342"/>
      <c r="K64" s="342"/>
      <c r="L64" s="342"/>
      <c r="M64" s="342"/>
      <c r="N64" s="342"/>
      <c r="O64" s="342"/>
      <c r="P64" s="342"/>
      <c r="Q64" s="342"/>
      <c r="R64" s="342"/>
      <c r="S64" s="342"/>
      <c r="T64" s="342"/>
      <c r="U64" s="342"/>
      <c r="V64" s="342"/>
      <c r="W64" s="342"/>
      <c r="X64" s="342"/>
      <c r="Y64" s="342"/>
      <c r="Z64" s="342"/>
      <c r="AA64" s="342"/>
      <c r="AB64" s="342"/>
      <c r="AC64" s="342"/>
      <c r="AD64" s="342"/>
      <c r="AE64" s="342"/>
      <c r="AF64" s="342"/>
      <c r="AG64" s="343"/>
      <c r="AH64" s="338"/>
      <c r="AI64" s="338"/>
      <c r="AJ64" s="338"/>
      <c r="AK64" s="338"/>
    </row>
    <row r="65" spans="1:37" x14ac:dyDescent="0.25">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row>
    <row r="66" spans="1:37" x14ac:dyDescent="0.25">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row>
    <row r="67" spans="1:37" x14ac:dyDescent="0.25">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row>
    <row r="71" spans="1:37" ht="12.75" customHeight="1" x14ac:dyDescent="0.25"/>
  </sheetData>
  <sheetProtection algorithmName="SHA-512" hashValue="XYmcpHa2nXE3iWLh+C5n/ru/mjEs5j4jMoxshUNjaGJ/BgMfxS0hhkaMyM+FmTDvePed40uHuI5K+XVvZt5Bqw==" saltValue="cHwHazSXPcF9v1rD/rvFyg==" spinCount="100000" sheet="1" objects="1" scenarios="1"/>
  <mergeCells count="6">
    <mergeCell ref="B52:AG56"/>
    <mergeCell ref="B63:AG63"/>
    <mergeCell ref="A1:AG1"/>
    <mergeCell ref="A3:AG5"/>
    <mergeCell ref="B16:AG17"/>
    <mergeCell ref="B21:AG24"/>
  </mergeCells>
  <printOptions horizontalCentered="1" verticalCentered="1"/>
  <pageMargins left="0.45" right="0.3" top="0.3" bottom="0.3" header="0.3" footer="0.3"/>
  <pageSetup scale="9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9DE66-2D96-4557-A167-BDF9CDB348DE}">
  <sheetPr>
    <pageSetUpPr fitToPage="1"/>
  </sheetPr>
  <dimension ref="A1:AM61"/>
  <sheetViews>
    <sheetView showGridLines="0" zoomScaleNormal="100" workbookViewId="0"/>
  </sheetViews>
  <sheetFormatPr defaultRowHeight="12.5" x14ac:dyDescent="0.25"/>
  <cols>
    <col min="1" max="1" width="2" customWidth="1"/>
    <col min="2" max="2" width="1.7265625" customWidth="1"/>
    <col min="3" max="3" width="13.81640625" customWidth="1"/>
    <col min="5" max="5" width="5.453125" customWidth="1"/>
    <col min="6" max="6" width="12.81640625" customWidth="1"/>
    <col min="11" max="11" width="13.1796875" customWidth="1"/>
    <col min="14" max="39" width="9.1796875" style="449" customWidth="1"/>
  </cols>
  <sheetData>
    <row r="1" spans="1:15" ht="12.75" customHeight="1" x14ac:dyDescent="0.25">
      <c r="A1" s="18"/>
      <c r="B1" s="200"/>
      <c r="C1" s="461"/>
      <c r="D1" s="1020" t="s">
        <v>724</v>
      </c>
      <c r="E1" s="1021"/>
      <c r="F1" s="1021"/>
      <c r="G1" s="1021"/>
      <c r="H1" s="1021"/>
      <c r="I1" s="1021"/>
      <c r="J1" s="1021"/>
      <c r="K1" s="1021"/>
      <c r="L1" s="1021"/>
      <c r="M1" s="1022"/>
      <c r="N1" s="462"/>
      <c r="O1" s="462"/>
    </row>
    <row r="2" spans="1:15" ht="13.5" customHeight="1" thickBot="1" x14ac:dyDescent="0.3">
      <c r="A2" s="18"/>
      <c r="B2" s="194"/>
      <c r="C2" s="463"/>
      <c r="D2" s="1023"/>
      <c r="E2" s="1024"/>
      <c r="F2" s="1024"/>
      <c r="G2" s="1024"/>
      <c r="H2" s="1024"/>
      <c r="I2" s="1024"/>
      <c r="J2" s="1024"/>
      <c r="K2" s="1024"/>
      <c r="L2" s="1024"/>
      <c r="M2" s="1025"/>
      <c r="N2" s="462"/>
      <c r="O2" s="462"/>
    </row>
    <row r="3" spans="1:15" ht="12.75" customHeight="1" x14ac:dyDescent="0.25">
      <c r="A3" s="18"/>
      <c r="B3" s="1026" t="s">
        <v>669</v>
      </c>
      <c r="C3" s="1027"/>
      <c r="D3" s="1030" t="str">
        <f>IF('NC Checklist (p1 - All Paths)'!H3="","",'NC Checklist (p1 - All Paths)'!H3)</f>
        <v/>
      </c>
      <c r="E3" s="1031"/>
      <c r="F3" s="1031"/>
      <c r="G3" s="1031"/>
      <c r="H3" s="1031"/>
      <c r="I3" s="1031"/>
      <c r="J3" s="1032"/>
      <c r="K3" s="1036" t="s">
        <v>670</v>
      </c>
      <c r="L3" s="955" t="str">
        <f>IF('NC Checklist (p1 - All Paths)'!AE3="","",'NC Checklist (p1 - All Paths)'!AE3)</f>
        <v/>
      </c>
      <c r="M3" s="956"/>
      <c r="N3" s="462"/>
      <c r="O3" s="462"/>
    </row>
    <row r="4" spans="1:15" ht="13.5" customHeight="1" thickBot="1" x14ac:dyDescent="0.3">
      <c r="A4" s="18"/>
      <c r="B4" s="1028"/>
      <c r="C4" s="1029"/>
      <c r="D4" s="1033"/>
      <c r="E4" s="1034"/>
      <c r="F4" s="1034"/>
      <c r="G4" s="1034"/>
      <c r="H4" s="1034"/>
      <c r="I4" s="1034"/>
      <c r="J4" s="1035"/>
      <c r="K4" s="1037"/>
      <c r="L4" s="957"/>
      <c r="M4" s="958"/>
      <c r="N4" s="462"/>
      <c r="O4" s="462"/>
    </row>
    <row r="5" spans="1:15" ht="5.15" customHeight="1" x14ac:dyDescent="0.3">
      <c r="A5" s="18"/>
      <c r="B5" s="464"/>
      <c r="C5" s="465"/>
      <c r="D5" s="465"/>
      <c r="E5" s="465"/>
      <c r="F5" s="465"/>
      <c r="G5" s="465"/>
      <c r="H5" s="465"/>
      <c r="I5" s="465"/>
      <c r="J5" s="465"/>
      <c r="K5" s="465"/>
      <c r="L5" s="465"/>
      <c r="M5" s="466"/>
      <c r="N5" s="462"/>
      <c r="O5" s="462"/>
    </row>
    <row r="6" spans="1:15" ht="12.75" customHeight="1" x14ac:dyDescent="0.25">
      <c r="A6" s="18"/>
      <c r="B6" s="1038" t="s">
        <v>691</v>
      </c>
      <c r="C6" s="1039"/>
      <c r="D6" s="1040"/>
      <c r="E6" s="1041"/>
      <c r="F6" s="1042"/>
      <c r="G6" s="467" t="s">
        <v>672</v>
      </c>
      <c r="H6" s="1043"/>
      <c r="I6" s="1043"/>
      <c r="J6" s="1043"/>
      <c r="K6" s="467" t="s">
        <v>673</v>
      </c>
      <c r="L6" s="1043"/>
      <c r="M6" s="1044"/>
      <c r="N6" s="462"/>
      <c r="O6" s="462"/>
    </row>
    <row r="7" spans="1:15" ht="12.75" customHeight="1" thickBot="1" x14ac:dyDescent="0.3">
      <c r="A7" s="18"/>
      <c r="B7" s="1038" t="s">
        <v>692</v>
      </c>
      <c r="C7" s="1039"/>
      <c r="D7" s="1040"/>
      <c r="E7" s="1041"/>
      <c r="F7" s="1042"/>
      <c r="G7" s="467" t="s">
        <v>672</v>
      </c>
      <c r="H7" s="1043"/>
      <c r="I7" s="1043"/>
      <c r="J7" s="1043"/>
      <c r="K7" s="467" t="s">
        <v>673</v>
      </c>
      <c r="L7" s="1043"/>
      <c r="M7" s="1044"/>
      <c r="N7" s="462"/>
      <c r="O7" s="462"/>
    </row>
    <row r="8" spans="1:15" ht="20.149999999999999" customHeight="1" thickBot="1" x14ac:dyDescent="0.3">
      <c r="A8" s="18"/>
      <c r="B8" s="1016" t="s">
        <v>715</v>
      </c>
      <c r="C8" s="1017"/>
      <c r="D8" s="1017"/>
      <c r="E8" s="1017"/>
      <c r="F8" s="1017"/>
      <c r="G8" s="1017"/>
      <c r="H8" s="1017"/>
      <c r="I8" s="1017"/>
      <c r="J8" s="1017"/>
      <c r="K8" s="1018"/>
      <c r="L8" s="1018"/>
      <c r="M8" s="1019"/>
      <c r="N8" s="462"/>
      <c r="O8" s="462"/>
    </row>
    <row r="9" spans="1:15" ht="20.149999999999999" customHeight="1" x14ac:dyDescent="0.25">
      <c r="A9" s="18"/>
      <c r="B9" s="1007" t="s">
        <v>711</v>
      </c>
      <c r="C9" s="1008"/>
      <c r="D9" s="1008"/>
      <c r="E9" s="1008"/>
      <c r="F9" s="1008"/>
      <c r="G9" s="1008"/>
      <c r="H9" s="1008"/>
      <c r="I9" s="1008"/>
      <c r="J9" s="1008"/>
      <c r="K9" s="1009"/>
      <c r="L9" s="1009"/>
      <c r="M9" s="1010"/>
      <c r="N9" s="462"/>
      <c r="O9" s="462"/>
    </row>
    <row r="10" spans="1:15" ht="33.75" customHeight="1" x14ac:dyDescent="0.25">
      <c r="A10" s="18"/>
      <c r="B10" s="1011" t="s">
        <v>693</v>
      </c>
      <c r="C10" s="998"/>
      <c r="D10" s="998"/>
      <c r="E10" s="1012"/>
      <c r="F10" s="1013"/>
      <c r="G10" s="1014"/>
      <c r="H10" s="1014"/>
      <c r="I10" s="1014"/>
      <c r="J10" s="1014"/>
      <c r="K10" s="1014"/>
      <c r="L10" s="1014"/>
      <c r="M10" s="1015"/>
      <c r="N10" s="462"/>
      <c r="O10" s="462"/>
    </row>
    <row r="11" spans="1:15" ht="45.75" customHeight="1" thickBot="1" x14ac:dyDescent="0.3">
      <c r="A11" s="18"/>
      <c r="B11" s="1011" t="s">
        <v>695</v>
      </c>
      <c r="C11" s="998"/>
      <c r="D11" s="998"/>
      <c r="E11" s="1012"/>
      <c r="F11" s="1013"/>
      <c r="G11" s="1014"/>
      <c r="H11" s="1014"/>
      <c r="I11" s="1014"/>
      <c r="J11" s="1014"/>
      <c r="K11" s="1014"/>
      <c r="L11" s="1014"/>
      <c r="M11" s="1015"/>
      <c r="N11" s="462"/>
      <c r="O11" s="462"/>
    </row>
    <row r="12" spans="1:15" ht="20.149999999999999" customHeight="1" x14ac:dyDescent="0.25">
      <c r="A12" s="18"/>
      <c r="B12" s="1007" t="s">
        <v>710</v>
      </c>
      <c r="C12" s="1008"/>
      <c r="D12" s="1008"/>
      <c r="E12" s="1008"/>
      <c r="F12" s="1008"/>
      <c r="G12" s="1008"/>
      <c r="H12" s="1008"/>
      <c r="I12" s="1008"/>
      <c r="J12" s="1008"/>
      <c r="K12" s="1009"/>
      <c r="L12" s="1009"/>
      <c r="M12" s="1010"/>
      <c r="N12" s="462"/>
      <c r="O12" s="462"/>
    </row>
    <row r="13" spans="1:15" ht="20.149999999999999" customHeight="1" x14ac:dyDescent="0.25">
      <c r="A13" s="18"/>
      <c r="B13" s="1011" t="s">
        <v>696</v>
      </c>
      <c r="C13" s="998"/>
      <c r="D13" s="998"/>
      <c r="E13" s="998"/>
      <c r="F13" s="998"/>
      <c r="G13" s="998"/>
      <c r="H13" s="998"/>
      <c r="I13" s="998"/>
      <c r="J13" s="998"/>
      <c r="K13" s="1012"/>
      <c r="L13" s="983"/>
      <c r="M13" s="997"/>
      <c r="N13" s="462"/>
      <c r="O13" s="462"/>
    </row>
    <row r="14" spans="1:15" ht="40" customHeight="1" x14ac:dyDescent="0.25">
      <c r="A14" s="18"/>
      <c r="B14" s="468"/>
      <c r="C14" s="998" t="str">
        <f>IF(L13="","",IF(L13="Yes","If yes, is there a conflict-of-interest management plan to disclose the relationship between the CxP and other design team members disclosing the relationship between the CxP and other design and construction team members?","Skip to next section."))</f>
        <v/>
      </c>
      <c r="D14" s="998"/>
      <c r="E14" s="998"/>
      <c r="F14" s="998"/>
      <c r="G14" s="998"/>
      <c r="H14" s="998"/>
      <c r="I14" s="998"/>
      <c r="J14" s="998"/>
      <c r="K14" s="1012"/>
      <c r="L14" s="983"/>
      <c r="M14" s="997"/>
      <c r="N14" s="462"/>
      <c r="O14" s="462"/>
    </row>
    <row r="15" spans="1:15" ht="25" customHeight="1" thickBot="1" x14ac:dyDescent="0.3">
      <c r="A15" s="18"/>
      <c r="B15" s="469"/>
      <c r="C15" s="990" t="str">
        <f>IF(C14="","",IF(C14="Skip to next section.","","Has the Owner received and accepted the conflict-of-interest management plan?"))</f>
        <v/>
      </c>
      <c r="D15" s="990"/>
      <c r="E15" s="990"/>
      <c r="F15" s="990"/>
      <c r="G15" s="990"/>
      <c r="H15" s="990"/>
      <c r="I15" s="990"/>
      <c r="J15" s="990"/>
      <c r="K15" s="991"/>
      <c r="L15" s="987"/>
      <c r="M15" s="988"/>
      <c r="N15" s="462"/>
      <c r="O15" s="462"/>
    </row>
    <row r="16" spans="1:15" ht="30" customHeight="1" x14ac:dyDescent="0.25">
      <c r="A16" s="18"/>
      <c r="B16" s="1007" t="s">
        <v>713</v>
      </c>
      <c r="C16" s="1008"/>
      <c r="D16" s="1008"/>
      <c r="E16" s="1008"/>
      <c r="F16" s="1008"/>
      <c r="G16" s="1008"/>
      <c r="H16" s="1008"/>
      <c r="I16" s="1008"/>
      <c r="J16" s="1008"/>
      <c r="K16" s="1009"/>
      <c r="L16" s="1009"/>
      <c r="M16" s="1010"/>
      <c r="N16" s="462"/>
      <c r="O16" s="462"/>
    </row>
    <row r="17" spans="1:15" ht="50.15" customHeight="1" thickBot="1" x14ac:dyDescent="0.3">
      <c r="A17" s="18"/>
      <c r="B17" s="989" t="s">
        <v>716</v>
      </c>
      <c r="C17" s="990"/>
      <c r="D17" s="990"/>
      <c r="E17" s="991"/>
      <c r="F17" s="987"/>
      <c r="G17" s="1060"/>
      <c r="H17" s="1061" t="s">
        <v>697</v>
      </c>
      <c r="I17" s="990"/>
      <c r="J17" s="990"/>
      <c r="K17" s="991"/>
      <c r="L17" s="987"/>
      <c r="M17" s="988"/>
      <c r="N17" s="462"/>
      <c r="O17" s="462"/>
    </row>
    <row r="18" spans="1:15" s="449" customFormat="1" ht="30" customHeight="1" x14ac:dyDescent="0.25">
      <c r="A18" s="462"/>
      <c r="B18" s="980" t="s">
        <v>714</v>
      </c>
      <c r="C18" s="981"/>
      <c r="D18" s="981"/>
      <c r="E18" s="981"/>
      <c r="F18" s="981"/>
      <c r="G18" s="981"/>
      <c r="H18" s="981"/>
      <c r="I18" s="981"/>
      <c r="J18" s="981"/>
      <c r="K18" s="981"/>
      <c r="L18" s="981"/>
      <c r="M18" s="982"/>
      <c r="N18" s="462"/>
      <c r="O18" s="462"/>
    </row>
    <row r="19" spans="1:15" s="449" customFormat="1" ht="60" customHeight="1" x14ac:dyDescent="0.25">
      <c r="A19" s="462"/>
      <c r="B19" s="996" t="s">
        <v>698</v>
      </c>
      <c r="C19" s="985"/>
      <c r="D19" s="985"/>
      <c r="E19" s="986"/>
      <c r="F19" s="983"/>
      <c r="G19" s="984"/>
      <c r="H19" s="985" t="s">
        <v>699</v>
      </c>
      <c r="I19" s="985"/>
      <c r="J19" s="985"/>
      <c r="K19" s="986"/>
      <c r="L19" s="983"/>
      <c r="M19" s="997"/>
      <c r="N19" s="462"/>
      <c r="O19" s="462"/>
    </row>
    <row r="20" spans="1:15" s="449" customFormat="1" ht="30" customHeight="1" x14ac:dyDescent="0.25">
      <c r="A20" s="462"/>
      <c r="B20" s="470"/>
      <c r="C20" s="453"/>
      <c r="D20" s="998" t="s">
        <v>700</v>
      </c>
      <c r="E20" s="998"/>
      <c r="F20" s="998"/>
      <c r="G20" s="998"/>
      <c r="H20" s="998"/>
      <c r="I20" s="998"/>
      <c r="J20" s="998"/>
      <c r="K20" s="998"/>
      <c r="L20" s="999"/>
      <c r="M20" s="1000"/>
      <c r="N20" s="462"/>
      <c r="O20" s="462"/>
    </row>
    <row r="21" spans="1:15" s="449" customFormat="1" ht="30" customHeight="1" x14ac:dyDescent="0.25">
      <c r="A21" s="462"/>
      <c r="B21" s="470"/>
      <c r="C21" s="453"/>
      <c r="D21" s="994" t="s">
        <v>717</v>
      </c>
      <c r="E21" s="994"/>
      <c r="F21" s="994"/>
      <c r="G21" s="994"/>
      <c r="H21" s="994"/>
      <c r="I21" s="994"/>
      <c r="J21" s="994"/>
      <c r="K21" s="994"/>
      <c r="L21" s="994"/>
      <c r="M21" s="995"/>
      <c r="N21" s="462"/>
      <c r="O21" s="462"/>
    </row>
    <row r="22" spans="1:15" s="449" customFormat="1" ht="30" customHeight="1" x14ac:dyDescent="0.25">
      <c r="A22" s="462"/>
      <c r="B22" s="470"/>
      <c r="C22" s="453"/>
      <c r="D22" s="998" t="s">
        <v>701</v>
      </c>
      <c r="E22" s="998"/>
      <c r="F22" s="998"/>
      <c r="G22" s="998"/>
      <c r="H22" s="998"/>
      <c r="I22" s="998"/>
      <c r="J22" s="998"/>
      <c r="K22" s="998"/>
      <c r="L22" s="998"/>
      <c r="M22" s="1001"/>
      <c r="N22" s="462"/>
      <c r="O22" s="462"/>
    </row>
    <row r="23" spans="1:15" s="449" customFormat="1" ht="30" customHeight="1" x14ac:dyDescent="0.25">
      <c r="A23" s="462"/>
      <c r="B23" s="470"/>
      <c r="C23" s="453"/>
      <c r="D23" s="994" t="s">
        <v>718</v>
      </c>
      <c r="E23" s="994"/>
      <c r="F23" s="994"/>
      <c r="G23" s="994"/>
      <c r="H23" s="994"/>
      <c r="I23" s="994"/>
      <c r="J23" s="994"/>
      <c r="K23" s="994"/>
      <c r="L23" s="994"/>
      <c r="M23" s="995"/>
      <c r="N23" s="462"/>
      <c r="O23" s="462"/>
    </row>
    <row r="24" spans="1:15" s="449" customFormat="1" ht="30" customHeight="1" x14ac:dyDescent="0.25">
      <c r="A24" s="462"/>
      <c r="B24" s="470"/>
      <c r="C24" s="453"/>
      <c r="D24" s="998" t="s">
        <v>702</v>
      </c>
      <c r="E24" s="998"/>
      <c r="F24" s="998"/>
      <c r="G24" s="998"/>
      <c r="H24" s="998"/>
      <c r="I24" s="998"/>
      <c r="J24" s="998"/>
      <c r="K24" s="998"/>
      <c r="L24" s="998"/>
      <c r="M24" s="1001"/>
      <c r="N24" s="462"/>
      <c r="O24" s="462"/>
    </row>
    <row r="25" spans="1:15" s="449" customFormat="1" ht="30" customHeight="1" x14ac:dyDescent="0.25">
      <c r="A25" s="462"/>
      <c r="B25" s="470"/>
      <c r="C25" s="453"/>
      <c r="D25" s="994" t="s">
        <v>719</v>
      </c>
      <c r="E25" s="994"/>
      <c r="F25" s="994"/>
      <c r="G25" s="994"/>
      <c r="H25" s="994"/>
      <c r="I25" s="994"/>
      <c r="J25" s="994"/>
      <c r="K25" s="994"/>
      <c r="L25" s="994"/>
      <c r="M25" s="995"/>
      <c r="N25" s="462"/>
      <c r="O25" s="462"/>
    </row>
    <row r="26" spans="1:15" s="449" customFormat="1" ht="30" customHeight="1" x14ac:dyDescent="0.25">
      <c r="A26" s="462"/>
      <c r="B26" s="470"/>
      <c r="C26" s="453"/>
      <c r="D26" s="998" t="s">
        <v>703</v>
      </c>
      <c r="E26" s="998"/>
      <c r="F26" s="998"/>
      <c r="G26" s="998"/>
      <c r="H26" s="998"/>
      <c r="I26" s="998"/>
      <c r="J26" s="998"/>
      <c r="K26" s="998"/>
      <c r="L26" s="998"/>
      <c r="M26" s="1001"/>
      <c r="N26" s="462"/>
      <c r="O26" s="462"/>
    </row>
    <row r="27" spans="1:15" s="449" customFormat="1" ht="42.75" customHeight="1" x14ac:dyDescent="0.25">
      <c r="A27" s="462"/>
      <c r="B27" s="470"/>
      <c r="C27" s="1002" t="str">
        <f>IF(C26="","",IF(C26="Yes","If yes, list all additional systems included in the commissioning process:","Skip to next question."))</f>
        <v/>
      </c>
      <c r="D27" s="1003"/>
      <c r="E27" s="1004"/>
      <c r="F27" s="1005"/>
      <c r="G27" s="1005"/>
      <c r="H27" s="1005"/>
      <c r="I27" s="1005"/>
      <c r="J27" s="1005"/>
      <c r="K27" s="1005"/>
      <c r="L27" s="1005"/>
      <c r="M27" s="1006"/>
      <c r="N27" s="462"/>
      <c r="O27" s="462"/>
    </row>
    <row r="28" spans="1:15" s="449" customFormat="1" ht="30" customHeight="1" x14ac:dyDescent="0.25">
      <c r="A28" s="462"/>
      <c r="B28" s="470"/>
      <c r="C28" s="453"/>
      <c r="D28" s="992" t="str">
        <f>IF(C26="","",IF(C27="Skip to next question.","","There are unresolved deficiencies in additional systems. These are described in the preliminary commissioning report submitted to the Owner."))</f>
        <v/>
      </c>
      <c r="E28" s="992"/>
      <c r="F28" s="992"/>
      <c r="G28" s="992"/>
      <c r="H28" s="992"/>
      <c r="I28" s="992"/>
      <c r="J28" s="992"/>
      <c r="K28" s="992"/>
      <c r="L28" s="992"/>
      <c r="M28" s="993"/>
      <c r="N28" s="462"/>
      <c r="O28" s="462"/>
    </row>
    <row r="29" spans="1:15" s="449" customFormat="1" ht="30" customHeight="1" thickBot="1" x14ac:dyDescent="0.3">
      <c r="A29" s="462"/>
      <c r="B29" s="989" t="s">
        <v>704</v>
      </c>
      <c r="C29" s="990"/>
      <c r="D29" s="990"/>
      <c r="E29" s="990"/>
      <c r="F29" s="990"/>
      <c r="G29" s="990"/>
      <c r="H29" s="990"/>
      <c r="I29" s="990"/>
      <c r="J29" s="990"/>
      <c r="K29" s="991"/>
      <c r="L29" s="987"/>
      <c r="M29" s="988"/>
      <c r="N29" s="462"/>
      <c r="O29" s="462"/>
    </row>
    <row r="30" spans="1:15" s="449" customFormat="1" x14ac:dyDescent="0.25">
      <c r="A30" s="462"/>
      <c r="B30" s="471"/>
      <c r="C30" s="471" t="s">
        <v>446</v>
      </c>
      <c r="D30" s="471"/>
      <c r="E30" s="471"/>
      <c r="F30" s="471"/>
      <c r="G30" s="471"/>
      <c r="H30" s="471"/>
      <c r="I30" s="471"/>
      <c r="J30" s="471"/>
      <c r="K30" s="472"/>
      <c r="L30" s="259" t="s">
        <v>73</v>
      </c>
      <c r="M30" s="162" t="s">
        <v>658</v>
      </c>
      <c r="N30" s="462"/>
      <c r="O30" s="462"/>
    </row>
    <row r="31" spans="1:15" s="449" customFormat="1" x14ac:dyDescent="0.25">
      <c r="A31" s="462"/>
      <c r="B31" s="462"/>
      <c r="C31" s="462"/>
      <c r="D31" s="462"/>
      <c r="E31" s="462"/>
      <c r="F31" s="462"/>
      <c r="G31" s="462"/>
      <c r="H31" s="462"/>
      <c r="I31" s="462"/>
      <c r="J31" s="462"/>
      <c r="K31" s="462"/>
      <c r="L31" s="462"/>
      <c r="M31" s="462"/>
      <c r="N31" s="462"/>
      <c r="O31" s="462"/>
    </row>
    <row r="32" spans="1:15" s="449" customFormat="1" x14ac:dyDescent="0.25">
      <c r="A32" s="462"/>
      <c r="B32" s="462"/>
      <c r="C32" s="462"/>
      <c r="D32" s="462"/>
      <c r="E32" s="462"/>
      <c r="F32" s="462"/>
      <c r="G32" s="462"/>
      <c r="H32" s="462"/>
      <c r="I32" s="462"/>
      <c r="J32" s="462"/>
      <c r="K32" s="462"/>
      <c r="L32" s="462"/>
      <c r="M32" s="462"/>
      <c r="N32" s="462"/>
      <c r="O32" s="462"/>
    </row>
    <row r="33" spans="1:15" s="449" customFormat="1" x14ac:dyDescent="0.25">
      <c r="A33" s="462"/>
      <c r="B33" s="462"/>
      <c r="C33" s="462"/>
      <c r="D33" s="462"/>
      <c r="E33" s="462"/>
      <c r="F33" s="462"/>
      <c r="G33" s="462"/>
      <c r="H33" s="462"/>
      <c r="I33" s="462"/>
      <c r="J33" s="462"/>
      <c r="K33" s="462"/>
      <c r="L33" s="462"/>
      <c r="M33" s="462"/>
      <c r="N33" s="462"/>
      <c r="O33" s="462"/>
    </row>
    <row r="34" spans="1:15" s="449" customFormat="1" x14ac:dyDescent="0.25">
      <c r="A34" s="462"/>
      <c r="B34" s="462"/>
      <c r="C34" s="462"/>
      <c r="D34" s="462"/>
      <c r="E34" s="462"/>
      <c r="F34" s="462"/>
      <c r="G34" s="462"/>
      <c r="H34" s="462"/>
      <c r="I34" s="462"/>
      <c r="J34" s="462"/>
      <c r="K34" s="462"/>
      <c r="L34" s="462"/>
      <c r="M34" s="462"/>
      <c r="N34" s="462"/>
      <c r="O34" s="462"/>
    </row>
    <row r="35" spans="1:15" s="449" customFormat="1" x14ac:dyDescent="0.25">
      <c r="A35" s="462"/>
      <c r="B35" s="462"/>
      <c r="C35" s="462"/>
      <c r="D35" s="462"/>
      <c r="E35" s="462"/>
      <c r="F35" s="462"/>
      <c r="G35" s="462"/>
      <c r="H35" s="462"/>
      <c r="I35" s="462"/>
      <c r="J35" s="462"/>
      <c r="K35" s="462"/>
      <c r="L35" s="462"/>
      <c r="M35" s="462"/>
      <c r="N35" s="462"/>
      <c r="O35" s="462"/>
    </row>
    <row r="36" spans="1:15" s="449" customFormat="1" x14ac:dyDescent="0.25">
      <c r="A36" s="462"/>
      <c r="B36" s="462"/>
      <c r="C36" s="462"/>
      <c r="D36" s="462"/>
      <c r="E36" s="462"/>
      <c r="F36" s="462"/>
      <c r="G36" s="462"/>
      <c r="H36" s="462"/>
      <c r="I36" s="462"/>
      <c r="J36" s="462"/>
      <c r="K36" s="462"/>
      <c r="L36" s="462"/>
      <c r="M36" s="462"/>
      <c r="N36" s="462"/>
      <c r="O36" s="462"/>
    </row>
    <row r="37" spans="1:15" s="449" customFormat="1" x14ac:dyDescent="0.25">
      <c r="A37" s="462"/>
      <c r="B37" s="462"/>
      <c r="C37" s="462"/>
      <c r="D37" s="462"/>
      <c r="E37" s="462"/>
      <c r="F37" s="462"/>
      <c r="G37" s="462"/>
      <c r="H37" s="462"/>
      <c r="I37" s="462"/>
      <c r="J37" s="462"/>
      <c r="K37" s="462"/>
      <c r="L37" s="462"/>
      <c r="M37" s="462"/>
      <c r="N37" s="462"/>
      <c r="O37" s="462"/>
    </row>
    <row r="38" spans="1:15" s="449" customFormat="1" x14ac:dyDescent="0.25">
      <c r="A38" s="462"/>
      <c r="B38" s="462"/>
      <c r="C38" s="462"/>
      <c r="D38" s="462"/>
      <c r="E38" s="462"/>
      <c r="F38" s="462"/>
      <c r="G38" s="462"/>
      <c r="H38" s="462"/>
      <c r="I38" s="462"/>
      <c r="J38" s="462"/>
      <c r="K38" s="462"/>
      <c r="L38" s="462"/>
      <c r="M38" s="462"/>
      <c r="N38" s="462"/>
      <c r="O38" s="462"/>
    </row>
    <row r="39" spans="1:15" s="449" customFormat="1" x14ac:dyDescent="0.25">
      <c r="A39" s="462"/>
      <c r="B39" s="462"/>
      <c r="C39" s="462"/>
      <c r="D39" s="462"/>
      <c r="E39" s="462"/>
      <c r="F39" s="462"/>
      <c r="G39" s="462"/>
      <c r="H39" s="462"/>
      <c r="I39" s="462"/>
      <c r="J39" s="462"/>
      <c r="K39" s="462"/>
      <c r="L39" s="462"/>
      <c r="M39" s="462"/>
      <c r="N39" s="462"/>
      <c r="O39" s="462"/>
    </row>
    <row r="40" spans="1:15" s="449" customFormat="1" x14ac:dyDescent="0.25">
      <c r="A40" s="462"/>
      <c r="B40" s="462"/>
      <c r="C40" s="462"/>
      <c r="D40" s="462"/>
      <c r="E40" s="462"/>
      <c r="F40" s="462"/>
      <c r="G40" s="462"/>
      <c r="H40" s="462"/>
      <c r="I40" s="462"/>
      <c r="J40" s="462"/>
      <c r="K40" s="462"/>
      <c r="L40" s="462"/>
      <c r="M40" s="462"/>
      <c r="N40" s="462"/>
      <c r="O40" s="462"/>
    </row>
    <row r="41" spans="1:15" s="449" customFormat="1" ht="13.15" hidden="1" customHeight="1" x14ac:dyDescent="0.35">
      <c r="A41" s="462"/>
      <c r="B41" s="462"/>
      <c r="C41" s="474" t="s">
        <v>684</v>
      </c>
      <c r="D41" s="462"/>
      <c r="E41" s="462"/>
      <c r="F41" s="462"/>
      <c r="G41" s="462"/>
      <c r="H41" s="462"/>
      <c r="I41" s="462"/>
      <c r="J41" s="462"/>
      <c r="K41" s="462"/>
      <c r="L41" s="462"/>
      <c r="M41" s="462"/>
      <c r="N41" s="462"/>
      <c r="O41" s="462"/>
    </row>
    <row r="42" spans="1:15" s="449" customFormat="1" hidden="1" x14ac:dyDescent="0.25">
      <c r="A42" s="462"/>
      <c r="B42" s="462"/>
      <c r="C42" s="462"/>
      <c r="D42" s="475"/>
      <c r="E42" s="462"/>
      <c r="F42" s="462"/>
      <c r="G42" s="462"/>
      <c r="H42" s="462"/>
      <c r="I42" s="462"/>
      <c r="J42" s="462"/>
      <c r="K42" s="462"/>
      <c r="L42" s="462"/>
      <c r="M42" s="462"/>
      <c r="N42" s="462"/>
      <c r="O42" s="462"/>
    </row>
    <row r="43" spans="1:15" s="449" customFormat="1" ht="14.5" hidden="1" x14ac:dyDescent="0.35">
      <c r="A43" s="462"/>
      <c r="B43" s="462"/>
      <c r="C43" s="476" t="s">
        <v>685</v>
      </c>
      <c r="D43" s="462"/>
      <c r="E43" s="462"/>
      <c r="F43" s="462"/>
      <c r="G43" s="462"/>
      <c r="H43" s="462"/>
      <c r="I43" s="462"/>
      <c r="J43" s="462"/>
      <c r="K43" s="462"/>
      <c r="L43" s="462"/>
      <c r="M43" s="462"/>
      <c r="N43" s="462"/>
      <c r="O43" s="462"/>
    </row>
    <row r="44" spans="1:15" s="449" customFormat="1" ht="14.65" hidden="1" customHeight="1" x14ac:dyDescent="0.25">
      <c r="A44" s="462"/>
      <c r="B44" s="462"/>
      <c r="C44" s="462" t="s">
        <v>47</v>
      </c>
      <c r="D44" s="462"/>
      <c r="E44" s="462"/>
      <c r="F44" s="462"/>
      <c r="G44" s="462"/>
      <c r="H44" s="462"/>
      <c r="I44" s="462"/>
      <c r="J44" s="462"/>
      <c r="K44" s="462"/>
      <c r="L44" s="462"/>
      <c r="M44" s="462"/>
      <c r="N44" s="462"/>
      <c r="O44" s="462"/>
    </row>
    <row r="45" spans="1:15" s="449" customFormat="1" hidden="1" x14ac:dyDescent="0.25">
      <c r="A45" s="462"/>
      <c r="B45" s="462"/>
      <c r="C45" s="462" t="s">
        <v>48</v>
      </c>
      <c r="D45" s="462"/>
      <c r="E45" s="462"/>
      <c r="F45" s="462"/>
      <c r="G45" s="462"/>
      <c r="H45" s="462"/>
      <c r="I45" s="462"/>
      <c r="J45" s="462"/>
      <c r="K45" s="462"/>
      <c r="L45" s="462"/>
      <c r="M45" s="462"/>
      <c r="N45" s="462"/>
      <c r="O45" s="462"/>
    </row>
    <row r="46" spans="1:15" s="449" customFormat="1" hidden="1" x14ac:dyDescent="0.25">
      <c r="A46" s="462"/>
      <c r="B46" s="462"/>
      <c r="C46" s="462" t="s">
        <v>686</v>
      </c>
      <c r="D46" s="462"/>
      <c r="E46" s="462"/>
      <c r="F46" s="462"/>
      <c r="G46" s="462"/>
      <c r="H46" s="462"/>
      <c r="I46" s="462"/>
      <c r="J46" s="462"/>
      <c r="K46" s="462"/>
      <c r="L46" s="462"/>
      <c r="M46" s="462"/>
      <c r="N46" s="462"/>
      <c r="O46" s="462"/>
    </row>
    <row r="47" spans="1:15" s="449" customFormat="1" hidden="1" x14ac:dyDescent="0.25">
      <c r="A47" s="462"/>
      <c r="B47" s="462"/>
      <c r="C47" s="462"/>
      <c r="D47" s="462"/>
      <c r="E47" s="462"/>
      <c r="F47" s="462"/>
      <c r="G47" s="462"/>
      <c r="H47" s="462"/>
      <c r="I47" s="462"/>
      <c r="J47" s="462"/>
      <c r="K47" s="462"/>
      <c r="L47" s="462"/>
      <c r="M47" s="462"/>
      <c r="N47" s="462"/>
      <c r="O47" s="462"/>
    </row>
    <row r="48" spans="1:15" s="449" customFormat="1" ht="14.5" hidden="1" x14ac:dyDescent="0.35">
      <c r="A48" s="462"/>
      <c r="B48" s="462"/>
      <c r="C48" s="474"/>
      <c r="D48" s="462"/>
      <c r="E48" s="462"/>
      <c r="F48" s="462"/>
      <c r="G48" s="462"/>
      <c r="H48" s="462"/>
      <c r="I48" s="462"/>
      <c r="J48" s="462"/>
      <c r="K48" s="462"/>
      <c r="L48" s="462"/>
      <c r="M48" s="462"/>
      <c r="N48" s="462"/>
      <c r="O48" s="462"/>
    </row>
    <row r="49" spans="1:15" s="449" customFormat="1" ht="14.5" hidden="1" x14ac:dyDescent="0.35">
      <c r="A49" s="462"/>
      <c r="B49" s="462"/>
      <c r="C49" s="474" t="s">
        <v>705</v>
      </c>
      <c r="D49" s="462"/>
      <c r="E49" s="462"/>
      <c r="F49" s="462"/>
      <c r="G49" s="462"/>
      <c r="H49" s="462"/>
      <c r="I49" s="462"/>
      <c r="J49" s="462"/>
      <c r="K49" s="462"/>
      <c r="L49" s="462"/>
      <c r="M49" s="462"/>
      <c r="N49" s="462"/>
      <c r="O49" s="462"/>
    </row>
    <row r="50" spans="1:15" s="449" customFormat="1" hidden="1" x14ac:dyDescent="0.25">
      <c r="A50" s="462"/>
      <c r="B50" s="462"/>
      <c r="C50" s="462" t="s">
        <v>706</v>
      </c>
      <c r="D50" s="462"/>
      <c r="E50" s="462"/>
      <c r="F50" s="462"/>
      <c r="G50" s="462"/>
      <c r="H50" s="462"/>
      <c r="I50" s="462"/>
      <c r="J50" s="462"/>
      <c r="K50" s="462"/>
      <c r="L50" s="462"/>
      <c r="M50" s="462"/>
      <c r="N50" s="462"/>
      <c r="O50" s="462"/>
    </row>
    <row r="51" spans="1:15" s="449" customFormat="1" hidden="1" x14ac:dyDescent="0.25">
      <c r="A51" s="462"/>
      <c r="B51" s="462"/>
      <c r="C51" s="477" t="s">
        <v>725</v>
      </c>
      <c r="D51" s="462"/>
      <c r="E51" s="462"/>
      <c r="F51" s="462"/>
      <c r="G51" s="462"/>
      <c r="H51" s="462"/>
      <c r="I51" s="462"/>
      <c r="J51" s="462"/>
      <c r="K51" s="462"/>
      <c r="L51" s="462"/>
      <c r="M51" s="462"/>
      <c r="N51" s="462"/>
      <c r="O51" s="462"/>
    </row>
    <row r="52" spans="1:15" s="449" customFormat="1" hidden="1" x14ac:dyDescent="0.25">
      <c r="A52" s="462"/>
      <c r="B52" s="462"/>
      <c r="C52" s="462"/>
      <c r="D52" s="462"/>
      <c r="E52" s="462"/>
      <c r="F52" s="462"/>
      <c r="G52" s="462"/>
      <c r="H52" s="462"/>
      <c r="I52" s="462"/>
      <c r="J52" s="462"/>
      <c r="K52" s="462"/>
      <c r="L52" s="462"/>
      <c r="M52" s="462"/>
      <c r="N52" s="462"/>
      <c r="O52" s="462"/>
    </row>
    <row r="53" spans="1:15" s="449" customFormat="1" hidden="1" x14ac:dyDescent="0.25">
      <c r="A53" s="462"/>
      <c r="B53" s="462"/>
      <c r="C53" s="462"/>
      <c r="D53" s="462"/>
      <c r="E53" s="462"/>
      <c r="F53" s="462"/>
      <c r="G53" s="462"/>
      <c r="H53" s="462"/>
      <c r="I53" s="462"/>
      <c r="J53" s="462"/>
      <c r="K53" s="462"/>
      <c r="L53" s="462"/>
      <c r="M53" s="462"/>
      <c r="N53" s="462"/>
      <c r="O53" s="462"/>
    </row>
    <row r="54" spans="1:15" s="449" customFormat="1" ht="14.5" hidden="1" x14ac:dyDescent="0.35">
      <c r="A54" s="462"/>
      <c r="B54" s="462"/>
      <c r="C54" s="476" t="s">
        <v>707</v>
      </c>
      <c r="D54" s="462"/>
      <c r="E54" s="462"/>
      <c r="F54" s="462"/>
      <c r="G54" s="462"/>
      <c r="H54" s="462"/>
      <c r="I54" s="462"/>
      <c r="J54" s="462"/>
      <c r="K54" s="462"/>
      <c r="L54" s="462"/>
      <c r="M54" s="462"/>
      <c r="N54" s="462"/>
      <c r="O54" s="462"/>
    </row>
    <row r="55" spans="1:15" s="449" customFormat="1" hidden="1" x14ac:dyDescent="0.25">
      <c r="A55" s="462"/>
      <c r="B55" s="462"/>
      <c r="C55" s="462" t="s">
        <v>694</v>
      </c>
      <c r="D55" s="462"/>
      <c r="E55" s="462"/>
      <c r="F55" s="462"/>
      <c r="G55" s="462"/>
      <c r="H55" s="462"/>
      <c r="I55" s="462"/>
      <c r="J55" s="462"/>
      <c r="K55" s="462"/>
      <c r="L55" s="462"/>
      <c r="M55" s="462"/>
      <c r="N55" s="462"/>
      <c r="O55" s="462"/>
    </row>
    <row r="56" spans="1:15" s="449" customFormat="1" hidden="1" x14ac:dyDescent="0.25">
      <c r="A56" s="462"/>
      <c r="B56" s="462"/>
      <c r="C56" s="462" t="s">
        <v>708</v>
      </c>
      <c r="D56" s="462"/>
      <c r="E56" s="462"/>
      <c r="F56" s="462"/>
      <c r="G56" s="462"/>
      <c r="H56" s="462"/>
      <c r="I56" s="462"/>
      <c r="J56" s="462"/>
      <c r="K56" s="462"/>
      <c r="L56" s="462"/>
      <c r="M56" s="462"/>
      <c r="N56" s="462"/>
      <c r="O56" s="462"/>
    </row>
    <row r="57" spans="1:15" s="449" customFormat="1" hidden="1" x14ac:dyDescent="0.25">
      <c r="A57" s="462"/>
      <c r="B57" s="462"/>
      <c r="C57" s="462" t="s">
        <v>709</v>
      </c>
      <c r="D57" s="462"/>
      <c r="E57" s="462"/>
      <c r="F57" s="462"/>
      <c r="G57" s="462"/>
      <c r="H57" s="462"/>
      <c r="I57" s="462"/>
      <c r="J57" s="462"/>
      <c r="K57" s="462"/>
      <c r="L57" s="462"/>
      <c r="M57" s="462"/>
      <c r="N57" s="462"/>
      <c r="O57" s="462"/>
    </row>
    <row r="58" spans="1:15" hidden="1" x14ac:dyDescent="0.25">
      <c r="A58" s="18"/>
      <c r="B58" s="18"/>
      <c r="C58" s="18"/>
      <c r="D58" s="18"/>
      <c r="E58" s="18"/>
      <c r="F58" s="18"/>
      <c r="G58" s="18"/>
      <c r="H58" s="18"/>
      <c r="I58" s="18"/>
      <c r="J58" s="18"/>
      <c r="K58" s="18"/>
      <c r="L58" s="18"/>
      <c r="M58" s="18"/>
      <c r="N58" s="462"/>
      <c r="O58" s="462"/>
    </row>
    <row r="59" spans="1:15" hidden="1" x14ac:dyDescent="0.25">
      <c r="A59" s="18"/>
      <c r="B59" s="18"/>
      <c r="C59" s="18"/>
      <c r="D59" s="18"/>
      <c r="E59" s="18"/>
      <c r="F59" s="18"/>
      <c r="G59" s="18"/>
      <c r="H59" s="18"/>
      <c r="I59" s="18"/>
      <c r="J59" s="18"/>
      <c r="K59" s="18"/>
      <c r="L59" s="18"/>
      <c r="M59" s="18"/>
      <c r="N59" s="462"/>
      <c r="O59" s="462"/>
    </row>
    <row r="60" spans="1:15" hidden="1" x14ac:dyDescent="0.25">
      <c r="A60" s="18"/>
      <c r="B60" s="18"/>
      <c r="C60" s="18"/>
      <c r="D60" s="18"/>
      <c r="E60" s="18"/>
      <c r="F60" s="18"/>
      <c r="G60" s="18"/>
      <c r="H60" s="18"/>
      <c r="I60" s="18"/>
      <c r="J60" s="18"/>
      <c r="K60" s="18"/>
      <c r="L60" s="18"/>
      <c r="M60" s="18"/>
      <c r="N60" s="462"/>
      <c r="O60" s="462"/>
    </row>
    <row r="61" spans="1:15" x14ac:dyDescent="0.25">
      <c r="A61" s="18"/>
      <c r="B61" s="18"/>
      <c r="C61" s="18"/>
      <c r="D61" s="18"/>
      <c r="E61" s="18"/>
      <c r="F61" s="18"/>
      <c r="G61" s="18"/>
      <c r="H61" s="18"/>
      <c r="I61" s="18"/>
      <c r="J61" s="18"/>
      <c r="K61" s="18"/>
      <c r="L61" s="18"/>
      <c r="M61" s="18"/>
      <c r="N61" s="462"/>
      <c r="O61" s="462"/>
    </row>
  </sheetData>
  <sheetProtection algorithmName="SHA-512" hashValue="vxjetDzc52nLsdyj+fqpeNDcochluCn74BbqVsplnt2xMkDb+Wpol4/qVxEsy6Efg+E6illUdh10XYNnHoxa4Q==" saltValue="Z/I4dES+C3K/vbXhsfIZNw==" spinCount="100000" sheet="1" objects="1" scenarios="1"/>
  <mergeCells count="48">
    <mergeCell ref="B8:M8"/>
    <mergeCell ref="D1:M2"/>
    <mergeCell ref="B3:C4"/>
    <mergeCell ref="D3:J4"/>
    <mergeCell ref="K3:K4"/>
    <mergeCell ref="L3:M4"/>
    <mergeCell ref="B6:C6"/>
    <mergeCell ref="D6:F6"/>
    <mergeCell ref="H6:J6"/>
    <mergeCell ref="L6:M6"/>
    <mergeCell ref="B7:C7"/>
    <mergeCell ref="D7:F7"/>
    <mergeCell ref="H7:J7"/>
    <mergeCell ref="L7:M7"/>
    <mergeCell ref="B9:M9"/>
    <mergeCell ref="B17:E17"/>
    <mergeCell ref="B10:E10"/>
    <mergeCell ref="F10:M10"/>
    <mergeCell ref="B11:E11"/>
    <mergeCell ref="F11:M11"/>
    <mergeCell ref="B12:M12"/>
    <mergeCell ref="B13:K13"/>
    <mergeCell ref="L13:M13"/>
    <mergeCell ref="L14:M14"/>
    <mergeCell ref="L15:M15"/>
    <mergeCell ref="B16:M16"/>
    <mergeCell ref="C14:K14"/>
    <mergeCell ref="C15:K15"/>
    <mergeCell ref="D28:M28"/>
    <mergeCell ref="B29:K29"/>
    <mergeCell ref="L29:M29"/>
    <mergeCell ref="D25:M25"/>
    <mergeCell ref="B19:E19"/>
    <mergeCell ref="L19:M19"/>
    <mergeCell ref="D20:M20"/>
    <mergeCell ref="D21:M21"/>
    <mergeCell ref="D22:M22"/>
    <mergeCell ref="D23:M23"/>
    <mergeCell ref="D24:M24"/>
    <mergeCell ref="D26:M26"/>
    <mergeCell ref="C27:E27"/>
    <mergeCell ref="F27:M27"/>
    <mergeCell ref="B18:M18"/>
    <mergeCell ref="F19:G19"/>
    <mergeCell ref="H19:K19"/>
    <mergeCell ref="F17:G17"/>
    <mergeCell ref="H17:K17"/>
    <mergeCell ref="L17:M17"/>
  </mergeCells>
  <dataValidations count="6">
    <dataValidation type="list" allowBlank="1" showInputMessage="1" showErrorMessage="1" sqref="F10:M10" xr:uid="{919E276C-C35B-4DE7-9FFC-A0A06E7C44F5}">
      <formula1>$C$55:$C$57</formula1>
    </dataValidation>
    <dataValidation type="list" allowBlank="1" showInputMessage="1" showErrorMessage="1" sqref="L29:M29 L17:M17 L19:M19 F19 L13:M14" xr:uid="{71CFA17D-0A2D-4028-BAC9-AD6A8041301C}">
      <formula1>"Yes, No"</formula1>
    </dataValidation>
    <dataValidation type="list" allowBlank="1" showInputMessage="1" showErrorMessage="1" sqref="F17" xr:uid="{FCCA286F-A98A-44FE-BBB5-DC616E5DAD7B}">
      <formula1>$C$50:$C$51</formula1>
    </dataValidation>
    <dataValidation type="list" allowBlank="1" showInputMessage="1" showErrorMessage="1" sqref="C26" xr:uid="{A2F3E80F-630E-44C8-A6F4-CB3568C5FA62}">
      <formula1>$C$44:$C$46</formula1>
    </dataValidation>
    <dataValidation type="list" allowBlank="1" showInputMessage="1" showErrorMessage="1" sqref="C20:C25 C28" xr:uid="{192CC3B9-F800-40A7-90FD-77EA7657ED63}">
      <formula1>$C$44:$C$45</formula1>
    </dataValidation>
    <dataValidation type="list" allowBlank="1" showInputMessage="1" showErrorMessage="1" sqref="L15:M15" xr:uid="{08AE1E63-1982-4EE4-9242-9073C2579DD9}">
      <formula1>"Yes, No - Obtain Owner's acceptance."</formula1>
    </dataValidation>
  </dataValidations>
  <printOptions horizontalCentered="1" verticalCentered="1"/>
  <pageMargins left="0.45" right="0.45" top="0.5" bottom="0.5" header="0.3" footer="0.3"/>
  <pageSetup scale="8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43302-E3EB-46CA-9AA0-4CC003BD867E}">
  <sheetPr>
    <pageSetUpPr fitToPage="1"/>
  </sheetPr>
  <dimension ref="A1:AM62"/>
  <sheetViews>
    <sheetView showGridLines="0" zoomScaleNormal="100" workbookViewId="0"/>
  </sheetViews>
  <sheetFormatPr defaultRowHeight="12.5" x14ac:dyDescent="0.25"/>
  <cols>
    <col min="1" max="1" width="2" customWidth="1"/>
    <col min="2" max="2" width="1.7265625" customWidth="1"/>
    <col min="3" max="3" width="13.81640625" customWidth="1"/>
    <col min="5" max="5" width="5.453125" customWidth="1"/>
    <col min="6" max="6" width="12.81640625" customWidth="1"/>
    <col min="11" max="11" width="13.1796875" customWidth="1"/>
    <col min="14" max="39" width="9.1796875" style="449" customWidth="1"/>
  </cols>
  <sheetData>
    <row r="1" spans="1:15" ht="12.75" customHeight="1" x14ac:dyDescent="0.25">
      <c r="A1" s="18"/>
      <c r="B1" s="200"/>
      <c r="C1" s="461"/>
      <c r="D1" s="1020" t="s">
        <v>724</v>
      </c>
      <c r="E1" s="1021"/>
      <c r="F1" s="1021"/>
      <c r="G1" s="1021"/>
      <c r="H1" s="1021"/>
      <c r="I1" s="1021"/>
      <c r="J1" s="1021"/>
      <c r="K1" s="1021"/>
      <c r="L1" s="1021"/>
      <c r="M1" s="1022"/>
      <c r="N1" s="462"/>
    </row>
    <row r="2" spans="1:15" ht="13.5" customHeight="1" thickBot="1" x14ac:dyDescent="0.3">
      <c r="A2" s="18"/>
      <c r="B2" s="194"/>
      <c r="C2" s="463"/>
      <c r="D2" s="1023"/>
      <c r="E2" s="1024"/>
      <c r="F2" s="1024"/>
      <c r="G2" s="1024"/>
      <c r="H2" s="1024"/>
      <c r="I2" s="1024"/>
      <c r="J2" s="1024"/>
      <c r="K2" s="1024"/>
      <c r="L2" s="1024"/>
      <c r="M2" s="1025"/>
      <c r="N2" s="462"/>
      <c r="O2" s="457"/>
    </row>
    <row r="3" spans="1:15" ht="12.75" customHeight="1" x14ac:dyDescent="0.25">
      <c r="A3" s="18"/>
      <c r="B3" s="1026" t="s">
        <v>669</v>
      </c>
      <c r="C3" s="1027"/>
      <c r="D3" s="1030" t="s">
        <v>723</v>
      </c>
      <c r="E3" s="1031"/>
      <c r="F3" s="1031"/>
      <c r="G3" s="1031"/>
      <c r="H3" s="1031"/>
      <c r="I3" s="1031"/>
      <c r="J3" s="1032"/>
      <c r="K3" s="1036" t="s">
        <v>670</v>
      </c>
      <c r="L3" s="955" t="s">
        <v>637</v>
      </c>
      <c r="M3" s="956"/>
      <c r="N3" s="462"/>
      <c r="O3" s="459" t="s">
        <v>727</v>
      </c>
    </row>
    <row r="4" spans="1:15" ht="13.5" customHeight="1" thickBot="1" x14ac:dyDescent="0.3">
      <c r="A4" s="18"/>
      <c r="B4" s="1028"/>
      <c r="C4" s="1029"/>
      <c r="D4" s="1033"/>
      <c r="E4" s="1034"/>
      <c r="F4" s="1034"/>
      <c r="G4" s="1034"/>
      <c r="H4" s="1034"/>
      <c r="I4" s="1034"/>
      <c r="J4" s="1035"/>
      <c r="K4" s="1037"/>
      <c r="L4" s="957"/>
      <c r="M4" s="958"/>
      <c r="N4" s="462"/>
    </row>
    <row r="5" spans="1:15" ht="5.15" customHeight="1" x14ac:dyDescent="0.3">
      <c r="A5" s="18"/>
      <c r="B5" s="464"/>
      <c r="C5" s="465"/>
      <c r="D5" s="465"/>
      <c r="E5" s="465"/>
      <c r="F5" s="465"/>
      <c r="G5" s="465"/>
      <c r="H5" s="465"/>
      <c r="I5" s="465"/>
      <c r="J5" s="465"/>
      <c r="K5" s="465"/>
      <c r="L5" s="465"/>
      <c r="M5" s="466"/>
      <c r="N5" s="462"/>
    </row>
    <row r="6" spans="1:15" ht="12.75" customHeight="1" x14ac:dyDescent="0.25">
      <c r="A6" s="18"/>
      <c r="B6" s="1038" t="s">
        <v>691</v>
      </c>
      <c r="C6" s="1039"/>
      <c r="D6" s="1040"/>
      <c r="E6" s="1041"/>
      <c r="F6" s="1042"/>
      <c r="G6" s="467" t="s">
        <v>672</v>
      </c>
      <c r="H6" s="1043"/>
      <c r="I6" s="1043"/>
      <c r="J6" s="1043"/>
      <c r="K6" s="467" t="s">
        <v>673</v>
      </c>
      <c r="L6" s="1043"/>
      <c r="M6" s="1044"/>
      <c r="N6" s="462"/>
    </row>
    <row r="7" spans="1:15" ht="12.75" customHeight="1" thickBot="1" x14ac:dyDescent="0.3">
      <c r="A7" s="18"/>
      <c r="B7" s="1038" t="s">
        <v>692</v>
      </c>
      <c r="C7" s="1039"/>
      <c r="D7" s="1040"/>
      <c r="E7" s="1041"/>
      <c r="F7" s="1042"/>
      <c r="G7" s="467" t="s">
        <v>672</v>
      </c>
      <c r="H7" s="1043"/>
      <c r="I7" s="1043"/>
      <c r="J7" s="1043"/>
      <c r="K7" s="467" t="s">
        <v>673</v>
      </c>
      <c r="L7" s="1043"/>
      <c r="M7" s="1044"/>
      <c r="N7" s="462"/>
    </row>
    <row r="8" spans="1:15" ht="20.149999999999999" customHeight="1" thickBot="1" x14ac:dyDescent="0.3">
      <c r="A8" s="18"/>
      <c r="B8" s="1016" t="s">
        <v>715</v>
      </c>
      <c r="C8" s="1017"/>
      <c r="D8" s="1017"/>
      <c r="E8" s="1017"/>
      <c r="F8" s="1017"/>
      <c r="G8" s="1017"/>
      <c r="H8" s="1017"/>
      <c r="I8" s="1017"/>
      <c r="J8" s="1017"/>
      <c r="K8" s="1018"/>
      <c r="L8" s="1018"/>
      <c r="M8" s="1019"/>
      <c r="N8" s="462"/>
    </row>
    <row r="9" spans="1:15" ht="20.149999999999999" customHeight="1" x14ac:dyDescent="0.25">
      <c r="A9" s="18"/>
      <c r="B9" s="1007" t="s">
        <v>711</v>
      </c>
      <c r="C9" s="1008"/>
      <c r="D9" s="1008"/>
      <c r="E9" s="1008"/>
      <c r="F9" s="1008"/>
      <c r="G9" s="1008"/>
      <c r="H9" s="1008"/>
      <c r="I9" s="1008"/>
      <c r="J9" s="1008"/>
      <c r="K9" s="1009"/>
      <c r="L9" s="1009"/>
      <c r="M9" s="1010"/>
      <c r="N9" s="462"/>
    </row>
    <row r="10" spans="1:15" ht="33.75" customHeight="1" x14ac:dyDescent="0.25">
      <c r="A10" s="18"/>
      <c r="B10" s="1011" t="s">
        <v>693</v>
      </c>
      <c r="C10" s="998"/>
      <c r="D10" s="998"/>
      <c r="E10" s="1012"/>
      <c r="F10" s="1013" t="s">
        <v>708</v>
      </c>
      <c r="G10" s="1014"/>
      <c r="H10" s="1014"/>
      <c r="I10" s="1014"/>
      <c r="J10" s="1014"/>
      <c r="K10" s="1014"/>
      <c r="L10" s="1014"/>
      <c r="M10" s="1015"/>
      <c r="N10" s="462"/>
    </row>
    <row r="11" spans="1:15" ht="45.75" customHeight="1" thickBot="1" x14ac:dyDescent="0.3">
      <c r="A11" s="18"/>
      <c r="B11" s="1011" t="s">
        <v>695</v>
      </c>
      <c r="C11" s="998"/>
      <c r="D11" s="998"/>
      <c r="E11" s="1012"/>
      <c r="F11" s="1013" t="s">
        <v>728</v>
      </c>
      <c r="G11" s="1014"/>
      <c r="H11" s="1014"/>
      <c r="I11" s="1014"/>
      <c r="J11" s="1014"/>
      <c r="K11" s="1014"/>
      <c r="L11" s="1014"/>
      <c r="M11" s="1015"/>
      <c r="N11" s="462"/>
    </row>
    <row r="12" spans="1:15" ht="20.149999999999999" customHeight="1" x14ac:dyDescent="0.25">
      <c r="A12" s="18"/>
      <c r="B12" s="1007" t="s">
        <v>710</v>
      </c>
      <c r="C12" s="1008"/>
      <c r="D12" s="1008"/>
      <c r="E12" s="1008"/>
      <c r="F12" s="1008"/>
      <c r="G12" s="1008"/>
      <c r="H12" s="1008"/>
      <c r="I12" s="1008"/>
      <c r="J12" s="1008"/>
      <c r="K12" s="1009"/>
      <c r="L12" s="1009"/>
      <c r="M12" s="1010"/>
      <c r="N12" s="462"/>
    </row>
    <row r="13" spans="1:15" ht="20.149999999999999" customHeight="1" x14ac:dyDescent="0.25">
      <c r="A13" s="18"/>
      <c r="B13" s="1011" t="s">
        <v>696</v>
      </c>
      <c r="C13" s="998"/>
      <c r="D13" s="998"/>
      <c r="E13" s="998"/>
      <c r="F13" s="998"/>
      <c r="G13" s="998"/>
      <c r="H13" s="998"/>
      <c r="I13" s="998"/>
      <c r="J13" s="998"/>
      <c r="K13" s="1012"/>
      <c r="L13" s="983" t="s">
        <v>47</v>
      </c>
      <c r="M13" s="997"/>
      <c r="N13" s="462"/>
    </row>
    <row r="14" spans="1:15" ht="40" customHeight="1" x14ac:dyDescent="0.25">
      <c r="A14" s="18"/>
      <c r="B14" s="468"/>
      <c r="C14" s="998" t="str">
        <f>IF(L13="","",IF(L13="Yes","If yes, is there a conflict-of-interest management plan to disclose the relationship between the CxP and other design team members disclosing the relationship between the CxP and other design and construction team members?","Skip to next section."))</f>
        <v>If yes, is there a conflict-of-interest management plan to disclose the relationship between the CxP and other design team members disclosing the relationship between the CxP and other design and construction team members?</v>
      </c>
      <c r="D14" s="998"/>
      <c r="E14" s="998"/>
      <c r="F14" s="998"/>
      <c r="G14" s="998"/>
      <c r="H14" s="998"/>
      <c r="I14" s="998"/>
      <c r="J14" s="998"/>
      <c r="K14" s="1012"/>
      <c r="L14" s="983" t="s">
        <v>47</v>
      </c>
      <c r="M14" s="997"/>
      <c r="N14" s="462"/>
    </row>
    <row r="15" spans="1:15" ht="20.149999999999999" customHeight="1" thickBot="1" x14ac:dyDescent="0.3">
      <c r="A15" s="18"/>
      <c r="B15" s="469"/>
      <c r="C15" s="990" t="str">
        <f>IF(C14="","",IF(C14="Skip to next section.","","Has the Owner received and accepted the conflict-of-interest management plan?"))</f>
        <v>Has the Owner received and accepted the conflict-of-interest management plan?</v>
      </c>
      <c r="D15" s="990"/>
      <c r="E15" s="990"/>
      <c r="F15" s="990"/>
      <c r="G15" s="990"/>
      <c r="H15" s="990"/>
      <c r="I15" s="990"/>
      <c r="J15" s="990"/>
      <c r="K15" s="991"/>
      <c r="L15" s="987" t="s">
        <v>47</v>
      </c>
      <c r="M15" s="988"/>
      <c r="N15" s="462"/>
    </row>
    <row r="16" spans="1:15" ht="30" customHeight="1" x14ac:dyDescent="0.25">
      <c r="A16" s="18"/>
      <c r="B16" s="1007" t="s">
        <v>713</v>
      </c>
      <c r="C16" s="1008"/>
      <c r="D16" s="1008"/>
      <c r="E16" s="1008"/>
      <c r="F16" s="1008"/>
      <c r="G16" s="1008"/>
      <c r="H16" s="1008"/>
      <c r="I16" s="1008"/>
      <c r="J16" s="1008"/>
      <c r="K16" s="1009"/>
      <c r="L16" s="1009"/>
      <c r="M16" s="1010"/>
      <c r="N16" s="462"/>
    </row>
    <row r="17" spans="1:14" ht="50.15" customHeight="1" thickBot="1" x14ac:dyDescent="0.3">
      <c r="A17" s="18"/>
      <c r="B17" s="989" t="s">
        <v>716</v>
      </c>
      <c r="C17" s="990"/>
      <c r="D17" s="990"/>
      <c r="E17" s="991"/>
      <c r="F17" s="987" t="s">
        <v>706</v>
      </c>
      <c r="G17" s="1060"/>
      <c r="H17" s="1061" t="s">
        <v>697</v>
      </c>
      <c r="I17" s="990"/>
      <c r="J17" s="990"/>
      <c r="K17" s="991"/>
      <c r="L17" s="987" t="s">
        <v>47</v>
      </c>
      <c r="M17" s="988"/>
      <c r="N17" s="462"/>
    </row>
    <row r="18" spans="1:14" s="449" customFormat="1" ht="30" customHeight="1" x14ac:dyDescent="0.25">
      <c r="A18" s="462"/>
      <c r="B18" s="980" t="s">
        <v>714</v>
      </c>
      <c r="C18" s="981"/>
      <c r="D18" s="981"/>
      <c r="E18" s="981"/>
      <c r="F18" s="981"/>
      <c r="G18" s="981"/>
      <c r="H18" s="981"/>
      <c r="I18" s="981"/>
      <c r="J18" s="981"/>
      <c r="K18" s="981"/>
      <c r="L18" s="981"/>
      <c r="M18" s="982"/>
      <c r="N18" s="462"/>
    </row>
    <row r="19" spans="1:14" s="449" customFormat="1" ht="60" customHeight="1" x14ac:dyDescent="0.25">
      <c r="A19" s="462"/>
      <c r="B19" s="996" t="s">
        <v>698</v>
      </c>
      <c r="C19" s="985"/>
      <c r="D19" s="985"/>
      <c r="E19" s="986"/>
      <c r="F19" s="983" t="s">
        <v>47</v>
      </c>
      <c r="G19" s="984"/>
      <c r="H19" s="985" t="s">
        <v>699</v>
      </c>
      <c r="I19" s="985"/>
      <c r="J19" s="985"/>
      <c r="K19" s="986"/>
      <c r="L19" s="983" t="s">
        <v>47</v>
      </c>
      <c r="M19" s="997"/>
      <c r="N19" s="462"/>
    </row>
    <row r="20" spans="1:14" s="449" customFormat="1" ht="30" customHeight="1" x14ac:dyDescent="0.25">
      <c r="A20" s="462"/>
      <c r="B20" s="470"/>
      <c r="C20" s="453" t="s">
        <v>47</v>
      </c>
      <c r="D20" s="998" t="s">
        <v>700</v>
      </c>
      <c r="E20" s="998"/>
      <c r="F20" s="998"/>
      <c r="G20" s="998"/>
      <c r="H20" s="998"/>
      <c r="I20" s="998"/>
      <c r="J20" s="998"/>
      <c r="K20" s="998"/>
      <c r="L20" s="999"/>
      <c r="M20" s="1000"/>
      <c r="N20" s="462"/>
    </row>
    <row r="21" spans="1:14" s="449" customFormat="1" ht="30" customHeight="1" x14ac:dyDescent="0.25">
      <c r="A21" s="462"/>
      <c r="B21" s="470"/>
      <c r="C21" s="453" t="s">
        <v>47</v>
      </c>
      <c r="D21" s="994" t="s">
        <v>717</v>
      </c>
      <c r="E21" s="994"/>
      <c r="F21" s="994"/>
      <c r="G21" s="994"/>
      <c r="H21" s="994"/>
      <c r="I21" s="994"/>
      <c r="J21" s="994"/>
      <c r="K21" s="994"/>
      <c r="L21" s="994"/>
      <c r="M21" s="995"/>
      <c r="N21" s="462"/>
    </row>
    <row r="22" spans="1:14" s="449" customFormat="1" ht="30" customHeight="1" x14ac:dyDescent="0.25">
      <c r="A22" s="462"/>
      <c r="B22" s="470"/>
      <c r="C22" s="453" t="s">
        <v>47</v>
      </c>
      <c r="D22" s="998" t="s">
        <v>701</v>
      </c>
      <c r="E22" s="998"/>
      <c r="F22" s="998"/>
      <c r="G22" s="998"/>
      <c r="H22" s="998"/>
      <c r="I22" s="998"/>
      <c r="J22" s="998"/>
      <c r="K22" s="998"/>
      <c r="L22" s="998"/>
      <c r="M22" s="1001"/>
      <c r="N22" s="462"/>
    </row>
    <row r="23" spans="1:14" s="449" customFormat="1" ht="30" customHeight="1" x14ac:dyDescent="0.25">
      <c r="A23" s="462"/>
      <c r="B23" s="470"/>
      <c r="C23" s="453" t="s">
        <v>48</v>
      </c>
      <c r="D23" s="994" t="s">
        <v>718</v>
      </c>
      <c r="E23" s="994"/>
      <c r="F23" s="994"/>
      <c r="G23" s="994"/>
      <c r="H23" s="994"/>
      <c r="I23" s="994"/>
      <c r="J23" s="994"/>
      <c r="K23" s="994"/>
      <c r="L23" s="994"/>
      <c r="M23" s="995"/>
      <c r="N23" s="462"/>
    </row>
    <row r="24" spans="1:14" s="449" customFormat="1" ht="30" customHeight="1" x14ac:dyDescent="0.25">
      <c r="A24" s="462"/>
      <c r="B24" s="470"/>
      <c r="C24" s="453" t="s">
        <v>47</v>
      </c>
      <c r="D24" s="998" t="s">
        <v>702</v>
      </c>
      <c r="E24" s="998"/>
      <c r="F24" s="998"/>
      <c r="G24" s="998"/>
      <c r="H24" s="998"/>
      <c r="I24" s="998"/>
      <c r="J24" s="998"/>
      <c r="K24" s="998"/>
      <c r="L24" s="998"/>
      <c r="M24" s="1001"/>
      <c r="N24" s="462"/>
    </row>
    <row r="25" spans="1:14" s="449" customFormat="1" ht="30" customHeight="1" x14ac:dyDescent="0.25">
      <c r="A25" s="462"/>
      <c r="B25" s="470"/>
      <c r="C25" s="453" t="s">
        <v>48</v>
      </c>
      <c r="D25" s="994" t="s">
        <v>719</v>
      </c>
      <c r="E25" s="994"/>
      <c r="F25" s="994"/>
      <c r="G25" s="994"/>
      <c r="H25" s="994"/>
      <c r="I25" s="994"/>
      <c r="J25" s="994"/>
      <c r="K25" s="994"/>
      <c r="L25" s="994"/>
      <c r="M25" s="995"/>
      <c r="N25" s="462"/>
    </row>
    <row r="26" spans="1:14" s="449" customFormat="1" ht="30" customHeight="1" x14ac:dyDescent="0.25">
      <c r="A26" s="462"/>
      <c r="B26" s="470"/>
      <c r="C26" s="453" t="s">
        <v>47</v>
      </c>
      <c r="D26" s="998" t="s">
        <v>703</v>
      </c>
      <c r="E26" s="998"/>
      <c r="F26" s="998"/>
      <c r="G26" s="998"/>
      <c r="H26" s="998"/>
      <c r="I26" s="998"/>
      <c r="J26" s="998"/>
      <c r="K26" s="998"/>
      <c r="L26" s="998"/>
      <c r="M26" s="1001"/>
      <c r="N26" s="462"/>
    </row>
    <row r="27" spans="1:14" s="449" customFormat="1" ht="42.75" customHeight="1" x14ac:dyDescent="0.25">
      <c r="A27" s="462"/>
      <c r="B27" s="470"/>
      <c r="C27" s="1002" t="str">
        <f>IF(C26="","",IF(C26="Yes","If yes, list all additional systems included in the commissioning process:","Skip to next question."))</f>
        <v>If yes, list all additional systems included in the commissioning process:</v>
      </c>
      <c r="D27" s="1003"/>
      <c r="E27" s="1004"/>
      <c r="F27" s="1045" t="s">
        <v>729</v>
      </c>
      <c r="G27" s="1045"/>
      <c r="H27" s="1045"/>
      <c r="I27" s="1045"/>
      <c r="J27" s="1045"/>
      <c r="K27" s="1045"/>
      <c r="L27" s="1045"/>
      <c r="M27" s="1046"/>
      <c r="N27" s="462"/>
    </row>
    <row r="28" spans="1:14" s="449" customFormat="1" ht="30" customHeight="1" x14ac:dyDescent="0.25">
      <c r="A28" s="462"/>
      <c r="B28" s="470"/>
      <c r="C28" s="453" t="s">
        <v>47</v>
      </c>
      <c r="D28" s="1047" t="str">
        <f>IF(C26="","",IF(C27="Skip to next question.","","There are unresolved deficiencies in additional systems. These are described in the preliminary commissioning report submitted to the Owner."))</f>
        <v>There are unresolved deficiencies in additional systems. These are described in the preliminary commissioning report submitted to the Owner.</v>
      </c>
      <c r="E28" s="1047"/>
      <c r="F28" s="1047"/>
      <c r="G28" s="1047"/>
      <c r="H28" s="1047"/>
      <c r="I28" s="1047"/>
      <c r="J28" s="1047"/>
      <c r="K28" s="1047"/>
      <c r="L28" s="1047"/>
      <c r="M28" s="993"/>
      <c r="N28" s="462"/>
    </row>
    <row r="29" spans="1:14" s="449" customFormat="1" ht="30" customHeight="1" thickBot="1" x14ac:dyDescent="0.3">
      <c r="A29" s="462"/>
      <c r="B29" s="989" t="s">
        <v>704</v>
      </c>
      <c r="C29" s="990"/>
      <c r="D29" s="990"/>
      <c r="E29" s="990"/>
      <c r="F29" s="990"/>
      <c r="G29" s="990"/>
      <c r="H29" s="990"/>
      <c r="I29" s="990"/>
      <c r="J29" s="990"/>
      <c r="K29" s="991"/>
      <c r="L29" s="987" t="s">
        <v>47</v>
      </c>
      <c r="M29" s="988"/>
      <c r="N29" s="462"/>
    </row>
    <row r="30" spans="1:14" s="449" customFormat="1" x14ac:dyDescent="0.25">
      <c r="A30" s="462"/>
      <c r="B30" s="471"/>
      <c r="C30" s="471" t="s">
        <v>446</v>
      </c>
      <c r="D30" s="471"/>
      <c r="E30" s="471"/>
      <c r="F30" s="471"/>
      <c r="G30" s="471"/>
      <c r="H30" s="471"/>
      <c r="I30" s="471"/>
      <c r="J30" s="471"/>
      <c r="K30" s="472"/>
      <c r="L30" s="473" t="s">
        <v>73</v>
      </c>
      <c r="M30" s="166" t="s">
        <v>658</v>
      </c>
      <c r="N30" s="462"/>
    </row>
    <row r="31" spans="1:14" s="449" customFormat="1" x14ac:dyDescent="0.25">
      <c r="A31" s="462"/>
      <c r="B31" s="462"/>
      <c r="C31" s="462"/>
      <c r="D31" s="462"/>
      <c r="E31" s="462"/>
      <c r="F31" s="462"/>
      <c r="G31" s="462"/>
      <c r="H31" s="462"/>
      <c r="I31" s="462"/>
      <c r="J31" s="462"/>
      <c r="K31" s="462"/>
      <c r="L31" s="462"/>
      <c r="M31" s="462"/>
      <c r="N31" s="462"/>
    </row>
    <row r="32" spans="1:14" s="449" customFormat="1" x14ac:dyDescent="0.25">
      <c r="A32" s="462"/>
      <c r="B32" s="462"/>
      <c r="C32" s="462"/>
      <c r="D32" s="462"/>
      <c r="E32" s="462"/>
      <c r="F32" s="462"/>
      <c r="G32" s="462"/>
      <c r="H32" s="462"/>
      <c r="I32" s="462"/>
      <c r="J32" s="462"/>
      <c r="K32" s="462"/>
      <c r="L32" s="462"/>
      <c r="M32" s="462"/>
      <c r="N32" s="462"/>
    </row>
    <row r="33" spans="1:14" s="449" customFormat="1" x14ac:dyDescent="0.25">
      <c r="A33" s="462"/>
      <c r="B33" s="462"/>
      <c r="C33" s="462"/>
      <c r="D33" s="462"/>
      <c r="E33" s="462"/>
      <c r="F33" s="462"/>
      <c r="G33" s="462"/>
      <c r="H33" s="462"/>
      <c r="I33" s="462"/>
      <c r="J33" s="462"/>
      <c r="K33" s="462"/>
      <c r="L33" s="462"/>
      <c r="M33" s="462"/>
      <c r="N33" s="462"/>
    </row>
    <row r="34" spans="1:14" s="449" customFormat="1" x14ac:dyDescent="0.25">
      <c r="A34" s="462"/>
      <c r="B34" s="462"/>
      <c r="C34" s="462"/>
      <c r="D34" s="462"/>
      <c r="E34" s="462"/>
      <c r="F34" s="462"/>
      <c r="G34" s="462"/>
      <c r="H34" s="462"/>
      <c r="I34" s="462"/>
      <c r="J34" s="462"/>
      <c r="K34" s="462"/>
      <c r="L34" s="462"/>
      <c r="M34" s="462"/>
      <c r="N34" s="462"/>
    </row>
    <row r="35" spans="1:14" s="449" customFormat="1" x14ac:dyDescent="0.25">
      <c r="A35" s="462"/>
      <c r="B35" s="462"/>
      <c r="C35" s="462"/>
      <c r="D35" s="462"/>
      <c r="E35" s="462"/>
      <c r="F35" s="462"/>
      <c r="G35" s="462"/>
      <c r="H35" s="462"/>
      <c r="I35" s="462"/>
      <c r="J35" s="462"/>
      <c r="K35" s="462"/>
      <c r="L35" s="462"/>
      <c r="M35" s="462"/>
      <c r="N35" s="462"/>
    </row>
    <row r="36" spans="1:14" s="449" customFormat="1" x14ac:dyDescent="0.25">
      <c r="A36" s="462"/>
      <c r="B36" s="462"/>
      <c r="C36" s="462"/>
      <c r="D36" s="462"/>
      <c r="E36" s="462"/>
      <c r="F36" s="462"/>
      <c r="G36" s="462"/>
      <c r="H36" s="462"/>
      <c r="I36" s="462"/>
      <c r="J36" s="462"/>
      <c r="K36" s="462"/>
      <c r="L36" s="462"/>
      <c r="M36" s="462"/>
      <c r="N36" s="462"/>
    </row>
    <row r="37" spans="1:14" s="449" customFormat="1" x14ac:dyDescent="0.25">
      <c r="A37" s="462"/>
      <c r="B37" s="462"/>
      <c r="C37" s="462"/>
      <c r="D37" s="462"/>
      <c r="E37" s="462"/>
      <c r="F37" s="462"/>
      <c r="G37" s="462"/>
      <c r="H37" s="462"/>
      <c r="I37" s="462"/>
      <c r="J37" s="462"/>
      <c r="K37" s="462"/>
      <c r="L37" s="462"/>
      <c r="M37" s="462"/>
      <c r="N37" s="462"/>
    </row>
    <row r="38" spans="1:14" s="449" customFormat="1" x14ac:dyDescent="0.25">
      <c r="A38" s="462"/>
      <c r="B38" s="462"/>
      <c r="C38" s="462"/>
      <c r="D38" s="462"/>
      <c r="E38" s="462"/>
      <c r="F38" s="462"/>
      <c r="G38" s="462"/>
      <c r="H38" s="462"/>
      <c r="I38" s="462"/>
      <c r="J38" s="462"/>
      <c r="K38" s="462"/>
      <c r="L38" s="462"/>
      <c r="M38" s="462"/>
      <c r="N38" s="462"/>
    </row>
    <row r="39" spans="1:14" s="449" customFormat="1" x14ac:dyDescent="0.25">
      <c r="A39" s="462"/>
      <c r="B39" s="462"/>
      <c r="C39" s="462"/>
      <c r="D39" s="462"/>
      <c r="E39" s="462"/>
      <c r="F39" s="462"/>
      <c r="G39" s="462"/>
      <c r="H39" s="462"/>
      <c r="I39" s="462"/>
      <c r="J39" s="462"/>
      <c r="K39" s="462"/>
      <c r="L39" s="462"/>
      <c r="M39" s="462"/>
      <c r="N39" s="462"/>
    </row>
    <row r="40" spans="1:14" s="449" customFormat="1" hidden="1" x14ac:dyDescent="0.25">
      <c r="A40" s="462"/>
      <c r="B40" s="462"/>
      <c r="C40" s="462"/>
      <c r="D40" s="462"/>
      <c r="E40" s="462"/>
      <c r="F40" s="462"/>
      <c r="G40" s="462"/>
      <c r="H40" s="462"/>
      <c r="I40" s="462"/>
      <c r="J40" s="462"/>
      <c r="K40" s="462"/>
      <c r="L40" s="462"/>
      <c r="M40" s="462"/>
      <c r="N40" s="462"/>
    </row>
    <row r="41" spans="1:14" s="449" customFormat="1" ht="13.15" hidden="1" customHeight="1" x14ac:dyDescent="0.35">
      <c r="A41" s="462"/>
      <c r="B41" s="462"/>
      <c r="C41" s="474" t="s">
        <v>684</v>
      </c>
      <c r="D41" s="462"/>
      <c r="E41" s="462"/>
      <c r="F41" s="462"/>
      <c r="G41" s="462"/>
      <c r="H41" s="462"/>
      <c r="I41" s="462"/>
      <c r="J41" s="462"/>
      <c r="K41" s="462"/>
      <c r="L41" s="462"/>
      <c r="M41" s="462"/>
      <c r="N41" s="462"/>
    </row>
    <row r="42" spans="1:14" s="449" customFormat="1" hidden="1" x14ac:dyDescent="0.25">
      <c r="A42" s="462"/>
      <c r="B42" s="462"/>
      <c r="C42" s="462"/>
      <c r="D42" s="475"/>
      <c r="E42" s="462"/>
      <c r="F42" s="462"/>
      <c r="G42" s="462"/>
      <c r="H42" s="462"/>
      <c r="I42" s="462"/>
      <c r="J42" s="462"/>
      <c r="K42" s="462"/>
      <c r="L42" s="462"/>
      <c r="M42" s="462"/>
      <c r="N42" s="462"/>
    </row>
    <row r="43" spans="1:14" s="449" customFormat="1" ht="14.5" hidden="1" x14ac:dyDescent="0.35">
      <c r="A43" s="462"/>
      <c r="B43" s="462"/>
      <c r="C43" s="476" t="s">
        <v>685</v>
      </c>
      <c r="D43" s="462"/>
      <c r="E43" s="462"/>
      <c r="F43" s="462"/>
      <c r="G43" s="462"/>
      <c r="H43" s="462"/>
      <c r="I43" s="462"/>
      <c r="J43" s="462"/>
      <c r="K43" s="462"/>
      <c r="L43" s="462"/>
      <c r="M43" s="462"/>
      <c r="N43" s="462"/>
    </row>
    <row r="44" spans="1:14" s="449" customFormat="1" ht="14.65" hidden="1" customHeight="1" x14ac:dyDescent="0.25">
      <c r="A44" s="462"/>
      <c r="B44" s="462"/>
      <c r="C44" s="462" t="s">
        <v>47</v>
      </c>
      <c r="D44" s="462"/>
      <c r="E44" s="462"/>
      <c r="F44" s="462"/>
      <c r="G44" s="462"/>
      <c r="H44" s="462"/>
      <c r="I44" s="462"/>
      <c r="J44" s="462"/>
      <c r="K44" s="462"/>
      <c r="L44" s="462"/>
      <c r="M44" s="462"/>
      <c r="N44" s="462"/>
    </row>
    <row r="45" spans="1:14" s="449" customFormat="1" hidden="1" x14ac:dyDescent="0.25">
      <c r="A45" s="462"/>
      <c r="B45" s="462"/>
      <c r="C45" s="462" t="s">
        <v>48</v>
      </c>
      <c r="D45" s="462"/>
      <c r="E45" s="462"/>
      <c r="F45" s="462"/>
      <c r="G45" s="462"/>
      <c r="H45" s="462"/>
      <c r="I45" s="462"/>
      <c r="J45" s="462"/>
      <c r="K45" s="462"/>
      <c r="L45" s="462"/>
      <c r="M45" s="462"/>
      <c r="N45" s="462"/>
    </row>
    <row r="46" spans="1:14" s="449" customFormat="1" hidden="1" x14ac:dyDescent="0.25">
      <c r="A46" s="462"/>
      <c r="B46" s="462"/>
      <c r="C46" s="462" t="s">
        <v>686</v>
      </c>
      <c r="D46" s="462"/>
      <c r="E46" s="462"/>
      <c r="F46" s="462"/>
      <c r="G46" s="462"/>
      <c r="H46" s="462"/>
      <c r="I46" s="462"/>
      <c r="J46" s="462"/>
      <c r="K46" s="462"/>
      <c r="L46" s="462"/>
      <c r="M46" s="462"/>
      <c r="N46" s="462"/>
    </row>
    <row r="47" spans="1:14" s="449" customFormat="1" hidden="1" x14ac:dyDescent="0.25">
      <c r="A47" s="462"/>
      <c r="B47" s="462"/>
      <c r="C47" s="462"/>
      <c r="D47" s="462"/>
      <c r="E47" s="462"/>
      <c r="F47" s="462"/>
      <c r="G47" s="462"/>
      <c r="H47" s="462"/>
      <c r="I47" s="462"/>
      <c r="J47" s="462"/>
      <c r="K47" s="462"/>
      <c r="L47" s="462"/>
      <c r="M47" s="462"/>
      <c r="N47" s="462"/>
    </row>
    <row r="48" spans="1:14" s="449" customFormat="1" ht="14.5" hidden="1" x14ac:dyDescent="0.35">
      <c r="A48" s="462"/>
      <c r="B48" s="462"/>
      <c r="C48" s="474"/>
      <c r="D48" s="462"/>
      <c r="E48" s="462"/>
      <c r="F48" s="462"/>
      <c r="G48" s="462"/>
      <c r="H48" s="462"/>
      <c r="I48" s="462"/>
      <c r="J48" s="462"/>
      <c r="K48" s="462"/>
      <c r="L48" s="462"/>
      <c r="M48" s="462"/>
      <c r="N48" s="462"/>
    </row>
    <row r="49" spans="1:14" s="449" customFormat="1" ht="14.5" hidden="1" x14ac:dyDescent="0.35">
      <c r="A49" s="462"/>
      <c r="B49" s="462"/>
      <c r="C49" s="474" t="s">
        <v>705</v>
      </c>
      <c r="D49" s="462"/>
      <c r="E49" s="462"/>
      <c r="F49" s="462"/>
      <c r="G49" s="462"/>
      <c r="H49" s="462"/>
      <c r="I49" s="462"/>
      <c r="J49" s="462"/>
      <c r="K49" s="462"/>
      <c r="L49" s="462"/>
      <c r="M49" s="462"/>
      <c r="N49" s="462"/>
    </row>
    <row r="50" spans="1:14" s="449" customFormat="1" hidden="1" x14ac:dyDescent="0.25">
      <c r="A50" s="462"/>
      <c r="B50" s="462"/>
      <c r="C50" s="462" t="s">
        <v>706</v>
      </c>
      <c r="D50" s="462"/>
      <c r="E50" s="462"/>
      <c r="F50" s="462"/>
      <c r="G50" s="462"/>
      <c r="H50" s="462"/>
      <c r="I50" s="462"/>
      <c r="J50" s="462"/>
      <c r="K50" s="462"/>
      <c r="L50" s="462"/>
      <c r="M50" s="462"/>
      <c r="N50" s="462"/>
    </row>
    <row r="51" spans="1:14" s="449" customFormat="1" hidden="1" x14ac:dyDescent="0.25">
      <c r="A51" s="462"/>
      <c r="B51" s="462"/>
      <c r="C51" s="477" t="s">
        <v>725</v>
      </c>
      <c r="D51" s="462"/>
      <c r="E51" s="462"/>
      <c r="F51" s="462"/>
      <c r="G51" s="462"/>
      <c r="H51" s="462"/>
      <c r="I51" s="462"/>
      <c r="J51" s="462"/>
      <c r="K51" s="462"/>
      <c r="L51" s="462"/>
      <c r="M51" s="462"/>
      <c r="N51" s="462"/>
    </row>
    <row r="52" spans="1:14" s="449" customFormat="1" hidden="1" x14ac:dyDescent="0.25">
      <c r="A52" s="462"/>
      <c r="B52" s="462"/>
      <c r="C52" s="462"/>
      <c r="D52" s="462"/>
      <c r="E52" s="462"/>
      <c r="F52" s="462"/>
      <c r="G52" s="462"/>
      <c r="H52" s="462"/>
      <c r="I52" s="462"/>
      <c r="J52" s="462"/>
      <c r="K52" s="462"/>
      <c r="L52" s="462"/>
      <c r="M52" s="462"/>
      <c r="N52" s="462"/>
    </row>
    <row r="53" spans="1:14" s="449" customFormat="1" hidden="1" x14ac:dyDescent="0.25">
      <c r="A53" s="462"/>
      <c r="B53" s="462"/>
      <c r="C53" s="462"/>
      <c r="D53" s="462"/>
      <c r="E53" s="462"/>
      <c r="F53" s="462"/>
      <c r="G53" s="462"/>
      <c r="H53" s="462"/>
      <c r="I53" s="462"/>
      <c r="J53" s="462"/>
      <c r="K53" s="462"/>
      <c r="L53" s="462"/>
      <c r="M53" s="462"/>
      <c r="N53" s="462"/>
    </row>
    <row r="54" spans="1:14" s="449" customFormat="1" ht="14.5" hidden="1" x14ac:dyDescent="0.35">
      <c r="A54" s="462"/>
      <c r="B54" s="462"/>
      <c r="C54" s="476" t="s">
        <v>707</v>
      </c>
      <c r="D54" s="462"/>
      <c r="E54" s="462"/>
      <c r="F54" s="462"/>
      <c r="G54" s="462"/>
      <c r="H54" s="462"/>
      <c r="I54" s="462"/>
      <c r="J54" s="462"/>
      <c r="K54" s="462"/>
      <c r="L54" s="462"/>
      <c r="M54" s="462"/>
      <c r="N54" s="462"/>
    </row>
    <row r="55" spans="1:14" s="449" customFormat="1" hidden="1" x14ac:dyDescent="0.25">
      <c r="A55" s="462"/>
      <c r="B55" s="462"/>
      <c r="C55" s="462" t="s">
        <v>694</v>
      </c>
      <c r="D55" s="462"/>
      <c r="E55" s="462"/>
      <c r="F55" s="462"/>
      <c r="G55" s="462"/>
      <c r="H55" s="462"/>
      <c r="I55" s="462"/>
      <c r="J55" s="462"/>
      <c r="K55" s="462"/>
      <c r="L55" s="462"/>
      <c r="M55" s="462"/>
      <c r="N55" s="462"/>
    </row>
    <row r="56" spans="1:14" s="449" customFormat="1" hidden="1" x14ac:dyDescent="0.25">
      <c r="A56" s="462"/>
      <c r="B56" s="462"/>
      <c r="C56" s="462" t="s">
        <v>708</v>
      </c>
      <c r="D56" s="462"/>
      <c r="E56" s="462"/>
      <c r="F56" s="462"/>
      <c r="G56" s="462"/>
      <c r="H56" s="462"/>
      <c r="I56" s="462"/>
      <c r="J56" s="462"/>
      <c r="K56" s="462"/>
      <c r="L56" s="462"/>
      <c r="M56" s="462"/>
      <c r="N56" s="462"/>
    </row>
    <row r="57" spans="1:14" s="449" customFormat="1" hidden="1" x14ac:dyDescent="0.25">
      <c r="A57" s="462"/>
      <c r="B57" s="462"/>
      <c r="C57" s="462" t="s">
        <v>709</v>
      </c>
      <c r="D57" s="462"/>
      <c r="E57" s="462"/>
      <c r="F57" s="462"/>
      <c r="G57" s="462"/>
      <c r="H57" s="462"/>
      <c r="I57" s="462"/>
      <c r="J57" s="462"/>
      <c r="K57" s="462"/>
      <c r="L57" s="462"/>
      <c r="M57" s="462"/>
      <c r="N57" s="462"/>
    </row>
    <row r="58" spans="1:14" hidden="1" x14ac:dyDescent="0.25">
      <c r="A58" s="18"/>
      <c r="B58" s="18"/>
      <c r="C58" s="18"/>
      <c r="D58" s="18"/>
      <c r="E58" s="18"/>
      <c r="F58" s="18"/>
      <c r="G58" s="18"/>
      <c r="H58" s="18"/>
      <c r="I58" s="18"/>
      <c r="J58" s="18"/>
      <c r="K58" s="18"/>
      <c r="L58" s="18"/>
      <c r="M58" s="18"/>
      <c r="N58" s="462"/>
    </row>
    <row r="59" spans="1:14" hidden="1" x14ac:dyDescent="0.25">
      <c r="A59" s="18"/>
      <c r="B59" s="18"/>
      <c r="C59" s="18"/>
      <c r="D59" s="18"/>
      <c r="E59" s="18"/>
      <c r="F59" s="18"/>
      <c r="G59" s="18"/>
      <c r="H59" s="18"/>
      <c r="I59" s="18"/>
      <c r="J59" s="18"/>
      <c r="K59" s="18"/>
      <c r="L59" s="18"/>
      <c r="M59" s="18"/>
      <c r="N59" s="462"/>
    </row>
    <row r="60" spans="1:14" x14ac:dyDescent="0.25">
      <c r="A60" s="18"/>
      <c r="B60" s="18"/>
      <c r="C60" s="18"/>
      <c r="D60" s="18"/>
      <c r="E60" s="18"/>
      <c r="F60" s="18"/>
      <c r="G60" s="18"/>
      <c r="H60" s="18"/>
      <c r="I60" s="18"/>
      <c r="J60" s="18"/>
      <c r="K60" s="18"/>
      <c r="L60" s="18"/>
      <c r="M60" s="18"/>
      <c r="N60" s="462"/>
    </row>
    <row r="61" spans="1:14" x14ac:dyDescent="0.25">
      <c r="A61" s="18"/>
      <c r="B61" s="18"/>
      <c r="C61" s="18"/>
      <c r="D61" s="18"/>
      <c r="E61" s="18"/>
      <c r="F61" s="18"/>
      <c r="G61" s="18"/>
      <c r="H61" s="18"/>
      <c r="I61" s="18"/>
      <c r="J61" s="18"/>
      <c r="K61" s="18"/>
      <c r="L61" s="18"/>
      <c r="M61" s="18"/>
      <c r="N61" s="462"/>
    </row>
    <row r="62" spans="1:14" x14ac:dyDescent="0.25">
      <c r="A62" s="18"/>
      <c r="B62" s="18"/>
      <c r="C62" s="18"/>
      <c r="D62" s="18"/>
      <c r="E62" s="18"/>
      <c r="F62" s="18"/>
      <c r="G62" s="18"/>
      <c r="H62" s="18"/>
      <c r="I62" s="18"/>
      <c r="J62" s="18"/>
      <c r="K62" s="18"/>
      <c r="L62" s="18"/>
      <c r="M62" s="18"/>
      <c r="N62" s="462"/>
    </row>
  </sheetData>
  <sheetProtection algorithmName="SHA-512" hashValue="/zuGmSsaw3+j7g6Jk5FJAzL78zaSWyCmzBtp4n8dDRbbklzrltskoicz4XI64fDaHjJKcvP6JGkGuHjo1POgUQ==" saltValue="5ZMEeuJOQ8sDb5pvjcS4lA==" spinCount="100000" sheet="1" objects="1" scenarios="1"/>
  <mergeCells count="48">
    <mergeCell ref="B9:M9"/>
    <mergeCell ref="D1:M2"/>
    <mergeCell ref="B3:C4"/>
    <mergeCell ref="D3:J4"/>
    <mergeCell ref="K3:K4"/>
    <mergeCell ref="L3:M4"/>
    <mergeCell ref="B6:C6"/>
    <mergeCell ref="D6:F6"/>
    <mergeCell ref="H6:J6"/>
    <mergeCell ref="L6:M6"/>
    <mergeCell ref="B7:C7"/>
    <mergeCell ref="D7:F7"/>
    <mergeCell ref="H7:J7"/>
    <mergeCell ref="L7:M7"/>
    <mergeCell ref="B8:M8"/>
    <mergeCell ref="B17:E17"/>
    <mergeCell ref="F17:G17"/>
    <mergeCell ref="H17:K17"/>
    <mergeCell ref="L17:M17"/>
    <mergeCell ref="B10:E10"/>
    <mergeCell ref="F10:M10"/>
    <mergeCell ref="B11:E11"/>
    <mergeCell ref="F11:M11"/>
    <mergeCell ref="B12:M12"/>
    <mergeCell ref="B13:K13"/>
    <mergeCell ref="L13:M13"/>
    <mergeCell ref="C14:K14"/>
    <mergeCell ref="L14:M14"/>
    <mergeCell ref="C15:K15"/>
    <mergeCell ref="L15:M15"/>
    <mergeCell ref="B16:M16"/>
    <mergeCell ref="D26:M26"/>
    <mergeCell ref="B18:M18"/>
    <mergeCell ref="B19:E19"/>
    <mergeCell ref="F19:G19"/>
    <mergeCell ref="H19:K19"/>
    <mergeCell ref="L19:M19"/>
    <mergeCell ref="D20:M20"/>
    <mergeCell ref="D21:M21"/>
    <mergeCell ref="D22:M22"/>
    <mergeCell ref="D23:M23"/>
    <mergeCell ref="D24:M24"/>
    <mergeCell ref="D25:M25"/>
    <mergeCell ref="C27:E27"/>
    <mergeCell ref="F27:M27"/>
    <mergeCell ref="D28:M28"/>
    <mergeCell ref="B29:K29"/>
    <mergeCell ref="L29:M29"/>
  </mergeCells>
  <dataValidations disablePrompts="1" count="6">
    <dataValidation type="list" allowBlank="1" showInputMessage="1" showErrorMessage="1" sqref="F10:M10" xr:uid="{23FD65E3-3E11-4E5E-ABF4-2E0647971976}">
      <formula1>$C$55:$C$57</formula1>
    </dataValidation>
    <dataValidation type="list" allowBlank="1" showInputMessage="1" showErrorMessage="1" sqref="L29:M29 L17:M17 L19:M19 F19 L13:M14" xr:uid="{56E472D4-3AEC-4B1B-ADB9-1FB744C5EE7B}">
      <formula1>"Yes, No"</formula1>
    </dataValidation>
    <dataValidation type="list" allowBlank="1" showInputMessage="1" showErrorMessage="1" sqref="F17" xr:uid="{3879F31B-366F-4DB3-99D2-E5CAD3BDA64E}">
      <formula1>$C$50:$C$51</formula1>
    </dataValidation>
    <dataValidation type="list" allowBlank="1" showInputMessage="1" showErrorMessage="1" sqref="C26" xr:uid="{F1398104-3DB3-49FC-A2B0-E766E915B8F4}">
      <formula1>$C$44:$C$46</formula1>
    </dataValidation>
    <dataValidation type="list" allowBlank="1" showInputMessage="1" showErrorMessage="1" sqref="C20:C25 C28" xr:uid="{A6CC7EA4-03F9-444E-8043-63F418BBB432}">
      <formula1>$C$44:$C$45</formula1>
    </dataValidation>
    <dataValidation type="list" allowBlank="1" showInputMessage="1" showErrorMessage="1" sqref="L15:M15" xr:uid="{E38F8462-C849-4DA1-950B-4852935B0F8E}">
      <formula1>"Yes, No - Obtain Owner's acceptance."</formula1>
    </dataValidation>
  </dataValidations>
  <printOptions horizontalCentered="1" verticalCentered="1"/>
  <pageMargins left="0.45" right="0.45" top="0.5" bottom="0.5" header="0.3" footer="0.3"/>
  <pageSetup scale="8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27912-C12D-407C-920D-B60D3116D88D}">
  <dimension ref="A1:BR5"/>
  <sheetViews>
    <sheetView zoomScale="80" zoomScaleNormal="80" workbookViewId="0"/>
  </sheetViews>
  <sheetFormatPr defaultRowHeight="12.5" x14ac:dyDescent="0.25"/>
  <cols>
    <col min="2" max="2" width="27.1796875" bestFit="1" customWidth="1"/>
    <col min="4" max="4" width="19.1796875" bestFit="1" customWidth="1"/>
    <col min="5" max="5" width="19.1796875" customWidth="1"/>
    <col min="6" max="6" width="16.26953125" customWidth="1"/>
    <col min="7" max="10" width="8.7265625" customWidth="1"/>
    <col min="13" max="14" width="11" bestFit="1" customWidth="1"/>
    <col min="21" max="23" width="9.81640625" customWidth="1"/>
    <col min="25" max="25" width="10.81640625" bestFit="1" customWidth="1"/>
    <col min="26" max="34" width="10.81640625" customWidth="1"/>
    <col min="35" max="35" width="9.81640625" bestFit="1" customWidth="1"/>
    <col min="37" max="37" width="10.7265625" customWidth="1"/>
    <col min="39" max="39" width="10.7265625" customWidth="1"/>
    <col min="41" max="41" width="10.7265625" customWidth="1"/>
    <col min="43" max="43" width="10.7265625" customWidth="1"/>
    <col min="45" max="45" width="10.7265625" customWidth="1"/>
    <col min="47" max="47" width="10.7265625" customWidth="1"/>
    <col min="49" max="49" width="10.7265625" customWidth="1"/>
    <col min="59" max="59" width="9.54296875" bestFit="1" customWidth="1"/>
  </cols>
  <sheetData>
    <row r="1" spans="1:70" ht="136.5" customHeight="1" x14ac:dyDescent="0.25">
      <c r="A1" s="349" t="s">
        <v>544</v>
      </c>
      <c r="B1" s="350" t="s">
        <v>545</v>
      </c>
      <c r="C1" s="351" t="s">
        <v>448</v>
      </c>
      <c r="D1" s="352" t="s">
        <v>546</v>
      </c>
      <c r="E1" s="353" t="s">
        <v>547</v>
      </c>
      <c r="F1" s="353" t="s">
        <v>548</v>
      </c>
      <c r="G1" s="1050" t="s">
        <v>549</v>
      </c>
      <c r="H1" s="1051"/>
      <c r="I1" s="1051"/>
      <c r="J1" s="1052"/>
      <c r="K1" s="353" t="s">
        <v>550</v>
      </c>
      <c r="L1" s="353" t="s">
        <v>551</v>
      </c>
      <c r="M1" s="354" t="s">
        <v>552</v>
      </c>
      <c r="N1" s="374" t="s">
        <v>553</v>
      </c>
      <c r="O1" s="374" t="s">
        <v>554</v>
      </c>
      <c r="P1" s="354" t="s">
        <v>555</v>
      </c>
      <c r="Q1" s="374" t="s">
        <v>556</v>
      </c>
      <c r="R1" s="374" t="s">
        <v>557</v>
      </c>
      <c r="S1" s="374" t="s">
        <v>558</v>
      </c>
      <c r="T1" s="374" t="s">
        <v>557</v>
      </c>
      <c r="U1" s="356" t="s">
        <v>559</v>
      </c>
      <c r="V1" s="356" t="s">
        <v>560</v>
      </c>
      <c r="W1" s="356" t="s">
        <v>561</v>
      </c>
      <c r="X1" s="374" t="s">
        <v>562</v>
      </c>
      <c r="Y1" s="374" t="s">
        <v>563</v>
      </c>
      <c r="Z1" s="374" t="s">
        <v>600</v>
      </c>
      <c r="AA1" s="374" t="s">
        <v>564</v>
      </c>
      <c r="AB1" s="374" t="s">
        <v>565</v>
      </c>
      <c r="AC1" s="374" t="s">
        <v>566</v>
      </c>
      <c r="AD1" s="374" t="s">
        <v>567</v>
      </c>
      <c r="AE1" s="374" t="s">
        <v>568</v>
      </c>
      <c r="AF1" s="374" t="s">
        <v>569</v>
      </c>
      <c r="AG1" s="374" t="s">
        <v>570</v>
      </c>
      <c r="AH1" s="374" t="s">
        <v>571</v>
      </c>
      <c r="AI1" s="374" t="s">
        <v>572</v>
      </c>
      <c r="AJ1" s="355" t="s">
        <v>573</v>
      </c>
      <c r="AK1" s="355" t="s">
        <v>574</v>
      </c>
      <c r="AL1" s="355" t="s">
        <v>575</v>
      </c>
      <c r="AM1" s="355" t="s">
        <v>576</v>
      </c>
      <c r="AN1" s="355" t="s">
        <v>577</v>
      </c>
      <c r="AO1" s="355" t="s">
        <v>578</v>
      </c>
      <c r="AP1" s="355" t="s">
        <v>579</v>
      </c>
      <c r="AQ1" s="355" t="s">
        <v>580</v>
      </c>
      <c r="AR1" s="355" t="s">
        <v>581</v>
      </c>
      <c r="AS1" s="355" t="s">
        <v>582</v>
      </c>
      <c r="AT1" s="355" t="s">
        <v>583</v>
      </c>
      <c r="AU1" s="355" t="s">
        <v>584</v>
      </c>
      <c r="AV1" s="355" t="s">
        <v>585</v>
      </c>
      <c r="AW1" s="355" t="s">
        <v>586</v>
      </c>
      <c r="AX1" s="355" t="s">
        <v>587</v>
      </c>
      <c r="AY1" s="1050" t="s">
        <v>588</v>
      </c>
      <c r="AZ1" s="1051"/>
      <c r="BA1" s="1051"/>
      <c r="BB1" s="1052"/>
      <c r="BC1" s="1053" t="s">
        <v>589</v>
      </c>
      <c r="BD1" s="1051"/>
      <c r="BE1" s="1052"/>
      <c r="BF1" s="353" t="s">
        <v>590</v>
      </c>
      <c r="BG1" s="357" t="s">
        <v>591</v>
      </c>
      <c r="BH1" s="370" t="s">
        <v>592</v>
      </c>
      <c r="BI1" s="371" t="s">
        <v>593</v>
      </c>
      <c r="BJ1" s="371" t="s">
        <v>601</v>
      </c>
      <c r="BK1" s="371" t="s">
        <v>602</v>
      </c>
      <c r="BL1" s="372" t="s">
        <v>603</v>
      </c>
      <c r="BM1" s="358"/>
      <c r="BN1" s="359"/>
      <c r="BO1" s="359"/>
      <c r="BP1" s="359"/>
      <c r="BQ1" s="359"/>
      <c r="BR1" s="359"/>
    </row>
    <row r="2" spans="1:70" ht="15.75" customHeight="1" thickBot="1" x14ac:dyDescent="0.35">
      <c r="A2" s="360"/>
      <c r="B2" s="361" t="s">
        <v>594</v>
      </c>
      <c r="C2" s="373"/>
      <c r="D2" s="1054" t="s">
        <v>595</v>
      </c>
      <c r="E2" s="1055"/>
      <c r="F2" s="1055"/>
      <c r="G2" s="1055"/>
      <c r="H2" s="1055"/>
      <c r="I2" s="1055"/>
      <c r="J2" s="1055"/>
      <c r="K2" s="1055"/>
      <c r="L2" s="1055"/>
      <c r="M2" s="1055"/>
      <c r="N2" s="1055"/>
      <c r="O2" s="1055"/>
      <c r="P2" s="1055"/>
      <c r="Q2" s="1055"/>
      <c r="R2" s="1055"/>
      <c r="S2" s="1055"/>
      <c r="T2" s="1055"/>
      <c r="U2" s="1055"/>
      <c r="V2" s="1055"/>
      <c r="W2" s="1055"/>
      <c r="X2" s="1055"/>
      <c r="Y2" s="1055"/>
      <c r="Z2" s="1055"/>
      <c r="AA2" s="1055"/>
      <c r="AB2" s="1055"/>
      <c r="AC2" s="1055"/>
      <c r="AD2" s="1055"/>
      <c r="AE2" s="1055"/>
      <c r="AF2" s="1055"/>
      <c r="AG2" s="1055"/>
      <c r="AH2" s="1055"/>
      <c r="AI2" s="1056"/>
      <c r="AJ2" s="1048" t="s">
        <v>596</v>
      </c>
      <c r="AK2" s="1048"/>
      <c r="AL2" s="1048"/>
      <c r="AM2" s="1048"/>
      <c r="AN2" s="1048"/>
      <c r="AO2" s="1048"/>
      <c r="AP2" s="1048"/>
      <c r="AQ2" s="1048"/>
      <c r="AR2" s="1048"/>
      <c r="AS2" s="1048"/>
      <c r="AT2" s="1048"/>
      <c r="AU2" s="1048"/>
      <c r="AV2" s="1048"/>
      <c r="AW2" s="1049"/>
      <c r="AX2" s="362"/>
      <c r="AY2" s="1057" t="s">
        <v>597</v>
      </c>
      <c r="AZ2" s="1058"/>
      <c r="BA2" s="1058"/>
      <c r="BB2" s="1058"/>
      <c r="BC2" s="1058"/>
      <c r="BD2" s="1058"/>
      <c r="BE2" s="1058"/>
      <c r="BF2" s="1058"/>
      <c r="BG2" s="1059"/>
      <c r="BH2" s="1048" t="s">
        <v>598</v>
      </c>
      <c r="BI2" s="1048"/>
      <c r="BJ2" s="1048"/>
      <c r="BK2" s="1048"/>
      <c r="BL2" s="1049"/>
      <c r="BM2" s="358"/>
      <c r="BN2" s="359"/>
      <c r="BO2" s="359"/>
      <c r="BP2" s="359"/>
      <c r="BQ2" s="359"/>
      <c r="BR2" s="359"/>
    </row>
    <row r="3" spans="1:70" x14ac:dyDescent="0.25">
      <c r="A3" s="358"/>
      <c r="B3" s="358"/>
      <c r="C3" s="358"/>
      <c r="D3" s="358"/>
      <c r="E3" s="358"/>
      <c r="F3" s="358"/>
      <c r="G3" s="358"/>
      <c r="H3" s="358"/>
      <c r="I3" s="358"/>
      <c r="J3" s="358"/>
      <c r="K3" s="358"/>
      <c r="L3" s="358"/>
      <c r="M3" s="358"/>
      <c r="N3" s="358"/>
      <c r="O3" s="358"/>
      <c r="P3" s="358"/>
      <c r="Q3" s="358"/>
      <c r="R3" s="358"/>
      <c r="S3" s="358"/>
      <c r="T3" s="358"/>
      <c r="U3" s="358"/>
      <c r="V3" s="358"/>
      <c r="W3" s="358"/>
      <c r="X3" s="358"/>
      <c r="Y3" s="358"/>
      <c r="Z3" s="358"/>
      <c r="AA3" s="358"/>
      <c r="AB3" s="358"/>
      <c r="AC3" s="358"/>
      <c r="AD3" s="358"/>
      <c r="AE3" s="358"/>
      <c r="AF3" s="358"/>
      <c r="AG3" s="358"/>
      <c r="AH3" s="358"/>
      <c r="AI3" s="358"/>
      <c r="AJ3" s="358"/>
      <c r="AK3" s="358"/>
      <c r="AL3" s="358"/>
      <c r="AM3" s="358"/>
      <c r="AN3" s="358"/>
      <c r="AO3" s="358"/>
      <c r="AP3" s="358"/>
      <c r="AQ3" s="358"/>
      <c r="AR3" s="358"/>
      <c r="AS3" s="358"/>
      <c r="AT3" s="358"/>
      <c r="AU3" s="358"/>
      <c r="AV3" s="358"/>
      <c r="AW3" s="358"/>
      <c r="AX3" s="358"/>
      <c r="AY3" s="358"/>
      <c r="AZ3" s="358"/>
      <c r="BA3" s="358"/>
      <c r="BB3" s="358"/>
      <c r="BC3" s="358"/>
      <c r="BD3" s="358"/>
      <c r="BE3" s="358"/>
      <c r="BF3" s="358"/>
      <c r="BG3" s="358"/>
      <c r="BH3" s="358"/>
      <c r="BI3" s="358"/>
      <c r="BJ3" s="358"/>
      <c r="BK3" s="358"/>
      <c r="BL3" s="358"/>
      <c r="BM3" s="358"/>
      <c r="BN3" s="359"/>
      <c r="BO3" s="359"/>
      <c r="BP3" s="359"/>
      <c r="BQ3" s="359"/>
      <c r="BR3" s="359"/>
    </row>
    <row r="4" spans="1:70" x14ac:dyDescent="0.25">
      <c r="A4" s="358"/>
      <c r="B4" s="358"/>
      <c r="C4" s="358"/>
      <c r="D4" s="358"/>
      <c r="E4" s="358"/>
      <c r="F4" s="358"/>
      <c r="G4" s="358"/>
      <c r="H4" s="358"/>
      <c r="I4" s="358"/>
      <c r="J4" s="358"/>
      <c r="K4" s="358"/>
      <c r="L4" s="358"/>
      <c r="M4" s="358"/>
      <c r="N4" s="358"/>
      <c r="O4" s="358"/>
      <c r="P4" s="358"/>
      <c r="Q4" s="358"/>
      <c r="R4" s="358"/>
      <c r="S4" s="358"/>
      <c r="T4" s="358"/>
      <c r="U4" s="358"/>
      <c r="V4" s="358"/>
      <c r="W4" s="358"/>
      <c r="X4" s="358"/>
      <c r="Y4" s="358"/>
      <c r="Z4" s="358"/>
      <c r="AA4" s="358"/>
      <c r="AB4" s="358"/>
      <c r="AC4" s="358"/>
      <c r="AD4" s="358"/>
      <c r="AE4" s="358"/>
      <c r="AF4" s="358"/>
      <c r="AG4" s="358"/>
      <c r="AH4" s="358"/>
      <c r="AI4" s="358"/>
      <c r="AJ4" s="358"/>
      <c r="AK4" s="358"/>
      <c r="AL4" s="358"/>
      <c r="AM4" s="358"/>
      <c r="AN4" s="358"/>
      <c r="AO4" s="358"/>
      <c r="AP4" s="358"/>
      <c r="AQ4" s="358"/>
      <c r="AR4" s="358"/>
      <c r="AS4" s="358"/>
      <c r="AT4" s="358"/>
      <c r="AU4" s="358"/>
      <c r="AV4" s="358"/>
      <c r="AW4" s="358"/>
      <c r="AX4" s="358"/>
      <c r="AY4" s="358"/>
      <c r="AZ4" s="358"/>
      <c r="BA4" s="358"/>
      <c r="BB4" s="358"/>
      <c r="BC4" s="358"/>
      <c r="BD4" s="358"/>
      <c r="BE4" s="358"/>
      <c r="BF4" s="358"/>
      <c r="BG4" s="358"/>
      <c r="BH4" s="358"/>
      <c r="BI4" s="358"/>
      <c r="BJ4" s="358"/>
      <c r="BK4" s="358"/>
      <c r="BL4" s="358"/>
      <c r="BM4" s="358"/>
      <c r="BN4" s="359"/>
      <c r="BO4" s="359"/>
      <c r="BP4" s="359"/>
      <c r="BQ4" s="359"/>
      <c r="BR4" s="359"/>
    </row>
    <row r="5" spans="1:70" s="369" customFormat="1" x14ac:dyDescent="0.25">
      <c r="A5" s="348"/>
      <c r="B5" s="363" t="s">
        <v>599</v>
      </c>
      <c r="C5" s="348" t="str">
        <f>'NC Checklist (p1 - All Paths)'!AG77</f>
        <v>250930-1</v>
      </c>
      <c r="D5" s="364">
        <f>'NC Checklist (p1 - All Paths)'!H3</f>
        <v>0</v>
      </c>
      <c r="E5" s="348">
        <f>'NC Checklist (p1 - All Paths)'!AE3</f>
        <v>0</v>
      </c>
      <c r="F5" s="348">
        <f>'NC Checklist (p1 - All Paths)'!AD49</f>
        <v>0</v>
      </c>
      <c r="G5" s="365">
        <f>'NC Checklist (p1 - All Paths)'!AA7</f>
        <v>0</v>
      </c>
      <c r="H5" s="365">
        <f>'NC Checklist (p1 - All Paths)'!AC7</f>
        <v>0</v>
      </c>
      <c r="I5" s="365">
        <f>'NC Checklist (p1 - All Paths)'!AE7</f>
        <v>0</v>
      </c>
      <c r="J5" s="365">
        <f>'NC Checklist (p1 - All Paths)'!AG7</f>
        <v>0</v>
      </c>
      <c r="K5" s="365">
        <f>'NC Checklist (p1 - All Paths)'!I9</f>
        <v>0</v>
      </c>
      <c r="L5" s="365">
        <f>'NC Checklist (p1 - All Paths)'!O9</f>
        <v>0</v>
      </c>
      <c r="M5" s="365">
        <f>'NC Checklist (p1 - All Paths)'!I10</f>
        <v>0</v>
      </c>
      <c r="N5" s="365">
        <f>'NC Checklist (p1 - All Paths)'!O10</f>
        <v>0</v>
      </c>
      <c r="O5" s="365">
        <f>'NC Checklist (p1 - All Paths)'!I11</f>
        <v>0</v>
      </c>
      <c r="P5" s="365">
        <f>'NC Checklist (p1 - All Paths)'!O11</f>
        <v>0</v>
      </c>
      <c r="Q5" s="365">
        <f>'NC Checklist (p1 - All Paths)'!I12</f>
        <v>0</v>
      </c>
      <c r="R5" s="365">
        <f>'NC Checklist (p1 - All Paths)'!O12</f>
        <v>0</v>
      </c>
      <c r="S5" s="365">
        <f>'NC Checklist (p1 - All Paths)'!I13</f>
        <v>0</v>
      </c>
      <c r="T5" s="365">
        <f>'NC Checklist (p1 - All Paths)'!O13</f>
        <v>0</v>
      </c>
      <c r="U5" s="366">
        <f>'NC Checklist (p1 - All Paths)'!AF9</f>
        <v>0</v>
      </c>
      <c r="V5" s="366">
        <f>'NC Checklist (p1 - All Paths)'!AF10</f>
        <v>0</v>
      </c>
      <c r="W5" s="365">
        <f>'NC Checklist (p1 - All Paths)'!AF11</f>
        <v>0</v>
      </c>
      <c r="X5" s="365">
        <f>'NC Checklist (p1 - All Paths)'!AF12</f>
        <v>0</v>
      </c>
      <c r="Y5" s="365">
        <f>'NC Checklist (p1 - All Paths)'!AF13</f>
        <v>0</v>
      </c>
      <c r="Z5" s="365">
        <f>'NC Checklist (p1 - All Paths)'!AF14</f>
        <v>0</v>
      </c>
      <c r="AA5" s="365">
        <f>'NC Checklist (p1 - All Paths)'!H16</f>
        <v>0</v>
      </c>
      <c r="AB5" s="365">
        <f>'NC Checklist (p1 - All Paths)'!P16</f>
        <v>0</v>
      </c>
      <c r="AC5" s="365">
        <f>'NC Checklist (p1 - All Paths)'!U16</f>
        <v>0</v>
      </c>
      <c r="AD5" s="365">
        <f>'NC Checklist (p1 - All Paths)'!AA16</f>
        <v>0</v>
      </c>
      <c r="AE5" s="365">
        <f>'NC Checklist (p1 - All Paths)'!AG16</f>
        <v>0</v>
      </c>
      <c r="AF5" s="365">
        <f>'NC Checklist (p1 - All Paths)'!P17</f>
        <v>0</v>
      </c>
      <c r="AG5" s="365">
        <f>'NC Checklist (p1 - All Paths)'!U17</f>
        <v>0</v>
      </c>
      <c r="AH5" s="365">
        <f>'NC Checklist (p1 - All Paths)'!AA17</f>
        <v>0</v>
      </c>
      <c r="AI5" s="365">
        <f>'NC Checklist (p1 - All Paths)'!AG17</f>
        <v>0</v>
      </c>
      <c r="AJ5" s="365"/>
      <c r="AK5" s="365"/>
      <c r="AL5" s="365"/>
      <c r="AM5" s="365"/>
      <c r="AN5" s="365"/>
      <c r="AO5" s="365"/>
      <c r="AP5" s="367"/>
      <c r="AQ5" s="367"/>
      <c r="AR5" s="367"/>
      <c r="AS5" s="367"/>
      <c r="AT5" s="365"/>
      <c r="AU5" s="365"/>
      <c r="AV5" s="365"/>
      <c r="AW5" s="365"/>
      <c r="AX5" s="365"/>
      <c r="AY5" s="348">
        <f>'NC Checklist (p1 - All Paths)'!L22</f>
        <v>0</v>
      </c>
      <c r="AZ5" s="348">
        <f>'NC Checklist (p1 - All Paths)'!R22</f>
        <v>0</v>
      </c>
      <c r="BA5" s="348">
        <f>'NC Checklist (p1 - All Paths)'!X22</f>
        <v>0</v>
      </c>
      <c r="BB5" s="348">
        <f>'NC Checklist (p1 - All Paths)'!AD22</f>
        <v>0</v>
      </c>
      <c r="BC5" s="348">
        <f>'NC Checklist (p1 - All Paths)'!L23</f>
        <v>0</v>
      </c>
      <c r="BD5" s="348">
        <f>'NC Checklist (p1 - All Paths)'!T23</f>
        <v>0</v>
      </c>
      <c r="BE5" s="348">
        <f>'NC Checklist (p1 - All Paths)'!AB23</f>
        <v>0</v>
      </c>
      <c r="BF5" s="348">
        <f>'NC Checklist (p1 - All Paths)'!W25</f>
        <v>0</v>
      </c>
      <c r="BG5" s="348" t="str">
        <f>'NC Checklist (p1 - All Paths)'!AF26</f>
        <v>N/A</v>
      </c>
      <c r="BH5" s="348">
        <f>'NC Checklist (p1 - All Paths)'!E37</f>
        <v>0</v>
      </c>
      <c r="BI5" s="348">
        <f>'NC Checklist (p1 - All Paths)'!E39</f>
        <v>0</v>
      </c>
      <c r="BJ5" s="348">
        <f>'NC Checklist (p1 - All Paths)'!E45</f>
        <v>0</v>
      </c>
      <c r="BK5" s="348" t="str">
        <f>'NC Checklist (p1 - All Paths)'!N45</f>
        <v>ECB</v>
      </c>
      <c r="BL5" s="348">
        <f>'NC Checklist (p1 - All Paths)'!I47</f>
        <v>0</v>
      </c>
      <c r="BM5" s="368"/>
    </row>
  </sheetData>
  <sheetProtection algorithmName="SHA-512" hashValue="3QCEPmE73A0sTsBUaTVAjrGCbdIZCf1W7+hz3yX+2vaICK10UkJmzuO8XJlMMeuYDg4EaNkW0aczHKfb8TI5Ww==" saltValue="cduTZ+T1Q0UwTk3ZY493iQ==" spinCount="100000" sheet="1" objects="1" scenarios="1"/>
  <mergeCells count="7">
    <mergeCell ref="BH2:BL2"/>
    <mergeCell ref="G1:J1"/>
    <mergeCell ref="AY1:BB1"/>
    <mergeCell ref="BC1:BE1"/>
    <mergeCell ref="D2:AI2"/>
    <mergeCell ref="AJ2:AW2"/>
    <mergeCell ref="AY2:BG2"/>
  </mergeCells>
  <conditionalFormatting sqref="B5">
    <cfRule type="containsBlanks" dxfId="0" priority="1">
      <formula>LEN(TRIM(B5))=0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530BE-2AE6-4C61-B3A3-7AF2E92E5D22}">
  <sheetPr>
    <pageSetUpPr fitToPage="1"/>
  </sheetPr>
  <dimension ref="A1:BU347"/>
  <sheetViews>
    <sheetView showGridLines="0" zoomScaleNormal="100" workbookViewId="0"/>
  </sheetViews>
  <sheetFormatPr defaultRowHeight="12.5" x14ac:dyDescent="0.25"/>
  <cols>
    <col min="1" max="1" width="2.7265625" customWidth="1"/>
    <col min="2" max="2" width="0.7265625" customWidth="1"/>
    <col min="3" max="3" width="3.7265625" customWidth="1"/>
    <col min="4" max="17" width="3.26953125" customWidth="1"/>
    <col min="18" max="18" width="3.7265625" customWidth="1"/>
    <col min="19" max="34" width="3.26953125" customWidth="1"/>
    <col min="35" max="36" width="0.7265625" customWidth="1"/>
    <col min="37" max="73" width="3.26953125" customWidth="1"/>
  </cols>
  <sheetData>
    <row r="1" spans="1:73" ht="12.75" customHeight="1" x14ac:dyDescent="0.25">
      <c r="A1" s="18"/>
      <c r="B1" s="573"/>
      <c r="C1" s="574"/>
      <c r="D1" s="574"/>
      <c r="E1" s="574"/>
      <c r="F1" s="574"/>
      <c r="G1" s="567" t="s">
        <v>654</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G1" s="568"/>
      <c r="AH1" s="568"/>
      <c r="AI1" s="568"/>
      <c r="AJ1" s="569"/>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row>
    <row r="2" spans="1:73" ht="13.5" customHeight="1" thickBot="1" x14ac:dyDescent="0.3">
      <c r="A2" s="309"/>
      <c r="B2" s="575"/>
      <c r="C2" s="576"/>
      <c r="D2" s="576"/>
      <c r="E2" s="576"/>
      <c r="F2" s="576"/>
      <c r="G2" s="570"/>
      <c r="H2" s="571"/>
      <c r="I2" s="571"/>
      <c r="J2" s="571"/>
      <c r="K2" s="571"/>
      <c r="L2" s="571"/>
      <c r="M2" s="571"/>
      <c r="N2" s="571"/>
      <c r="O2" s="571"/>
      <c r="P2" s="571"/>
      <c r="Q2" s="571"/>
      <c r="R2" s="571"/>
      <c r="S2" s="571"/>
      <c r="T2" s="571"/>
      <c r="U2" s="571"/>
      <c r="V2" s="571"/>
      <c r="W2" s="571"/>
      <c r="X2" s="571"/>
      <c r="Y2" s="571"/>
      <c r="Z2" s="571"/>
      <c r="AA2" s="571"/>
      <c r="AB2" s="571"/>
      <c r="AC2" s="571"/>
      <c r="AD2" s="571"/>
      <c r="AE2" s="571"/>
      <c r="AF2" s="571"/>
      <c r="AG2" s="571"/>
      <c r="AH2" s="571"/>
      <c r="AI2" s="571"/>
      <c r="AJ2" s="572"/>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8"/>
    </row>
    <row r="3" spans="1:73" ht="12.75" customHeight="1" x14ac:dyDescent="0.25">
      <c r="A3" s="18"/>
      <c r="B3" s="597" t="s">
        <v>497</v>
      </c>
      <c r="C3" s="598"/>
      <c r="D3" s="598"/>
      <c r="E3" s="598"/>
      <c r="F3" s="598"/>
      <c r="G3" s="599"/>
      <c r="H3" s="591"/>
      <c r="I3" s="592"/>
      <c r="J3" s="592"/>
      <c r="K3" s="592"/>
      <c r="L3" s="592"/>
      <c r="M3" s="592"/>
      <c r="N3" s="592"/>
      <c r="O3" s="592"/>
      <c r="P3" s="592"/>
      <c r="Q3" s="592"/>
      <c r="R3" s="592"/>
      <c r="S3" s="592"/>
      <c r="T3" s="592"/>
      <c r="U3" s="592"/>
      <c r="V3" s="592"/>
      <c r="W3" s="592"/>
      <c r="X3" s="592"/>
      <c r="Y3" s="593"/>
      <c r="Z3" s="585" t="s">
        <v>65</v>
      </c>
      <c r="AA3" s="586"/>
      <c r="AB3" s="586"/>
      <c r="AC3" s="586"/>
      <c r="AD3" s="587"/>
      <c r="AE3" s="579"/>
      <c r="AF3" s="580"/>
      <c r="AG3" s="580"/>
      <c r="AH3" s="580"/>
      <c r="AI3" s="580"/>
      <c r="AJ3" s="581"/>
      <c r="AK3" s="18"/>
      <c r="AL3" s="3"/>
      <c r="AM3" s="345"/>
      <c r="AN3" s="345"/>
      <c r="AO3" s="345"/>
      <c r="AP3" s="345"/>
      <c r="AQ3" s="345"/>
      <c r="AR3" s="345"/>
      <c r="AS3" s="345"/>
      <c r="AT3" s="345"/>
      <c r="AU3" s="345"/>
      <c r="AV3" s="345"/>
      <c r="AW3" s="345"/>
      <c r="AX3" s="345"/>
      <c r="AY3" s="345"/>
      <c r="AZ3" s="345"/>
      <c r="BA3" s="345"/>
      <c r="BB3" s="345"/>
      <c r="BC3" s="345"/>
      <c r="BD3" s="345"/>
      <c r="BE3" s="345"/>
      <c r="BF3" s="345"/>
      <c r="BG3" s="345"/>
      <c r="BH3" s="345"/>
      <c r="BI3" s="345"/>
      <c r="BJ3" s="345"/>
      <c r="BK3" s="345"/>
      <c r="BL3" s="26"/>
      <c r="BM3" s="18"/>
      <c r="BN3" s="18"/>
      <c r="BO3" s="18"/>
      <c r="BP3" s="18"/>
      <c r="BQ3" s="18"/>
      <c r="BR3" s="18"/>
      <c r="BS3" s="18"/>
      <c r="BT3" s="18"/>
      <c r="BU3" s="18"/>
    </row>
    <row r="4" spans="1:73" ht="13" thickBot="1" x14ac:dyDescent="0.3">
      <c r="A4" s="18"/>
      <c r="B4" s="600"/>
      <c r="C4" s="601"/>
      <c r="D4" s="601"/>
      <c r="E4" s="601"/>
      <c r="F4" s="601"/>
      <c r="G4" s="602"/>
      <c r="H4" s="594"/>
      <c r="I4" s="595"/>
      <c r="J4" s="595"/>
      <c r="K4" s="595"/>
      <c r="L4" s="595"/>
      <c r="M4" s="595"/>
      <c r="N4" s="595"/>
      <c r="O4" s="595"/>
      <c r="P4" s="595"/>
      <c r="Q4" s="595"/>
      <c r="R4" s="595"/>
      <c r="S4" s="595"/>
      <c r="T4" s="595"/>
      <c r="U4" s="595"/>
      <c r="V4" s="595"/>
      <c r="W4" s="595"/>
      <c r="X4" s="595"/>
      <c r="Y4" s="596"/>
      <c r="Z4" s="588"/>
      <c r="AA4" s="589"/>
      <c r="AB4" s="589"/>
      <c r="AC4" s="589"/>
      <c r="AD4" s="590"/>
      <c r="AE4" s="582"/>
      <c r="AF4" s="583"/>
      <c r="AG4" s="583"/>
      <c r="AH4" s="583"/>
      <c r="AI4" s="583"/>
      <c r="AJ4" s="584"/>
      <c r="AK4" s="18"/>
      <c r="AL4" s="345"/>
      <c r="AM4" s="345"/>
      <c r="AN4" s="345"/>
      <c r="AO4" s="345"/>
      <c r="AP4" s="345"/>
      <c r="AQ4" s="345"/>
      <c r="AR4" s="345"/>
      <c r="AS4" s="345"/>
      <c r="AT4" s="345"/>
      <c r="AU4" s="345"/>
      <c r="AV4" s="345"/>
      <c r="AW4" s="345"/>
      <c r="AX4" s="345"/>
      <c r="AY4" s="345"/>
      <c r="AZ4" s="345"/>
      <c r="BA4" s="345"/>
      <c r="BB4" s="345"/>
      <c r="BC4" s="345"/>
      <c r="BD4" s="345"/>
      <c r="BE4" s="345"/>
      <c r="BF4" s="345"/>
      <c r="BG4" s="345"/>
      <c r="BH4" s="345"/>
      <c r="BI4" s="345"/>
      <c r="BJ4" s="345"/>
      <c r="BK4" s="345"/>
      <c r="BL4" s="26"/>
      <c r="BM4" s="18"/>
      <c r="BN4" s="18"/>
      <c r="BO4" s="18"/>
      <c r="BP4" s="18"/>
      <c r="BQ4" s="18"/>
      <c r="BR4" s="18"/>
      <c r="BS4" s="18"/>
      <c r="BT4" s="18"/>
      <c r="BU4" s="18"/>
    </row>
    <row r="5" spans="1:73" ht="16" customHeight="1" x14ac:dyDescent="0.25">
      <c r="A5" s="18"/>
      <c r="B5" s="200"/>
      <c r="C5" s="577" t="s">
        <v>165</v>
      </c>
      <c r="D5" s="577"/>
      <c r="E5" s="577"/>
      <c r="F5" s="577"/>
      <c r="G5" s="577"/>
      <c r="H5" s="577"/>
      <c r="I5" s="577"/>
      <c r="J5" s="577"/>
      <c r="K5" s="577"/>
      <c r="L5" s="577"/>
      <c r="M5" s="577"/>
      <c r="N5" s="577"/>
      <c r="O5" s="577"/>
      <c r="P5" s="577"/>
      <c r="Q5" s="577"/>
      <c r="R5" s="577"/>
      <c r="S5" s="577"/>
      <c r="T5" s="577"/>
      <c r="U5" s="577"/>
      <c r="V5" s="577"/>
      <c r="W5" s="577"/>
      <c r="X5" s="577"/>
      <c r="Y5" s="577"/>
      <c r="Z5" s="577"/>
      <c r="AA5" s="577"/>
      <c r="AB5" s="577"/>
      <c r="AC5" s="577"/>
      <c r="AD5" s="577"/>
      <c r="AE5" s="577"/>
      <c r="AF5" s="577"/>
      <c r="AG5" s="577"/>
      <c r="AH5" s="577"/>
      <c r="AI5" s="161"/>
      <c r="AJ5" s="201"/>
      <c r="AK5" s="18"/>
      <c r="AL5" s="618" t="str">
        <f>VLOOKUP(I14,AA97:AK181,11,FALSE)</f>
        <v>Building Use description will appear here.</v>
      </c>
      <c r="AM5" s="619"/>
      <c r="AN5" s="619"/>
      <c r="AO5" s="619"/>
      <c r="AP5" s="619"/>
      <c r="AQ5" s="619"/>
      <c r="AR5" s="619"/>
      <c r="AS5" s="619"/>
      <c r="AT5" s="619"/>
      <c r="AU5" s="619"/>
      <c r="AV5" s="619"/>
      <c r="AW5" s="619"/>
      <c r="AX5" s="619"/>
      <c r="AY5" s="619"/>
      <c r="AZ5" s="619"/>
      <c r="BA5" s="619"/>
      <c r="BB5" s="619"/>
      <c r="BC5" s="619"/>
      <c r="BD5" s="619"/>
      <c r="BE5" s="619"/>
      <c r="BF5" s="619"/>
      <c r="BG5" s="619"/>
      <c r="BH5" s="619"/>
      <c r="BI5" s="619"/>
      <c r="BJ5" s="619"/>
      <c r="BK5" s="620"/>
      <c r="BL5" s="18"/>
      <c r="BM5" s="18"/>
      <c r="BN5" s="18"/>
      <c r="BO5" s="18"/>
      <c r="BP5" s="18"/>
      <c r="BQ5" s="18"/>
      <c r="BR5" s="18"/>
      <c r="BS5" s="18"/>
      <c r="BT5" s="18"/>
      <c r="BU5" s="18"/>
    </row>
    <row r="6" spans="1:73" ht="16" customHeight="1" x14ac:dyDescent="0.25">
      <c r="A6" s="18"/>
      <c r="B6" s="194"/>
      <c r="C6" s="578"/>
      <c r="D6" s="578"/>
      <c r="E6" s="578"/>
      <c r="F6" s="578"/>
      <c r="G6" s="578"/>
      <c r="H6" s="578"/>
      <c r="I6" s="578"/>
      <c r="J6" s="578"/>
      <c r="K6" s="578"/>
      <c r="L6" s="578"/>
      <c r="M6" s="578"/>
      <c r="N6" s="578"/>
      <c r="O6" s="578"/>
      <c r="P6" s="578"/>
      <c r="Q6" s="578"/>
      <c r="R6" s="578"/>
      <c r="S6" s="578"/>
      <c r="T6" s="578"/>
      <c r="U6" s="578"/>
      <c r="V6" s="578"/>
      <c r="W6" s="578"/>
      <c r="X6" s="578"/>
      <c r="Y6" s="578"/>
      <c r="Z6" s="578"/>
      <c r="AA6" s="578"/>
      <c r="AB6" s="578"/>
      <c r="AC6" s="578"/>
      <c r="AD6" s="578"/>
      <c r="AE6" s="578"/>
      <c r="AF6" s="578"/>
      <c r="AG6" s="578"/>
      <c r="AH6" s="578"/>
      <c r="AI6" s="26"/>
      <c r="AJ6" s="195"/>
      <c r="AK6" s="18"/>
      <c r="AL6" s="621"/>
      <c r="AM6" s="622"/>
      <c r="AN6" s="622"/>
      <c r="AO6" s="622"/>
      <c r="AP6" s="622"/>
      <c r="AQ6" s="622"/>
      <c r="AR6" s="622"/>
      <c r="AS6" s="622"/>
      <c r="AT6" s="622"/>
      <c r="AU6" s="622"/>
      <c r="AV6" s="622"/>
      <c r="AW6" s="622"/>
      <c r="AX6" s="622"/>
      <c r="AY6" s="622"/>
      <c r="AZ6" s="622"/>
      <c r="BA6" s="622"/>
      <c r="BB6" s="622"/>
      <c r="BC6" s="622"/>
      <c r="BD6" s="622"/>
      <c r="BE6" s="622"/>
      <c r="BF6" s="622"/>
      <c r="BG6" s="622"/>
      <c r="BH6" s="622"/>
      <c r="BI6" s="622"/>
      <c r="BJ6" s="622"/>
      <c r="BK6" s="623"/>
      <c r="BL6" s="18"/>
      <c r="BM6" s="18"/>
      <c r="BN6" s="18"/>
      <c r="BO6" s="18"/>
      <c r="BP6" s="18"/>
      <c r="BQ6" s="18"/>
      <c r="BR6" s="18"/>
      <c r="BS6" s="18"/>
      <c r="BT6" s="18"/>
      <c r="BU6" s="18"/>
    </row>
    <row r="7" spans="1:73" x14ac:dyDescent="0.25">
      <c r="A7" s="18"/>
      <c r="B7" s="194"/>
      <c r="C7" s="542" t="s">
        <v>340</v>
      </c>
      <c r="D7" s="543"/>
      <c r="E7" s="543"/>
      <c r="F7" s="543"/>
      <c r="G7" s="543"/>
      <c r="H7" s="543"/>
      <c r="I7" s="543"/>
      <c r="J7" s="543"/>
      <c r="K7" s="543"/>
      <c r="L7" s="543"/>
      <c r="M7" s="543"/>
      <c r="N7" s="543"/>
      <c r="O7" s="544"/>
      <c r="P7" s="25"/>
      <c r="Q7" s="565" t="s">
        <v>335</v>
      </c>
      <c r="R7" s="565"/>
      <c r="S7" s="565"/>
      <c r="T7" s="565"/>
      <c r="U7" s="565"/>
      <c r="V7" s="565"/>
      <c r="W7" s="565"/>
      <c r="X7" s="565"/>
      <c r="Y7" s="565"/>
      <c r="Z7" s="566"/>
      <c r="AA7" s="529"/>
      <c r="AB7" s="531"/>
      <c r="AC7" s="529"/>
      <c r="AD7" s="531"/>
      <c r="AE7" s="529"/>
      <c r="AF7" s="531"/>
      <c r="AG7" s="529"/>
      <c r="AH7" s="531"/>
      <c r="AI7" s="25"/>
      <c r="AJ7" s="191"/>
      <c r="AK7" s="126"/>
      <c r="AL7" s="621"/>
      <c r="AM7" s="622"/>
      <c r="AN7" s="622"/>
      <c r="AO7" s="622"/>
      <c r="AP7" s="622"/>
      <c r="AQ7" s="622"/>
      <c r="AR7" s="622"/>
      <c r="AS7" s="622"/>
      <c r="AT7" s="622"/>
      <c r="AU7" s="622"/>
      <c r="AV7" s="622"/>
      <c r="AW7" s="622"/>
      <c r="AX7" s="622"/>
      <c r="AY7" s="622"/>
      <c r="AZ7" s="622"/>
      <c r="BA7" s="622"/>
      <c r="BB7" s="622"/>
      <c r="BC7" s="622"/>
      <c r="BD7" s="622"/>
      <c r="BE7" s="622"/>
      <c r="BF7" s="622"/>
      <c r="BG7" s="622"/>
      <c r="BH7" s="622"/>
      <c r="BI7" s="622"/>
      <c r="BJ7" s="622"/>
      <c r="BK7" s="623"/>
      <c r="BL7" s="18"/>
      <c r="BM7" s="18"/>
      <c r="BN7" s="18"/>
      <c r="BO7" s="18"/>
      <c r="BP7" s="18"/>
      <c r="BQ7" s="18"/>
      <c r="BR7" s="18"/>
      <c r="BS7" s="18"/>
      <c r="BT7" s="18"/>
      <c r="BU7" s="18"/>
    </row>
    <row r="8" spans="1:73" ht="5.15" customHeight="1" x14ac:dyDescent="0.25">
      <c r="A8" s="310"/>
      <c r="B8" s="194"/>
      <c r="C8" s="25"/>
      <c r="D8" s="25"/>
      <c r="E8" s="25"/>
      <c r="F8" s="25"/>
      <c r="G8" s="25"/>
      <c r="H8" s="25"/>
      <c r="I8" s="25"/>
      <c r="J8" s="25"/>
      <c r="K8" s="25"/>
      <c r="L8" s="25"/>
      <c r="M8" s="25"/>
      <c r="N8" s="25"/>
      <c r="O8" s="125"/>
      <c r="P8" s="25"/>
      <c r="Q8" s="25"/>
      <c r="R8" s="25"/>
      <c r="S8" s="25"/>
      <c r="T8" s="25"/>
      <c r="U8" s="25"/>
      <c r="V8" s="25"/>
      <c r="W8" s="25"/>
      <c r="X8" s="25"/>
      <c r="Y8" s="25"/>
      <c r="Z8" s="25"/>
      <c r="AA8" s="25"/>
      <c r="AB8" s="25"/>
      <c r="AC8" s="25"/>
      <c r="AD8" s="25"/>
      <c r="AE8" s="25"/>
      <c r="AF8" s="25"/>
      <c r="AG8" s="25"/>
      <c r="AH8" s="25"/>
      <c r="AI8" s="25"/>
      <c r="AJ8" s="191"/>
      <c r="AK8" s="126"/>
      <c r="AL8" s="621"/>
      <c r="AM8" s="622"/>
      <c r="AN8" s="622"/>
      <c r="AO8" s="622"/>
      <c r="AP8" s="622"/>
      <c r="AQ8" s="622"/>
      <c r="AR8" s="622"/>
      <c r="AS8" s="622"/>
      <c r="AT8" s="622"/>
      <c r="AU8" s="622"/>
      <c r="AV8" s="622"/>
      <c r="AW8" s="622"/>
      <c r="AX8" s="622"/>
      <c r="AY8" s="622"/>
      <c r="AZ8" s="622"/>
      <c r="BA8" s="622"/>
      <c r="BB8" s="622"/>
      <c r="BC8" s="622"/>
      <c r="BD8" s="622"/>
      <c r="BE8" s="622"/>
      <c r="BF8" s="622"/>
      <c r="BG8" s="622"/>
      <c r="BH8" s="622"/>
      <c r="BI8" s="622"/>
      <c r="BJ8" s="622"/>
      <c r="BK8" s="623"/>
      <c r="BL8" s="18"/>
      <c r="BM8" s="18"/>
      <c r="BN8" s="18"/>
      <c r="BO8" s="18"/>
      <c r="BP8" s="18"/>
      <c r="BQ8" s="18"/>
      <c r="BR8" s="18"/>
      <c r="BS8" s="18"/>
      <c r="BT8" s="18"/>
      <c r="BU8" s="18"/>
    </row>
    <row r="9" spans="1:73" ht="12.75" customHeight="1" x14ac:dyDescent="0.25">
      <c r="A9" s="310"/>
      <c r="B9" s="194"/>
      <c r="C9" s="549" t="s">
        <v>347</v>
      </c>
      <c r="D9" s="549"/>
      <c r="E9" s="549"/>
      <c r="F9" s="549"/>
      <c r="G9" s="549"/>
      <c r="H9" s="550"/>
      <c r="I9" s="533"/>
      <c r="J9" s="533"/>
      <c r="K9" s="533"/>
      <c r="L9" s="533"/>
      <c r="M9" s="533"/>
      <c r="N9" s="533"/>
      <c r="O9" s="532"/>
      <c r="P9" s="532"/>
      <c r="Q9" s="532"/>
      <c r="R9" s="537" t="str">
        <f>IF(O9="","",O9/O$14)</f>
        <v/>
      </c>
      <c r="S9" s="537"/>
      <c r="T9" s="545" t="s">
        <v>450</v>
      </c>
      <c r="U9" s="26" t="s">
        <v>74</v>
      </c>
      <c r="V9" s="25"/>
      <c r="W9" s="25"/>
      <c r="X9" s="25"/>
      <c r="Y9" s="25"/>
      <c r="Z9" s="25"/>
      <c r="AA9" s="25"/>
      <c r="AB9" s="25"/>
      <c r="AC9" s="25"/>
      <c r="AD9" s="25"/>
      <c r="AE9" s="25"/>
      <c r="AF9" s="523"/>
      <c r="AG9" s="524"/>
      <c r="AH9" s="525"/>
      <c r="AI9" s="25"/>
      <c r="AJ9" s="191"/>
      <c r="AK9" s="126"/>
      <c r="AL9" s="621"/>
      <c r="AM9" s="622"/>
      <c r="AN9" s="622"/>
      <c r="AO9" s="622"/>
      <c r="AP9" s="622"/>
      <c r="AQ9" s="622"/>
      <c r="AR9" s="622"/>
      <c r="AS9" s="622"/>
      <c r="AT9" s="622"/>
      <c r="AU9" s="622"/>
      <c r="AV9" s="622"/>
      <c r="AW9" s="622"/>
      <c r="AX9" s="622"/>
      <c r="AY9" s="622"/>
      <c r="AZ9" s="622"/>
      <c r="BA9" s="622"/>
      <c r="BB9" s="622"/>
      <c r="BC9" s="622"/>
      <c r="BD9" s="622"/>
      <c r="BE9" s="622"/>
      <c r="BF9" s="622"/>
      <c r="BG9" s="622"/>
      <c r="BH9" s="622"/>
      <c r="BI9" s="622"/>
      <c r="BJ9" s="622"/>
      <c r="BK9" s="623"/>
      <c r="BL9" s="18"/>
      <c r="BM9" s="18"/>
      <c r="BN9" s="18"/>
      <c r="BO9" s="18"/>
      <c r="BP9" s="18"/>
      <c r="BQ9" s="18"/>
      <c r="BR9" s="18"/>
      <c r="BS9" s="18"/>
      <c r="BT9" s="18"/>
      <c r="BU9" s="18"/>
    </row>
    <row r="10" spans="1:73" ht="12.75" customHeight="1" x14ac:dyDescent="0.25">
      <c r="A10" s="310"/>
      <c r="B10" s="194"/>
      <c r="C10" s="549" t="s">
        <v>348</v>
      </c>
      <c r="D10" s="549"/>
      <c r="E10" s="549"/>
      <c r="F10" s="549"/>
      <c r="G10" s="549"/>
      <c r="H10" s="550"/>
      <c r="I10" s="533"/>
      <c r="J10" s="533"/>
      <c r="K10" s="533"/>
      <c r="L10" s="533"/>
      <c r="M10" s="533"/>
      <c r="N10" s="533"/>
      <c r="O10" s="532"/>
      <c r="P10" s="532"/>
      <c r="Q10" s="532"/>
      <c r="R10" s="537" t="str">
        <f>IF(O10="","",O10/O$14)</f>
        <v/>
      </c>
      <c r="S10" s="537"/>
      <c r="T10" s="546"/>
      <c r="U10" s="26" t="s">
        <v>75</v>
      </c>
      <c r="V10" s="25"/>
      <c r="W10" s="25"/>
      <c r="X10" s="25"/>
      <c r="Y10" s="25"/>
      <c r="Z10" s="25"/>
      <c r="AA10" s="25"/>
      <c r="AB10" s="25"/>
      <c r="AC10" s="25"/>
      <c r="AD10" s="25"/>
      <c r="AE10" s="122"/>
      <c r="AF10" s="523"/>
      <c r="AG10" s="524"/>
      <c r="AH10" s="525"/>
      <c r="AI10" s="25"/>
      <c r="AJ10" s="191"/>
      <c r="AK10" s="126"/>
      <c r="AL10" s="621"/>
      <c r="AM10" s="622"/>
      <c r="AN10" s="622"/>
      <c r="AO10" s="622"/>
      <c r="AP10" s="622"/>
      <c r="AQ10" s="622"/>
      <c r="AR10" s="622"/>
      <c r="AS10" s="622"/>
      <c r="AT10" s="622"/>
      <c r="AU10" s="622"/>
      <c r="AV10" s="622"/>
      <c r="AW10" s="622"/>
      <c r="AX10" s="622"/>
      <c r="AY10" s="622"/>
      <c r="AZ10" s="622"/>
      <c r="BA10" s="622"/>
      <c r="BB10" s="622"/>
      <c r="BC10" s="622"/>
      <c r="BD10" s="622"/>
      <c r="BE10" s="622"/>
      <c r="BF10" s="622"/>
      <c r="BG10" s="622"/>
      <c r="BH10" s="622"/>
      <c r="BI10" s="622"/>
      <c r="BJ10" s="622"/>
      <c r="BK10" s="623"/>
      <c r="BL10" s="18"/>
      <c r="BM10" s="18"/>
      <c r="BN10" s="18"/>
      <c r="BO10" s="18"/>
      <c r="BP10" s="18"/>
      <c r="BQ10" s="18"/>
      <c r="BR10" s="18"/>
      <c r="BS10" s="18"/>
      <c r="BT10" s="18"/>
      <c r="BU10" s="18"/>
    </row>
    <row r="11" spans="1:73" ht="12.75" customHeight="1" x14ac:dyDescent="0.25">
      <c r="A11" s="310"/>
      <c r="B11" s="194"/>
      <c r="C11" s="549" t="s">
        <v>349</v>
      </c>
      <c r="D11" s="549"/>
      <c r="E11" s="549"/>
      <c r="F11" s="549"/>
      <c r="G11" s="549"/>
      <c r="H11" s="550"/>
      <c r="I11" s="533"/>
      <c r="J11" s="533"/>
      <c r="K11" s="533"/>
      <c r="L11" s="533"/>
      <c r="M11" s="533"/>
      <c r="N11" s="533"/>
      <c r="O11" s="532"/>
      <c r="P11" s="532"/>
      <c r="Q11" s="532"/>
      <c r="R11" s="537" t="str">
        <f>IF(O11="","",O11/O$14)</f>
        <v/>
      </c>
      <c r="S11" s="537"/>
      <c r="T11" s="546"/>
      <c r="U11" s="165" t="s">
        <v>451</v>
      </c>
      <c r="V11" s="25"/>
      <c r="W11" s="25"/>
      <c r="X11" s="25"/>
      <c r="Y11" s="25"/>
      <c r="Z11" s="25"/>
      <c r="AA11" s="25"/>
      <c r="AB11" s="25"/>
      <c r="AC11" s="25"/>
      <c r="AD11" s="25"/>
      <c r="AE11" s="122"/>
      <c r="AF11" s="523"/>
      <c r="AG11" s="524"/>
      <c r="AH11" s="525"/>
      <c r="AI11" s="25"/>
      <c r="AJ11" s="191"/>
      <c r="AK11" s="126"/>
      <c r="AL11" s="621"/>
      <c r="AM11" s="622"/>
      <c r="AN11" s="622"/>
      <c r="AO11" s="622"/>
      <c r="AP11" s="622"/>
      <c r="AQ11" s="622"/>
      <c r="AR11" s="622"/>
      <c r="AS11" s="622"/>
      <c r="AT11" s="622"/>
      <c r="AU11" s="622"/>
      <c r="AV11" s="622"/>
      <c r="AW11" s="622"/>
      <c r="AX11" s="622"/>
      <c r="AY11" s="622"/>
      <c r="AZ11" s="622"/>
      <c r="BA11" s="622"/>
      <c r="BB11" s="622"/>
      <c r="BC11" s="622"/>
      <c r="BD11" s="622"/>
      <c r="BE11" s="622"/>
      <c r="BF11" s="622"/>
      <c r="BG11" s="622"/>
      <c r="BH11" s="622"/>
      <c r="BI11" s="622"/>
      <c r="BJ11" s="622"/>
      <c r="BK11" s="623"/>
      <c r="BL11" s="18"/>
      <c r="BM11" s="18"/>
      <c r="BN11" s="18"/>
      <c r="BO11" s="18"/>
      <c r="BP11" s="18"/>
      <c r="BQ11" s="18"/>
      <c r="BR11" s="18"/>
      <c r="BS11" s="18"/>
      <c r="BT11" s="18"/>
      <c r="BU11" s="18"/>
    </row>
    <row r="12" spans="1:73" ht="12.75" customHeight="1" x14ac:dyDescent="0.25">
      <c r="A12" s="310"/>
      <c r="B12" s="203"/>
      <c r="C12" s="549" t="s">
        <v>350</v>
      </c>
      <c r="D12" s="549"/>
      <c r="E12" s="549"/>
      <c r="F12" s="549"/>
      <c r="G12" s="549"/>
      <c r="H12" s="550"/>
      <c r="I12" s="533"/>
      <c r="J12" s="533"/>
      <c r="K12" s="533"/>
      <c r="L12" s="533"/>
      <c r="M12" s="533"/>
      <c r="N12" s="533"/>
      <c r="O12" s="532"/>
      <c r="P12" s="532"/>
      <c r="Q12" s="532"/>
      <c r="R12" s="537" t="str">
        <f>IF(O12="","",O12/O$14)</f>
        <v/>
      </c>
      <c r="S12" s="537"/>
      <c r="T12" s="546"/>
      <c r="U12" s="165" t="s">
        <v>143</v>
      </c>
      <c r="V12" s="19"/>
      <c r="W12" s="19"/>
      <c r="X12" s="19"/>
      <c r="Y12" s="19"/>
      <c r="Z12" s="19"/>
      <c r="AA12" s="19"/>
      <c r="AB12" s="19"/>
      <c r="AC12" s="19"/>
      <c r="AD12" s="19"/>
      <c r="AE12" s="26"/>
      <c r="AF12" s="523"/>
      <c r="AG12" s="524"/>
      <c r="AH12" s="525"/>
      <c r="AI12" s="34"/>
      <c r="AJ12" s="191"/>
      <c r="AK12" s="126"/>
      <c r="AL12" s="621"/>
      <c r="AM12" s="622"/>
      <c r="AN12" s="622"/>
      <c r="AO12" s="622"/>
      <c r="AP12" s="622"/>
      <c r="AQ12" s="622"/>
      <c r="AR12" s="622"/>
      <c r="AS12" s="622"/>
      <c r="AT12" s="622"/>
      <c r="AU12" s="622"/>
      <c r="AV12" s="622"/>
      <c r="AW12" s="622"/>
      <c r="AX12" s="622"/>
      <c r="AY12" s="622"/>
      <c r="AZ12" s="622"/>
      <c r="BA12" s="622"/>
      <c r="BB12" s="622"/>
      <c r="BC12" s="622"/>
      <c r="BD12" s="622"/>
      <c r="BE12" s="622"/>
      <c r="BF12" s="622"/>
      <c r="BG12" s="622"/>
      <c r="BH12" s="622"/>
      <c r="BI12" s="622"/>
      <c r="BJ12" s="622"/>
      <c r="BK12" s="623"/>
      <c r="BL12" s="18"/>
      <c r="BM12" s="18"/>
      <c r="BN12" s="18"/>
      <c r="BO12" s="18"/>
      <c r="BP12" s="18"/>
      <c r="BQ12" s="18"/>
      <c r="BR12" s="18"/>
      <c r="BS12" s="18"/>
      <c r="BT12" s="18"/>
      <c r="BU12" s="18"/>
    </row>
    <row r="13" spans="1:73" ht="12.75" customHeight="1" x14ac:dyDescent="0.25">
      <c r="A13" s="310"/>
      <c r="B13" s="203"/>
      <c r="C13" s="549" t="s">
        <v>350</v>
      </c>
      <c r="D13" s="549"/>
      <c r="E13" s="549"/>
      <c r="F13" s="549"/>
      <c r="G13" s="549"/>
      <c r="H13" s="550"/>
      <c r="I13" s="533"/>
      <c r="J13" s="533"/>
      <c r="K13" s="533"/>
      <c r="L13" s="533"/>
      <c r="M13" s="533"/>
      <c r="N13" s="533"/>
      <c r="O13" s="532"/>
      <c r="P13" s="532"/>
      <c r="Q13" s="532"/>
      <c r="R13" s="537" t="str">
        <f>IF(O13="","",O13/O$14)</f>
        <v/>
      </c>
      <c r="S13" s="537"/>
      <c r="T13" s="547"/>
      <c r="U13" s="212" t="s">
        <v>144</v>
      </c>
      <c r="V13" s="148"/>
      <c r="W13" s="19"/>
      <c r="X13" s="19"/>
      <c r="Y13" s="19"/>
      <c r="Z13" s="19"/>
      <c r="AA13" s="19"/>
      <c r="AB13" s="19"/>
      <c r="AC13" s="19"/>
      <c r="AD13" s="19"/>
      <c r="AE13" s="26"/>
      <c r="AF13" s="523"/>
      <c r="AG13" s="524"/>
      <c r="AH13" s="525"/>
      <c r="AI13" s="34"/>
      <c r="AJ13" s="191"/>
      <c r="AK13" s="126"/>
      <c r="AL13" s="621"/>
      <c r="AM13" s="622"/>
      <c r="AN13" s="622"/>
      <c r="AO13" s="622"/>
      <c r="AP13" s="622"/>
      <c r="AQ13" s="622"/>
      <c r="AR13" s="622"/>
      <c r="AS13" s="622"/>
      <c r="AT13" s="622"/>
      <c r="AU13" s="622"/>
      <c r="AV13" s="622"/>
      <c r="AW13" s="622"/>
      <c r="AX13" s="622"/>
      <c r="AY13" s="622"/>
      <c r="AZ13" s="622"/>
      <c r="BA13" s="622"/>
      <c r="BB13" s="622"/>
      <c r="BC13" s="622"/>
      <c r="BD13" s="622"/>
      <c r="BE13" s="622"/>
      <c r="BF13" s="622"/>
      <c r="BG13" s="622"/>
      <c r="BH13" s="622"/>
      <c r="BI13" s="622"/>
      <c r="BJ13" s="622"/>
      <c r="BK13" s="623"/>
      <c r="BL13" s="18"/>
      <c r="BM13" s="18"/>
      <c r="BN13" s="18"/>
      <c r="BO13" s="18"/>
      <c r="BP13" s="18"/>
      <c r="BQ13" s="18"/>
      <c r="BR13" s="18"/>
      <c r="BS13" s="18"/>
      <c r="BT13" s="18"/>
      <c r="BU13" s="18"/>
    </row>
    <row r="14" spans="1:73" ht="12.75" customHeight="1" x14ac:dyDescent="0.25">
      <c r="A14" s="310"/>
      <c r="B14" s="203"/>
      <c r="C14" s="125" t="s">
        <v>339</v>
      </c>
      <c r="D14" s="25"/>
      <c r="E14" s="25"/>
      <c r="F14" s="25"/>
      <c r="G14" s="25"/>
      <c r="H14" s="25"/>
      <c r="I14" s="539" t="s">
        <v>353</v>
      </c>
      <c r="J14" s="540"/>
      <c r="K14" s="540"/>
      <c r="L14" s="540"/>
      <c r="M14" s="540"/>
      <c r="N14" s="541"/>
      <c r="O14" s="538" t="str">
        <f>IF(SUM(O9:Q13)=0,"",SUM(O9:Q13))</f>
        <v/>
      </c>
      <c r="P14" s="538"/>
      <c r="Q14" s="538"/>
      <c r="R14" s="177"/>
      <c r="S14" s="166"/>
      <c r="T14" s="18"/>
      <c r="U14" s="165" t="s">
        <v>452</v>
      </c>
      <c r="V14" s="19"/>
      <c r="W14" s="19"/>
      <c r="X14" s="19"/>
      <c r="Y14" s="19"/>
      <c r="Z14" s="19"/>
      <c r="AA14" s="19"/>
      <c r="AB14" s="19"/>
      <c r="AC14" s="19"/>
      <c r="AD14" s="19"/>
      <c r="AE14" s="26"/>
      <c r="AF14" s="523"/>
      <c r="AG14" s="524"/>
      <c r="AH14" s="525"/>
      <c r="AI14" s="34"/>
      <c r="AJ14" s="191"/>
      <c r="AK14" s="126"/>
      <c r="AL14" s="621"/>
      <c r="AM14" s="622"/>
      <c r="AN14" s="622"/>
      <c r="AO14" s="622"/>
      <c r="AP14" s="622"/>
      <c r="AQ14" s="622"/>
      <c r="AR14" s="622"/>
      <c r="AS14" s="622"/>
      <c r="AT14" s="622"/>
      <c r="AU14" s="622"/>
      <c r="AV14" s="622"/>
      <c r="AW14" s="622"/>
      <c r="AX14" s="622"/>
      <c r="AY14" s="622"/>
      <c r="AZ14" s="622"/>
      <c r="BA14" s="622"/>
      <c r="BB14" s="622"/>
      <c r="BC14" s="622"/>
      <c r="BD14" s="622"/>
      <c r="BE14" s="622"/>
      <c r="BF14" s="622"/>
      <c r="BG14" s="622"/>
      <c r="BH14" s="622"/>
      <c r="BI14" s="622"/>
      <c r="BJ14" s="622"/>
      <c r="BK14" s="623"/>
      <c r="BL14" s="18"/>
      <c r="BM14" s="18"/>
      <c r="BN14" s="18"/>
      <c r="BO14" s="18"/>
      <c r="BP14" s="18"/>
      <c r="BQ14" s="18"/>
      <c r="BR14" s="18"/>
      <c r="BS14" s="18"/>
      <c r="BT14" s="18"/>
      <c r="BU14" s="18"/>
    </row>
    <row r="15" spans="1:73" ht="5.15" customHeight="1" x14ac:dyDescent="0.25">
      <c r="A15" s="310"/>
      <c r="B15" s="203"/>
      <c r="C15" s="26"/>
      <c r="D15" s="25"/>
      <c r="E15" s="25"/>
      <c r="F15" s="25"/>
      <c r="G15" s="25"/>
      <c r="H15" s="25"/>
      <c r="I15" s="25"/>
      <c r="J15" s="26"/>
      <c r="K15" s="25"/>
      <c r="L15" s="26"/>
      <c r="M15" s="122"/>
      <c r="N15" s="34"/>
      <c r="O15" s="34"/>
      <c r="P15" s="34"/>
      <c r="Q15" s="25"/>
      <c r="R15" s="25"/>
      <c r="S15" s="25"/>
      <c r="T15" s="26"/>
      <c r="U15" s="26"/>
      <c r="V15" s="26"/>
      <c r="W15" s="26"/>
      <c r="X15" s="26"/>
      <c r="Y15" s="26"/>
      <c r="Z15" s="26"/>
      <c r="AA15" s="26"/>
      <c r="AB15" s="26"/>
      <c r="AC15" s="25"/>
      <c r="AD15" s="26"/>
      <c r="AE15" s="26"/>
      <c r="AF15" s="34"/>
      <c r="AG15" s="35"/>
      <c r="AH15" s="35"/>
      <c r="AI15" s="34"/>
      <c r="AJ15" s="191"/>
      <c r="AK15" s="126"/>
      <c r="AL15" s="621"/>
      <c r="AM15" s="622"/>
      <c r="AN15" s="622"/>
      <c r="AO15" s="622"/>
      <c r="AP15" s="622"/>
      <c r="AQ15" s="622"/>
      <c r="AR15" s="622"/>
      <c r="AS15" s="622"/>
      <c r="AT15" s="622"/>
      <c r="AU15" s="622"/>
      <c r="AV15" s="622"/>
      <c r="AW15" s="622"/>
      <c r="AX15" s="622"/>
      <c r="AY15" s="622"/>
      <c r="AZ15" s="622"/>
      <c r="BA15" s="622"/>
      <c r="BB15" s="622"/>
      <c r="BC15" s="622"/>
      <c r="BD15" s="622"/>
      <c r="BE15" s="622"/>
      <c r="BF15" s="622"/>
      <c r="BG15" s="622"/>
      <c r="BH15" s="622"/>
      <c r="BI15" s="622"/>
      <c r="BJ15" s="622"/>
      <c r="BK15" s="623"/>
      <c r="BL15" s="18"/>
      <c r="BM15" s="18"/>
      <c r="BN15" s="18"/>
      <c r="BO15" s="18"/>
      <c r="BP15" s="18"/>
      <c r="BQ15" s="18"/>
      <c r="BR15" s="18"/>
      <c r="BS15" s="18"/>
      <c r="BT15" s="18"/>
      <c r="BU15" s="18"/>
    </row>
    <row r="16" spans="1:73" ht="12.75" customHeight="1" x14ac:dyDescent="0.25">
      <c r="A16" s="310"/>
      <c r="B16" s="203"/>
      <c r="C16" s="630" t="s">
        <v>240</v>
      </c>
      <c r="D16" s="631"/>
      <c r="E16" s="631"/>
      <c r="F16" s="631"/>
      <c r="G16" s="631"/>
      <c r="H16" s="632"/>
      <c r="I16" s="633"/>
      <c r="J16" s="627" t="s">
        <v>514</v>
      </c>
      <c r="K16" s="628"/>
      <c r="L16" s="628"/>
      <c r="M16" s="628"/>
      <c r="N16" s="19"/>
      <c r="O16" s="122" t="s">
        <v>516</v>
      </c>
      <c r="P16" s="535"/>
      <c r="Q16" s="536"/>
      <c r="R16" s="548" t="s">
        <v>352</v>
      </c>
      <c r="S16" s="548"/>
      <c r="T16" s="548"/>
      <c r="U16" s="535"/>
      <c r="V16" s="536"/>
      <c r="X16" s="18"/>
      <c r="Y16" s="18"/>
      <c r="Z16" s="42" t="s">
        <v>351</v>
      </c>
      <c r="AA16" s="535"/>
      <c r="AB16" s="536"/>
      <c r="AC16" s="627" t="s">
        <v>475</v>
      </c>
      <c r="AD16" s="628"/>
      <c r="AE16" s="628"/>
      <c r="AF16" s="629"/>
      <c r="AG16" s="535"/>
      <c r="AH16" s="536"/>
      <c r="AI16" s="34"/>
      <c r="AJ16" s="191"/>
      <c r="AK16" s="126"/>
      <c r="AL16" s="621"/>
      <c r="AM16" s="622"/>
      <c r="AN16" s="622"/>
      <c r="AO16" s="622"/>
      <c r="AP16" s="622"/>
      <c r="AQ16" s="622"/>
      <c r="AR16" s="622"/>
      <c r="AS16" s="622"/>
      <c r="AT16" s="622"/>
      <c r="AU16" s="622"/>
      <c r="AV16" s="622"/>
      <c r="AW16" s="622"/>
      <c r="AX16" s="622"/>
      <c r="AY16" s="622"/>
      <c r="AZ16" s="622"/>
      <c r="BA16" s="622"/>
      <c r="BB16" s="622"/>
      <c r="BC16" s="622"/>
      <c r="BD16" s="622"/>
      <c r="BE16" s="622"/>
      <c r="BF16" s="622"/>
      <c r="BG16" s="622"/>
      <c r="BH16" s="622"/>
      <c r="BI16" s="622"/>
      <c r="BJ16" s="622"/>
      <c r="BK16" s="623"/>
      <c r="BL16" s="18"/>
      <c r="BM16" s="18"/>
      <c r="BN16" s="18"/>
      <c r="BO16" s="18"/>
      <c r="BP16" s="18"/>
      <c r="BQ16" s="18"/>
      <c r="BR16" s="18"/>
      <c r="BS16" s="18"/>
      <c r="BT16" s="18"/>
      <c r="BU16" s="18"/>
    </row>
    <row r="17" spans="1:73" x14ac:dyDescent="0.25">
      <c r="A17" s="310"/>
      <c r="B17" s="203"/>
      <c r="C17" s="631"/>
      <c r="D17" s="631"/>
      <c r="E17" s="631"/>
      <c r="F17" s="631"/>
      <c r="G17" s="631"/>
      <c r="H17" s="634"/>
      <c r="I17" s="635"/>
      <c r="J17" s="627" t="s">
        <v>515</v>
      </c>
      <c r="K17" s="628"/>
      <c r="L17" s="628"/>
      <c r="M17" s="628"/>
      <c r="N17" s="19"/>
      <c r="O17" s="122" t="s">
        <v>516</v>
      </c>
      <c r="P17" s="535"/>
      <c r="Q17" s="536"/>
      <c r="R17" s="548" t="s">
        <v>352</v>
      </c>
      <c r="S17" s="548"/>
      <c r="T17" s="548"/>
      <c r="U17" s="535"/>
      <c r="V17" s="536"/>
      <c r="X17" s="18"/>
      <c r="Y17" s="19"/>
      <c r="Z17" s="42" t="s">
        <v>351</v>
      </c>
      <c r="AA17" s="535"/>
      <c r="AB17" s="536"/>
      <c r="AC17" s="627" t="s">
        <v>475</v>
      </c>
      <c r="AD17" s="628"/>
      <c r="AE17" s="628"/>
      <c r="AF17" s="629"/>
      <c r="AG17" s="535"/>
      <c r="AH17" s="536"/>
      <c r="AI17" s="34"/>
      <c r="AJ17" s="191"/>
      <c r="AK17" s="126"/>
      <c r="AL17" s="621"/>
      <c r="AM17" s="622"/>
      <c r="AN17" s="622"/>
      <c r="AO17" s="622"/>
      <c r="AP17" s="622"/>
      <c r="AQ17" s="622"/>
      <c r="AR17" s="622"/>
      <c r="AS17" s="622"/>
      <c r="AT17" s="622"/>
      <c r="AU17" s="622"/>
      <c r="AV17" s="622"/>
      <c r="AW17" s="622"/>
      <c r="AX17" s="622"/>
      <c r="AY17" s="622"/>
      <c r="AZ17" s="622"/>
      <c r="BA17" s="622"/>
      <c r="BB17" s="622"/>
      <c r="BC17" s="622"/>
      <c r="BD17" s="622"/>
      <c r="BE17" s="622"/>
      <c r="BF17" s="622"/>
      <c r="BG17" s="622"/>
      <c r="BH17" s="622"/>
      <c r="BI17" s="622"/>
      <c r="BJ17" s="622"/>
      <c r="BK17" s="623"/>
      <c r="BL17" s="18"/>
      <c r="BM17" s="18"/>
      <c r="BN17" s="18"/>
      <c r="BO17" s="18"/>
      <c r="BP17" s="18"/>
      <c r="BQ17" s="18"/>
      <c r="BR17" s="18"/>
      <c r="BS17" s="18"/>
      <c r="BT17" s="18"/>
      <c r="BU17" s="18"/>
    </row>
    <row r="18" spans="1:73" ht="11.5" customHeight="1" x14ac:dyDescent="0.25">
      <c r="A18" s="126"/>
      <c r="B18" s="190"/>
      <c r="C18" s="26"/>
      <c r="D18" s="25"/>
      <c r="E18" s="25"/>
      <c r="F18" s="25"/>
      <c r="G18" s="25"/>
      <c r="H18" s="25"/>
      <c r="I18" s="25"/>
      <c r="J18" s="26"/>
      <c r="K18" s="25"/>
      <c r="L18" s="25"/>
      <c r="M18" s="25"/>
      <c r="N18" s="26"/>
      <c r="O18" s="26"/>
      <c r="P18" s="26"/>
      <c r="Q18" s="26"/>
      <c r="R18" s="26"/>
      <c r="S18" s="26"/>
      <c r="T18" s="26"/>
      <c r="U18" s="26"/>
      <c r="V18" s="26"/>
      <c r="W18" s="26"/>
      <c r="X18" s="26"/>
      <c r="Y18" s="26"/>
      <c r="Z18" s="26"/>
      <c r="AA18" s="26"/>
      <c r="AB18" s="26"/>
      <c r="AC18" s="26"/>
      <c r="AD18" s="26"/>
      <c r="AE18" s="26"/>
      <c r="AF18" s="26"/>
      <c r="AG18" s="26"/>
      <c r="AH18" s="26"/>
      <c r="AI18" s="26"/>
      <c r="AJ18" s="191"/>
      <c r="AK18" s="126"/>
      <c r="AL18" s="621"/>
      <c r="AM18" s="622"/>
      <c r="AN18" s="622"/>
      <c r="AO18" s="622"/>
      <c r="AP18" s="622"/>
      <c r="AQ18" s="622"/>
      <c r="AR18" s="622"/>
      <c r="AS18" s="622"/>
      <c r="AT18" s="622"/>
      <c r="AU18" s="622"/>
      <c r="AV18" s="622"/>
      <c r="AW18" s="622"/>
      <c r="AX18" s="622"/>
      <c r="AY18" s="622"/>
      <c r="AZ18" s="622"/>
      <c r="BA18" s="622"/>
      <c r="BB18" s="622"/>
      <c r="BC18" s="622"/>
      <c r="BD18" s="622"/>
      <c r="BE18" s="622"/>
      <c r="BF18" s="622"/>
      <c r="BG18" s="622"/>
      <c r="BH18" s="622"/>
      <c r="BI18" s="622"/>
      <c r="BJ18" s="622"/>
      <c r="BK18" s="623"/>
      <c r="BL18" s="18"/>
      <c r="BM18" s="18"/>
      <c r="BN18" s="18"/>
      <c r="BO18" s="18"/>
      <c r="BP18" s="18"/>
      <c r="BQ18" s="18"/>
      <c r="BR18" s="18"/>
      <c r="BS18" s="18"/>
      <c r="BT18" s="18"/>
      <c r="BU18" s="18"/>
    </row>
    <row r="19" spans="1:73" ht="12.75" customHeight="1" x14ac:dyDescent="0.25">
      <c r="A19" s="126"/>
      <c r="B19" s="194"/>
      <c r="C19" s="542" t="s">
        <v>508</v>
      </c>
      <c r="D19" s="543"/>
      <c r="E19" s="543"/>
      <c r="F19" s="543"/>
      <c r="G19" s="543"/>
      <c r="H19" s="543"/>
      <c r="I19" s="543"/>
      <c r="J19" s="543"/>
      <c r="K19" s="543"/>
      <c r="L19" s="543"/>
      <c r="M19" s="543"/>
      <c r="N19" s="543"/>
      <c r="O19" s="543"/>
      <c r="P19" s="543"/>
      <c r="Q19" s="543"/>
      <c r="R19" s="543"/>
      <c r="S19" s="543"/>
      <c r="T19" s="543"/>
      <c r="U19" s="543"/>
      <c r="V19" s="543"/>
      <c r="W19" s="543"/>
      <c r="X19" s="543"/>
      <c r="Y19" s="543"/>
      <c r="Z19" s="543"/>
      <c r="AA19" s="543"/>
      <c r="AB19" s="543"/>
      <c r="AC19" s="543"/>
      <c r="AD19" s="543"/>
      <c r="AE19" s="543"/>
      <c r="AF19" s="543"/>
      <c r="AG19" s="543"/>
      <c r="AH19" s="544"/>
      <c r="AI19" s="26"/>
      <c r="AJ19" s="191"/>
      <c r="AK19" s="126"/>
      <c r="AL19" s="621"/>
      <c r="AM19" s="622"/>
      <c r="AN19" s="622"/>
      <c r="AO19" s="622"/>
      <c r="AP19" s="622"/>
      <c r="AQ19" s="622"/>
      <c r="AR19" s="622"/>
      <c r="AS19" s="622"/>
      <c r="AT19" s="622"/>
      <c r="AU19" s="622"/>
      <c r="AV19" s="622"/>
      <c r="AW19" s="622"/>
      <c r="AX19" s="622"/>
      <c r="AY19" s="622"/>
      <c r="AZ19" s="622"/>
      <c r="BA19" s="622"/>
      <c r="BB19" s="622"/>
      <c r="BC19" s="622"/>
      <c r="BD19" s="622"/>
      <c r="BE19" s="622"/>
      <c r="BF19" s="622"/>
      <c r="BG19" s="622"/>
      <c r="BH19" s="622"/>
      <c r="BI19" s="622"/>
      <c r="BJ19" s="622"/>
      <c r="BK19" s="623"/>
      <c r="BL19" s="18"/>
      <c r="BM19" s="18"/>
      <c r="BN19" s="18"/>
      <c r="BO19" s="18"/>
      <c r="BP19" s="18"/>
      <c r="BQ19" s="18"/>
      <c r="BR19" s="18"/>
      <c r="BS19" s="18"/>
      <c r="BT19" s="18"/>
      <c r="BU19" s="18"/>
    </row>
    <row r="20" spans="1:73" ht="5.15" customHeight="1" x14ac:dyDescent="0.3">
      <c r="A20" s="126"/>
      <c r="B20" s="190"/>
      <c r="C20" s="25"/>
      <c r="D20" s="26"/>
      <c r="E20" s="25"/>
      <c r="F20" s="25"/>
      <c r="G20" s="25"/>
      <c r="H20" s="25"/>
      <c r="I20" s="25"/>
      <c r="J20" s="25"/>
      <c r="K20" s="26"/>
      <c r="L20" s="25"/>
      <c r="M20" s="25"/>
      <c r="N20" s="25"/>
      <c r="O20" s="132"/>
      <c r="P20" s="124"/>
      <c r="Q20" s="124"/>
      <c r="R20" s="25"/>
      <c r="S20" s="26"/>
      <c r="T20" s="26"/>
      <c r="U20" s="26"/>
      <c r="V20" s="26"/>
      <c r="W20" s="26"/>
      <c r="X20" s="26"/>
      <c r="Y20" s="26"/>
      <c r="Z20" s="26"/>
      <c r="AA20" s="26"/>
      <c r="AB20" s="26"/>
      <c r="AC20" s="26"/>
      <c r="AD20" s="26"/>
      <c r="AE20" s="26"/>
      <c r="AF20" s="26"/>
      <c r="AG20" s="26"/>
      <c r="AH20" s="26"/>
      <c r="AI20" s="26"/>
      <c r="AJ20" s="191"/>
      <c r="AK20" s="126"/>
      <c r="AL20" s="621"/>
      <c r="AM20" s="622"/>
      <c r="AN20" s="622"/>
      <c r="AO20" s="622"/>
      <c r="AP20" s="622"/>
      <c r="AQ20" s="622"/>
      <c r="AR20" s="622"/>
      <c r="AS20" s="622"/>
      <c r="AT20" s="622"/>
      <c r="AU20" s="622"/>
      <c r="AV20" s="622"/>
      <c r="AW20" s="622"/>
      <c r="AX20" s="622"/>
      <c r="AY20" s="622"/>
      <c r="AZ20" s="622"/>
      <c r="BA20" s="622"/>
      <c r="BB20" s="622"/>
      <c r="BC20" s="622"/>
      <c r="BD20" s="622"/>
      <c r="BE20" s="622"/>
      <c r="BF20" s="622"/>
      <c r="BG20" s="622"/>
      <c r="BH20" s="622"/>
      <c r="BI20" s="622"/>
      <c r="BJ20" s="622"/>
      <c r="BK20" s="623"/>
      <c r="BL20" s="18"/>
      <c r="BM20" s="18"/>
      <c r="BN20" s="18"/>
      <c r="BO20" s="18"/>
      <c r="BP20" s="18"/>
      <c r="BQ20" s="18"/>
      <c r="BR20" s="18"/>
      <c r="BS20" s="18"/>
      <c r="BT20" s="18"/>
      <c r="BU20" s="18"/>
    </row>
    <row r="21" spans="1:73" ht="12.75" customHeight="1" x14ac:dyDescent="0.25">
      <c r="A21" s="126"/>
      <c r="B21" s="190"/>
      <c r="C21" s="134" t="s">
        <v>131</v>
      </c>
      <c r="D21" s="134"/>
      <c r="E21" s="134"/>
      <c r="F21" s="134"/>
      <c r="G21" s="134"/>
      <c r="H21" s="134"/>
      <c r="I21" s="134"/>
      <c r="J21" s="134"/>
      <c r="K21" s="134"/>
      <c r="L21" s="134"/>
      <c r="M21" s="134"/>
      <c r="N21" s="134"/>
      <c r="O21" s="135"/>
      <c r="P21" s="134"/>
      <c r="Q21" s="134"/>
      <c r="R21" s="134"/>
      <c r="S21" s="134"/>
      <c r="T21" s="134"/>
      <c r="U21" s="134"/>
      <c r="V21" s="134"/>
      <c r="W21" s="134"/>
      <c r="X21" s="134"/>
      <c r="Y21" s="134"/>
      <c r="Z21" s="26"/>
      <c r="AA21" s="26"/>
      <c r="AB21" s="26"/>
      <c r="AC21" s="26"/>
      <c r="AD21" s="26"/>
      <c r="AE21" s="26"/>
      <c r="AF21" s="26"/>
      <c r="AG21" s="26"/>
      <c r="AH21" s="26"/>
      <c r="AI21" s="26"/>
      <c r="AJ21" s="191"/>
      <c r="AK21" s="126"/>
      <c r="AL21" s="621"/>
      <c r="AM21" s="622"/>
      <c r="AN21" s="622"/>
      <c r="AO21" s="622"/>
      <c r="AP21" s="622"/>
      <c r="AQ21" s="622"/>
      <c r="AR21" s="622"/>
      <c r="AS21" s="622"/>
      <c r="AT21" s="622"/>
      <c r="AU21" s="622"/>
      <c r="AV21" s="622"/>
      <c r="AW21" s="622"/>
      <c r="AX21" s="622"/>
      <c r="AY21" s="622"/>
      <c r="AZ21" s="622"/>
      <c r="BA21" s="622"/>
      <c r="BB21" s="622"/>
      <c r="BC21" s="622"/>
      <c r="BD21" s="622"/>
      <c r="BE21" s="622"/>
      <c r="BF21" s="622"/>
      <c r="BG21" s="622"/>
      <c r="BH21" s="622"/>
      <c r="BI21" s="622"/>
      <c r="BJ21" s="622"/>
      <c r="BK21" s="623"/>
      <c r="BL21" s="18"/>
      <c r="BM21" s="18"/>
      <c r="BN21" s="18"/>
      <c r="BO21" s="18"/>
      <c r="BP21" s="18"/>
      <c r="BQ21" s="18"/>
      <c r="BR21" s="18"/>
      <c r="BS21" s="18"/>
      <c r="BT21" s="18"/>
      <c r="BU21" s="18"/>
    </row>
    <row r="22" spans="1:73" ht="12.75" customHeight="1" x14ac:dyDescent="0.25">
      <c r="A22" s="126"/>
      <c r="B22" s="190"/>
      <c r="C22" s="527" t="s">
        <v>85</v>
      </c>
      <c r="D22" s="527"/>
      <c r="E22" s="527"/>
      <c r="F22" s="527"/>
      <c r="G22" s="527"/>
      <c r="H22" s="527"/>
      <c r="I22" s="527"/>
      <c r="J22" s="527"/>
      <c r="K22" s="528"/>
      <c r="L22" s="529"/>
      <c r="M22" s="530"/>
      <c r="N22" s="530"/>
      <c r="O22" s="530"/>
      <c r="P22" s="530"/>
      <c r="Q22" s="531"/>
      <c r="R22" s="529"/>
      <c r="S22" s="530"/>
      <c r="T22" s="530"/>
      <c r="U22" s="530"/>
      <c r="V22" s="530"/>
      <c r="W22" s="531"/>
      <c r="X22" s="529"/>
      <c r="Y22" s="530"/>
      <c r="Z22" s="530"/>
      <c r="AA22" s="530"/>
      <c r="AB22" s="530"/>
      <c r="AC22" s="531"/>
      <c r="AD22" s="529"/>
      <c r="AE22" s="530"/>
      <c r="AF22" s="530"/>
      <c r="AG22" s="530"/>
      <c r="AH22" s="531"/>
      <c r="AI22" s="26"/>
      <c r="AJ22" s="191"/>
      <c r="AK22" s="126"/>
      <c r="AL22" s="621"/>
      <c r="AM22" s="622"/>
      <c r="AN22" s="622"/>
      <c r="AO22" s="622"/>
      <c r="AP22" s="622"/>
      <c r="AQ22" s="622"/>
      <c r="AR22" s="622"/>
      <c r="AS22" s="622"/>
      <c r="AT22" s="622"/>
      <c r="AU22" s="622"/>
      <c r="AV22" s="622"/>
      <c r="AW22" s="622"/>
      <c r="AX22" s="622"/>
      <c r="AY22" s="622"/>
      <c r="AZ22" s="622"/>
      <c r="BA22" s="622"/>
      <c r="BB22" s="622"/>
      <c r="BC22" s="622"/>
      <c r="BD22" s="622"/>
      <c r="BE22" s="622"/>
      <c r="BF22" s="622"/>
      <c r="BG22" s="622"/>
      <c r="BH22" s="622"/>
      <c r="BI22" s="622"/>
      <c r="BJ22" s="622"/>
      <c r="BK22" s="623"/>
      <c r="BL22" s="18"/>
      <c r="BM22" s="18"/>
      <c r="BN22" s="18"/>
      <c r="BO22" s="18"/>
      <c r="BP22" s="18"/>
      <c r="BQ22" s="18"/>
      <c r="BR22" s="18"/>
      <c r="BS22" s="18"/>
      <c r="BT22" s="18"/>
      <c r="BU22" s="18"/>
    </row>
    <row r="23" spans="1:73" x14ac:dyDescent="0.25">
      <c r="A23" s="126"/>
      <c r="B23" s="190"/>
      <c r="C23" s="527" t="s">
        <v>127</v>
      </c>
      <c r="D23" s="527"/>
      <c r="E23" s="527"/>
      <c r="F23" s="527"/>
      <c r="G23" s="527"/>
      <c r="H23" s="527"/>
      <c r="I23" s="527"/>
      <c r="J23" s="527"/>
      <c r="K23" s="528"/>
      <c r="L23" s="529"/>
      <c r="M23" s="530"/>
      <c r="N23" s="530"/>
      <c r="O23" s="530"/>
      <c r="P23" s="530"/>
      <c r="Q23" s="530"/>
      <c r="R23" s="530"/>
      <c r="S23" s="531"/>
      <c r="T23" s="529"/>
      <c r="U23" s="530"/>
      <c r="V23" s="530"/>
      <c r="W23" s="530"/>
      <c r="X23" s="530"/>
      <c r="Y23" s="530"/>
      <c r="Z23" s="530"/>
      <c r="AA23" s="531"/>
      <c r="AB23" s="529"/>
      <c r="AC23" s="530"/>
      <c r="AD23" s="530"/>
      <c r="AE23" s="530"/>
      <c r="AF23" s="530"/>
      <c r="AG23" s="530"/>
      <c r="AH23" s="531"/>
      <c r="AI23" s="26"/>
      <c r="AJ23" s="191"/>
      <c r="AK23" s="126"/>
      <c r="AL23" s="621"/>
      <c r="AM23" s="622"/>
      <c r="AN23" s="622"/>
      <c r="AO23" s="622"/>
      <c r="AP23" s="622"/>
      <c r="AQ23" s="622"/>
      <c r="AR23" s="622"/>
      <c r="AS23" s="622"/>
      <c r="AT23" s="622"/>
      <c r="AU23" s="622"/>
      <c r="AV23" s="622"/>
      <c r="AW23" s="622"/>
      <c r="AX23" s="622"/>
      <c r="AY23" s="622"/>
      <c r="AZ23" s="622"/>
      <c r="BA23" s="622"/>
      <c r="BB23" s="622"/>
      <c r="BC23" s="622"/>
      <c r="BD23" s="622"/>
      <c r="BE23" s="622"/>
      <c r="BF23" s="622"/>
      <c r="BG23" s="622"/>
      <c r="BH23" s="622"/>
      <c r="BI23" s="622"/>
      <c r="BJ23" s="622"/>
      <c r="BK23" s="623"/>
      <c r="BL23" s="18"/>
      <c r="BM23" s="18"/>
      <c r="BN23" s="18"/>
      <c r="BO23" s="18"/>
      <c r="BP23" s="18"/>
      <c r="BQ23" s="18"/>
      <c r="BR23" s="18"/>
      <c r="BS23" s="18"/>
      <c r="BT23" s="18"/>
      <c r="BU23" s="18"/>
    </row>
    <row r="24" spans="1:73" ht="9" customHeight="1" x14ac:dyDescent="0.25">
      <c r="A24" s="126"/>
      <c r="B24" s="190"/>
      <c r="C24" s="25"/>
      <c r="D24" s="26"/>
      <c r="E24" s="25"/>
      <c r="F24" s="25"/>
      <c r="G24" s="26"/>
      <c r="H24" s="26"/>
      <c r="I24" s="25"/>
      <c r="J24" s="25"/>
      <c r="K24" s="25"/>
      <c r="L24" s="25"/>
      <c r="M24" s="25"/>
      <c r="N24" s="25"/>
      <c r="O24" s="25"/>
      <c r="P24" s="26"/>
      <c r="Q24" s="26"/>
      <c r="R24" s="26"/>
      <c r="S24" s="26"/>
      <c r="T24" s="26"/>
      <c r="U24" s="26"/>
      <c r="V24" s="26"/>
      <c r="W24" s="26"/>
      <c r="X24" s="26"/>
      <c r="Y24" s="26"/>
      <c r="Z24" s="26"/>
      <c r="AA24" s="26"/>
      <c r="AB24" s="26"/>
      <c r="AC24" s="26"/>
      <c r="AD24" s="136"/>
      <c r="AE24" s="136"/>
      <c r="AF24" s="136"/>
      <c r="AG24" s="25"/>
      <c r="AH24" s="25"/>
      <c r="AI24" s="26"/>
      <c r="AJ24" s="191"/>
      <c r="AK24" s="126"/>
      <c r="AL24" s="621"/>
      <c r="AM24" s="622"/>
      <c r="AN24" s="622"/>
      <c r="AO24" s="622"/>
      <c r="AP24" s="622"/>
      <c r="AQ24" s="622"/>
      <c r="AR24" s="622"/>
      <c r="AS24" s="622"/>
      <c r="AT24" s="622"/>
      <c r="AU24" s="622"/>
      <c r="AV24" s="622"/>
      <c r="AW24" s="622"/>
      <c r="AX24" s="622"/>
      <c r="AY24" s="622"/>
      <c r="AZ24" s="622"/>
      <c r="BA24" s="622"/>
      <c r="BB24" s="622"/>
      <c r="BC24" s="622"/>
      <c r="BD24" s="622"/>
      <c r="BE24" s="622"/>
      <c r="BF24" s="622"/>
      <c r="BG24" s="622"/>
      <c r="BH24" s="622"/>
      <c r="BI24" s="622"/>
      <c r="BJ24" s="622"/>
      <c r="BK24" s="623"/>
      <c r="BL24" s="18"/>
      <c r="BM24" s="18"/>
      <c r="BN24" s="18"/>
      <c r="BO24" s="18"/>
      <c r="BP24" s="18"/>
      <c r="BQ24" s="18"/>
      <c r="BR24" s="18"/>
      <c r="BS24" s="18"/>
      <c r="BT24" s="18"/>
      <c r="BU24" s="18"/>
    </row>
    <row r="25" spans="1:73" ht="12.75" customHeight="1" x14ac:dyDescent="0.25">
      <c r="A25" s="126"/>
      <c r="B25" s="190"/>
      <c r="C25" s="534" t="s">
        <v>439</v>
      </c>
      <c r="D25" s="534"/>
      <c r="E25" s="534"/>
      <c r="F25" s="534"/>
      <c r="H25" s="125" t="s">
        <v>543</v>
      </c>
      <c r="I25" s="26"/>
      <c r="J25" s="26"/>
      <c r="K25" s="26"/>
      <c r="L25" s="26"/>
      <c r="M25" s="26"/>
      <c r="N25" s="26"/>
      <c r="O25" s="26"/>
      <c r="P25" s="26"/>
      <c r="Q25" s="26"/>
      <c r="R25" s="26"/>
      <c r="T25" s="289"/>
      <c r="U25" s="289"/>
      <c r="V25" s="347"/>
      <c r="W25" s="554"/>
      <c r="X25" s="603"/>
      <c r="Y25" s="603"/>
      <c r="Z25" s="603"/>
      <c r="AA25" s="603"/>
      <c r="AB25" s="603"/>
      <c r="AC25" s="603"/>
      <c r="AD25" s="603"/>
      <c r="AE25" s="603"/>
      <c r="AF25" s="603"/>
      <c r="AG25" s="603"/>
      <c r="AH25" s="604"/>
      <c r="AI25" s="26"/>
      <c r="AJ25" s="191"/>
      <c r="AK25" s="126"/>
      <c r="AL25" s="621"/>
      <c r="AM25" s="622"/>
      <c r="AN25" s="622"/>
      <c r="AO25" s="622"/>
      <c r="AP25" s="622"/>
      <c r="AQ25" s="622"/>
      <c r="AR25" s="622"/>
      <c r="AS25" s="622"/>
      <c r="AT25" s="622"/>
      <c r="AU25" s="622"/>
      <c r="AV25" s="622"/>
      <c r="AW25" s="622"/>
      <c r="AX25" s="622"/>
      <c r="AY25" s="622"/>
      <c r="AZ25" s="622"/>
      <c r="BA25" s="622"/>
      <c r="BB25" s="622"/>
      <c r="BC25" s="622"/>
      <c r="BD25" s="622"/>
      <c r="BE25" s="622"/>
      <c r="BF25" s="622"/>
      <c r="BG25" s="622"/>
      <c r="BH25" s="622"/>
      <c r="BI25" s="622"/>
      <c r="BJ25" s="622"/>
      <c r="BK25" s="623"/>
      <c r="BL25" s="18"/>
      <c r="BM25" s="18"/>
      <c r="BN25" s="18"/>
      <c r="BO25" s="18"/>
      <c r="BP25" s="18"/>
      <c r="BQ25" s="18"/>
      <c r="BR25" s="18"/>
      <c r="BS25" s="18"/>
      <c r="BT25" s="18"/>
      <c r="BU25" s="18"/>
    </row>
    <row r="26" spans="1:73" x14ac:dyDescent="0.25">
      <c r="A26" s="126"/>
      <c r="B26" s="190"/>
      <c r="C26" s="534"/>
      <c r="D26" s="534"/>
      <c r="E26" s="534"/>
      <c r="F26" s="534"/>
      <c r="H26" s="125" t="s">
        <v>440</v>
      </c>
      <c r="I26" s="26"/>
      <c r="J26" s="26"/>
      <c r="K26" s="26"/>
      <c r="L26" s="26"/>
      <c r="M26" s="26"/>
      <c r="N26" s="26"/>
      <c r="O26" s="26"/>
      <c r="P26" s="26"/>
      <c r="Q26" s="26"/>
      <c r="R26" s="26"/>
      <c r="S26" s="26"/>
      <c r="T26" s="26"/>
      <c r="U26" s="136"/>
      <c r="V26" s="136"/>
      <c r="W26" s="26"/>
      <c r="X26" s="26"/>
      <c r="Y26" s="26"/>
      <c r="Z26" s="26"/>
      <c r="AA26" s="26"/>
      <c r="AB26" s="26"/>
      <c r="AC26" s="26"/>
      <c r="AD26" s="26"/>
      <c r="AE26" s="26"/>
      <c r="AF26" s="554" t="s">
        <v>18</v>
      </c>
      <c r="AG26" s="555"/>
      <c r="AH26" s="556"/>
      <c r="AI26" s="26"/>
      <c r="AJ26" s="191"/>
      <c r="AK26" s="126"/>
      <c r="AL26" s="624"/>
      <c r="AM26" s="625"/>
      <c r="AN26" s="625"/>
      <c r="AO26" s="625"/>
      <c r="AP26" s="625"/>
      <c r="AQ26" s="625"/>
      <c r="AR26" s="625"/>
      <c r="AS26" s="625"/>
      <c r="AT26" s="625"/>
      <c r="AU26" s="625"/>
      <c r="AV26" s="625"/>
      <c r="AW26" s="625"/>
      <c r="AX26" s="625"/>
      <c r="AY26" s="625"/>
      <c r="AZ26" s="625"/>
      <c r="BA26" s="625"/>
      <c r="BB26" s="625"/>
      <c r="BC26" s="625"/>
      <c r="BD26" s="625"/>
      <c r="BE26" s="625"/>
      <c r="BF26" s="625"/>
      <c r="BG26" s="625"/>
      <c r="BH26" s="625"/>
      <c r="BI26" s="625"/>
      <c r="BJ26" s="625"/>
      <c r="BK26" s="626"/>
      <c r="BL26" s="18"/>
      <c r="BM26" s="18"/>
      <c r="BN26" s="18"/>
      <c r="BO26" s="18"/>
      <c r="BP26" s="18"/>
      <c r="BQ26" s="18"/>
      <c r="BR26" s="18"/>
      <c r="BS26" s="18"/>
      <c r="BT26" s="18"/>
      <c r="BU26" s="18"/>
    </row>
    <row r="27" spans="1:73" ht="5.15" customHeight="1" thickBot="1" x14ac:dyDescent="0.3">
      <c r="A27" s="18"/>
      <c r="B27" s="192"/>
      <c r="C27" s="28"/>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193"/>
      <c r="AK27" s="126"/>
      <c r="AL27" s="126"/>
      <c r="AM27" s="126"/>
      <c r="AN27" s="126"/>
      <c r="AO27" s="126"/>
      <c r="AP27" s="126"/>
      <c r="AQ27" s="126"/>
      <c r="AR27" s="126"/>
      <c r="AS27" s="18"/>
      <c r="AT27" s="126"/>
      <c r="AU27" s="126"/>
      <c r="AV27" s="126"/>
      <c r="AY27" s="126"/>
      <c r="AZ27" s="126"/>
      <c r="BA27" s="126"/>
      <c r="BB27" s="126"/>
      <c r="BC27" s="126"/>
      <c r="BD27" s="126"/>
      <c r="BE27" s="18"/>
      <c r="BF27" s="18"/>
      <c r="BG27" s="18"/>
      <c r="BH27" s="18"/>
      <c r="BI27" s="18"/>
      <c r="BJ27" s="18"/>
      <c r="BK27" s="18"/>
      <c r="BL27" s="18"/>
      <c r="BM27" s="18"/>
      <c r="BN27" s="18"/>
      <c r="BO27" s="18"/>
      <c r="BP27" s="18"/>
      <c r="BQ27" s="18"/>
      <c r="BR27" s="18"/>
      <c r="BS27" s="18"/>
      <c r="BT27" s="18"/>
      <c r="BU27" s="18"/>
    </row>
    <row r="28" spans="1:73" ht="11.5" customHeight="1" x14ac:dyDescent="0.3">
      <c r="A28" s="310"/>
      <c r="B28" s="190"/>
      <c r="C28" s="25"/>
      <c r="D28" s="25"/>
      <c r="E28" s="25"/>
      <c r="F28" s="25"/>
      <c r="G28" s="25"/>
      <c r="H28" s="25"/>
      <c r="I28" s="25"/>
      <c r="J28" s="25"/>
      <c r="K28" s="25"/>
      <c r="L28" s="25"/>
      <c r="M28" s="25"/>
      <c r="N28" s="25"/>
      <c r="O28" s="132"/>
      <c r="P28" s="124"/>
      <c r="Q28" s="124"/>
      <c r="R28" s="25"/>
      <c r="S28" s="25"/>
      <c r="T28" s="25"/>
      <c r="U28" s="25"/>
      <c r="V28" s="25"/>
      <c r="W28" s="25"/>
      <c r="X28" s="25"/>
      <c r="Y28" s="25"/>
      <c r="Z28" s="25"/>
      <c r="AA28" s="25"/>
      <c r="AB28" s="25"/>
      <c r="AC28" s="25"/>
      <c r="AD28" s="25"/>
      <c r="AE28" s="25"/>
      <c r="AF28" s="25"/>
      <c r="AG28" s="25"/>
      <c r="AH28" s="25"/>
      <c r="AI28" s="25"/>
      <c r="AJ28" s="191"/>
      <c r="AK28" s="126"/>
      <c r="AL28" s="126"/>
      <c r="AM28" s="126"/>
      <c r="AN28" s="126"/>
      <c r="AO28" s="126"/>
      <c r="AP28" s="126"/>
      <c r="AQ28" s="126"/>
      <c r="AR28" s="126"/>
      <c r="AS28" s="18"/>
      <c r="AT28" s="126"/>
      <c r="AU28" s="126"/>
      <c r="AV28" s="126"/>
      <c r="BB28" s="165"/>
      <c r="BC28" s="165"/>
      <c r="BD28" s="165"/>
      <c r="BE28" s="165"/>
      <c r="BF28" s="18"/>
      <c r="BG28" s="18"/>
      <c r="BH28" s="18"/>
      <c r="BI28" s="18"/>
      <c r="BJ28" s="18"/>
      <c r="BK28" s="18"/>
      <c r="BL28" s="18"/>
      <c r="BM28" s="18"/>
      <c r="BN28" s="18"/>
      <c r="BO28" s="18"/>
      <c r="BP28" s="18"/>
      <c r="BQ28" s="18"/>
      <c r="BR28" s="18"/>
      <c r="BS28" s="18"/>
      <c r="BT28" s="18"/>
      <c r="BU28" s="18"/>
    </row>
    <row r="29" spans="1:73" ht="13" x14ac:dyDescent="0.3">
      <c r="A29" s="310"/>
      <c r="B29" s="190"/>
      <c r="C29" s="542" t="s">
        <v>634</v>
      </c>
      <c r="D29" s="543"/>
      <c r="E29" s="543"/>
      <c r="F29" s="543"/>
      <c r="G29" s="543"/>
      <c r="H29" s="543"/>
      <c r="I29" s="543"/>
      <c r="J29" s="543"/>
      <c r="K29" s="543"/>
      <c r="L29" s="543"/>
      <c r="M29" s="543"/>
      <c r="N29" s="544"/>
      <c r="O29" s="132"/>
      <c r="P29" s="124"/>
      <c r="Q29" s="124"/>
      <c r="R29" s="25"/>
      <c r="S29" s="25"/>
      <c r="T29" s="25"/>
      <c r="U29" s="25"/>
      <c r="V29" s="25"/>
      <c r="W29" s="26"/>
      <c r="X29" s="26"/>
      <c r="Y29" s="25"/>
      <c r="Z29" s="25"/>
      <c r="AA29" s="25"/>
      <c r="AB29" s="25"/>
      <c r="AC29" s="25"/>
      <c r="AD29" s="25"/>
      <c r="AE29" s="25"/>
      <c r="AF29" s="25"/>
      <c r="AG29" s="25"/>
      <c r="AH29" s="25"/>
      <c r="AI29" s="25"/>
      <c r="AJ29" s="191"/>
      <c r="AK29" s="126"/>
      <c r="AL29" s="126"/>
      <c r="AM29" s="126"/>
      <c r="AN29" s="126"/>
      <c r="AO29" s="126"/>
      <c r="AP29" s="126"/>
      <c r="AQ29" s="126"/>
      <c r="AR29" s="126"/>
      <c r="AS29" s="18"/>
      <c r="AT29" s="126"/>
      <c r="AU29" s="126"/>
      <c r="AV29" s="126"/>
      <c r="BB29" s="165"/>
      <c r="BC29" s="165"/>
      <c r="BD29" s="165"/>
      <c r="BE29" s="165"/>
      <c r="BF29" s="18"/>
      <c r="BG29" s="18"/>
      <c r="BH29" s="18"/>
      <c r="BI29" s="18"/>
      <c r="BJ29" s="18"/>
      <c r="BK29" s="18"/>
      <c r="BL29" s="18"/>
      <c r="BM29" s="18"/>
      <c r="BN29" s="18"/>
      <c r="BO29" s="18"/>
      <c r="BP29" s="18"/>
      <c r="BQ29" s="18"/>
      <c r="BR29" s="18"/>
      <c r="BS29" s="18"/>
      <c r="BT29" s="18"/>
      <c r="BU29" s="18"/>
    </row>
    <row r="30" spans="1:73" ht="5.15" customHeight="1" x14ac:dyDescent="0.3">
      <c r="A30" s="310"/>
      <c r="B30" s="190"/>
      <c r="C30" s="25"/>
      <c r="D30" s="25"/>
      <c r="E30" s="25"/>
      <c r="F30" s="25"/>
      <c r="G30" s="25"/>
      <c r="H30" s="25"/>
      <c r="I30" s="25"/>
      <c r="J30" s="25"/>
      <c r="K30" s="25"/>
      <c r="L30" s="25"/>
      <c r="M30" s="25"/>
      <c r="N30" s="25"/>
      <c r="O30" s="132"/>
      <c r="P30" s="124"/>
      <c r="Q30" s="124"/>
      <c r="R30" s="25"/>
      <c r="S30" s="25"/>
      <c r="T30" s="25"/>
      <c r="U30" s="25"/>
      <c r="V30" s="25"/>
      <c r="W30" s="26"/>
      <c r="X30" s="26"/>
      <c r="Y30" s="25"/>
      <c r="Z30" s="25"/>
      <c r="AA30" s="25"/>
      <c r="AB30" s="25"/>
      <c r="AC30" s="25"/>
      <c r="AD30" s="25"/>
      <c r="AE30" s="25"/>
      <c r="AF30" s="25"/>
      <c r="AG30" s="25"/>
      <c r="AH30" s="25"/>
      <c r="AI30" s="25"/>
      <c r="AJ30" s="191"/>
      <c r="AK30" s="126"/>
      <c r="AL30" s="126"/>
      <c r="AM30" s="126"/>
      <c r="AN30" s="126"/>
      <c r="AO30" s="126"/>
      <c r="AP30" s="126"/>
      <c r="AQ30" s="126"/>
      <c r="AR30" s="126"/>
      <c r="AS30" s="18"/>
      <c r="AT30" s="126"/>
      <c r="AU30" s="126"/>
      <c r="AV30" s="126"/>
      <c r="BB30" s="165"/>
      <c r="BC30" s="165"/>
      <c r="BD30" s="165"/>
      <c r="BE30" s="165"/>
      <c r="BF30" s="18"/>
      <c r="BG30" s="18"/>
      <c r="BH30" s="18"/>
      <c r="BI30" s="18"/>
      <c r="BJ30" s="18"/>
      <c r="BK30" s="18"/>
      <c r="BL30" s="18"/>
      <c r="BM30" s="18"/>
      <c r="BN30" s="18"/>
      <c r="BO30" s="18"/>
      <c r="BP30" s="18"/>
      <c r="BQ30" s="18"/>
      <c r="BR30" s="18"/>
      <c r="BS30" s="18"/>
      <c r="BT30" s="18"/>
      <c r="BU30" s="18"/>
    </row>
    <row r="31" spans="1:73" ht="12" customHeight="1" x14ac:dyDescent="0.25">
      <c r="A31" s="310"/>
      <c r="B31" s="190"/>
      <c r="C31" s="606" t="s">
        <v>609</v>
      </c>
      <c r="D31" s="607"/>
      <c r="E31" s="607"/>
      <c r="F31" s="607"/>
      <c r="G31" s="607"/>
      <c r="H31" s="607"/>
      <c r="I31" s="607"/>
      <c r="J31" s="607"/>
      <c r="K31" s="607"/>
      <c r="L31" s="607"/>
      <c r="M31" s="607"/>
      <c r="N31" s="607"/>
      <c r="O31" s="607"/>
      <c r="P31" s="607"/>
      <c r="Q31" s="607"/>
      <c r="R31" s="607"/>
      <c r="S31" s="607"/>
      <c r="T31" s="607"/>
      <c r="U31" s="607"/>
      <c r="V31" s="607"/>
      <c r="W31" s="607"/>
      <c r="X31" s="607"/>
      <c r="Y31" s="607"/>
      <c r="Z31" s="607"/>
      <c r="AA31" s="607"/>
      <c r="AB31" s="607"/>
      <c r="AC31" s="607"/>
      <c r="AD31" s="607"/>
      <c r="AE31" s="607"/>
      <c r="AF31" s="607"/>
      <c r="AG31" s="607"/>
      <c r="AH31" s="607"/>
      <c r="AI31" s="608"/>
      <c r="AJ31" s="191"/>
      <c r="AK31" s="126"/>
      <c r="AL31" s="126"/>
      <c r="AM31" s="126"/>
      <c r="AN31" s="126"/>
      <c r="AO31" s="126"/>
      <c r="AP31" s="126"/>
      <c r="AQ31" s="126"/>
      <c r="AR31" s="126"/>
      <c r="AS31" s="18"/>
      <c r="AT31" s="126"/>
      <c r="AU31" s="126"/>
      <c r="AV31" s="126"/>
      <c r="BB31" s="165"/>
      <c r="BC31" s="165"/>
      <c r="BD31" s="165"/>
      <c r="BE31" s="165"/>
      <c r="BF31" s="18"/>
      <c r="BG31" s="18"/>
      <c r="BH31" s="18"/>
      <c r="BI31" s="18"/>
      <c r="BJ31" s="18"/>
      <c r="BK31" s="18"/>
      <c r="BL31" s="18"/>
      <c r="BM31" s="18"/>
      <c r="BN31" s="18"/>
      <c r="BO31" s="18"/>
      <c r="BP31" s="18"/>
      <c r="BQ31" s="18"/>
      <c r="BR31" s="18"/>
      <c r="BS31" s="18"/>
      <c r="BT31" s="18"/>
      <c r="BU31" s="18"/>
    </row>
    <row r="32" spans="1:73" ht="12" customHeight="1" x14ac:dyDescent="0.25">
      <c r="A32" s="310"/>
      <c r="B32" s="190"/>
      <c r="C32" s="609"/>
      <c r="D32" s="610"/>
      <c r="E32" s="610"/>
      <c r="F32" s="610"/>
      <c r="G32" s="610"/>
      <c r="H32" s="610"/>
      <c r="I32" s="610"/>
      <c r="J32" s="610"/>
      <c r="K32" s="610"/>
      <c r="L32" s="610"/>
      <c r="M32" s="610"/>
      <c r="N32" s="610"/>
      <c r="O32" s="610"/>
      <c r="P32" s="610"/>
      <c r="Q32" s="610"/>
      <c r="R32" s="610"/>
      <c r="S32" s="610"/>
      <c r="T32" s="610"/>
      <c r="U32" s="610"/>
      <c r="V32" s="610"/>
      <c r="W32" s="610"/>
      <c r="X32" s="610"/>
      <c r="Y32" s="610"/>
      <c r="Z32" s="610"/>
      <c r="AA32" s="610"/>
      <c r="AB32" s="610"/>
      <c r="AC32" s="610"/>
      <c r="AD32" s="610"/>
      <c r="AE32" s="610"/>
      <c r="AF32" s="610"/>
      <c r="AG32" s="610"/>
      <c r="AH32" s="610"/>
      <c r="AI32" s="611"/>
      <c r="AJ32" s="191"/>
      <c r="AK32" s="126"/>
      <c r="AL32" s="126"/>
      <c r="AM32" s="126"/>
      <c r="AN32" s="126"/>
      <c r="AO32" s="126"/>
      <c r="AP32" s="126"/>
      <c r="AQ32" s="126"/>
      <c r="AR32" s="126"/>
      <c r="AS32" s="18"/>
      <c r="AT32" s="126"/>
      <c r="AU32" s="126"/>
      <c r="AV32" s="126"/>
      <c r="BB32" s="165"/>
      <c r="BC32" s="165"/>
      <c r="BD32" s="165"/>
      <c r="BE32" s="165"/>
      <c r="BF32" s="18"/>
      <c r="BG32" s="18"/>
      <c r="BH32" s="18"/>
      <c r="BI32" s="18"/>
      <c r="BJ32" s="18"/>
      <c r="BK32" s="18"/>
      <c r="BL32" s="18"/>
      <c r="BM32" s="18"/>
      <c r="BN32" s="18"/>
      <c r="BO32" s="18"/>
      <c r="BP32" s="18"/>
      <c r="BQ32" s="18"/>
      <c r="BR32" s="18"/>
      <c r="BS32" s="18"/>
      <c r="BT32" s="18"/>
      <c r="BU32" s="18"/>
    </row>
    <row r="33" spans="1:73" ht="5.15" customHeight="1" x14ac:dyDescent="0.3">
      <c r="A33" s="310"/>
      <c r="B33" s="190"/>
      <c r="C33" s="25"/>
      <c r="D33" s="25"/>
      <c r="E33" s="25"/>
      <c r="F33" s="25"/>
      <c r="G33" s="25"/>
      <c r="H33" s="25"/>
      <c r="I33" s="25"/>
      <c r="J33" s="25"/>
      <c r="K33" s="25"/>
      <c r="L33" s="25"/>
      <c r="M33" s="25"/>
      <c r="N33" s="25"/>
      <c r="O33" s="132"/>
      <c r="P33" s="124"/>
      <c r="Q33" s="124"/>
      <c r="R33" s="25"/>
      <c r="S33" s="25"/>
      <c r="T33" s="25"/>
      <c r="U33" s="25"/>
      <c r="V33" s="25"/>
      <c r="W33" s="26"/>
      <c r="X33" s="26"/>
      <c r="Y33" s="25"/>
      <c r="Z33" s="25"/>
      <c r="AA33" s="25"/>
      <c r="AB33" s="25"/>
      <c r="AC33" s="25"/>
      <c r="AD33" s="25"/>
      <c r="AE33" s="25"/>
      <c r="AF33" s="25"/>
      <c r="AG33" s="25"/>
      <c r="AH33" s="25"/>
      <c r="AI33" s="25"/>
      <c r="AJ33" s="191"/>
      <c r="AK33" s="126"/>
      <c r="AL33" s="126"/>
      <c r="AM33" s="126"/>
      <c r="AN33" s="126"/>
      <c r="AO33" s="126"/>
      <c r="AP33" s="126"/>
      <c r="AQ33" s="126"/>
      <c r="AR33" s="126"/>
      <c r="AS33" s="18"/>
      <c r="AT33" s="126"/>
      <c r="AU33" s="126"/>
      <c r="AV33" s="126"/>
      <c r="BB33" s="165"/>
      <c r="BC33" s="165"/>
      <c r="BD33" s="165"/>
      <c r="BE33" s="165"/>
      <c r="BF33" s="18"/>
      <c r="BG33" s="18"/>
      <c r="BH33" s="18"/>
      <c r="BI33" s="18"/>
      <c r="BJ33" s="18"/>
      <c r="BK33" s="18"/>
      <c r="BL33" s="18"/>
      <c r="BM33" s="18"/>
      <c r="BN33" s="18"/>
      <c r="BO33" s="18"/>
      <c r="BP33" s="18"/>
      <c r="BQ33" s="18"/>
      <c r="BR33" s="18"/>
      <c r="BS33" s="18"/>
      <c r="BT33" s="18"/>
      <c r="BU33" s="18"/>
    </row>
    <row r="34" spans="1:73" ht="12.75" customHeight="1" x14ac:dyDescent="0.25">
      <c r="A34" s="310"/>
      <c r="B34" s="190"/>
      <c r="C34" s="605" t="s">
        <v>524</v>
      </c>
      <c r="D34" s="605"/>
      <c r="E34" s="605"/>
      <c r="F34" s="605"/>
      <c r="G34" s="605"/>
      <c r="H34" s="605"/>
      <c r="I34" s="605"/>
      <c r="J34" s="605"/>
      <c r="K34" s="605"/>
      <c r="L34" s="605"/>
      <c r="M34" s="605"/>
      <c r="N34" s="605"/>
      <c r="O34" s="605"/>
      <c r="P34" s="605"/>
      <c r="Q34" s="605"/>
      <c r="R34" s="605"/>
      <c r="S34" s="605"/>
      <c r="T34" s="605"/>
      <c r="U34" s="605"/>
      <c r="V34" s="605"/>
      <c r="W34" s="605"/>
      <c r="X34" s="605"/>
      <c r="Y34" s="605"/>
      <c r="Z34" s="605"/>
      <c r="AA34" s="605"/>
      <c r="AB34" s="605"/>
      <c r="AC34" s="605"/>
      <c r="AD34" s="605"/>
      <c r="AE34" s="605"/>
      <c r="AF34" s="605"/>
      <c r="AG34" s="605"/>
      <c r="AH34" s="605"/>
      <c r="AI34" s="25"/>
      <c r="AJ34" s="191"/>
      <c r="AK34" s="126"/>
      <c r="AL34" s="126"/>
      <c r="AM34" s="126"/>
      <c r="AN34" s="126"/>
      <c r="AO34" s="126"/>
      <c r="AP34" s="126"/>
      <c r="AQ34" s="126"/>
      <c r="AR34" s="126"/>
      <c r="AS34" s="18"/>
      <c r="AT34" s="126"/>
      <c r="AU34" s="126"/>
      <c r="AV34" s="126"/>
      <c r="BB34" s="165"/>
      <c r="BC34" s="165"/>
      <c r="BD34" s="165"/>
      <c r="BE34" s="165"/>
      <c r="BF34" s="18"/>
      <c r="BG34" s="18"/>
      <c r="BH34" s="18"/>
      <c r="BI34" s="18"/>
      <c r="BJ34" s="18"/>
      <c r="BK34" s="18"/>
      <c r="BL34" s="18"/>
      <c r="BM34" s="18"/>
      <c r="BN34" s="18"/>
      <c r="BO34" s="18"/>
      <c r="BP34" s="18"/>
      <c r="BQ34" s="18"/>
      <c r="BR34" s="18"/>
      <c r="BS34" s="18"/>
      <c r="BT34" s="18"/>
      <c r="BU34" s="18"/>
    </row>
    <row r="35" spans="1:73" x14ac:dyDescent="0.25">
      <c r="A35" s="310"/>
      <c r="B35" s="190"/>
      <c r="C35" s="605"/>
      <c r="D35" s="605"/>
      <c r="E35" s="605"/>
      <c r="F35" s="605"/>
      <c r="G35" s="605"/>
      <c r="H35" s="605"/>
      <c r="I35" s="605"/>
      <c r="J35" s="605"/>
      <c r="K35" s="605"/>
      <c r="L35" s="605"/>
      <c r="M35" s="605"/>
      <c r="N35" s="605"/>
      <c r="O35" s="605"/>
      <c r="P35" s="605"/>
      <c r="Q35" s="605"/>
      <c r="R35" s="605"/>
      <c r="S35" s="605"/>
      <c r="T35" s="605"/>
      <c r="U35" s="605"/>
      <c r="V35" s="605"/>
      <c r="W35" s="605"/>
      <c r="X35" s="605"/>
      <c r="Y35" s="605"/>
      <c r="Z35" s="605"/>
      <c r="AA35" s="605"/>
      <c r="AB35" s="605"/>
      <c r="AC35" s="605"/>
      <c r="AD35" s="605"/>
      <c r="AE35" s="605"/>
      <c r="AF35" s="605"/>
      <c r="AG35" s="605"/>
      <c r="AH35" s="605"/>
      <c r="AI35" s="25"/>
      <c r="AJ35" s="191"/>
      <c r="AK35" s="126"/>
      <c r="AL35" s="126"/>
      <c r="AM35" s="126"/>
      <c r="AN35" s="126"/>
      <c r="AO35" s="126"/>
      <c r="AP35" s="126"/>
      <c r="AQ35" s="126"/>
      <c r="AR35" s="126"/>
      <c r="AS35" s="18"/>
      <c r="AT35" s="126"/>
      <c r="AU35" s="126"/>
      <c r="AV35" s="126"/>
      <c r="BB35" s="165"/>
      <c r="BC35" s="165"/>
      <c r="BD35" s="165"/>
      <c r="BE35" s="165"/>
      <c r="BF35" s="18"/>
      <c r="BG35" s="18"/>
      <c r="BH35" s="18"/>
      <c r="BI35" s="18"/>
      <c r="BJ35" s="18"/>
      <c r="BK35" s="18"/>
      <c r="BL35" s="18"/>
      <c r="BM35" s="18"/>
      <c r="BN35" s="18"/>
      <c r="BO35" s="18"/>
      <c r="BP35" s="18"/>
      <c r="BQ35" s="18"/>
      <c r="BR35" s="18"/>
      <c r="BS35" s="18"/>
      <c r="BT35" s="18"/>
      <c r="BU35" s="18"/>
    </row>
    <row r="36" spans="1:73" ht="5.15" customHeight="1" x14ac:dyDescent="0.3">
      <c r="A36" s="310"/>
      <c r="B36" s="190"/>
      <c r="C36" s="25"/>
      <c r="D36" s="25"/>
      <c r="E36" s="25"/>
      <c r="F36" s="25"/>
      <c r="G36" s="25"/>
      <c r="H36" s="25"/>
      <c r="I36" s="25"/>
      <c r="J36" s="25"/>
      <c r="K36" s="25"/>
      <c r="L36" s="25"/>
      <c r="M36" s="25"/>
      <c r="N36" s="25"/>
      <c r="O36" s="132"/>
      <c r="P36" s="124"/>
      <c r="Q36" s="124"/>
      <c r="R36" s="25"/>
      <c r="S36" s="26"/>
      <c r="T36" s="26"/>
      <c r="U36" s="26"/>
      <c r="V36" s="26"/>
      <c r="W36" s="26"/>
      <c r="X36" s="26"/>
      <c r="Y36" s="25"/>
      <c r="Z36" s="25"/>
      <c r="AA36" s="25"/>
      <c r="AB36" s="25"/>
      <c r="AC36" s="25"/>
      <c r="AD36" s="25"/>
      <c r="AE36" s="25"/>
      <c r="AF36" s="25"/>
      <c r="AG36" s="25"/>
      <c r="AH36" s="25"/>
      <c r="AI36" s="25"/>
      <c r="AJ36" s="191"/>
      <c r="AK36" s="126"/>
      <c r="AL36" s="126"/>
      <c r="AM36" s="126"/>
      <c r="AN36" s="126"/>
      <c r="AO36" s="126"/>
      <c r="AP36" s="126"/>
      <c r="AQ36" s="126"/>
      <c r="AR36" s="126"/>
      <c r="AS36" s="18"/>
      <c r="AT36" s="126"/>
      <c r="AU36" s="126"/>
      <c r="AV36" s="126"/>
      <c r="AW36" s="126"/>
      <c r="AX36" s="126"/>
      <c r="BB36" s="165"/>
      <c r="BC36" s="165"/>
      <c r="BD36" s="165"/>
      <c r="BE36" s="165"/>
      <c r="BF36" s="18"/>
      <c r="BG36" s="18"/>
      <c r="BH36" s="18"/>
      <c r="BI36" s="18"/>
      <c r="BJ36" s="18"/>
      <c r="BK36" s="18"/>
      <c r="BL36" s="18"/>
      <c r="BM36" s="18"/>
      <c r="BN36" s="18"/>
      <c r="BO36" s="18"/>
      <c r="BP36" s="18"/>
      <c r="BQ36" s="18"/>
      <c r="BR36" s="18"/>
      <c r="BS36" s="18"/>
      <c r="BT36" s="18"/>
      <c r="BU36" s="18"/>
    </row>
    <row r="37" spans="1:73" ht="13" x14ac:dyDescent="0.3">
      <c r="A37" s="310"/>
      <c r="B37" s="190"/>
      <c r="C37" s="26" t="s">
        <v>66</v>
      </c>
      <c r="D37" s="26"/>
      <c r="E37" s="37"/>
      <c r="F37" s="25"/>
      <c r="G37" s="558" t="s">
        <v>76</v>
      </c>
      <c r="H37" s="558"/>
      <c r="I37" s="558"/>
      <c r="J37" s="558"/>
      <c r="K37" s="558"/>
      <c r="L37" s="558"/>
      <c r="M37" s="558"/>
      <c r="N37" s="558"/>
      <c r="O37" s="558"/>
      <c r="P37" s="558"/>
      <c r="Q37" s="137"/>
      <c r="R37" s="137"/>
      <c r="S37" s="26"/>
      <c r="T37" s="128" t="s">
        <v>145</v>
      </c>
      <c r="U37" s="26"/>
      <c r="V37" s="25"/>
      <c r="W37" s="26"/>
      <c r="X37" s="26"/>
      <c r="Y37" s="25"/>
      <c r="Z37" s="25"/>
      <c r="AA37" s="25"/>
      <c r="AB37" s="25"/>
      <c r="AC37" s="25"/>
      <c r="AD37" s="25"/>
      <c r="AE37" s="25"/>
      <c r="AF37" s="25"/>
      <c r="AG37" s="25"/>
      <c r="AH37" s="25"/>
      <c r="AI37" s="25"/>
      <c r="AJ37" s="191"/>
      <c r="AK37" s="126"/>
      <c r="AL37" s="126"/>
      <c r="AM37" s="126"/>
      <c r="AN37" s="126"/>
      <c r="AO37" s="126"/>
      <c r="AP37" s="126"/>
      <c r="AQ37" s="126"/>
      <c r="AR37" s="18"/>
      <c r="AS37" s="18"/>
      <c r="AT37" s="18"/>
      <c r="AU37" s="18"/>
      <c r="AV37" s="18"/>
      <c r="AW37" s="18"/>
      <c r="AX37" s="126"/>
      <c r="AY37" s="126"/>
      <c r="AZ37" s="126"/>
      <c r="BA37" s="126"/>
      <c r="BB37" s="126"/>
      <c r="BC37" s="126"/>
      <c r="BD37" s="126"/>
      <c r="BE37" s="18"/>
      <c r="BF37" s="18"/>
      <c r="BG37" s="18"/>
      <c r="BH37" s="18"/>
      <c r="BI37" s="18"/>
      <c r="BJ37" s="18"/>
      <c r="BK37" s="18"/>
      <c r="BL37" s="18"/>
      <c r="BM37" s="18"/>
      <c r="BN37" s="18"/>
      <c r="BO37" s="18"/>
      <c r="BP37" s="18"/>
      <c r="BQ37" s="18"/>
      <c r="BR37" s="18"/>
      <c r="BS37" s="18"/>
      <c r="BT37" s="18"/>
      <c r="BU37" s="18"/>
    </row>
    <row r="38" spans="1:73" ht="5.15" customHeight="1" x14ac:dyDescent="0.3">
      <c r="A38" s="310"/>
      <c r="B38" s="190"/>
      <c r="C38" s="26"/>
      <c r="D38" s="26"/>
      <c r="E38" s="26"/>
      <c r="F38" s="25"/>
      <c r="G38" s="25"/>
      <c r="H38" s="25"/>
      <c r="I38" s="26"/>
      <c r="J38" s="26"/>
      <c r="K38" s="25"/>
      <c r="L38" s="25"/>
      <c r="M38" s="25"/>
      <c r="N38" s="25"/>
      <c r="O38" s="132"/>
      <c r="P38" s="124"/>
      <c r="Q38" s="124"/>
      <c r="R38" s="25"/>
      <c r="S38" s="26"/>
      <c r="T38" s="26"/>
      <c r="U38" s="26"/>
      <c r="V38" s="25"/>
      <c r="W38" s="26"/>
      <c r="X38" s="26"/>
      <c r="Y38" s="25"/>
      <c r="Z38" s="25"/>
      <c r="AA38" s="25"/>
      <c r="AB38" s="25"/>
      <c r="AC38" s="25"/>
      <c r="AD38" s="25"/>
      <c r="AE38" s="25"/>
      <c r="AF38" s="25"/>
      <c r="AG38" s="25"/>
      <c r="AH38" s="25"/>
      <c r="AI38" s="25"/>
      <c r="AJ38" s="191"/>
      <c r="AK38" s="126"/>
      <c r="AL38" s="126"/>
      <c r="AM38" s="126"/>
      <c r="AN38" s="126"/>
      <c r="AO38" s="126"/>
      <c r="AP38" s="126"/>
      <c r="AQ38" s="126"/>
      <c r="AR38" s="126"/>
      <c r="AS38" s="18"/>
      <c r="AT38" s="126"/>
      <c r="AU38" s="126"/>
      <c r="AV38" s="126"/>
      <c r="AW38" s="126"/>
      <c r="AX38" s="126"/>
      <c r="AY38" s="126"/>
      <c r="AZ38" s="126"/>
      <c r="BA38" s="126"/>
      <c r="BB38" s="126"/>
      <c r="BC38" s="126"/>
      <c r="BD38" s="126"/>
      <c r="BE38" s="18"/>
      <c r="BF38" s="18"/>
      <c r="BG38" s="18"/>
      <c r="BH38" s="18"/>
      <c r="BI38" s="18"/>
      <c r="BJ38" s="18"/>
      <c r="BK38" s="18"/>
      <c r="BL38" s="18"/>
      <c r="BM38" s="18"/>
      <c r="BN38" s="18"/>
      <c r="BO38" s="18"/>
      <c r="BP38" s="18"/>
      <c r="BQ38" s="18"/>
      <c r="BR38" s="18"/>
      <c r="BS38" s="18"/>
      <c r="BT38" s="18"/>
      <c r="BU38" s="18"/>
    </row>
    <row r="39" spans="1:73" ht="13" x14ac:dyDescent="0.3">
      <c r="A39" s="310"/>
      <c r="B39" s="190"/>
      <c r="C39" s="26"/>
      <c r="D39" s="26"/>
      <c r="E39" s="37"/>
      <c r="F39" s="25"/>
      <c r="G39" s="557" t="s">
        <v>77</v>
      </c>
      <c r="H39" s="557"/>
      <c r="I39" s="557"/>
      <c r="J39" s="557"/>
      <c r="K39" s="557"/>
      <c r="L39" s="557"/>
      <c r="M39" s="557"/>
      <c r="N39" s="557"/>
      <c r="O39" s="557"/>
      <c r="P39" s="138"/>
      <c r="Q39" s="138"/>
      <c r="R39" s="138"/>
      <c r="S39" s="25"/>
      <c r="T39" s="26"/>
      <c r="U39" s="37"/>
      <c r="V39" s="26"/>
      <c r="W39" s="26" t="s">
        <v>9</v>
      </c>
      <c r="X39" s="26"/>
      <c r="Y39" s="25"/>
      <c r="Z39" s="25"/>
      <c r="AA39" s="25"/>
      <c r="AB39" s="25"/>
      <c r="AC39" s="25"/>
      <c r="AD39" s="25"/>
      <c r="AE39" s="25"/>
      <c r="AF39" s="25"/>
      <c r="AG39" s="25"/>
      <c r="AH39" s="25"/>
      <c r="AI39" s="25"/>
      <c r="AJ39" s="191"/>
      <c r="AK39" s="126"/>
      <c r="AL39" s="126"/>
      <c r="AM39" s="18"/>
      <c r="AN39" s="18"/>
      <c r="AO39" s="18"/>
      <c r="AP39" s="18"/>
      <c r="AQ39" s="18"/>
      <c r="AR39" s="18"/>
      <c r="AS39" s="18"/>
      <c r="AT39" s="18"/>
      <c r="AU39" s="18"/>
      <c r="AV39" s="18"/>
      <c r="AW39" s="18"/>
      <c r="AX39" s="18"/>
      <c r="AY39" s="18"/>
      <c r="AZ39" s="18"/>
      <c r="BA39" s="126"/>
      <c r="BB39" s="126"/>
      <c r="BC39" s="126"/>
      <c r="BD39" s="126"/>
      <c r="BE39" s="18"/>
      <c r="BF39" s="18"/>
      <c r="BG39" s="18"/>
      <c r="BH39" s="18"/>
      <c r="BI39" s="18"/>
      <c r="BJ39" s="18"/>
      <c r="BK39" s="18"/>
      <c r="BL39" s="18"/>
      <c r="BM39" s="18"/>
      <c r="BN39" s="18"/>
      <c r="BO39" s="18"/>
      <c r="BP39" s="18"/>
      <c r="BQ39" s="18"/>
      <c r="BR39" s="18"/>
      <c r="BS39" s="18"/>
      <c r="BT39" s="18"/>
      <c r="BU39" s="18"/>
    </row>
    <row r="40" spans="1:73" ht="7" customHeight="1" x14ac:dyDescent="0.3">
      <c r="A40" s="310"/>
      <c r="B40" s="190"/>
      <c r="C40" s="26"/>
      <c r="D40" s="26"/>
      <c r="E40" s="26"/>
      <c r="F40" s="25"/>
      <c r="G40" s="130"/>
      <c r="H40" s="26"/>
      <c r="I40" s="26"/>
      <c r="J40" s="26"/>
      <c r="K40" s="25"/>
      <c r="L40" s="25"/>
      <c r="M40" s="25"/>
      <c r="N40" s="25"/>
      <c r="O40" s="132"/>
      <c r="P40" s="124"/>
      <c r="Q40" s="124"/>
      <c r="R40" s="25"/>
      <c r="S40" s="26"/>
      <c r="T40" s="131" t="s">
        <v>15</v>
      </c>
      <c r="U40" s="25"/>
      <c r="V40" s="25"/>
      <c r="W40" s="26"/>
      <c r="X40" s="26"/>
      <c r="Y40" s="25"/>
      <c r="Z40" s="25"/>
      <c r="AA40" s="25"/>
      <c r="AB40" s="25"/>
      <c r="AC40" s="25"/>
      <c r="AD40" s="25"/>
      <c r="AE40" s="25"/>
      <c r="AF40" s="25"/>
      <c r="AG40" s="25"/>
      <c r="AH40" s="25"/>
      <c r="AI40" s="25"/>
      <c r="AJ40" s="191"/>
      <c r="AK40" s="126"/>
      <c r="AL40" s="126"/>
      <c r="AM40" s="126"/>
      <c r="AN40" s="126"/>
      <c r="AO40" s="126"/>
      <c r="AP40" s="126"/>
      <c r="AQ40" s="126"/>
      <c r="AR40" s="126"/>
      <c r="AS40" s="18"/>
      <c r="AT40" s="126"/>
      <c r="AU40" s="126"/>
      <c r="AV40" s="126"/>
      <c r="AW40" s="126"/>
      <c r="AX40" s="126"/>
      <c r="AY40" s="126"/>
      <c r="AZ40" s="126"/>
      <c r="BA40" s="126"/>
      <c r="BB40" s="126"/>
      <c r="BC40" s="126"/>
      <c r="BD40" s="126"/>
      <c r="BE40" s="18"/>
      <c r="BF40" s="18"/>
      <c r="BG40" s="18"/>
      <c r="BH40" s="18"/>
      <c r="BI40" s="18"/>
      <c r="BJ40" s="18"/>
      <c r="BK40" s="18"/>
      <c r="BL40" s="18"/>
      <c r="BM40" s="18"/>
      <c r="BN40" s="18"/>
      <c r="BO40" s="18"/>
      <c r="BP40" s="18"/>
      <c r="BQ40" s="18"/>
      <c r="BR40" s="18"/>
      <c r="BS40" s="18"/>
      <c r="BT40" s="18"/>
      <c r="BU40" s="18"/>
    </row>
    <row r="41" spans="1:73" x14ac:dyDescent="0.25">
      <c r="A41" s="310"/>
      <c r="B41" s="190"/>
      <c r="C41" s="26"/>
      <c r="D41" s="26"/>
      <c r="E41" s="26"/>
      <c r="F41" s="25"/>
      <c r="G41" s="37"/>
      <c r="H41" s="26"/>
      <c r="I41" s="160" t="s">
        <v>239</v>
      </c>
      <c r="J41" s="160"/>
      <c r="K41" s="160"/>
      <c r="L41" s="160"/>
      <c r="M41" s="160"/>
      <c r="N41" s="160"/>
      <c r="O41" s="160"/>
      <c r="P41" s="160"/>
      <c r="Q41" s="160"/>
      <c r="R41" s="25"/>
      <c r="S41" s="26"/>
      <c r="T41" s="18"/>
      <c r="U41" s="37"/>
      <c r="V41" s="25"/>
      <c r="W41" s="128" t="s">
        <v>148</v>
      </c>
      <c r="X41" s="26"/>
      <c r="Y41" s="25"/>
      <c r="Z41" s="25"/>
      <c r="AA41" s="25"/>
      <c r="AB41" s="25"/>
      <c r="AC41" s="25"/>
      <c r="AD41" s="25"/>
      <c r="AE41" s="25"/>
      <c r="AF41" s="25"/>
      <c r="AG41" s="25"/>
      <c r="AH41" s="25"/>
      <c r="AI41" s="25"/>
      <c r="AJ41" s="191"/>
      <c r="AK41" s="126"/>
      <c r="AL41" s="126"/>
      <c r="AM41" s="126"/>
      <c r="AN41" s="126"/>
      <c r="AO41" s="126"/>
      <c r="AP41" s="126"/>
      <c r="AQ41" s="126"/>
      <c r="AR41" s="126"/>
      <c r="AS41" s="18"/>
      <c r="AT41" s="126"/>
      <c r="AU41" s="126"/>
      <c r="AV41" s="126"/>
      <c r="AW41" s="126"/>
      <c r="AX41" s="126"/>
      <c r="AY41" s="126"/>
      <c r="AZ41" s="126"/>
      <c r="BA41" s="126"/>
      <c r="BB41" s="126"/>
      <c r="BC41" s="126"/>
      <c r="BD41" s="126"/>
      <c r="BE41" s="18"/>
      <c r="BF41" s="18"/>
      <c r="BG41" s="18"/>
      <c r="BH41" s="18"/>
      <c r="BI41" s="18"/>
      <c r="BJ41" s="18"/>
      <c r="BK41" s="18"/>
      <c r="BL41" s="18"/>
      <c r="BM41" s="18"/>
      <c r="BN41" s="18"/>
      <c r="BO41" s="18"/>
      <c r="BP41" s="18"/>
      <c r="BQ41" s="18"/>
      <c r="BR41" s="18"/>
      <c r="BS41" s="18"/>
      <c r="BT41" s="18"/>
      <c r="BU41" s="18"/>
    </row>
    <row r="42" spans="1:73" ht="7" customHeight="1" x14ac:dyDescent="0.3">
      <c r="A42" s="310"/>
      <c r="B42" s="190"/>
      <c r="C42" s="26"/>
      <c r="D42" s="26"/>
      <c r="E42" s="26"/>
      <c r="F42" s="131" t="s">
        <v>15</v>
      </c>
      <c r="G42" s="26"/>
      <c r="H42" s="26"/>
      <c r="I42" s="25"/>
      <c r="J42" s="26"/>
      <c r="K42" s="25"/>
      <c r="L42" s="25"/>
      <c r="M42" s="25"/>
      <c r="N42" s="25"/>
      <c r="O42" s="132"/>
      <c r="P42" s="124"/>
      <c r="Q42" s="124"/>
      <c r="R42" s="25"/>
      <c r="S42" s="26"/>
      <c r="T42" s="26"/>
      <c r="U42" s="26"/>
      <c r="V42" s="25"/>
      <c r="W42" s="26"/>
      <c r="X42" s="26"/>
      <c r="Y42" s="25"/>
      <c r="Z42" s="25"/>
      <c r="AA42" s="25"/>
      <c r="AB42" s="25"/>
      <c r="AC42" s="25"/>
      <c r="AD42" s="25"/>
      <c r="AE42" s="25"/>
      <c r="AF42" s="25"/>
      <c r="AG42" s="25"/>
      <c r="AH42" s="25"/>
      <c r="AI42" s="25"/>
      <c r="AJ42" s="191"/>
      <c r="AK42" s="126"/>
      <c r="AL42" s="126"/>
      <c r="AM42" s="126"/>
      <c r="AN42" s="126"/>
      <c r="AO42" s="126"/>
      <c r="AP42" s="126"/>
      <c r="AQ42" s="126"/>
      <c r="AR42" s="126"/>
      <c r="AS42" s="18"/>
      <c r="AT42" s="126"/>
      <c r="AU42" s="126"/>
      <c r="AV42" s="126"/>
      <c r="AW42" s="126"/>
      <c r="AX42" s="126"/>
      <c r="AY42" s="126"/>
      <c r="AZ42" s="126"/>
      <c r="BA42" s="126"/>
      <c r="BB42" s="126"/>
      <c r="BC42" s="126"/>
      <c r="BD42" s="126"/>
      <c r="BE42" s="18"/>
      <c r="BF42" s="18"/>
      <c r="BG42" s="18"/>
      <c r="BH42" s="18"/>
      <c r="BI42" s="18"/>
      <c r="BJ42" s="18"/>
      <c r="BK42" s="18"/>
      <c r="BL42" s="18"/>
      <c r="BM42" s="18"/>
      <c r="BN42" s="18"/>
      <c r="BO42" s="18"/>
      <c r="BP42" s="18"/>
      <c r="BQ42" s="18"/>
      <c r="BR42" s="18"/>
      <c r="BS42" s="18"/>
      <c r="BT42" s="18"/>
      <c r="BU42" s="18"/>
    </row>
    <row r="43" spans="1:73" ht="13" x14ac:dyDescent="0.3">
      <c r="A43" s="310"/>
      <c r="B43" s="190"/>
      <c r="C43" s="26"/>
      <c r="D43" s="26"/>
      <c r="E43" s="26"/>
      <c r="F43" s="25"/>
      <c r="G43" s="37"/>
      <c r="H43" s="26"/>
      <c r="I43" s="25" t="s">
        <v>16</v>
      </c>
      <c r="J43" s="26"/>
      <c r="K43" s="25"/>
      <c r="L43" s="25"/>
      <c r="M43" s="25"/>
      <c r="N43" s="25"/>
      <c r="O43" s="132"/>
      <c r="P43" s="124"/>
      <c r="Q43" s="124"/>
      <c r="R43" s="25"/>
      <c r="S43" s="26"/>
      <c r="T43" s="128" t="s">
        <v>146</v>
      </c>
      <c r="U43" s="18"/>
      <c r="V43" s="18"/>
      <c r="W43" s="18"/>
      <c r="X43" s="26"/>
      <c r="Y43" s="25"/>
      <c r="Z43" s="25"/>
      <c r="AA43" s="25"/>
      <c r="AB43" s="25"/>
      <c r="AC43" s="25"/>
      <c r="AD43" s="25"/>
      <c r="AE43" s="25"/>
      <c r="AF43" s="25"/>
      <c r="AG43" s="25"/>
      <c r="AH43" s="25"/>
      <c r="AI43" s="25"/>
      <c r="AJ43" s="191"/>
      <c r="AK43" s="126"/>
      <c r="AL43" s="126"/>
      <c r="AM43" s="126"/>
      <c r="AN43" s="126"/>
      <c r="AO43" s="126"/>
      <c r="AP43" s="126"/>
      <c r="AQ43" s="126"/>
      <c r="AR43" s="126"/>
      <c r="AS43" s="18"/>
      <c r="AT43" s="126"/>
      <c r="AU43" s="126"/>
      <c r="AV43" s="126"/>
      <c r="AW43" s="126"/>
      <c r="AX43" s="126"/>
      <c r="AY43" s="126"/>
      <c r="AZ43" s="126"/>
      <c r="BA43" s="126"/>
      <c r="BB43" s="126"/>
      <c r="BC43" s="126"/>
      <c r="BD43" s="126"/>
      <c r="BE43" s="18"/>
      <c r="BF43" s="18"/>
      <c r="BG43" s="18"/>
      <c r="BH43" s="18"/>
      <c r="BI43" s="18"/>
      <c r="BJ43" s="18"/>
      <c r="BK43" s="18"/>
      <c r="BL43" s="18"/>
      <c r="BM43" s="18"/>
      <c r="BN43" s="18"/>
      <c r="BO43" s="18"/>
      <c r="BP43" s="18"/>
      <c r="BQ43" s="18"/>
      <c r="BR43" s="18"/>
      <c r="BS43" s="18"/>
      <c r="BT43" s="18"/>
      <c r="BU43" s="18"/>
    </row>
    <row r="44" spans="1:73" ht="5.15" customHeight="1" x14ac:dyDescent="0.3">
      <c r="A44" s="310"/>
      <c r="B44" s="190"/>
      <c r="C44" s="26"/>
      <c r="D44" s="26"/>
      <c r="E44" s="26"/>
      <c r="F44" s="25"/>
      <c r="G44" s="130"/>
      <c r="H44" s="26"/>
      <c r="I44" s="26"/>
      <c r="J44" s="26"/>
      <c r="K44" s="25"/>
      <c r="L44" s="25"/>
      <c r="M44" s="25"/>
      <c r="N44" s="25"/>
      <c r="O44" s="132"/>
      <c r="P44" s="124"/>
      <c r="Q44" s="124"/>
      <c r="R44" s="25"/>
      <c r="S44" s="131"/>
      <c r="T44" s="18"/>
      <c r="U44" s="18"/>
      <c r="V44" s="18"/>
      <c r="W44" s="18"/>
      <c r="X44" s="26"/>
      <c r="Y44" s="25"/>
      <c r="Z44" s="25"/>
      <c r="AA44" s="25"/>
      <c r="AB44" s="25"/>
      <c r="AC44" s="25"/>
      <c r="AD44" s="25"/>
      <c r="AE44" s="25"/>
      <c r="AF44" s="25"/>
      <c r="AG44" s="25"/>
      <c r="AH44" s="25"/>
      <c r="AI44" s="25"/>
      <c r="AJ44" s="191"/>
      <c r="AK44" s="126"/>
      <c r="AL44" s="126"/>
      <c r="AM44" s="126"/>
      <c r="AN44" s="126"/>
      <c r="AO44" s="126"/>
      <c r="AP44" s="126"/>
      <c r="AQ44" s="126"/>
      <c r="AR44" s="126"/>
      <c r="AS44" s="126"/>
      <c r="AT44" s="126"/>
      <c r="AU44" s="126"/>
      <c r="AV44" s="126"/>
      <c r="AW44" s="126"/>
      <c r="AX44" s="126"/>
      <c r="AY44" s="126"/>
      <c r="AZ44" s="126"/>
      <c r="BA44" s="126"/>
      <c r="BB44" s="126"/>
      <c r="BC44" s="126"/>
      <c r="BD44" s="126"/>
      <c r="BE44" s="18"/>
      <c r="BF44" s="18"/>
      <c r="BG44" s="18"/>
      <c r="BH44" s="18"/>
      <c r="BI44" s="18"/>
      <c r="BJ44" s="18"/>
      <c r="BK44" s="18"/>
      <c r="BL44" s="18"/>
      <c r="BM44" s="18"/>
      <c r="BN44" s="18"/>
      <c r="BO44" s="18"/>
      <c r="BP44" s="18"/>
      <c r="BQ44" s="18"/>
      <c r="BR44" s="18"/>
      <c r="BS44" s="18"/>
      <c r="BT44" s="18"/>
      <c r="BU44" s="18"/>
    </row>
    <row r="45" spans="1:73" ht="13" x14ac:dyDescent="0.3">
      <c r="A45" s="310"/>
      <c r="B45" s="190"/>
      <c r="C45" s="26"/>
      <c r="D45" s="26"/>
      <c r="E45" s="37"/>
      <c r="F45" s="25"/>
      <c r="G45" s="636" t="s">
        <v>518</v>
      </c>
      <c r="H45" s="636"/>
      <c r="I45" s="636"/>
      <c r="J45" s="636"/>
      <c r="K45" s="636"/>
      <c r="L45" s="636"/>
      <c r="M45" s="636"/>
      <c r="N45" s="529" t="s">
        <v>520</v>
      </c>
      <c r="O45" s="530"/>
      <c r="P45" s="530"/>
      <c r="Q45" s="530"/>
      <c r="R45" s="531"/>
      <c r="S45" s="25"/>
      <c r="T45" s="26"/>
      <c r="U45" s="37"/>
      <c r="V45" s="26"/>
      <c r="W45" s="26" t="s">
        <v>5</v>
      </c>
      <c r="X45" s="26"/>
      <c r="Y45" s="25"/>
      <c r="Z45" s="25"/>
      <c r="AA45" s="25"/>
      <c r="AB45" s="25"/>
      <c r="AC45" s="25"/>
      <c r="AD45" s="25"/>
      <c r="AE45" s="25"/>
      <c r="AF45" s="25"/>
      <c r="AG45" s="25"/>
      <c r="AH45" s="25"/>
      <c r="AI45" s="25"/>
      <c r="AJ45" s="191"/>
      <c r="AK45" s="126"/>
      <c r="AL45" s="126"/>
      <c r="AM45" s="126"/>
      <c r="AN45" s="126"/>
      <c r="AO45" s="126"/>
      <c r="AP45" s="126"/>
      <c r="AQ45" s="126"/>
      <c r="AR45" s="126"/>
      <c r="AS45" s="126"/>
      <c r="AT45" s="126"/>
      <c r="AU45" s="126"/>
      <c r="AV45" s="126"/>
      <c r="AW45" s="126"/>
      <c r="AX45" s="126"/>
      <c r="AY45" s="126"/>
      <c r="AZ45" s="126"/>
      <c r="BA45" s="126"/>
      <c r="BB45" s="126"/>
      <c r="BC45" s="126"/>
      <c r="BD45" s="126"/>
      <c r="BE45" s="18"/>
      <c r="BF45" s="18"/>
      <c r="BG45" s="18"/>
      <c r="BH45" s="18"/>
      <c r="BI45" s="18"/>
      <c r="BJ45" s="18"/>
      <c r="BK45" s="18"/>
      <c r="BL45" s="18"/>
      <c r="BM45" s="18"/>
      <c r="BN45" s="18"/>
      <c r="BO45" s="18"/>
      <c r="BP45" s="18"/>
      <c r="BQ45" s="18"/>
      <c r="BR45" s="18"/>
      <c r="BS45" s="18"/>
      <c r="BT45" s="18"/>
      <c r="BU45" s="18"/>
    </row>
    <row r="46" spans="1:73" ht="7" customHeight="1" x14ac:dyDescent="0.3">
      <c r="A46" s="310"/>
      <c r="B46" s="190"/>
      <c r="C46" s="26"/>
      <c r="D46" s="26"/>
      <c r="E46" s="33"/>
      <c r="F46" s="25"/>
      <c r="G46" s="41"/>
      <c r="H46" s="41"/>
      <c r="I46" s="41"/>
      <c r="J46" s="41"/>
      <c r="K46" s="41"/>
      <c r="L46" s="41"/>
      <c r="M46" s="41"/>
      <c r="N46" s="41"/>
      <c r="O46" s="41"/>
      <c r="P46" s="41"/>
      <c r="Q46" s="41"/>
      <c r="R46" s="25"/>
      <c r="S46" s="25"/>
      <c r="T46" s="131" t="s">
        <v>15</v>
      </c>
      <c r="U46" s="25"/>
      <c r="V46" s="26"/>
      <c r="W46" s="26"/>
      <c r="X46" s="26"/>
      <c r="Y46" s="25"/>
      <c r="Z46" s="25"/>
      <c r="AA46" s="25"/>
      <c r="AB46" s="25"/>
      <c r="AC46" s="25"/>
      <c r="AD46" s="25"/>
      <c r="AE46" s="25"/>
      <c r="AF46" s="25"/>
      <c r="AG46" s="25"/>
      <c r="AH46" s="25"/>
      <c r="AI46" s="25"/>
      <c r="AJ46" s="191"/>
      <c r="AK46" s="126"/>
      <c r="AL46" s="126"/>
      <c r="AM46" s="126"/>
      <c r="AN46" s="126"/>
      <c r="AO46" s="126"/>
      <c r="AP46" s="126"/>
      <c r="AQ46" s="126"/>
      <c r="AR46" s="126"/>
      <c r="AS46" s="126"/>
      <c r="AT46" s="126"/>
      <c r="AU46" s="126"/>
      <c r="AV46" s="126"/>
      <c r="AW46" s="126"/>
      <c r="AX46" s="126"/>
      <c r="AY46" s="126"/>
      <c r="AZ46" s="126"/>
      <c r="BA46" s="126"/>
      <c r="BB46" s="126"/>
      <c r="BC46" s="126"/>
      <c r="BD46" s="126"/>
      <c r="BE46" s="18"/>
      <c r="BF46" s="18"/>
      <c r="BG46" s="18"/>
      <c r="BH46" s="18"/>
      <c r="BI46" s="18"/>
      <c r="BJ46" s="18"/>
      <c r="BK46" s="18"/>
      <c r="BL46" s="18"/>
      <c r="BM46" s="18"/>
      <c r="BN46" s="18"/>
      <c r="BO46" s="18"/>
      <c r="BP46" s="18"/>
      <c r="BQ46" s="18"/>
      <c r="BR46" s="18"/>
      <c r="BS46" s="18"/>
      <c r="BT46" s="18"/>
      <c r="BU46" s="18"/>
    </row>
    <row r="47" spans="1:73" ht="13" x14ac:dyDescent="0.3">
      <c r="A47" s="310"/>
      <c r="B47" s="190"/>
      <c r="C47" s="26"/>
      <c r="D47" s="26"/>
      <c r="E47" s="33"/>
      <c r="F47" s="125" t="s">
        <v>519</v>
      </c>
      <c r="G47" s="18"/>
      <c r="H47" s="41"/>
      <c r="I47" s="529"/>
      <c r="J47" s="530"/>
      <c r="K47" s="530"/>
      <c r="L47" s="530"/>
      <c r="M47" s="531"/>
      <c r="N47" s="529"/>
      <c r="O47" s="530"/>
      <c r="P47" s="530"/>
      <c r="Q47" s="530"/>
      <c r="R47" s="531"/>
      <c r="S47" s="25"/>
      <c r="T47" s="26"/>
      <c r="U47" s="37"/>
      <c r="V47" s="26"/>
      <c r="W47" s="26" t="s">
        <v>6</v>
      </c>
      <c r="X47" s="26"/>
      <c r="Y47" s="25"/>
      <c r="Z47" s="25"/>
      <c r="AA47" s="25"/>
      <c r="AB47" s="25"/>
      <c r="AC47" s="25"/>
      <c r="AD47" s="25"/>
      <c r="AE47" s="25"/>
      <c r="AF47" s="25"/>
      <c r="AG47" s="25"/>
      <c r="AH47" s="25"/>
      <c r="AI47" s="25"/>
      <c r="AJ47" s="191"/>
      <c r="AK47" s="126"/>
      <c r="AL47" s="126"/>
      <c r="AM47" s="126"/>
      <c r="AN47" s="126"/>
      <c r="AO47" s="126"/>
      <c r="AP47" s="126"/>
      <c r="AQ47" s="126"/>
      <c r="AR47" s="126"/>
      <c r="AS47" s="126"/>
      <c r="AT47" s="126"/>
      <c r="AU47" s="126"/>
      <c r="AV47" s="126"/>
      <c r="AW47" s="126"/>
      <c r="AX47" s="126"/>
      <c r="AY47" s="126"/>
      <c r="AZ47" s="126"/>
      <c r="BA47" s="126"/>
      <c r="BB47" s="126"/>
      <c r="BC47" s="126"/>
      <c r="BD47" s="126"/>
      <c r="BE47" s="18"/>
      <c r="BF47" s="18"/>
      <c r="BG47" s="18"/>
      <c r="BH47" s="18"/>
      <c r="BI47" s="18"/>
      <c r="BJ47" s="18"/>
      <c r="BK47" s="18"/>
      <c r="BL47" s="18"/>
      <c r="BM47" s="18"/>
      <c r="BN47" s="18"/>
      <c r="BO47" s="18"/>
      <c r="BP47" s="18"/>
      <c r="BQ47" s="18"/>
      <c r="BR47" s="18"/>
      <c r="BS47" s="18"/>
      <c r="BT47" s="18"/>
      <c r="BU47" s="18"/>
    </row>
    <row r="48" spans="1:73" ht="11.5" customHeight="1" x14ac:dyDescent="0.3">
      <c r="A48" s="310"/>
      <c r="B48" s="190"/>
      <c r="C48" s="25"/>
      <c r="D48" s="25"/>
      <c r="E48" s="25"/>
      <c r="F48" s="25"/>
      <c r="G48" s="25"/>
      <c r="H48" s="25"/>
      <c r="I48" s="25"/>
      <c r="J48" s="25"/>
      <c r="K48" s="25"/>
      <c r="L48" s="25"/>
      <c r="M48" s="25"/>
      <c r="N48" s="25"/>
      <c r="O48" s="132"/>
      <c r="P48" s="124"/>
      <c r="Q48" s="124"/>
      <c r="R48" s="25"/>
      <c r="S48" s="25"/>
      <c r="T48" s="25"/>
      <c r="U48" s="25"/>
      <c r="V48" s="25"/>
      <c r="W48" s="25"/>
      <c r="X48" s="25"/>
      <c r="Y48" s="25"/>
      <c r="Z48" s="25"/>
      <c r="AA48" s="25"/>
      <c r="AB48" s="25"/>
      <c r="AC48" s="25"/>
      <c r="AD48" s="25"/>
      <c r="AE48" s="25"/>
      <c r="AF48" s="25"/>
      <c r="AG48" s="25"/>
      <c r="AH48" s="25"/>
      <c r="AI48" s="25"/>
      <c r="AJ48" s="191"/>
      <c r="AK48" s="126"/>
      <c r="AL48" s="126"/>
      <c r="AM48" s="126"/>
      <c r="AN48" s="126"/>
      <c r="AO48" s="126"/>
      <c r="AP48" s="126"/>
      <c r="AQ48" s="126"/>
      <c r="AR48" s="126"/>
      <c r="AS48" s="126"/>
      <c r="AT48" s="126"/>
      <c r="AU48" s="126"/>
      <c r="AV48" s="126"/>
      <c r="AW48" s="126"/>
      <c r="AX48" s="126"/>
      <c r="AY48" s="126"/>
      <c r="AZ48" s="126"/>
      <c r="BA48" s="126"/>
      <c r="BB48" s="126"/>
      <c r="BC48" s="126"/>
      <c r="BD48" s="126"/>
      <c r="BE48" s="18"/>
      <c r="BF48" s="18"/>
      <c r="BG48" s="18"/>
      <c r="BH48" s="18"/>
      <c r="BI48" s="18"/>
      <c r="BJ48" s="18"/>
      <c r="BK48" s="18"/>
      <c r="BL48" s="18"/>
      <c r="BM48" s="18"/>
      <c r="BN48" s="18"/>
      <c r="BO48" s="18"/>
      <c r="BP48" s="18"/>
      <c r="BQ48" s="18"/>
      <c r="BR48" s="18"/>
      <c r="BS48" s="18"/>
      <c r="BT48" s="18"/>
      <c r="BU48" s="18"/>
    </row>
    <row r="49" spans="1:73" x14ac:dyDescent="0.25">
      <c r="A49" s="18"/>
      <c r="B49" s="194"/>
      <c r="C49" s="542" t="s">
        <v>635</v>
      </c>
      <c r="D49" s="543"/>
      <c r="E49" s="543"/>
      <c r="F49" s="543"/>
      <c r="G49" s="543"/>
      <c r="H49" s="543"/>
      <c r="I49" s="543"/>
      <c r="J49" s="543"/>
      <c r="K49" s="543"/>
      <c r="L49" s="543"/>
      <c r="M49" s="543"/>
      <c r="N49" s="543"/>
      <c r="O49" s="543"/>
      <c r="P49" s="543"/>
      <c r="Q49" s="543"/>
      <c r="R49" s="543"/>
      <c r="S49" s="544"/>
      <c r="T49" s="25"/>
      <c r="U49" s="18"/>
      <c r="V49" s="40" t="s">
        <v>69</v>
      </c>
      <c r="W49" s="25"/>
      <c r="X49" s="25"/>
      <c r="Y49" s="18"/>
      <c r="Z49" s="25"/>
      <c r="AA49" s="18"/>
      <c r="AB49" s="18"/>
      <c r="AC49" s="25"/>
      <c r="AD49" s="529"/>
      <c r="AE49" s="531"/>
      <c r="AF49" s="25"/>
      <c r="AG49" s="18"/>
      <c r="AH49" s="18"/>
      <c r="AI49" s="25"/>
      <c r="AJ49" s="191"/>
      <c r="AK49" s="126"/>
      <c r="AL49" s="126"/>
      <c r="AM49" s="126"/>
      <c r="AN49" s="126"/>
      <c r="AO49" s="126"/>
      <c r="AP49" s="126"/>
      <c r="AQ49" s="126"/>
      <c r="AR49" s="126"/>
      <c r="AS49" s="126"/>
      <c r="AT49" s="126"/>
      <c r="AU49" s="126"/>
      <c r="AV49" s="126"/>
      <c r="AW49" s="126"/>
      <c r="AX49" s="126"/>
      <c r="AY49" s="126"/>
      <c r="AZ49" s="126"/>
      <c r="BA49" s="126"/>
      <c r="BB49" s="126"/>
      <c r="BC49" s="126"/>
      <c r="BD49" s="126"/>
      <c r="BE49" s="18"/>
      <c r="BF49" s="18"/>
      <c r="BG49" s="18"/>
      <c r="BH49" s="18"/>
      <c r="BI49" s="18"/>
      <c r="BJ49" s="18"/>
      <c r="BK49" s="18"/>
      <c r="BL49" s="18"/>
      <c r="BM49" s="18"/>
      <c r="BN49" s="18"/>
      <c r="BO49" s="18"/>
      <c r="BP49" s="18"/>
      <c r="BQ49" s="18"/>
      <c r="BR49" s="18"/>
      <c r="BS49" s="18"/>
      <c r="BT49" s="18"/>
      <c r="BU49" s="18"/>
    </row>
    <row r="50" spans="1:73" ht="5.15" customHeight="1" x14ac:dyDescent="0.3">
      <c r="A50" s="310"/>
      <c r="B50" s="190"/>
      <c r="C50" s="25"/>
      <c r="D50" s="25"/>
      <c r="E50" s="25"/>
      <c r="F50" s="25"/>
      <c r="G50" s="25"/>
      <c r="H50" s="25"/>
      <c r="I50" s="25"/>
      <c r="J50" s="25"/>
      <c r="K50" s="25"/>
      <c r="L50" s="25"/>
      <c r="M50" s="25"/>
      <c r="N50" s="25"/>
      <c r="O50" s="132"/>
      <c r="P50" s="124"/>
      <c r="Q50" s="124"/>
      <c r="R50" s="25"/>
      <c r="S50" s="25"/>
      <c r="T50" s="25"/>
      <c r="U50" s="25"/>
      <c r="V50" s="25"/>
      <c r="W50" s="25"/>
      <c r="X50" s="25"/>
      <c r="Y50" s="25"/>
      <c r="Z50" s="25"/>
      <c r="AA50" s="25"/>
      <c r="AB50" s="25"/>
      <c r="AC50" s="25"/>
      <c r="AD50" s="25"/>
      <c r="AE50" s="25"/>
      <c r="AF50" s="25"/>
      <c r="AG50" s="25"/>
      <c r="AH50" s="25"/>
      <c r="AI50" s="25"/>
      <c r="AJ50" s="191"/>
      <c r="AK50" s="126"/>
      <c r="AL50" s="126"/>
      <c r="AM50" s="126"/>
      <c r="AN50" s="126"/>
      <c r="AO50" s="126"/>
      <c r="AP50" s="126"/>
      <c r="AQ50" s="126"/>
      <c r="AR50" s="126"/>
      <c r="AS50" s="126"/>
      <c r="AT50" s="126"/>
      <c r="AU50" s="126"/>
      <c r="AV50" s="126"/>
      <c r="AW50" s="126"/>
      <c r="AX50" s="126"/>
      <c r="AY50" s="126"/>
      <c r="AZ50" s="126"/>
      <c r="BA50" s="126"/>
      <c r="BB50" s="126"/>
      <c r="BC50" s="126"/>
      <c r="BD50" s="126"/>
      <c r="BE50" s="18"/>
      <c r="BF50" s="18"/>
      <c r="BG50" s="18"/>
      <c r="BH50" s="18"/>
      <c r="BI50" s="18"/>
      <c r="BJ50" s="18"/>
      <c r="BK50" s="18"/>
      <c r="BL50" s="18"/>
      <c r="BM50" s="18"/>
      <c r="BN50" s="18"/>
      <c r="BO50" s="18"/>
      <c r="BP50" s="18"/>
      <c r="BQ50" s="18"/>
      <c r="BR50" s="18"/>
      <c r="BS50" s="18"/>
      <c r="BT50" s="18"/>
      <c r="BU50" s="18"/>
    </row>
    <row r="51" spans="1:73" ht="12.75" customHeight="1" x14ac:dyDescent="0.25">
      <c r="A51" s="310"/>
      <c r="B51" s="190"/>
      <c r="C51" s="612" t="s">
        <v>657</v>
      </c>
      <c r="D51" s="613"/>
      <c r="E51" s="613"/>
      <c r="F51" s="613"/>
      <c r="G51" s="613"/>
      <c r="H51" s="613"/>
      <c r="I51" s="613"/>
      <c r="J51" s="613"/>
      <c r="K51" s="613"/>
      <c r="L51" s="613"/>
      <c r="M51" s="613"/>
      <c r="N51" s="613"/>
      <c r="O51" s="613"/>
      <c r="P51" s="613"/>
      <c r="Q51" s="613"/>
      <c r="R51" s="613"/>
      <c r="S51" s="613"/>
      <c r="T51" s="613"/>
      <c r="U51" s="613"/>
      <c r="V51" s="613"/>
      <c r="W51" s="613"/>
      <c r="X51" s="613"/>
      <c r="Y51" s="613"/>
      <c r="Z51" s="613"/>
      <c r="AA51" s="613"/>
      <c r="AB51" s="613"/>
      <c r="AC51" s="613"/>
      <c r="AD51" s="613"/>
      <c r="AE51" s="613"/>
      <c r="AF51" s="613"/>
      <c r="AG51" s="613"/>
      <c r="AH51" s="613"/>
      <c r="AI51" s="614"/>
      <c r="AJ51" s="191"/>
      <c r="AK51" s="126"/>
      <c r="AL51" s="126"/>
      <c r="AM51" s="126"/>
      <c r="AN51" s="126"/>
      <c r="AO51" s="126"/>
      <c r="AP51" s="126"/>
      <c r="AQ51" s="126"/>
      <c r="AR51" s="126"/>
      <c r="AS51" s="126"/>
      <c r="AT51" s="126"/>
      <c r="AU51" s="126"/>
      <c r="AV51" s="126"/>
      <c r="AW51" s="126"/>
      <c r="AX51" s="126"/>
      <c r="AY51" s="126"/>
      <c r="AZ51" s="126"/>
      <c r="BA51" s="126"/>
      <c r="BB51" s="126"/>
      <c r="BC51" s="126"/>
      <c r="BD51" s="126"/>
      <c r="BE51" s="18"/>
      <c r="BF51" s="18"/>
      <c r="BG51" s="18"/>
      <c r="BH51" s="18"/>
      <c r="BI51" s="18"/>
      <c r="BJ51" s="18"/>
      <c r="BK51" s="18"/>
      <c r="BL51" s="18"/>
      <c r="BM51" s="18"/>
      <c r="BN51" s="18"/>
      <c r="BO51" s="18"/>
      <c r="BP51" s="18"/>
      <c r="BQ51" s="18"/>
      <c r="BR51" s="18"/>
      <c r="BS51" s="18"/>
      <c r="BT51" s="18"/>
      <c r="BU51" s="18"/>
    </row>
    <row r="52" spans="1:73" ht="12.75" customHeight="1" x14ac:dyDescent="0.25">
      <c r="A52" s="310"/>
      <c r="B52" s="190"/>
      <c r="C52" s="615"/>
      <c r="D52" s="616"/>
      <c r="E52" s="616"/>
      <c r="F52" s="616"/>
      <c r="G52" s="616"/>
      <c r="H52" s="616"/>
      <c r="I52" s="616"/>
      <c r="J52" s="616"/>
      <c r="K52" s="616"/>
      <c r="L52" s="616"/>
      <c r="M52" s="616"/>
      <c r="N52" s="616"/>
      <c r="O52" s="616"/>
      <c r="P52" s="616"/>
      <c r="Q52" s="616"/>
      <c r="R52" s="616"/>
      <c r="S52" s="616"/>
      <c r="T52" s="616"/>
      <c r="U52" s="616"/>
      <c r="V52" s="616"/>
      <c r="W52" s="616"/>
      <c r="X52" s="616"/>
      <c r="Y52" s="616"/>
      <c r="Z52" s="616"/>
      <c r="AA52" s="616"/>
      <c r="AB52" s="616"/>
      <c r="AC52" s="616"/>
      <c r="AD52" s="616"/>
      <c r="AE52" s="616"/>
      <c r="AF52" s="616"/>
      <c r="AG52" s="616"/>
      <c r="AH52" s="616"/>
      <c r="AI52" s="617"/>
      <c r="AJ52" s="191"/>
      <c r="AK52" s="126"/>
      <c r="AL52" s="126"/>
      <c r="AM52" s="126"/>
      <c r="AN52" s="126"/>
      <c r="AO52" s="126"/>
      <c r="AP52" s="126"/>
      <c r="AQ52" s="126"/>
      <c r="AR52" s="126"/>
      <c r="AS52" s="126"/>
      <c r="AT52" s="126"/>
      <c r="AU52" s="126"/>
      <c r="AV52" s="126"/>
      <c r="AW52" s="126"/>
      <c r="AX52" s="126"/>
      <c r="AY52" s="126"/>
      <c r="AZ52" s="126"/>
      <c r="BA52" s="126"/>
      <c r="BB52" s="126"/>
      <c r="BC52" s="126"/>
      <c r="BD52" s="126"/>
      <c r="BE52" s="18"/>
      <c r="BF52" s="18"/>
      <c r="BG52" s="18"/>
      <c r="BH52" s="18"/>
      <c r="BI52" s="18"/>
      <c r="BJ52" s="18"/>
      <c r="BK52" s="18"/>
      <c r="BL52" s="18"/>
      <c r="BM52" s="18"/>
      <c r="BN52" s="18"/>
      <c r="BO52" s="18"/>
      <c r="BP52" s="18"/>
      <c r="BQ52" s="18"/>
      <c r="BR52" s="18"/>
      <c r="BS52" s="18"/>
      <c r="BT52" s="18"/>
      <c r="BU52" s="18"/>
    </row>
    <row r="53" spans="1:73" ht="5.15" customHeight="1" x14ac:dyDescent="0.25">
      <c r="A53" s="310"/>
      <c r="B53" s="190"/>
      <c r="C53" s="412"/>
      <c r="D53" s="412"/>
      <c r="E53" s="412"/>
      <c r="F53" s="412"/>
      <c r="G53" s="412"/>
      <c r="H53" s="412"/>
      <c r="I53" s="412"/>
      <c r="J53" s="412"/>
      <c r="K53" s="412"/>
      <c r="L53" s="412"/>
      <c r="M53" s="412"/>
      <c r="N53" s="412"/>
      <c r="O53" s="412"/>
      <c r="P53" s="412"/>
      <c r="Q53" s="412"/>
      <c r="R53" s="412"/>
      <c r="S53" s="412"/>
      <c r="T53" s="412"/>
      <c r="U53" s="412"/>
      <c r="V53" s="412"/>
      <c r="W53" s="412"/>
      <c r="X53" s="412"/>
      <c r="Y53" s="412"/>
      <c r="Z53" s="412"/>
      <c r="AA53" s="412"/>
      <c r="AB53" s="412"/>
      <c r="AC53" s="412"/>
      <c r="AD53" s="412"/>
      <c r="AE53" s="412"/>
      <c r="AF53" s="412"/>
      <c r="AG53" s="412"/>
      <c r="AH53" s="412"/>
      <c r="AI53" s="412"/>
      <c r="AJ53" s="413"/>
      <c r="AK53" s="126"/>
      <c r="AL53" s="126"/>
      <c r="AM53" s="126"/>
      <c r="AN53" s="126"/>
      <c r="AO53" s="126"/>
      <c r="AP53" s="126"/>
      <c r="AQ53" s="126"/>
      <c r="AR53" s="126"/>
      <c r="AS53" s="126"/>
      <c r="AT53" s="126"/>
      <c r="AU53" s="126"/>
      <c r="AV53" s="126"/>
      <c r="AW53" s="126"/>
      <c r="AX53" s="126"/>
      <c r="AY53" s="126"/>
      <c r="AZ53" s="126"/>
      <c r="BA53" s="126"/>
      <c r="BB53" s="126"/>
      <c r="BC53" s="126"/>
      <c r="BD53" s="126"/>
      <c r="BE53" s="18"/>
      <c r="BF53" s="18"/>
      <c r="BG53" s="18"/>
      <c r="BH53" s="18"/>
      <c r="BI53" s="18"/>
      <c r="BJ53" s="18"/>
      <c r="BK53" s="18"/>
      <c r="BL53" s="18"/>
      <c r="BM53" s="18"/>
      <c r="BN53" s="18"/>
      <c r="BO53" s="18"/>
      <c r="BP53" s="18"/>
      <c r="BQ53" s="18"/>
      <c r="BR53" s="18"/>
      <c r="BS53" s="18"/>
      <c r="BT53" s="18"/>
      <c r="BU53" s="18"/>
    </row>
    <row r="54" spans="1:73" ht="12.75" customHeight="1" x14ac:dyDescent="0.3">
      <c r="A54" s="310"/>
      <c r="B54" s="190"/>
      <c r="C54" s="25" t="s">
        <v>70</v>
      </c>
      <c r="D54" s="25"/>
      <c r="E54" s="25"/>
      <c r="F54" s="25"/>
      <c r="G54" s="25"/>
      <c r="H54" s="25"/>
      <c r="I54" s="25"/>
      <c r="J54" s="25"/>
      <c r="K54" s="25"/>
      <c r="L54" s="25"/>
      <c r="M54" s="25"/>
      <c r="N54" s="25"/>
      <c r="O54" s="132"/>
      <c r="P54" s="124"/>
      <c r="Q54" s="124"/>
      <c r="R54" s="25"/>
      <c r="S54" s="25"/>
      <c r="T54" s="25"/>
      <c r="U54" s="25"/>
      <c r="V54" s="25"/>
      <c r="W54" s="25"/>
      <c r="X54" s="25"/>
      <c r="Y54" s="25"/>
      <c r="Z54" s="25"/>
      <c r="AA54" s="25"/>
      <c r="AB54" s="25"/>
      <c r="AC54" s="25"/>
      <c r="AD54" s="25"/>
      <c r="AE54" s="25"/>
      <c r="AF54" s="25"/>
      <c r="AG54" s="25"/>
      <c r="AH54" s="25"/>
      <c r="AI54" s="25"/>
      <c r="AJ54" s="191"/>
      <c r="AK54" s="126"/>
      <c r="AL54" s="126"/>
      <c r="AM54" s="126"/>
      <c r="AN54" s="126"/>
      <c r="AO54" s="126"/>
      <c r="AP54" s="126"/>
      <c r="AQ54" s="126"/>
      <c r="AR54" s="126"/>
      <c r="AS54" s="126"/>
      <c r="AT54" s="126"/>
      <c r="AU54" s="126"/>
      <c r="AV54" s="126"/>
      <c r="AW54" s="126"/>
      <c r="AX54" s="126"/>
      <c r="AY54" s="126"/>
      <c r="AZ54" s="126"/>
      <c r="BA54" s="126"/>
      <c r="BB54" s="126"/>
      <c r="BC54" s="126"/>
      <c r="BD54" s="126"/>
      <c r="BE54" s="18"/>
      <c r="BF54" s="18"/>
      <c r="BG54" s="18"/>
      <c r="BH54" s="18"/>
      <c r="BI54" s="18"/>
      <c r="BJ54" s="18"/>
      <c r="BK54" s="18"/>
      <c r="BL54" s="18"/>
      <c r="BM54" s="18"/>
      <c r="BN54" s="18"/>
      <c r="BO54" s="18"/>
      <c r="BP54" s="18"/>
      <c r="BQ54" s="18"/>
      <c r="BR54" s="18"/>
      <c r="BS54" s="18"/>
      <c r="BT54" s="18"/>
      <c r="BU54" s="18"/>
    </row>
    <row r="55" spans="1:73" ht="13" x14ac:dyDescent="0.3">
      <c r="A55" s="310"/>
      <c r="B55" s="203"/>
      <c r="C55" s="122" t="s">
        <v>19</v>
      </c>
      <c r="D55" s="125" t="s">
        <v>453</v>
      </c>
      <c r="E55" s="25"/>
      <c r="F55" s="25"/>
      <c r="G55" s="25"/>
      <c r="H55" s="25"/>
      <c r="I55" s="25"/>
      <c r="J55" s="25"/>
      <c r="K55" s="25"/>
      <c r="L55" s="25"/>
      <c r="M55" s="25"/>
      <c r="N55" s="25"/>
      <c r="O55" s="132"/>
      <c r="P55" s="124"/>
      <c r="Q55" s="124"/>
      <c r="R55" s="25"/>
      <c r="S55" s="25"/>
      <c r="T55" s="25"/>
      <c r="U55" s="25"/>
      <c r="V55" s="25"/>
      <c r="W55" s="25"/>
      <c r="X55" s="25"/>
      <c r="Y55" s="25"/>
      <c r="Z55" s="25"/>
      <c r="AA55" s="25"/>
      <c r="AB55" s="25"/>
      <c r="AC55" s="25"/>
      <c r="AD55" s="25"/>
      <c r="AE55" s="25"/>
      <c r="AF55" s="25"/>
      <c r="AG55" s="25"/>
      <c r="AH55" s="25"/>
      <c r="AI55" s="25"/>
      <c r="AJ55" s="191"/>
      <c r="AK55" s="126"/>
      <c r="AL55" s="126"/>
      <c r="AM55" s="126"/>
      <c r="AN55" s="126"/>
      <c r="AO55" s="126"/>
      <c r="AP55" s="126"/>
      <c r="AQ55" s="126"/>
      <c r="AR55" s="126"/>
      <c r="AS55" s="126"/>
      <c r="AT55" s="126"/>
      <c r="AU55" s="126"/>
      <c r="AV55" s="126"/>
      <c r="AW55" s="126"/>
      <c r="AX55" s="126"/>
      <c r="AY55" s="126"/>
      <c r="AZ55" s="126"/>
      <c r="BA55" s="126"/>
      <c r="BB55" s="126"/>
      <c r="BC55" s="126"/>
      <c r="BD55" s="126"/>
      <c r="BE55" s="18"/>
      <c r="BF55" s="18"/>
      <c r="BG55" s="18"/>
      <c r="BH55" s="18"/>
      <c r="BI55" s="18"/>
      <c r="BJ55" s="18"/>
      <c r="BK55" s="18"/>
      <c r="BL55" s="18"/>
      <c r="BM55" s="18"/>
      <c r="BN55" s="18"/>
      <c r="BO55" s="18"/>
      <c r="BP55" s="18"/>
      <c r="BQ55" s="18"/>
      <c r="BR55" s="18"/>
      <c r="BS55" s="18"/>
      <c r="BT55" s="18"/>
      <c r="BU55" s="18"/>
    </row>
    <row r="56" spans="1:73" ht="13" x14ac:dyDescent="0.3">
      <c r="A56" s="310"/>
      <c r="B56" s="203"/>
      <c r="C56" s="122" t="s">
        <v>20</v>
      </c>
      <c r="D56" s="125" t="s">
        <v>166</v>
      </c>
      <c r="E56" s="25"/>
      <c r="F56" s="25"/>
      <c r="G56" s="25"/>
      <c r="H56" s="25"/>
      <c r="I56" s="25"/>
      <c r="J56" s="25"/>
      <c r="K56" s="25"/>
      <c r="L56" s="25"/>
      <c r="M56" s="25"/>
      <c r="N56" s="25"/>
      <c r="O56" s="132"/>
      <c r="P56" s="124"/>
      <c r="Q56" s="124"/>
      <c r="R56" s="25"/>
      <c r="S56" s="25"/>
      <c r="T56" s="25"/>
      <c r="U56" s="25"/>
      <c r="V56" s="25"/>
      <c r="W56" s="25"/>
      <c r="X56" s="25"/>
      <c r="Y56" s="25"/>
      <c r="Z56" s="25"/>
      <c r="AA56" s="25"/>
      <c r="AB56" s="25"/>
      <c r="AC56" s="25"/>
      <c r="AD56" s="25"/>
      <c r="AE56" s="25"/>
      <c r="AF56" s="25"/>
      <c r="AG56" s="25"/>
      <c r="AH56" s="25"/>
      <c r="AI56" s="25"/>
      <c r="AJ56" s="191"/>
      <c r="AK56" s="126"/>
      <c r="AL56" s="126"/>
      <c r="AM56" s="126"/>
      <c r="AN56" s="126"/>
      <c r="AO56" s="126"/>
      <c r="AP56" s="126"/>
      <c r="AQ56" s="126"/>
      <c r="AR56" s="126"/>
      <c r="AS56" s="126"/>
      <c r="AT56" s="126"/>
      <c r="AU56" s="126"/>
      <c r="AV56" s="126"/>
      <c r="AW56" s="126"/>
      <c r="AX56" s="126"/>
      <c r="AY56" s="126"/>
      <c r="AZ56" s="126"/>
      <c r="BA56" s="126"/>
      <c r="BB56" s="126"/>
      <c r="BC56" s="126"/>
      <c r="BD56" s="126"/>
      <c r="BE56" s="18"/>
      <c r="BF56" s="18"/>
      <c r="BG56" s="18"/>
      <c r="BH56" s="18"/>
      <c r="BI56" s="18"/>
      <c r="BJ56" s="18"/>
      <c r="BK56" s="18"/>
      <c r="BL56" s="18"/>
      <c r="BM56" s="18"/>
      <c r="BN56" s="18"/>
      <c r="BO56" s="18"/>
      <c r="BP56" s="18"/>
      <c r="BQ56" s="18"/>
      <c r="BR56" s="18"/>
      <c r="BS56" s="18"/>
      <c r="BT56" s="18"/>
      <c r="BU56" s="18"/>
    </row>
    <row r="57" spans="1:73" ht="13" x14ac:dyDescent="0.3">
      <c r="A57" s="310"/>
      <c r="B57" s="203"/>
      <c r="C57" s="122"/>
      <c r="D57" s="124" t="s">
        <v>523</v>
      </c>
      <c r="E57" s="25"/>
      <c r="F57" s="25"/>
      <c r="G57" s="25"/>
      <c r="H57" s="25"/>
      <c r="I57" s="25"/>
      <c r="J57" s="25"/>
      <c r="K57" s="25"/>
      <c r="L57" s="25"/>
      <c r="M57" s="25"/>
      <c r="N57" s="25"/>
      <c r="O57" s="132"/>
      <c r="P57" s="124"/>
      <c r="Q57" s="124"/>
      <c r="R57" s="25"/>
      <c r="S57" s="25"/>
      <c r="T57" s="25"/>
      <c r="U57" s="25"/>
      <c r="V57" s="25"/>
      <c r="W57" s="25"/>
      <c r="X57" s="25"/>
      <c r="Y57" s="25"/>
      <c r="Z57" s="25"/>
      <c r="AA57" s="25"/>
      <c r="AB57" s="25"/>
      <c r="AC57" s="25"/>
      <c r="AD57" s="25"/>
      <c r="AE57" s="25"/>
      <c r="AF57" s="25"/>
      <c r="AG57" s="25"/>
      <c r="AH57" s="25"/>
      <c r="AI57" s="25"/>
      <c r="AJ57" s="191"/>
      <c r="AK57" s="126"/>
      <c r="AL57" s="126"/>
      <c r="AM57" s="126"/>
      <c r="AN57" s="126"/>
      <c r="AO57" s="126"/>
      <c r="AP57" s="126"/>
      <c r="AQ57" s="126"/>
      <c r="AR57" s="126"/>
      <c r="AS57" s="126"/>
      <c r="AT57" s="126"/>
      <c r="AU57" s="126"/>
      <c r="AV57" s="126"/>
      <c r="AW57" s="126"/>
      <c r="AX57" s="126"/>
      <c r="AY57" s="126"/>
      <c r="AZ57" s="126"/>
      <c r="BA57" s="126"/>
      <c r="BB57" s="126"/>
      <c r="BC57" s="126"/>
      <c r="BD57" s="126"/>
      <c r="BE57" s="18"/>
      <c r="BF57" s="18"/>
      <c r="BG57" s="18"/>
      <c r="BH57" s="18"/>
      <c r="BI57" s="18"/>
      <c r="BJ57" s="18"/>
      <c r="BK57" s="18"/>
      <c r="BL57" s="18"/>
      <c r="BM57" s="18"/>
      <c r="BN57" s="18"/>
      <c r="BO57" s="18"/>
      <c r="BP57" s="18"/>
      <c r="BQ57" s="18"/>
      <c r="BR57" s="18"/>
      <c r="BS57" s="18"/>
      <c r="BT57" s="18"/>
      <c r="BU57" s="18"/>
    </row>
    <row r="58" spans="1:73" ht="5.15" customHeight="1" x14ac:dyDescent="0.3">
      <c r="A58" s="310"/>
      <c r="B58" s="203"/>
      <c r="C58" s="122"/>
      <c r="D58" s="25"/>
      <c r="E58" s="25"/>
      <c r="F58" s="25"/>
      <c r="G58" s="25"/>
      <c r="H58" s="25"/>
      <c r="I58" s="25"/>
      <c r="J58" s="25"/>
      <c r="K58" s="25"/>
      <c r="L58" s="25"/>
      <c r="M58" s="25"/>
      <c r="N58" s="25"/>
      <c r="O58" s="132"/>
      <c r="P58" s="124"/>
      <c r="Q58" s="124"/>
      <c r="R58" s="25"/>
      <c r="S58" s="25"/>
      <c r="T58" s="25"/>
      <c r="U58" s="25"/>
      <c r="V58" s="25"/>
      <c r="W58" s="25"/>
      <c r="X58" s="25"/>
      <c r="Y58" s="25"/>
      <c r="Z58" s="25"/>
      <c r="AA58" s="25"/>
      <c r="AB58" s="25"/>
      <c r="AC58" s="25"/>
      <c r="AD58" s="25"/>
      <c r="AE58" s="25"/>
      <c r="AF58" s="25"/>
      <c r="AG58" s="25"/>
      <c r="AH58" s="25"/>
      <c r="AI58" s="25"/>
      <c r="AJ58" s="191"/>
      <c r="AK58" s="126"/>
      <c r="AL58" s="126"/>
      <c r="AM58" s="126"/>
      <c r="AN58" s="126"/>
      <c r="AO58" s="126"/>
      <c r="AP58" s="126"/>
      <c r="AQ58" s="126"/>
      <c r="AR58" s="126"/>
      <c r="AS58" s="126"/>
      <c r="AT58" s="126"/>
      <c r="AU58" s="126"/>
      <c r="AV58" s="126"/>
      <c r="AW58" s="126"/>
      <c r="AX58" s="126"/>
      <c r="AY58" s="126"/>
      <c r="AZ58" s="126"/>
      <c r="BA58" s="126"/>
      <c r="BB58" s="126"/>
      <c r="BC58" s="126"/>
      <c r="BD58" s="126"/>
      <c r="BE58" s="18"/>
      <c r="BF58" s="18"/>
      <c r="BG58" s="18"/>
      <c r="BH58" s="18"/>
      <c r="BI58" s="18"/>
      <c r="BJ58" s="18"/>
      <c r="BK58" s="18"/>
      <c r="BL58" s="18"/>
      <c r="BM58" s="18"/>
      <c r="BN58" s="18"/>
      <c r="BO58" s="18"/>
      <c r="BP58" s="18"/>
      <c r="BQ58" s="18"/>
      <c r="BR58" s="18"/>
      <c r="BS58" s="18"/>
      <c r="BT58" s="18"/>
      <c r="BU58" s="18"/>
    </row>
    <row r="59" spans="1:73" ht="4" customHeight="1" x14ac:dyDescent="0.3">
      <c r="A59" s="311"/>
      <c r="B59" s="204"/>
      <c r="C59" s="139"/>
      <c r="D59" s="140"/>
      <c r="E59" s="140"/>
      <c r="F59" s="140"/>
      <c r="G59" s="140"/>
      <c r="H59" s="30"/>
      <c r="I59" s="30"/>
      <c r="J59" s="30"/>
      <c r="K59" s="30"/>
      <c r="L59" s="30"/>
      <c r="M59" s="30"/>
      <c r="N59" s="30"/>
      <c r="O59" s="141"/>
      <c r="P59" s="142"/>
      <c r="Q59" s="142"/>
      <c r="R59" s="30"/>
      <c r="S59" s="30"/>
      <c r="T59" s="30"/>
      <c r="U59" s="30"/>
      <c r="V59" s="30"/>
      <c r="W59" s="30"/>
      <c r="X59" s="30"/>
      <c r="Y59" s="30"/>
      <c r="Z59" s="30"/>
      <c r="AA59" s="30"/>
      <c r="AB59" s="30"/>
      <c r="AC59" s="30"/>
      <c r="AD59" s="30"/>
      <c r="AE59" s="30"/>
      <c r="AF59" s="30"/>
      <c r="AG59" s="30"/>
      <c r="AH59" s="30"/>
      <c r="AI59" s="143"/>
      <c r="AJ59" s="191"/>
      <c r="AK59" s="126"/>
      <c r="AL59" s="126"/>
      <c r="AM59" s="126"/>
      <c r="AN59" s="126"/>
      <c r="AO59" s="126"/>
      <c r="AP59" s="126"/>
      <c r="AQ59" s="126"/>
      <c r="AR59" s="126"/>
      <c r="AS59" s="126"/>
      <c r="AT59" s="126"/>
      <c r="AU59" s="126"/>
      <c r="AV59" s="126"/>
      <c r="AW59" s="126"/>
      <c r="AX59" s="126"/>
      <c r="AY59" s="126"/>
      <c r="AZ59" s="126"/>
      <c r="BA59" s="126"/>
      <c r="BB59" s="126"/>
      <c r="BC59" s="126"/>
      <c r="BD59" s="126"/>
      <c r="BE59" s="18"/>
      <c r="BF59" s="18"/>
      <c r="BG59" s="18"/>
      <c r="BH59" s="18"/>
      <c r="BI59" s="18"/>
      <c r="BJ59" s="18"/>
      <c r="BK59" s="18"/>
      <c r="BL59" s="18"/>
      <c r="BM59" s="18"/>
      <c r="BN59" s="18"/>
      <c r="BO59" s="18"/>
      <c r="BP59" s="18"/>
      <c r="BQ59" s="18"/>
      <c r="BR59" s="18"/>
      <c r="BS59" s="18"/>
      <c r="BT59" s="18"/>
      <c r="BU59" s="18"/>
    </row>
    <row r="60" spans="1:73" x14ac:dyDescent="0.25">
      <c r="A60" s="311"/>
      <c r="B60" s="204"/>
      <c r="C60" s="144" t="s">
        <v>17</v>
      </c>
      <c r="D60" s="19"/>
      <c r="E60" s="19"/>
      <c r="F60" s="145" t="s">
        <v>53</v>
      </c>
      <c r="G60" s="25"/>
      <c r="H60" s="25" t="s">
        <v>1</v>
      </c>
      <c r="I60" s="26"/>
      <c r="J60" s="25"/>
      <c r="K60" s="25"/>
      <c r="L60" s="25"/>
      <c r="M60" s="25"/>
      <c r="N60" s="18"/>
      <c r="O60" s="551" t="s">
        <v>454</v>
      </c>
      <c r="P60" s="559"/>
      <c r="Q60" s="559"/>
      <c r="R60" s="559"/>
      <c r="S60" s="559"/>
      <c r="T60" s="559"/>
      <c r="U60" s="559"/>
      <c r="V60" s="559"/>
      <c r="W60" s="559"/>
      <c r="X60" s="559"/>
      <c r="Y60" s="552"/>
      <c r="Z60" s="26"/>
      <c r="AA60" s="26" t="s">
        <v>71</v>
      </c>
      <c r="AB60" s="19"/>
      <c r="AC60" s="19"/>
      <c r="AD60" s="19"/>
      <c r="AE60" s="19"/>
      <c r="AF60" s="26"/>
      <c r="AG60" s="551" t="s">
        <v>18</v>
      </c>
      <c r="AH60" s="552"/>
      <c r="AI60" s="146"/>
      <c r="AJ60" s="191"/>
      <c r="AK60" s="126"/>
      <c r="AL60" s="126"/>
      <c r="AM60" s="126"/>
      <c r="AN60" s="126"/>
      <c r="AO60" s="126"/>
      <c r="AP60" s="126"/>
      <c r="AQ60" s="126"/>
      <c r="AR60" s="126"/>
      <c r="AS60" s="126"/>
      <c r="AT60" s="126"/>
      <c r="AU60" s="126"/>
      <c r="AV60" s="126"/>
      <c r="AW60" s="126"/>
      <c r="AX60" s="126"/>
      <c r="AY60" s="126"/>
      <c r="AZ60" s="126"/>
      <c r="BA60" s="126"/>
      <c r="BB60" s="126"/>
      <c r="BC60" s="126"/>
      <c r="BD60" s="126"/>
      <c r="BE60" s="18"/>
      <c r="BF60" s="18"/>
      <c r="BG60" s="18"/>
      <c r="BH60" s="18"/>
      <c r="BI60" s="18"/>
      <c r="BJ60" s="18"/>
      <c r="BK60" s="18"/>
      <c r="BL60" s="18"/>
      <c r="BM60" s="18"/>
      <c r="BN60" s="18"/>
      <c r="BO60" s="18"/>
      <c r="BP60" s="18"/>
      <c r="BQ60" s="18"/>
      <c r="BR60" s="18"/>
      <c r="BS60" s="18"/>
      <c r="BT60" s="18"/>
      <c r="BU60" s="18"/>
    </row>
    <row r="61" spans="1:73" x14ac:dyDescent="0.25">
      <c r="A61" s="311"/>
      <c r="B61" s="204"/>
      <c r="C61" s="144"/>
      <c r="D61" s="19"/>
      <c r="E61" s="19"/>
      <c r="F61" s="145" t="s">
        <v>18</v>
      </c>
      <c r="G61" s="25"/>
      <c r="H61" s="125" t="s">
        <v>0</v>
      </c>
      <c r="I61" s="26"/>
      <c r="J61" s="25"/>
      <c r="K61" s="25"/>
      <c r="L61" s="25"/>
      <c r="M61" s="25"/>
      <c r="N61" s="18"/>
      <c r="O61" s="551" t="s">
        <v>454</v>
      </c>
      <c r="P61" s="559"/>
      <c r="Q61" s="559"/>
      <c r="R61" s="559"/>
      <c r="S61" s="559"/>
      <c r="T61" s="559"/>
      <c r="U61" s="559"/>
      <c r="V61" s="559"/>
      <c r="W61" s="559"/>
      <c r="X61" s="559"/>
      <c r="Y61" s="552"/>
      <c r="Z61" s="26"/>
      <c r="AA61" s="26" t="s">
        <v>71</v>
      </c>
      <c r="AB61" s="19"/>
      <c r="AC61" s="19"/>
      <c r="AD61" s="19"/>
      <c r="AE61" s="19"/>
      <c r="AF61" s="26"/>
      <c r="AG61" s="551" t="s">
        <v>47</v>
      </c>
      <c r="AH61" s="552"/>
      <c r="AI61" s="146"/>
      <c r="AJ61" s="191"/>
      <c r="AK61" s="126"/>
      <c r="AL61" s="126"/>
      <c r="AM61" s="126"/>
      <c r="AN61" s="126"/>
      <c r="AO61" s="126"/>
      <c r="AP61" s="126"/>
      <c r="AQ61" s="126"/>
      <c r="AR61" s="126"/>
      <c r="AS61" s="126"/>
      <c r="AT61" s="126"/>
      <c r="AU61" s="126"/>
      <c r="AV61" s="126"/>
      <c r="AW61" s="126"/>
      <c r="AX61" s="126"/>
      <c r="AY61" s="126"/>
      <c r="AZ61" s="126"/>
      <c r="BA61" s="126"/>
      <c r="BB61" s="126"/>
      <c r="BC61" s="126"/>
      <c r="BD61" s="126"/>
      <c r="BE61" s="18"/>
      <c r="BF61" s="18"/>
      <c r="BG61" s="18"/>
      <c r="BH61" s="18"/>
      <c r="BI61" s="18"/>
      <c r="BJ61" s="18"/>
      <c r="BK61" s="18"/>
      <c r="BL61" s="18"/>
      <c r="BM61" s="18"/>
      <c r="BN61" s="18"/>
      <c r="BO61" s="18"/>
      <c r="BP61" s="18"/>
      <c r="BQ61" s="18"/>
      <c r="BR61" s="18"/>
      <c r="BS61" s="18"/>
      <c r="BT61" s="18"/>
      <c r="BU61" s="18"/>
    </row>
    <row r="62" spans="1:73" ht="4" customHeight="1" x14ac:dyDescent="0.3">
      <c r="A62" s="311"/>
      <c r="B62" s="204"/>
      <c r="C62" s="147"/>
      <c r="D62" s="148"/>
      <c r="E62" s="148"/>
      <c r="F62" s="148"/>
      <c r="G62" s="149"/>
      <c r="H62" s="32"/>
      <c r="I62" s="32"/>
      <c r="J62" s="32"/>
      <c r="K62" s="32"/>
      <c r="L62" s="32"/>
      <c r="M62" s="32"/>
      <c r="N62" s="32"/>
      <c r="O62" s="150"/>
      <c r="P62" s="151"/>
      <c r="Q62" s="152"/>
      <c r="R62" s="32"/>
      <c r="S62" s="32"/>
      <c r="T62" s="32"/>
      <c r="U62" s="32"/>
      <c r="V62" s="32"/>
      <c r="W62" s="32"/>
      <c r="X62" s="32"/>
      <c r="Y62" s="32"/>
      <c r="Z62" s="32"/>
      <c r="AA62" s="31"/>
      <c r="AB62" s="32"/>
      <c r="AC62" s="32"/>
      <c r="AD62" s="32"/>
      <c r="AE62" s="32"/>
      <c r="AF62" s="32"/>
      <c r="AG62" s="153"/>
      <c r="AH62" s="154"/>
      <c r="AI62" s="155"/>
      <c r="AJ62" s="191"/>
      <c r="AK62" s="126"/>
      <c r="AL62" s="126"/>
      <c r="AM62" s="126"/>
      <c r="AN62" s="126"/>
      <c r="AO62" s="126"/>
      <c r="AP62" s="126"/>
      <c r="AQ62" s="126"/>
      <c r="AR62" s="126"/>
      <c r="AS62" s="126"/>
      <c r="AT62" s="126"/>
      <c r="AU62" s="126"/>
      <c r="AV62" s="126"/>
      <c r="AW62" s="126"/>
      <c r="AX62" s="126"/>
      <c r="AY62" s="126"/>
      <c r="AZ62" s="126"/>
      <c r="BA62" s="126"/>
      <c r="BB62" s="126"/>
      <c r="BC62" s="126"/>
      <c r="BD62" s="126"/>
      <c r="BE62" s="18"/>
      <c r="BF62" s="18"/>
      <c r="BG62" s="18"/>
      <c r="BH62" s="18"/>
      <c r="BI62" s="18"/>
      <c r="BJ62" s="18"/>
      <c r="BK62" s="18"/>
      <c r="BL62" s="18"/>
      <c r="BM62" s="18"/>
      <c r="BN62" s="18"/>
      <c r="BO62" s="18"/>
      <c r="BP62" s="18"/>
      <c r="BQ62" s="18"/>
      <c r="BR62" s="18"/>
      <c r="BS62" s="18"/>
      <c r="BT62" s="18"/>
      <c r="BU62" s="18"/>
    </row>
    <row r="63" spans="1:73" ht="5.15" customHeight="1" x14ac:dyDescent="0.3">
      <c r="A63" s="311"/>
      <c r="B63" s="205"/>
      <c r="C63" s="19"/>
      <c r="D63" s="19"/>
      <c r="E63" s="19"/>
      <c r="F63" s="19"/>
      <c r="G63" s="19"/>
      <c r="H63" s="25"/>
      <c r="I63" s="25"/>
      <c r="J63" s="25"/>
      <c r="K63" s="25"/>
      <c r="L63" s="25"/>
      <c r="M63" s="25"/>
      <c r="N63" s="25"/>
      <c r="O63" s="132"/>
      <c r="P63" s="124"/>
      <c r="Q63" s="124"/>
      <c r="R63" s="25"/>
      <c r="S63" s="25"/>
      <c r="T63" s="25"/>
      <c r="U63" s="25"/>
      <c r="V63" s="25"/>
      <c r="W63" s="25"/>
      <c r="X63" s="25"/>
      <c r="Y63" s="25"/>
      <c r="Z63" s="25"/>
      <c r="AA63" s="26"/>
      <c r="AB63" s="25"/>
      <c r="AC63" s="25"/>
      <c r="AD63" s="25"/>
      <c r="AE63" s="25"/>
      <c r="AF63" s="25"/>
      <c r="AG63" s="103"/>
      <c r="AH63" s="103"/>
      <c r="AI63" s="25"/>
      <c r="AJ63" s="191"/>
      <c r="AK63" s="126"/>
      <c r="AL63" s="126"/>
      <c r="AM63" s="126"/>
      <c r="AN63" s="126"/>
      <c r="AO63" s="126"/>
      <c r="AP63" s="126"/>
      <c r="AQ63" s="126"/>
      <c r="AR63" s="126"/>
      <c r="AS63" s="126"/>
      <c r="AT63" s="126"/>
      <c r="AU63" s="126"/>
      <c r="AV63" s="126"/>
      <c r="AW63" s="126"/>
      <c r="AX63" s="126"/>
      <c r="AY63" s="126"/>
      <c r="AZ63" s="126"/>
      <c r="BA63" s="126"/>
      <c r="BB63" s="126"/>
      <c r="BC63" s="126"/>
      <c r="BD63" s="126"/>
      <c r="BE63" s="18"/>
      <c r="BF63" s="18"/>
      <c r="BG63" s="18"/>
      <c r="BH63" s="18"/>
      <c r="BI63" s="18"/>
      <c r="BJ63" s="18"/>
      <c r="BK63" s="18"/>
      <c r="BL63" s="18"/>
      <c r="BM63" s="18"/>
      <c r="BN63" s="18"/>
      <c r="BO63" s="18"/>
      <c r="BP63" s="18"/>
      <c r="BQ63" s="18"/>
      <c r="BR63" s="18"/>
      <c r="BS63" s="18"/>
      <c r="BT63" s="18"/>
      <c r="BU63" s="18"/>
    </row>
    <row r="64" spans="1:73" x14ac:dyDescent="0.25">
      <c r="A64" s="310"/>
      <c r="B64" s="190"/>
      <c r="C64" s="37"/>
      <c r="D64" s="25"/>
      <c r="E64" s="25" t="s">
        <v>122</v>
      </c>
      <c r="F64" s="25"/>
      <c r="G64" s="25"/>
      <c r="H64" s="25"/>
      <c r="I64" s="25"/>
      <c r="J64" s="26"/>
      <c r="K64" s="25"/>
      <c r="L64" s="26"/>
      <c r="M64" s="26"/>
      <c r="N64" s="18"/>
      <c r="O64" s="529"/>
      <c r="P64" s="530"/>
      <c r="Q64" s="530"/>
      <c r="R64" s="530"/>
      <c r="S64" s="530"/>
      <c r="T64" s="530"/>
      <c r="U64" s="530"/>
      <c r="V64" s="530"/>
      <c r="W64" s="530"/>
      <c r="X64" s="530"/>
      <c r="Y64" s="531"/>
      <c r="Z64" s="26"/>
      <c r="AA64" s="26" t="s">
        <v>71</v>
      </c>
      <c r="AB64" s="19"/>
      <c r="AC64" s="19"/>
      <c r="AD64" s="19"/>
      <c r="AE64" s="19"/>
      <c r="AF64" s="26"/>
      <c r="AG64" s="529"/>
      <c r="AH64" s="531"/>
      <c r="AI64" s="156"/>
      <c r="AJ64" s="191"/>
      <c r="AK64" s="126"/>
      <c r="AL64" s="126"/>
      <c r="AM64" s="126"/>
      <c r="AN64" s="126"/>
      <c r="AO64" s="126"/>
      <c r="AP64" s="126"/>
      <c r="AQ64" s="126"/>
      <c r="AR64" s="126"/>
      <c r="AS64" s="126"/>
      <c r="AT64" s="126"/>
      <c r="AU64" s="126"/>
      <c r="AV64" s="126"/>
      <c r="AW64" s="126"/>
      <c r="AX64" s="126"/>
      <c r="AY64" s="126"/>
      <c r="AZ64" s="126"/>
      <c r="BA64" s="126"/>
      <c r="BB64" s="126"/>
      <c r="BC64" s="126"/>
      <c r="BD64" s="126"/>
      <c r="BE64" s="18"/>
      <c r="BF64" s="18"/>
      <c r="BG64" s="18"/>
      <c r="BH64" s="18"/>
      <c r="BI64" s="18"/>
      <c r="BJ64" s="18"/>
      <c r="BK64" s="18"/>
      <c r="BL64" s="18"/>
      <c r="BM64" s="18"/>
      <c r="BN64" s="18"/>
      <c r="BO64" s="18"/>
      <c r="BP64" s="18"/>
      <c r="BQ64" s="18"/>
      <c r="BR64" s="18"/>
      <c r="BS64" s="18"/>
      <c r="BT64" s="18"/>
      <c r="BU64" s="18"/>
    </row>
    <row r="65" spans="1:73" x14ac:dyDescent="0.25">
      <c r="A65" s="126"/>
      <c r="B65" s="190"/>
      <c r="C65" s="37"/>
      <c r="D65" s="25"/>
      <c r="E65" s="25" t="s">
        <v>121</v>
      </c>
      <c r="F65" s="25"/>
      <c r="G65" s="25"/>
      <c r="H65" s="25"/>
      <c r="I65" s="25"/>
      <c r="J65" s="26"/>
      <c r="K65" s="25"/>
      <c r="L65" s="26"/>
      <c r="M65" s="26"/>
      <c r="N65" s="18"/>
      <c r="O65" s="529"/>
      <c r="P65" s="530"/>
      <c r="Q65" s="530"/>
      <c r="R65" s="530"/>
      <c r="S65" s="530"/>
      <c r="T65" s="530"/>
      <c r="U65" s="530"/>
      <c r="V65" s="530"/>
      <c r="W65" s="530"/>
      <c r="X65" s="530"/>
      <c r="Y65" s="531"/>
      <c r="Z65" s="26"/>
      <c r="AA65" s="26" t="s">
        <v>71</v>
      </c>
      <c r="AB65" s="19"/>
      <c r="AC65" s="19"/>
      <c r="AD65" s="19"/>
      <c r="AE65" s="19"/>
      <c r="AF65" s="26"/>
      <c r="AG65" s="529"/>
      <c r="AH65" s="531"/>
      <c r="AI65" s="156"/>
      <c r="AJ65" s="191"/>
      <c r="AK65" s="126"/>
      <c r="AL65" s="126"/>
      <c r="AM65" s="126"/>
      <c r="AN65" s="126"/>
      <c r="AO65" s="126"/>
      <c r="AP65" s="126"/>
      <c r="AQ65" s="126"/>
      <c r="AR65" s="126"/>
      <c r="AS65" s="126"/>
      <c r="AT65" s="126"/>
      <c r="AU65" s="126"/>
      <c r="AV65" s="126"/>
      <c r="AW65" s="126"/>
      <c r="AX65" s="126"/>
      <c r="AY65" s="126"/>
      <c r="AZ65" s="126"/>
      <c r="BA65" s="126"/>
      <c r="BB65" s="126"/>
      <c r="BC65" s="126"/>
      <c r="BD65" s="126"/>
      <c r="BE65" s="18"/>
      <c r="BF65" s="18"/>
      <c r="BG65" s="18"/>
      <c r="BH65" s="18"/>
      <c r="BI65" s="18"/>
      <c r="BJ65" s="18"/>
      <c r="BK65" s="18"/>
      <c r="BL65" s="18"/>
      <c r="BM65" s="18"/>
      <c r="BN65" s="18"/>
      <c r="BO65" s="18"/>
      <c r="BP65" s="18"/>
      <c r="BQ65" s="18"/>
      <c r="BR65" s="18"/>
      <c r="BS65" s="18"/>
      <c r="BT65" s="18"/>
      <c r="BU65" s="18"/>
    </row>
    <row r="66" spans="1:73" x14ac:dyDescent="0.25">
      <c r="A66" s="18"/>
      <c r="B66" s="203"/>
      <c r="C66" s="37"/>
      <c r="D66" s="25"/>
      <c r="E66" s="25" t="s">
        <v>123</v>
      </c>
      <c r="F66" s="25"/>
      <c r="G66" s="25"/>
      <c r="H66" s="25"/>
      <c r="I66" s="25"/>
      <c r="J66" s="26"/>
      <c r="K66" s="25"/>
      <c r="L66" s="26"/>
      <c r="M66" s="26"/>
      <c r="N66" s="18"/>
      <c r="O66" s="529"/>
      <c r="P66" s="530"/>
      <c r="Q66" s="530"/>
      <c r="R66" s="530"/>
      <c r="S66" s="530"/>
      <c r="T66" s="530"/>
      <c r="U66" s="530"/>
      <c r="V66" s="530"/>
      <c r="W66" s="530"/>
      <c r="X66" s="530"/>
      <c r="Y66" s="531"/>
      <c r="Z66" s="26"/>
      <c r="AA66" s="26" t="s">
        <v>71</v>
      </c>
      <c r="AB66" s="19"/>
      <c r="AC66" s="19"/>
      <c r="AD66" s="19"/>
      <c r="AE66" s="19"/>
      <c r="AF66" s="26"/>
      <c r="AG66" s="529"/>
      <c r="AH66" s="531"/>
      <c r="AI66" s="156"/>
      <c r="AJ66" s="191"/>
      <c r="AK66" s="126"/>
      <c r="AL66" s="126"/>
      <c r="AM66" s="126"/>
      <c r="AN66" s="126"/>
      <c r="AO66" s="126"/>
      <c r="AP66" s="126"/>
      <c r="AQ66" s="126"/>
      <c r="AR66" s="126"/>
      <c r="AS66" s="126"/>
      <c r="AT66" s="126"/>
      <c r="AU66" s="126"/>
      <c r="AV66" s="126"/>
      <c r="AW66" s="126"/>
      <c r="AX66" s="126"/>
      <c r="AY66" s="126"/>
      <c r="AZ66" s="126"/>
      <c r="BA66" s="126"/>
      <c r="BB66" s="126"/>
      <c r="BC66" s="126"/>
      <c r="BD66" s="126"/>
      <c r="BE66" s="18"/>
      <c r="BF66" s="18"/>
      <c r="BG66" s="18"/>
      <c r="BH66" s="18"/>
      <c r="BI66" s="18"/>
      <c r="BJ66" s="18"/>
      <c r="BK66" s="18"/>
      <c r="BL66" s="18"/>
      <c r="BM66" s="18"/>
      <c r="BN66" s="18"/>
      <c r="BO66" s="18"/>
      <c r="BP66" s="18"/>
      <c r="BQ66" s="18"/>
      <c r="BR66" s="18"/>
      <c r="BS66" s="18"/>
      <c r="BT66" s="18"/>
      <c r="BU66" s="18"/>
    </row>
    <row r="67" spans="1:73" ht="12.75" customHeight="1" x14ac:dyDescent="0.25">
      <c r="A67" s="126"/>
      <c r="B67" s="203"/>
      <c r="C67" s="37"/>
      <c r="D67" s="130"/>
      <c r="E67" s="25" t="s">
        <v>125</v>
      </c>
      <c r="F67" s="25"/>
      <c r="G67" s="25"/>
      <c r="H67" s="25"/>
      <c r="I67" s="25"/>
      <c r="J67" s="26"/>
      <c r="K67" s="25"/>
      <c r="L67" s="26"/>
      <c r="M67" s="26"/>
      <c r="N67" s="18"/>
      <c r="O67" s="529"/>
      <c r="P67" s="530"/>
      <c r="Q67" s="530"/>
      <c r="R67" s="530"/>
      <c r="S67" s="530"/>
      <c r="T67" s="530"/>
      <c r="U67" s="530"/>
      <c r="V67" s="530"/>
      <c r="W67" s="530"/>
      <c r="X67" s="530"/>
      <c r="Y67" s="531"/>
      <c r="Z67" s="26"/>
      <c r="AA67" s="26" t="s">
        <v>71</v>
      </c>
      <c r="AB67" s="19"/>
      <c r="AC67" s="19"/>
      <c r="AD67" s="19"/>
      <c r="AE67" s="19"/>
      <c r="AF67" s="26"/>
      <c r="AG67" s="551" t="s">
        <v>18</v>
      </c>
      <c r="AH67" s="552"/>
      <c r="AI67" s="156"/>
      <c r="AJ67" s="191"/>
      <c r="AK67" s="126"/>
      <c r="AL67" s="126"/>
      <c r="AM67" s="126"/>
      <c r="AN67" s="126"/>
      <c r="AO67" s="126"/>
      <c r="AP67" s="126"/>
      <c r="AQ67" s="126"/>
      <c r="AR67" s="126"/>
      <c r="AS67" s="126"/>
      <c r="AT67" s="126"/>
      <c r="AU67" s="126"/>
      <c r="AV67" s="126"/>
      <c r="AW67" s="126"/>
      <c r="AX67" s="126"/>
      <c r="AY67" s="126"/>
      <c r="AZ67" s="126"/>
      <c r="BA67" s="126"/>
      <c r="BB67" s="126"/>
      <c r="BC67" s="126"/>
      <c r="BD67" s="126"/>
      <c r="BE67" s="18"/>
      <c r="BF67" s="18"/>
      <c r="BG67" s="18"/>
      <c r="BH67" s="18"/>
      <c r="BI67" s="18"/>
      <c r="BJ67" s="18"/>
      <c r="BK67" s="18"/>
      <c r="BL67" s="18"/>
      <c r="BM67" s="18"/>
      <c r="BN67" s="18"/>
      <c r="BO67" s="18"/>
      <c r="BP67" s="18"/>
      <c r="BQ67" s="18"/>
      <c r="BR67" s="18"/>
      <c r="BS67" s="18"/>
      <c r="BT67" s="18"/>
      <c r="BU67" s="18"/>
    </row>
    <row r="68" spans="1:73" x14ac:dyDescent="0.25">
      <c r="A68" s="126"/>
      <c r="B68" s="203"/>
      <c r="C68" s="37"/>
      <c r="D68" s="130"/>
      <c r="E68" s="25" t="s">
        <v>124</v>
      </c>
      <c r="F68" s="25"/>
      <c r="G68" s="25"/>
      <c r="H68" s="25"/>
      <c r="I68" s="25"/>
      <c r="J68" s="26"/>
      <c r="K68" s="25"/>
      <c r="L68" s="26"/>
      <c r="M68" s="26"/>
      <c r="N68" s="18"/>
      <c r="O68" s="529"/>
      <c r="P68" s="530"/>
      <c r="Q68" s="530"/>
      <c r="R68" s="530"/>
      <c r="S68" s="530"/>
      <c r="T68" s="530"/>
      <c r="U68" s="530"/>
      <c r="V68" s="530"/>
      <c r="W68" s="530"/>
      <c r="X68" s="530"/>
      <c r="Y68" s="531"/>
      <c r="Z68" s="26"/>
      <c r="AA68" s="26" t="s">
        <v>71</v>
      </c>
      <c r="AB68" s="19"/>
      <c r="AC68" s="19"/>
      <c r="AD68" s="19"/>
      <c r="AE68" s="19"/>
      <c r="AF68" s="26"/>
      <c r="AG68" s="529"/>
      <c r="AH68" s="531"/>
      <c r="AI68" s="156"/>
      <c r="AJ68" s="191"/>
      <c r="AK68" s="126"/>
      <c r="AL68" s="126"/>
      <c r="AM68" s="126"/>
      <c r="AN68" s="126"/>
      <c r="AO68" s="126"/>
      <c r="AP68" s="126"/>
      <c r="AQ68" s="126"/>
      <c r="AR68" s="126"/>
      <c r="AS68" s="126"/>
      <c r="AT68" s="126"/>
      <c r="AU68" s="126"/>
      <c r="AV68" s="126"/>
      <c r="AW68" s="126"/>
      <c r="AX68" s="126"/>
      <c r="AY68" s="126"/>
      <c r="AZ68" s="126"/>
      <c r="BA68" s="126"/>
      <c r="BB68" s="126"/>
      <c r="BC68" s="126"/>
      <c r="BD68" s="126"/>
      <c r="BE68" s="18"/>
      <c r="BF68" s="18"/>
      <c r="BG68" s="18"/>
      <c r="BH68" s="18"/>
      <c r="BI68" s="18"/>
      <c r="BJ68" s="18"/>
      <c r="BK68" s="18"/>
      <c r="BL68" s="18"/>
      <c r="BM68" s="18"/>
      <c r="BN68" s="18"/>
      <c r="BO68" s="18"/>
      <c r="BP68" s="18"/>
      <c r="BQ68" s="18"/>
      <c r="BR68" s="18"/>
      <c r="BS68" s="18"/>
      <c r="BT68" s="18"/>
      <c r="BU68" s="18"/>
    </row>
    <row r="69" spans="1:73" x14ac:dyDescent="0.25">
      <c r="A69" s="126"/>
      <c r="B69" s="190"/>
      <c r="C69" s="37"/>
      <c r="D69" s="25"/>
      <c r="E69" s="25" t="s">
        <v>126</v>
      </c>
      <c r="F69" s="25"/>
      <c r="G69" s="25"/>
      <c r="H69" s="25"/>
      <c r="I69" s="25"/>
      <c r="J69" s="26"/>
      <c r="K69" s="25"/>
      <c r="L69" s="26"/>
      <c r="M69" s="26"/>
      <c r="N69" s="18"/>
      <c r="O69" s="529"/>
      <c r="P69" s="530"/>
      <c r="Q69" s="530"/>
      <c r="R69" s="530"/>
      <c r="S69" s="530"/>
      <c r="T69" s="530"/>
      <c r="U69" s="530"/>
      <c r="V69" s="530"/>
      <c r="W69" s="530"/>
      <c r="X69" s="530"/>
      <c r="Y69" s="531"/>
      <c r="Z69" s="26"/>
      <c r="AA69" s="26" t="s">
        <v>71</v>
      </c>
      <c r="AB69" s="19"/>
      <c r="AC69" s="19"/>
      <c r="AD69" s="19"/>
      <c r="AE69" s="19"/>
      <c r="AF69" s="26"/>
      <c r="AG69" s="551" t="s">
        <v>18</v>
      </c>
      <c r="AH69" s="552"/>
      <c r="AI69" s="156"/>
      <c r="AJ69" s="191"/>
      <c r="AK69" s="126"/>
      <c r="AL69" s="126"/>
      <c r="AM69" s="126"/>
      <c r="AN69" s="126"/>
      <c r="AO69" s="126"/>
      <c r="AP69" s="126"/>
      <c r="AQ69" s="126"/>
      <c r="AR69" s="126"/>
      <c r="AS69" s="126"/>
      <c r="AT69" s="126"/>
      <c r="AU69" s="126"/>
      <c r="AV69" s="126"/>
      <c r="AW69" s="126"/>
      <c r="AX69" s="126"/>
      <c r="AY69" s="126"/>
      <c r="AZ69" s="126"/>
      <c r="BA69" s="126"/>
      <c r="BB69" s="126"/>
      <c r="BC69" s="126"/>
      <c r="BD69" s="126"/>
      <c r="BE69" s="18"/>
      <c r="BF69" s="18"/>
      <c r="BG69" s="18"/>
      <c r="BH69" s="18"/>
      <c r="BI69" s="18"/>
      <c r="BJ69" s="18"/>
      <c r="BK69" s="18"/>
      <c r="BL69" s="18"/>
      <c r="BM69" s="18"/>
      <c r="BN69" s="18"/>
      <c r="BO69" s="18"/>
      <c r="BP69" s="18"/>
      <c r="BQ69" s="18"/>
      <c r="BR69" s="18"/>
      <c r="BS69" s="18"/>
      <c r="BT69" s="18"/>
      <c r="BU69" s="18"/>
    </row>
    <row r="70" spans="1:73" x14ac:dyDescent="0.25">
      <c r="A70" s="126"/>
      <c r="B70" s="190"/>
      <c r="C70" s="454"/>
      <c r="D70" s="410"/>
      <c r="E70" s="411" t="s">
        <v>655</v>
      </c>
      <c r="F70" s="410"/>
      <c r="G70" s="410"/>
      <c r="H70" s="410"/>
      <c r="I70" s="410"/>
      <c r="K70" s="410"/>
      <c r="O70" s="529"/>
      <c r="P70" s="530"/>
      <c r="Q70" s="530"/>
      <c r="R70" s="530"/>
      <c r="S70" s="530"/>
      <c r="T70" s="530"/>
      <c r="U70" s="530"/>
      <c r="V70" s="530"/>
      <c r="W70" s="530"/>
      <c r="X70" s="530"/>
      <c r="Y70" s="531"/>
      <c r="AA70" t="s">
        <v>71</v>
      </c>
      <c r="AG70" s="529"/>
      <c r="AH70" s="531"/>
      <c r="AI70" s="156"/>
      <c r="AJ70" s="191"/>
      <c r="AK70" s="126"/>
      <c r="AL70" s="126"/>
      <c r="AM70" s="126"/>
      <c r="AN70" s="126"/>
      <c r="AO70" s="126"/>
      <c r="AP70" s="126"/>
      <c r="AQ70" s="126"/>
      <c r="AR70" s="126"/>
      <c r="AS70" s="126"/>
      <c r="AT70" s="126"/>
      <c r="AU70" s="126"/>
      <c r="AV70" s="126"/>
      <c r="AW70" s="126"/>
      <c r="AX70" s="126"/>
      <c r="AY70" s="126"/>
      <c r="AZ70" s="126"/>
      <c r="BA70" s="126"/>
      <c r="BB70" s="126"/>
      <c r="BC70" s="126"/>
      <c r="BD70" s="126"/>
      <c r="BE70" s="18"/>
      <c r="BF70" s="18"/>
      <c r="BG70" s="18"/>
      <c r="BH70" s="18"/>
      <c r="BI70" s="18"/>
      <c r="BJ70" s="18"/>
      <c r="BK70" s="18"/>
      <c r="BL70" s="18"/>
      <c r="BM70" s="18"/>
      <c r="BN70" s="18"/>
      <c r="BO70" s="18"/>
      <c r="BP70" s="18"/>
      <c r="BQ70" s="18"/>
      <c r="BR70" s="18"/>
      <c r="BS70" s="18"/>
      <c r="BT70" s="18"/>
      <c r="BU70" s="18"/>
    </row>
    <row r="71" spans="1:73" x14ac:dyDescent="0.25">
      <c r="A71" s="126"/>
      <c r="B71" s="190"/>
      <c r="C71" s="454"/>
      <c r="D71" s="410"/>
      <c r="E71" s="411" t="s">
        <v>656</v>
      </c>
      <c r="F71" s="410"/>
      <c r="G71" s="410"/>
      <c r="H71" s="410"/>
      <c r="I71" s="410"/>
      <c r="K71" s="410"/>
      <c r="O71" s="529"/>
      <c r="P71" s="530"/>
      <c r="Q71" s="530"/>
      <c r="R71" s="530"/>
      <c r="S71" s="530"/>
      <c r="T71" s="530"/>
      <c r="U71" s="530"/>
      <c r="V71" s="530"/>
      <c r="W71" s="530"/>
      <c r="X71" s="530"/>
      <c r="Y71" s="531"/>
      <c r="AA71" t="s">
        <v>71</v>
      </c>
      <c r="AG71" s="529"/>
      <c r="AH71" s="531"/>
      <c r="AI71" s="156"/>
      <c r="AJ71" s="191"/>
      <c r="AK71" s="126"/>
      <c r="AL71" s="126"/>
      <c r="AM71" s="126"/>
      <c r="AN71" s="126"/>
      <c r="AO71" s="126"/>
      <c r="AP71" s="126"/>
      <c r="AQ71" s="126"/>
      <c r="AR71" s="126"/>
      <c r="AS71" s="126"/>
      <c r="AT71" s="126"/>
      <c r="AU71" s="126"/>
      <c r="AV71" s="126"/>
      <c r="AW71" s="126"/>
      <c r="AX71" s="126"/>
      <c r="AY71" s="126"/>
      <c r="AZ71" s="126"/>
      <c r="BA71" s="126"/>
      <c r="BB71" s="126"/>
      <c r="BC71" s="126"/>
      <c r="BD71" s="126"/>
      <c r="BE71" s="18"/>
      <c r="BF71" s="18"/>
      <c r="BG71" s="18"/>
      <c r="BH71" s="18"/>
      <c r="BI71" s="18"/>
      <c r="BJ71" s="18"/>
      <c r="BK71" s="18"/>
      <c r="BL71" s="18"/>
      <c r="BM71" s="18"/>
      <c r="BN71" s="18"/>
      <c r="BO71" s="18"/>
      <c r="BP71" s="18"/>
      <c r="BQ71" s="18"/>
      <c r="BR71" s="18"/>
      <c r="BS71" s="18"/>
      <c r="BT71" s="18"/>
      <c r="BU71" s="18"/>
    </row>
    <row r="72" spans="1:73" ht="5.15" customHeight="1" x14ac:dyDescent="0.25">
      <c r="A72" s="126"/>
      <c r="B72" s="190"/>
      <c r="C72" s="24"/>
      <c r="D72" s="25"/>
      <c r="E72" s="25"/>
      <c r="F72" s="25"/>
      <c r="G72" s="25"/>
      <c r="H72" s="25"/>
      <c r="I72" s="25"/>
      <c r="J72" s="26"/>
      <c r="K72" s="25"/>
      <c r="L72" s="26"/>
      <c r="M72" s="26"/>
      <c r="N72" s="19"/>
      <c r="O72" s="19"/>
      <c r="P72" s="19"/>
      <c r="Q72" s="19"/>
      <c r="R72" s="19"/>
      <c r="S72" s="19"/>
      <c r="T72" s="19"/>
      <c r="U72" s="19"/>
      <c r="V72" s="19"/>
      <c r="W72" s="19"/>
      <c r="X72" s="19"/>
      <c r="Y72" s="19"/>
      <c r="Z72" s="26"/>
      <c r="AA72" s="26"/>
      <c r="AB72" s="19"/>
      <c r="AC72" s="19"/>
      <c r="AD72" s="19"/>
      <c r="AE72" s="19"/>
      <c r="AF72" s="26"/>
      <c r="AG72" s="553"/>
      <c r="AH72" s="553"/>
      <c r="AI72" s="156"/>
      <c r="AJ72" s="191"/>
      <c r="AK72" s="126"/>
      <c r="AL72" s="126"/>
      <c r="AM72" s="126"/>
      <c r="AN72" s="126"/>
      <c r="AO72" s="126"/>
      <c r="AP72" s="126"/>
      <c r="AQ72" s="126"/>
      <c r="AR72" s="126"/>
      <c r="AS72" s="126"/>
      <c r="AT72" s="126"/>
      <c r="AU72" s="126"/>
      <c r="AV72" s="126"/>
      <c r="AW72" s="126"/>
      <c r="AX72" s="126"/>
      <c r="AY72" s="126"/>
      <c r="AZ72" s="126"/>
      <c r="BA72" s="126"/>
      <c r="BB72" s="126"/>
      <c r="BC72" s="126"/>
      <c r="BD72" s="126"/>
      <c r="BE72" s="18"/>
      <c r="BF72" s="18"/>
      <c r="BG72" s="18"/>
      <c r="BH72" s="18"/>
      <c r="BI72" s="18"/>
      <c r="BJ72" s="18"/>
      <c r="BK72" s="18"/>
      <c r="BL72" s="18"/>
      <c r="BM72" s="18"/>
      <c r="BN72" s="18"/>
      <c r="BO72" s="18"/>
      <c r="BP72" s="18"/>
      <c r="BQ72" s="18"/>
      <c r="BR72" s="18"/>
      <c r="BS72" s="18"/>
      <c r="BT72" s="18"/>
      <c r="BU72" s="18"/>
    </row>
    <row r="73" spans="1:73" ht="12.75" customHeight="1" x14ac:dyDescent="0.25">
      <c r="A73" s="126"/>
      <c r="B73" s="190"/>
      <c r="C73" s="37"/>
      <c r="D73" s="25"/>
      <c r="E73" s="637" t="s">
        <v>238</v>
      </c>
      <c r="F73" s="637"/>
      <c r="G73" s="637"/>
      <c r="H73" s="637"/>
      <c r="I73" s="637"/>
      <c r="J73" s="637"/>
      <c r="K73" s="637"/>
      <c r="L73" s="637"/>
      <c r="M73" s="637"/>
      <c r="N73" s="18"/>
      <c r="O73" s="529"/>
      <c r="P73" s="530"/>
      <c r="Q73" s="530"/>
      <c r="R73" s="530"/>
      <c r="S73" s="530"/>
      <c r="T73" s="530"/>
      <c r="U73" s="530"/>
      <c r="V73" s="530"/>
      <c r="W73" s="530"/>
      <c r="X73" s="530"/>
      <c r="Y73" s="531"/>
      <c r="Z73" s="26"/>
      <c r="AA73" s="642" t="s">
        <v>72</v>
      </c>
      <c r="AB73" s="642"/>
      <c r="AC73" s="642"/>
      <c r="AD73" s="642"/>
      <c r="AE73" s="642"/>
      <c r="AF73" s="26"/>
      <c r="AG73" s="638"/>
      <c r="AH73" s="639"/>
      <c r="AI73" s="156"/>
      <c r="AJ73" s="191"/>
      <c r="AK73" s="126"/>
      <c r="AL73" s="126"/>
      <c r="AM73" s="126"/>
      <c r="AN73" s="126"/>
      <c r="AO73" s="126"/>
      <c r="AP73" s="126"/>
      <c r="AQ73" s="126"/>
      <c r="AR73" s="126"/>
      <c r="AS73" s="126"/>
      <c r="AT73" s="126"/>
      <c r="AU73" s="126"/>
      <c r="AV73" s="126"/>
      <c r="AW73" s="126"/>
      <c r="AX73" s="126"/>
      <c r="AY73" s="126"/>
      <c r="AZ73" s="126"/>
      <c r="BA73" s="126"/>
      <c r="BB73" s="126"/>
      <c r="BC73" s="126"/>
      <c r="BD73" s="126"/>
      <c r="BE73" s="18"/>
      <c r="BF73" s="18"/>
      <c r="BG73" s="18"/>
      <c r="BH73" s="18"/>
      <c r="BI73" s="18"/>
      <c r="BJ73" s="18"/>
      <c r="BK73" s="18"/>
      <c r="BL73" s="18"/>
      <c r="BM73" s="18"/>
      <c r="BN73" s="18"/>
      <c r="BO73" s="18"/>
      <c r="BP73" s="18"/>
      <c r="BQ73" s="18"/>
      <c r="BR73" s="18"/>
      <c r="BS73" s="18"/>
      <c r="BT73" s="18"/>
      <c r="BU73" s="18"/>
    </row>
    <row r="74" spans="1:73" x14ac:dyDescent="0.25">
      <c r="A74" s="126"/>
      <c r="B74" s="190"/>
      <c r="C74" s="37"/>
      <c r="D74" s="25"/>
      <c r="E74" s="25" t="s">
        <v>522</v>
      </c>
      <c r="F74" s="25"/>
      <c r="G74" s="25"/>
      <c r="H74" s="25"/>
      <c r="I74" s="25"/>
      <c r="J74" s="25"/>
      <c r="K74" s="25"/>
      <c r="L74" s="25"/>
      <c r="M74" s="25"/>
      <c r="N74" s="126"/>
      <c r="O74" s="529"/>
      <c r="P74" s="530"/>
      <c r="Q74" s="530"/>
      <c r="R74" s="530"/>
      <c r="S74" s="530"/>
      <c r="T74" s="530"/>
      <c r="U74" s="530"/>
      <c r="V74" s="530"/>
      <c r="W74" s="530"/>
      <c r="X74" s="530"/>
      <c r="Y74" s="531"/>
      <c r="Z74" s="26"/>
      <c r="AA74" s="642"/>
      <c r="AB74" s="642"/>
      <c r="AC74" s="642"/>
      <c r="AD74" s="642"/>
      <c r="AE74" s="642"/>
      <c r="AF74" s="26"/>
      <c r="AG74" s="640"/>
      <c r="AH74" s="641"/>
      <c r="AI74" s="156"/>
      <c r="AJ74" s="191"/>
      <c r="AK74" s="126"/>
      <c r="AL74" s="126"/>
      <c r="AM74" s="126"/>
      <c r="AN74" s="126"/>
      <c r="AO74" s="126"/>
      <c r="AP74" s="126"/>
      <c r="AQ74" s="126"/>
      <c r="AR74" s="126"/>
      <c r="AS74" s="126"/>
      <c r="AT74" s="126"/>
      <c r="AU74" s="126"/>
      <c r="AV74" s="126"/>
      <c r="AW74" s="126"/>
      <c r="AX74" s="126"/>
      <c r="AY74" s="126"/>
      <c r="AZ74" s="126"/>
      <c r="BA74" s="126"/>
      <c r="BB74" s="126"/>
      <c r="BC74" s="126"/>
      <c r="BD74" s="126"/>
      <c r="BE74" s="18"/>
      <c r="BF74" s="18"/>
      <c r="BG74" s="18"/>
      <c r="BH74" s="18"/>
      <c r="BI74" s="18"/>
      <c r="BJ74" s="18"/>
      <c r="BK74" s="18"/>
      <c r="BL74" s="18"/>
      <c r="BM74" s="18"/>
      <c r="BN74" s="18"/>
      <c r="BO74" s="18"/>
      <c r="BP74" s="18"/>
      <c r="BQ74" s="18"/>
      <c r="BR74" s="18"/>
      <c r="BS74" s="18"/>
      <c r="BT74" s="18"/>
      <c r="BU74" s="18"/>
    </row>
    <row r="75" spans="1:73" hidden="1" x14ac:dyDescent="0.25">
      <c r="A75" s="126"/>
      <c r="B75" s="190"/>
      <c r="C75" s="202"/>
      <c r="D75" s="25"/>
      <c r="E75" s="549" t="s">
        <v>346</v>
      </c>
      <c r="F75" s="549"/>
      <c r="G75" s="549"/>
      <c r="H75" s="549"/>
      <c r="I75" s="549"/>
      <c r="J75" s="549"/>
      <c r="K75" s="549"/>
      <c r="L75" s="549"/>
      <c r="M75" s="549"/>
      <c r="N75" s="550"/>
      <c r="O75" s="551"/>
      <c r="P75" s="559"/>
      <c r="Q75" s="559"/>
      <c r="R75" s="559"/>
      <c r="S75" s="559"/>
      <c r="T75" s="559"/>
      <c r="U75" s="559"/>
      <c r="V75" s="559"/>
      <c r="W75" s="559"/>
      <c r="X75" s="559"/>
      <c r="Y75" s="552"/>
      <c r="Z75" s="26"/>
      <c r="AA75" s="167"/>
      <c r="AB75" s="167"/>
      <c r="AC75" s="167"/>
      <c r="AD75" s="167"/>
      <c r="AE75" s="167"/>
      <c r="AF75" s="26"/>
      <c r="AG75" s="131"/>
      <c r="AH75" s="131"/>
      <c r="AI75" s="156"/>
      <c r="AJ75" s="191"/>
      <c r="AK75" s="126"/>
      <c r="AL75" s="126"/>
      <c r="AM75" s="126"/>
      <c r="AN75" s="126"/>
      <c r="AO75" s="126"/>
      <c r="AP75" s="126"/>
      <c r="AQ75" s="126"/>
      <c r="AR75" s="126"/>
      <c r="AS75" s="126"/>
      <c r="AT75" s="126"/>
      <c r="AU75" s="126"/>
      <c r="AV75" s="126"/>
      <c r="AW75" s="126"/>
      <c r="AX75" s="126"/>
      <c r="AY75" s="126"/>
      <c r="AZ75" s="126"/>
      <c r="BA75" s="126"/>
      <c r="BB75" s="126"/>
      <c r="BC75" s="126"/>
      <c r="BD75" s="126"/>
      <c r="BE75" s="18"/>
      <c r="BF75" s="18"/>
      <c r="BG75" s="18"/>
      <c r="BH75" s="18"/>
      <c r="BI75" s="18"/>
      <c r="BJ75" s="18"/>
      <c r="BK75" s="18"/>
      <c r="BL75" s="18"/>
      <c r="BM75" s="18"/>
      <c r="BN75" s="18"/>
      <c r="BO75" s="18"/>
      <c r="BP75" s="18"/>
      <c r="BQ75" s="18"/>
      <c r="BR75" s="18"/>
      <c r="BS75" s="18"/>
      <c r="BT75" s="18"/>
      <c r="BU75" s="18"/>
    </row>
    <row r="76" spans="1:73" ht="5.15" customHeight="1" thickBot="1" x14ac:dyDescent="0.3">
      <c r="A76" s="126"/>
      <c r="B76" s="168"/>
      <c r="C76" s="123"/>
      <c r="D76" s="27"/>
      <c r="E76" s="27"/>
      <c r="F76" s="27"/>
      <c r="G76" s="27"/>
      <c r="H76" s="27"/>
      <c r="I76" s="27"/>
      <c r="J76" s="27"/>
      <c r="K76" s="27"/>
      <c r="L76" s="27"/>
      <c r="M76" s="28"/>
      <c r="N76" s="29"/>
      <c r="O76" s="29"/>
      <c r="P76" s="29"/>
      <c r="Q76" s="29"/>
      <c r="R76" s="29"/>
      <c r="S76" s="29"/>
      <c r="T76" s="29"/>
      <c r="U76" s="29"/>
      <c r="V76" s="29"/>
      <c r="W76" s="29"/>
      <c r="X76" s="29"/>
      <c r="Y76" s="29"/>
      <c r="Z76" s="28"/>
      <c r="AA76" s="20"/>
      <c r="AB76" s="20"/>
      <c r="AC76" s="20"/>
      <c r="AD76" s="20"/>
      <c r="AE76" s="20"/>
      <c r="AF76" s="28"/>
      <c r="AG76" s="123"/>
      <c r="AH76" s="123"/>
      <c r="AI76" s="157"/>
      <c r="AJ76" s="169"/>
      <c r="AK76" s="126"/>
      <c r="AL76" s="126"/>
      <c r="AM76" s="126"/>
      <c r="AN76" s="126"/>
      <c r="AO76" s="126"/>
      <c r="AP76" s="126"/>
      <c r="AQ76" s="126"/>
      <c r="AR76" s="126"/>
      <c r="AS76" s="126"/>
      <c r="AT76" s="126"/>
      <c r="AU76" s="126"/>
      <c r="AV76" s="126"/>
      <c r="AW76" s="126"/>
      <c r="AX76" s="126"/>
      <c r="AY76" s="126"/>
      <c r="AZ76" s="126"/>
      <c r="BA76" s="126"/>
      <c r="BB76" s="126"/>
      <c r="BC76" s="126"/>
      <c r="BD76" s="126"/>
      <c r="BE76" s="18"/>
      <c r="BF76" s="18"/>
      <c r="BG76" s="18"/>
      <c r="BH76" s="18"/>
      <c r="BI76" s="18"/>
      <c r="BJ76" s="18"/>
      <c r="BK76" s="18"/>
      <c r="BL76" s="18"/>
      <c r="BM76" s="18"/>
      <c r="BN76" s="18"/>
      <c r="BO76" s="18"/>
      <c r="BP76" s="18"/>
      <c r="BQ76" s="18"/>
      <c r="BR76" s="18"/>
      <c r="BS76" s="18"/>
      <c r="BT76" s="18"/>
      <c r="BU76" s="18"/>
    </row>
    <row r="77" spans="1:73" s="14" customFormat="1" x14ac:dyDescent="0.25">
      <c r="A77" s="25"/>
      <c r="B77" s="130"/>
      <c r="C77" s="562" t="s">
        <v>446</v>
      </c>
      <c r="D77" s="562"/>
      <c r="E77" s="562"/>
      <c r="F77" s="562"/>
      <c r="G77" s="562"/>
      <c r="H77" s="562"/>
      <c r="I77" s="562"/>
      <c r="J77" s="562"/>
      <c r="K77" s="562"/>
      <c r="L77" s="562"/>
      <c r="M77" s="562"/>
      <c r="N77" s="562"/>
      <c r="O77" s="562"/>
      <c r="P77" s="562"/>
      <c r="Q77" s="562"/>
      <c r="R77" s="562"/>
      <c r="S77" s="562"/>
      <c r="T77" s="562"/>
      <c r="U77" s="562"/>
      <c r="V77" s="562"/>
      <c r="W77" s="562"/>
      <c r="X77" s="562"/>
      <c r="Y77" s="562"/>
      <c r="Z77" s="19"/>
      <c r="AA77" s="39"/>
      <c r="AB77" s="21"/>
      <c r="AC77" s="22"/>
      <c r="AD77" s="22"/>
      <c r="AE77" s="23" t="s">
        <v>73</v>
      </c>
      <c r="AF77" s="22"/>
      <c r="AG77" s="162" t="s">
        <v>658</v>
      </c>
      <c r="AH77" s="163"/>
      <c r="AI77" s="156"/>
      <c r="AJ77" s="25"/>
      <c r="AK77" s="25"/>
      <c r="AL77" s="126"/>
      <c r="AM77" s="126"/>
      <c r="AN77" s="126"/>
      <c r="AO77" s="126"/>
      <c r="AP77" s="126"/>
      <c r="AQ77" s="126"/>
      <c r="AR77" s="126"/>
      <c r="AS77" s="126"/>
      <c r="AT77" s="126"/>
      <c r="AU77" s="126"/>
      <c r="AV77" s="126"/>
      <c r="AW77" s="126"/>
      <c r="AX77" s="126"/>
      <c r="AY77" s="126"/>
      <c r="AZ77" s="126"/>
      <c r="BA77" s="126"/>
      <c r="BB77" s="126"/>
      <c r="BC77" s="126"/>
      <c r="BD77" s="126"/>
      <c r="BE77" s="22"/>
      <c r="BF77" s="22"/>
      <c r="BG77" s="22"/>
      <c r="BH77" s="22"/>
      <c r="BI77" s="22"/>
      <c r="BJ77" s="22"/>
      <c r="BK77" s="22"/>
      <c r="BL77" s="22"/>
      <c r="BM77" s="22"/>
      <c r="BN77" s="22"/>
      <c r="BO77" s="22"/>
      <c r="BP77" s="22"/>
      <c r="BQ77" s="22"/>
      <c r="BR77" s="22"/>
      <c r="BS77" s="22"/>
      <c r="BT77" s="22"/>
      <c r="BU77" s="22"/>
    </row>
    <row r="78" spans="1:73" ht="7" customHeight="1" x14ac:dyDescent="0.3">
      <c r="A78" s="25"/>
      <c r="B78" s="25"/>
      <c r="C78" s="25"/>
      <c r="D78" s="25"/>
      <c r="E78" s="25"/>
      <c r="F78" s="25"/>
      <c r="G78" s="25"/>
      <c r="H78" s="25"/>
      <c r="I78" s="25"/>
      <c r="J78" s="25"/>
      <c r="K78" s="25"/>
      <c r="L78" s="25"/>
      <c r="M78" s="25"/>
      <c r="N78" s="25"/>
      <c r="O78" s="132"/>
      <c r="P78" s="124"/>
      <c r="Q78" s="124"/>
      <c r="R78" s="25"/>
      <c r="S78" s="25"/>
      <c r="T78" s="25"/>
      <c r="U78" s="25"/>
      <c r="V78" s="25"/>
      <c r="W78" s="25"/>
      <c r="X78" s="25"/>
      <c r="Y78" s="25"/>
      <c r="Z78" s="18"/>
      <c r="AA78" s="25"/>
      <c r="AB78" s="25"/>
      <c r="AC78" s="25"/>
      <c r="AD78" s="25"/>
      <c r="AE78" s="25"/>
      <c r="AF78" s="25"/>
      <c r="AG78" s="178"/>
      <c r="AH78" s="25"/>
      <c r="AI78" s="25"/>
      <c r="AJ78" s="25"/>
      <c r="AK78" s="25"/>
      <c r="AL78" s="126"/>
      <c r="AM78" s="126"/>
      <c r="AN78" s="126"/>
      <c r="AO78" s="126"/>
      <c r="AP78" s="126"/>
      <c r="AQ78" s="126"/>
      <c r="AR78" s="126"/>
      <c r="AS78" s="126"/>
      <c r="AT78" s="126"/>
      <c r="AU78" s="126"/>
      <c r="AV78" s="126"/>
      <c r="AW78" s="126"/>
      <c r="AX78" s="126"/>
      <c r="AY78" s="126"/>
      <c r="AZ78" s="126"/>
      <c r="BA78" s="126"/>
      <c r="BB78" s="126"/>
      <c r="BC78" s="126"/>
      <c r="BD78" s="126"/>
      <c r="BE78" s="18"/>
      <c r="BF78" s="18"/>
      <c r="BG78" s="18"/>
      <c r="BH78" s="18"/>
      <c r="BI78" s="18"/>
      <c r="BJ78" s="18"/>
      <c r="BK78" s="18"/>
      <c r="BL78" s="18"/>
      <c r="BM78" s="18"/>
      <c r="BN78" s="18"/>
      <c r="BO78" s="18"/>
      <c r="BP78" s="18"/>
      <c r="BQ78" s="18"/>
      <c r="BR78" s="18"/>
      <c r="BS78" s="18"/>
      <c r="BT78" s="18"/>
      <c r="BU78" s="18"/>
    </row>
    <row r="79" spans="1:73" x14ac:dyDescent="0.25">
      <c r="A79" s="133"/>
      <c r="B79" s="133"/>
      <c r="C79" s="25"/>
      <c r="D79" s="130"/>
      <c r="E79" s="26"/>
      <c r="F79" s="26"/>
      <c r="G79" s="25"/>
      <c r="H79" s="25"/>
      <c r="I79" s="25"/>
      <c r="J79" s="25"/>
      <c r="K79" s="25"/>
      <c r="L79" s="25"/>
      <c r="M79" s="26"/>
      <c r="N79" s="26"/>
      <c r="O79" s="26"/>
      <c r="P79" s="19"/>
      <c r="Q79" s="19"/>
      <c r="R79" s="19"/>
      <c r="S79" s="19"/>
      <c r="T79" s="19"/>
      <c r="U79" s="19"/>
      <c r="V79" s="19"/>
      <c r="W79" s="18"/>
      <c r="X79" s="19"/>
      <c r="Y79" s="19"/>
      <c r="Z79" s="18"/>
      <c r="AA79" s="19"/>
      <c r="AB79" s="19"/>
      <c r="AC79" s="19"/>
      <c r="AD79" s="19"/>
      <c r="AE79" s="18"/>
      <c r="AF79" s="19"/>
      <c r="AG79" s="18"/>
      <c r="AH79" s="25"/>
      <c r="AI79" s="25"/>
      <c r="AJ79" s="25"/>
      <c r="AK79" s="25"/>
      <c r="AL79" s="126"/>
      <c r="AM79" s="126"/>
      <c r="AN79" s="126"/>
      <c r="AO79" s="126"/>
      <c r="AP79" s="126"/>
      <c r="AQ79" s="126"/>
      <c r="AR79" s="126"/>
      <c r="AS79" s="126"/>
      <c r="AT79" s="126"/>
      <c r="AU79" s="126"/>
      <c r="AV79" s="126"/>
      <c r="AW79" s="126"/>
      <c r="AX79" s="126"/>
      <c r="AY79" s="126"/>
      <c r="AZ79" s="126"/>
      <c r="BA79" s="126"/>
      <c r="BB79" s="126"/>
      <c r="BC79" s="126"/>
      <c r="BD79" s="126"/>
      <c r="BE79" s="18"/>
      <c r="BF79" s="18"/>
      <c r="BG79" s="18"/>
      <c r="BH79" s="18"/>
      <c r="BI79" s="18"/>
      <c r="BJ79" s="18"/>
      <c r="BK79" s="18"/>
      <c r="BL79" s="18"/>
      <c r="BM79" s="18"/>
      <c r="BN79" s="18"/>
      <c r="BO79" s="18"/>
      <c r="BP79" s="18"/>
      <c r="BQ79" s="18"/>
      <c r="BR79" s="18"/>
      <c r="BS79" s="18"/>
      <c r="BT79" s="18"/>
      <c r="BU79" s="18"/>
    </row>
    <row r="80" spans="1:73" ht="13" x14ac:dyDescent="0.3">
      <c r="A80" s="133"/>
      <c r="B80" s="133"/>
      <c r="C80" s="18"/>
      <c r="D80" s="18"/>
      <c r="E80" s="18"/>
      <c r="F80" s="18"/>
      <c r="G80" s="18"/>
      <c r="H80" s="18"/>
      <c r="I80" s="18"/>
      <c r="J80" s="18"/>
      <c r="K80" s="18"/>
      <c r="L80" s="18"/>
      <c r="M80" s="18"/>
      <c r="N80" s="18"/>
      <c r="O80" s="18"/>
      <c r="P80" s="18"/>
      <c r="Q80" s="18"/>
      <c r="R80" s="18"/>
      <c r="S80" s="18"/>
      <c r="T80" s="18"/>
      <c r="U80" s="18"/>
      <c r="V80" s="18"/>
      <c r="W80" s="18"/>
      <c r="X80" s="18"/>
      <c r="Y80" s="18"/>
      <c r="Z80" s="19"/>
      <c r="AA80" s="19"/>
      <c r="AB80" s="19"/>
      <c r="AC80" s="19"/>
      <c r="AD80" s="19"/>
      <c r="AE80" s="19"/>
      <c r="AF80" s="19"/>
      <c r="AG80" s="178"/>
      <c r="AH80" s="126"/>
      <c r="AI80" s="126"/>
      <c r="AJ80" s="25"/>
      <c r="AK80" s="126"/>
      <c r="AL80" s="126"/>
      <c r="AM80" s="126"/>
      <c r="AN80" s="126"/>
      <c r="AO80" s="126"/>
      <c r="AP80" s="126"/>
      <c r="AQ80" s="126"/>
      <c r="AR80" s="126"/>
      <c r="AS80" s="126"/>
      <c r="AT80" s="126"/>
      <c r="AU80" s="126"/>
      <c r="AV80" s="126"/>
      <c r="AW80" s="126"/>
      <c r="AX80" s="126"/>
      <c r="AY80" s="126"/>
      <c r="AZ80" s="126"/>
      <c r="BA80" s="126"/>
      <c r="BB80" s="126"/>
      <c r="BC80" s="126"/>
      <c r="BD80" s="126"/>
      <c r="BE80" s="18"/>
      <c r="BF80" s="18"/>
      <c r="BG80" s="18"/>
      <c r="BH80" s="18"/>
      <c r="BI80" s="18"/>
      <c r="BJ80" s="18"/>
      <c r="BK80" s="18"/>
      <c r="BL80" s="18"/>
      <c r="BM80" s="18"/>
      <c r="BN80" s="18"/>
      <c r="BO80" s="18"/>
      <c r="BP80" s="18"/>
      <c r="BQ80" s="18"/>
      <c r="BR80" s="18"/>
      <c r="BS80" s="18"/>
      <c r="BT80" s="18"/>
      <c r="BU80" s="18"/>
    </row>
    <row r="81" spans="1:73" x14ac:dyDescent="0.25">
      <c r="A81" s="26"/>
      <c r="B81" s="26"/>
      <c r="C81" s="26"/>
      <c r="D81" s="128"/>
      <c r="E81" s="129"/>
      <c r="F81" s="129"/>
      <c r="G81" s="128"/>
      <c r="H81" s="128"/>
      <c r="I81" s="26"/>
      <c r="J81" s="26"/>
      <c r="K81" s="26"/>
      <c r="L81" s="26"/>
      <c r="M81" s="26"/>
      <c r="N81" s="26"/>
      <c r="O81" s="129"/>
      <c r="P81" s="12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18"/>
      <c r="AS81" s="18"/>
      <c r="AT81" s="18"/>
      <c r="AU81" s="18"/>
      <c r="AV81" s="18"/>
      <c r="AW81" s="18"/>
      <c r="AX81" s="18"/>
      <c r="AY81" s="18"/>
      <c r="AZ81" s="18"/>
      <c r="BA81" s="18"/>
      <c r="BB81" s="18"/>
      <c r="BC81" s="18"/>
      <c r="BD81" s="18"/>
      <c r="BE81" s="18"/>
      <c r="BF81" s="18"/>
      <c r="BG81" s="18"/>
      <c r="BH81" s="18"/>
      <c r="BI81" s="18"/>
      <c r="BJ81" s="18"/>
      <c r="BK81" s="18"/>
      <c r="BL81" s="18"/>
      <c r="BM81" s="18"/>
      <c r="BN81" s="18"/>
      <c r="BO81" s="18"/>
      <c r="BP81" s="18"/>
      <c r="BQ81" s="18"/>
      <c r="BR81" s="18"/>
      <c r="BS81" s="18"/>
      <c r="BT81" s="18"/>
      <c r="BU81" s="18"/>
    </row>
    <row r="82" spans="1:73" hidden="1" x14ac:dyDescent="0.25">
      <c r="A82" s="26"/>
      <c r="B82" s="26"/>
      <c r="C82" s="564" t="s">
        <v>46</v>
      </c>
      <c r="D82" s="564"/>
      <c r="E82" s="564"/>
      <c r="F82" s="564"/>
      <c r="G82" s="564"/>
      <c r="H82" s="128"/>
      <c r="I82" s="26"/>
      <c r="J82" s="26"/>
      <c r="K82" s="26"/>
      <c r="L82" s="26"/>
      <c r="M82" s="26"/>
      <c r="N82" s="26"/>
      <c r="O82" s="26"/>
      <c r="P82" s="129"/>
      <c r="Q82" s="26"/>
      <c r="R82" s="26"/>
      <c r="S82" s="26"/>
      <c r="T82" s="26"/>
      <c r="U82" s="26"/>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18"/>
      <c r="BK82" s="18"/>
      <c r="BL82" s="18"/>
      <c r="BM82" s="18"/>
      <c r="BN82" s="18"/>
      <c r="BO82" s="18"/>
      <c r="BP82" s="18"/>
      <c r="BQ82" s="18"/>
      <c r="BR82" s="18"/>
      <c r="BS82" s="18"/>
      <c r="BT82" s="18"/>
      <c r="BU82" s="18"/>
    </row>
    <row r="83" spans="1:73" hidden="1" x14ac:dyDescent="0.25">
      <c r="A83" s="26"/>
      <c r="B83" s="26"/>
      <c r="C83" s="26"/>
      <c r="D83" s="128"/>
      <c r="E83" s="129"/>
      <c r="F83" s="129"/>
      <c r="G83" s="128"/>
      <c r="H83" s="128"/>
      <c r="I83" s="26"/>
      <c r="J83" s="26"/>
      <c r="K83" s="18"/>
      <c r="L83" s="18"/>
      <c r="M83" s="26"/>
      <c r="N83" s="26"/>
      <c r="O83" s="26"/>
      <c r="P83" s="26"/>
      <c r="Q83" s="129"/>
      <c r="R83" s="26"/>
      <c r="S83" s="26"/>
      <c r="T83" s="26"/>
      <c r="U83" s="26"/>
      <c r="V83" s="18"/>
      <c r="W83" s="18"/>
      <c r="X83" s="18"/>
      <c r="Y83" s="26"/>
      <c r="Z83" s="26"/>
      <c r="AA83" s="26"/>
      <c r="AB83" s="26"/>
      <c r="AC83" s="26"/>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c r="BK83" s="18"/>
      <c r="BL83" s="18"/>
      <c r="BM83" s="18"/>
      <c r="BN83" s="18"/>
      <c r="BO83" s="18"/>
      <c r="BP83" s="18"/>
      <c r="BQ83" s="18"/>
      <c r="BR83" s="18"/>
      <c r="BS83" s="18"/>
      <c r="BT83" s="18"/>
      <c r="BU83" s="18"/>
    </row>
    <row r="84" spans="1:73" hidden="1" x14ac:dyDescent="0.25">
      <c r="A84" s="26"/>
      <c r="B84" s="26"/>
      <c r="C84" s="560" t="s">
        <v>49</v>
      </c>
      <c r="D84" s="561"/>
      <c r="E84" s="18"/>
      <c r="F84" s="560" t="s">
        <v>50</v>
      </c>
      <c r="G84" s="561"/>
      <c r="H84" s="18"/>
      <c r="I84" s="514" t="s">
        <v>245</v>
      </c>
      <c r="J84" s="563"/>
      <c r="K84" s="563"/>
      <c r="L84" s="563"/>
      <c r="M84" s="563"/>
      <c r="N84" s="561"/>
      <c r="O84" s="26"/>
      <c r="P84" s="560" t="s">
        <v>52</v>
      </c>
      <c r="Q84" s="561"/>
      <c r="R84" s="18"/>
      <c r="S84" s="514" t="s">
        <v>246</v>
      </c>
      <c r="T84" s="563"/>
      <c r="U84" s="563"/>
      <c r="V84" s="563"/>
      <c r="W84" s="563"/>
      <c r="X84" s="563"/>
      <c r="Y84" s="561"/>
      <c r="Z84" s="18"/>
      <c r="AA84" s="560" t="s">
        <v>25</v>
      </c>
      <c r="AB84" s="561"/>
      <c r="AC84" s="19"/>
      <c r="AD84" s="514" t="s">
        <v>247</v>
      </c>
      <c r="AE84" s="561"/>
      <c r="AF84" s="18"/>
      <c r="AG84" s="560" t="s">
        <v>81</v>
      </c>
      <c r="AH84" s="561"/>
      <c r="AI84" s="18"/>
      <c r="AJ84" s="18"/>
      <c r="AK84" s="18"/>
      <c r="AL84" s="18"/>
      <c r="AM84" s="18"/>
      <c r="AN84" s="18"/>
      <c r="AO84" s="18"/>
      <c r="AP84" s="18"/>
      <c r="AQ84" s="18"/>
      <c r="AR84" s="18"/>
      <c r="AS84" s="18"/>
      <c r="AT84" s="18"/>
      <c r="AU84" s="18"/>
      <c r="AV84" s="18"/>
      <c r="AW84" s="18"/>
      <c r="AX84" s="18"/>
      <c r="AY84" s="18"/>
      <c r="AZ84" s="18"/>
      <c r="BA84" s="18"/>
      <c r="BB84" s="18"/>
      <c r="BC84" s="18"/>
      <c r="BD84" s="18"/>
      <c r="BE84" s="18"/>
      <c r="BF84" s="18"/>
      <c r="BG84" s="18"/>
      <c r="BH84" s="18"/>
      <c r="BI84" s="18"/>
      <c r="BJ84" s="18"/>
      <c r="BK84" s="18"/>
      <c r="BL84" s="18"/>
      <c r="BM84" s="18"/>
      <c r="BN84" s="18"/>
      <c r="BO84" s="18"/>
      <c r="BP84" s="18"/>
      <c r="BQ84" s="18"/>
      <c r="BR84" s="18"/>
      <c r="BS84" s="18"/>
      <c r="BT84" s="18"/>
      <c r="BU84" s="18"/>
    </row>
    <row r="85" spans="1:73" hidden="1" x14ac:dyDescent="0.25">
      <c r="A85" s="26"/>
      <c r="B85" s="26"/>
      <c r="C85" s="18"/>
      <c r="D85" s="18"/>
      <c r="E85" s="18"/>
      <c r="F85" s="18"/>
      <c r="G85" s="18"/>
      <c r="H85" s="26"/>
      <c r="I85" s="18"/>
      <c r="J85" s="18"/>
      <c r="K85" s="18"/>
      <c r="L85" s="26"/>
      <c r="M85" s="26"/>
      <c r="N85" s="26"/>
      <c r="O85" s="26"/>
      <c r="P85" s="26"/>
      <c r="Q85" s="26"/>
      <c r="R85" s="18"/>
      <c r="S85" s="26"/>
      <c r="T85" s="26"/>
      <c r="U85" s="18"/>
      <c r="V85" s="18"/>
      <c r="W85" s="18"/>
      <c r="X85" s="18"/>
      <c r="Y85" s="18"/>
      <c r="Z85" s="18"/>
      <c r="AA85" s="18"/>
      <c r="AB85" s="18"/>
      <c r="AC85" s="26"/>
      <c r="AD85" s="18"/>
      <c r="AE85" s="26"/>
      <c r="AF85" s="18"/>
      <c r="AG85" s="18"/>
      <c r="AH85" s="18"/>
      <c r="AI85" s="18"/>
      <c r="AJ85" s="18"/>
      <c r="AK85" s="18"/>
      <c r="AL85" s="18"/>
      <c r="AM85" s="18"/>
      <c r="AN85" s="18"/>
      <c r="AO85" s="18"/>
      <c r="AP85" s="18"/>
      <c r="AQ85" s="18"/>
      <c r="AR85" s="18"/>
      <c r="AS85" s="18"/>
      <c r="AT85" s="18"/>
      <c r="AU85" s="18"/>
      <c r="AV85" s="18"/>
      <c r="AW85" s="18"/>
      <c r="AX85" s="18"/>
      <c r="AY85" s="18"/>
      <c r="AZ85" s="18"/>
      <c r="BA85" s="18"/>
      <c r="BB85" s="18"/>
      <c r="BC85" s="18"/>
      <c r="BD85" s="18"/>
      <c r="BE85" s="18"/>
      <c r="BF85" s="18"/>
      <c r="BG85" s="18"/>
      <c r="BH85" s="18"/>
      <c r="BI85" s="18"/>
      <c r="BJ85" s="18"/>
      <c r="BK85" s="18"/>
      <c r="BL85" s="18"/>
      <c r="BM85" s="18"/>
      <c r="BN85" s="18"/>
      <c r="BO85" s="18"/>
      <c r="BP85" s="18"/>
      <c r="BQ85" s="18"/>
      <c r="BR85" s="18"/>
      <c r="BS85" s="18"/>
      <c r="BT85" s="18"/>
      <c r="BU85" s="18"/>
    </row>
    <row r="86" spans="1:73" hidden="1" x14ac:dyDescent="0.25">
      <c r="A86" s="26"/>
      <c r="B86" s="26"/>
      <c r="C86" s="165" t="s">
        <v>47</v>
      </c>
      <c r="D86" s="165"/>
      <c r="E86" s="18"/>
      <c r="F86" s="165" t="s">
        <v>47</v>
      </c>
      <c r="G86" s="18"/>
      <c r="H86" s="26"/>
      <c r="I86" s="18" t="s">
        <v>18</v>
      </c>
      <c r="J86" s="18"/>
      <c r="K86" s="18"/>
      <c r="L86" s="18"/>
      <c r="M86" s="26"/>
      <c r="N86" s="26"/>
      <c r="O86" s="26"/>
      <c r="P86" s="171" t="s">
        <v>53</v>
      </c>
      <c r="Q86" s="26"/>
      <c r="R86" s="18"/>
      <c r="S86" s="127" t="s">
        <v>336</v>
      </c>
      <c r="T86" s="26"/>
      <c r="U86" s="18"/>
      <c r="V86" s="172"/>
      <c r="W86" s="18"/>
      <c r="X86" s="18"/>
      <c r="Y86" s="18"/>
      <c r="Z86" s="18"/>
      <c r="AA86" s="165" t="s">
        <v>47</v>
      </c>
      <c r="AB86" s="165"/>
      <c r="AC86" s="26"/>
      <c r="AD86" s="165" t="s">
        <v>78</v>
      </c>
      <c r="AE86" s="26"/>
      <c r="AF86" s="18"/>
      <c r="AG86" s="170" t="s">
        <v>53</v>
      </c>
      <c r="AH86" s="18"/>
      <c r="AI86" s="18"/>
      <c r="AJ86" s="18"/>
      <c r="AK86" s="18"/>
      <c r="AL86" s="18"/>
      <c r="AM86" s="18"/>
      <c r="AN86" s="18"/>
      <c r="AO86" s="18"/>
      <c r="AP86" s="18"/>
      <c r="AQ86" s="18"/>
      <c r="AR86" s="18"/>
      <c r="AS86" s="18"/>
      <c r="AT86" s="18"/>
      <c r="AU86" s="18"/>
      <c r="AV86" s="18"/>
      <c r="AW86" s="18"/>
      <c r="AX86" s="18"/>
      <c r="AY86" s="18"/>
      <c r="AZ86" s="18"/>
      <c r="BA86" s="18"/>
      <c r="BB86" s="18"/>
      <c r="BC86" s="18"/>
      <c r="BD86" s="18"/>
      <c r="BE86" s="18"/>
      <c r="BF86" s="18"/>
      <c r="BG86" s="18"/>
      <c r="BH86" s="18"/>
      <c r="BI86" s="18"/>
      <c r="BJ86" s="18"/>
      <c r="BK86" s="18"/>
      <c r="BL86" s="18"/>
      <c r="BM86" s="18"/>
      <c r="BN86" s="18"/>
      <c r="BO86" s="18"/>
      <c r="BP86" s="18"/>
      <c r="BQ86" s="18"/>
      <c r="BR86" s="18"/>
      <c r="BS86" s="18"/>
      <c r="BT86" s="18"/>
      <c r="BU86" s="18"/>
    </row>
    <row r="87" spans="1:73" hidden="1" x14ac:dyDescent="0.25">
      <c r="A87" s="26"/>
      <c r="B87" s="26"/>
      <c r="C87" s="165" t="s">
        <v>48</v>
      </c>
      <c r="D87" s="165"/>
      <c r="E87" s="18"/>
      <c r="F87" s="165" t="s">
        <v>48</v>
      </c>
      <c r="G87" s="18"/>
      <c r="H87" s="26"/>
      <c r="I87" s="18" t="s">
        <v>113</v>
      </c>
      <c r="J87" s="18"/>
      <c r="K87" s="18"/>
      <c r="L87" s="18"/>
      <c r="M87" s="26"/>
      <c r="N87" s="26"/>
      <c r="O87" s="26"/>
      <c r="P87" s="135" t="s">
        <v>18</v>
      </c>
      <c r="Q87" s="26"/>
      <c r="R87" s="18"/>
      <c r="S87" s="127" t="s">
        <v>241</v>
      </c>
      <c r="T87" s="26"/>
      <c r="U87" s="18"/>
      <c r="V87" s="18"/>
      <c r="W87" s="18"/>
      <c r="X87" s="18"/>
      <c r="Y87" s="18"/>
      <c r="Z87" s="18"/>
      <c r="AA87" s="165" t="s">
        <v>18</v>
      </c>
      <c r="AB87" s="165"/>
      <c r="AC87" s="26"/>
      <c r="AD87" s="18" t="s">
        <v>79</v>
      </c>
      <c r="AE87" s="26"/>
      <c r="AF87" s="18"/>
      <c r="AG87" s="171"/>
      <c r="AH87" s="18"/>
      <c r="AI87" s="18"/>
      <c r="AJ87" s="18"/>
      <c r="AK87" s="18"/>
      <c r="AL87" s="18"/>
      <c r="AM87" s="18"/>
      <c r="AN87" s="18"/>
      <c r="AO87" s="18"/>
      <c r="AP87" s="18"/>
      <c r="AQ87" s="18"/>
      <c r="AR87" s="18"/>
      <c r="AS87" s="18"/>
      <c r="AT87" s="18"/>
      <c r="AU87" s="18"/>
      <c r="AV87" s="18"/>
      <c r="AW87" s="18"/>
      <c r="AX87" s="18"/>
      <c r="AY87" s="18"/>
      <c r="AZ87" s="18"/>
      <c r="BA87" s="18"/>
      <c r="BB87" s="18"/>
      <c r="BC87" s="18"/>
      <c r="BD87" s="18"/>
      <c r="BE87" s="18"/>
      <c r="BF87" s="18"/>
      <c r="BG87" s="18"/>
      <c r="BH87" s="18"/>
      <c r="BI87" s="18"/>
      <c r="BJ87" s="18"/>
      <c r="BK87" s="18"/>
      <c r="BL87" s="18"/>
      <c r="BM87" s="18"/>
      <c r="BN87" s="18"/>
      <c r="BO87" s="18"/>
      <c r="BP87" s="18"/>
      <c r="BQ87" s="18"/>
      <c r="BR87" s="18"/>
      <c r="BS87" s="18"/>
      <c r="BT87" s="18"/>
      <c r="BU87" s="18"/>
    </row>
    <row r="88" spans="1:73" hidden="1" x14ac:dyDescent="0.25">
      <c r="A88" s="26"/>
      <c r="B88" s="26"/>
      <c r="C88" s="128"/>
      <c r="D88" s="129"/>
      <c r="E88" s="18"/>
      <c r="F88" s="165" t="s">
        <v>18</v>
      </c>
      <c r="G88" s="18"/>
      <c r="H88" s="26"/>
      <c r="I88" s="18" t="s">
        <v>114</v>
      </c>
      <c r="J88" s="18"/>
      <c r="K88" s="18"/>
      <c r="L88" s="26"/>
      <c r="M88" s="26"/>
      <c r="N88" s="26"/>
      <c r="O88" s="26"/>
      <c r="P88" s="26"/>
      <c r="Q88" s="26"/>
      <c r="R88" s="18"/>
      <c r="S88" s="127" t="s">
        <v>242</v>
      </c>
      <c r="T88" s="26"/>
      <c r="U88" s="18"/>
      <c r="V88" s="18"/>
      <c r="W88" s="18"/>
      <c r="X88" s="18"/>
      <c r="Y88" s="18"/>
      <c r="Z88" s="18"/>
      <c r="AA88" s="128"/>
      <c r="AB88" s="129"/>
      <c r="AC88" s="26"/>
      <c r="AD88" s="165" t="s">
        <v>48</v>
      </c>
      <c r="AE88" s="26"/>
      <c r="AF88" s="18"/>
      <c r="AG88" s="18"/>
      <c r="AH88" s="18"/>
      <c r="AI88" s="18"/>
      <c r="AJ88" s="18"/>
      <c r="AK88" s="18"/>
      <c r="AL88" s="18"/>
      <c r="AM88" s="18"/>
      <c r="AN88" s="18"/>
      <c r="AO88" s="18"/>
      <c r="AP88" s="18"/>
      <c r="AQ88" s="18"/>
      <c r="AR88" s="18"/>
      <c r="AS88" s="18"/>
      <c r="AT88" s="18"/>
      <c r="AU88" s="18"/>
      <c r="AV88" s="18"/>
      <c r="AW88" s="18"/>
      <c r="AX88" s="18"/>
      <c r="AY88" s="18"/>
      <c r="AZ88" s="18"/>
      <c r="BA88" s="18"/>
      <c r="BB88" s="18"/>
      <c r="BC88" s="18"/>
      <c r="BD88" s="18"/>
      <c r="BE88" s="18"/>
      <c r="BF88" s="18"/>
      <c r="BG88" s="18"/>
      <c r="BH88" s="18"/>
      <c r="BI88" s="18"/>
      <c r="BJ88" s="18"/>
      <c r="BK88" s="18"/>
      <c r="BL88" s="18"/>
      <c r="BM88" s="18"/>
      <c r="BN88" s="18"/>
      <c r="BO88" s="18"/>
      <c r="BP88" s="18"/>
      <c r="BQ88" s="18"/>
      <c r="BR88" s="18"/>
      <c r="BS88" s="18"/>
      <c r="BT88" s="18"/>
      <c r="BU88" s="18"/>
    </row>
    <row r="89" spans="1:73" hidden="1" x14ac:dyDescent="0.25">
      <c r="A89" s="26"/>
      <c r="B89" s="26"/>
      <c r="C89" s="128"/>
      <c r="D89" s="129"/>
      <c r="E89" s="18"/>
      <c r="F89" s="18"/>
      <c r="G89" s="18"/>
      <c r="H89" s="26"/>
      <c r="I89" s="18" t="s">
        <v>112</v>
      </c>
      <c r="J89" s="18"/>
      <c r="K89" s="18"/>
      <c r="L89" s="26"/>
      <c r="M89" s="26"/>
      <c r="N89" s="26"/>
      <c r="O89" s="26"/>
      <c r="P89" s="26"/>
      <c r="Q89" s="26"/>
      <c r="R89" s="26"/>
      <c r="S89" s="127" t="s">
        <v>337</v>
      </c>
      <c r="T89" s="26"/>
      <c r="U89" s="18"/>
      <c r="V89" s="18"/>
      <c r="W89" s="18"/>
      <c r="X89" s="18"/>
      <c r="Y89" s="18"/>
      <c r="Z89" s="18"/>
      <c r="AA89" s="26"/>
      <c r="AB89" s="26"/>
      <c r="AC89" s="26"/>
      <c r="AD89" s="165" t="s">
        <v>18</v>
      </c>
      <c r="AE89" s="26"/>
      <c r="AF89" s="18"/>
      <c r="AG89" s="18"/>
      <c r="AH89" s="18"/>
      <c r="AI89" s="18"/>
      <c r="AJ89" s="18"/>
      <c r="AK89" s="18"/>
      <c r="AL89" s="18"/>
      <c r="AM89" s="18"/>
      <c r="AN89" s="18"/>
      <c r="AO89" s="18"/>
      <c r="AP89" s="18"/>
      <c r="AQ89" s="18"/>
      <c r="AR89" s="18"/>
      <c r="AS89" s="18"/>
      <c r="AT89" s="18"/>
      <c r="AU89" s="18"/>
      <c r="AV89" s="18"/>
      <c r="AW89" s="18"/>
      <c r="AX89" s="18"/>
      <c r="AY89" s="18"/>
      <c r="AZ89" s="18"/>
      <c r="BA89" s="18"/>
      <c r="BB89" s="18"/>
      <c r="BC89" s="18"/>
      <c r="BD89" s="18"/>
      <c r="BE89" s="18"/>
      <c r="BF89" s="18"/>
      <c r="BG89" s="18"/>
      <c r="BH89" s="18"/>
      <c r="BI89" s="18"/>
      <c r="BJ89" s="18"/>
      <c r="BK89" s="18"/>
      <c r="BL89" s="18"/>
      <c r="BM89" s="18"/>
      <c r="BN89" s="18"/>
      <c r="BO89" s="18"/>
      <c r="BP89" s="18"/>
      <c r="BQ89" s="18"/>
      <c r="BR89" s="18"/>
      <c r="BS89" s="18"/>
      <c r="BT89" s="18"/>
      <c r="BU89" s="18"/>
    </row>
    <row r="90" spans="1:73" hidden="1" x14ac:dyDescent="0.25">
      <c r="A90" s="26"/>
      <c r="B90" s="26"/>
      <c r="C90" s="174"/>
      <c r="D90" s="26"/>
      <c r="E90" s="18"/>
      <c r="F90" s="26"/>
      <c r="G90" s="26"/>
      <c r="H90" s="26"/>
      <c r="I90" s="18" t="s">
        <v>115</v>
      </c>
      <c r="J90" s="18"/>
      <c r="K90" s="18"/>
      <c r="L90" s="26"/>
      <c r="M90" s="26"/>
      <c r="N90" s="26"/>
      <c r="O90" s="128"/>
      <c r="P90" s="26"/>
      <c r="Q90" s="26"/>
      <c r="R90" s="26"/>
      <c r="S90" s="127" t="s">
        <v>243</v>
      </c>
      <c r="T90" s="26"/>
      <c r="U90" s="26"/>
      <c r="V90" s="18"/>
      <c r="W90" s="18"/>
      <c r="X90" s="18"/>
      <c r="Y90" s="18"/>
      <c r="Z90" s="18"/>
      <c r="AA90" s="26"/>
      <c r="AB90" s="26"/>
      <c r="AC90" s="26"/>
      <c r="AD90" s="18"/>
      <c r="AE90" s="26"/>
      <c r="AF90" s="18"/>
      <c r="AG90" s="18"/>
      <c r="AH90" s="18"/>
      <c r="AI90" s="18"/>
      <c r="AJ90" s="18"/>
      <c r="AK90" s="18"/>
      <c r="AL90" s="18"/>
      <c r="AM90" s="18"/>
      <c r="AN90" s="18"/>
      <c r="AO90" s="18"/>
      <c r="AP90" s="18"/>
      <c r="AQ90" s="18"/>
      <c r="AR90" s="18"/>
      <c r="AS90" s="18"/>
      <c r="AT90" s="18"/>
      <c r="AU90" s="18"/>
      <c r="AV90" s="18"/>
      <c r="AW90" s="18"/>
      <c r="AX90" s="18"/>
      <c r="AY90" s="18"/>
      <c r="AZ90" s="18"/>
      <c r="BA90" s="18"/>
      <c r="BB90" s="18"/>
      <c r="BC90" s="18"/>
      <c r="BD90" s="18"/>
      <c r="BE90" s="18"/>
      <c r="BF90" s="18"/>
      <c r="BG90" s="18"/>
      <c r="BH90" s="18"/>
      <c r="BI90" s="18"/>
      <c r="BJ90" s="18"/>
      <c r="BK90" s="18"/>
      <c r="BL90" s="18"/>
      <c r="BM90" s="18"/>
      <c r="BN90" s="18"/>
      <c r="BO90" s="18"/>
      <c r="BP90" s="18"/>
      <c r="BQ90" s="18"/>
      <c r="BR90" s="18"/>
      <c r="BS90" s="18"/>
      <c r="BT90" s="18"/>
      <c r="BU90" s="18"/>
    </row>
    <row r="91" spans="1:73" hidden="1" x14ac:dyDescent="0.25">
      <c r="A91" s="26"/>
      <c r="B91" s="26"/>
      <c r="C91" s="174"/>
      <c r="D91" s="26"/>
      <c r="E91" s="18"/>
      <c r="F91" s="26"/>
      <c r="G91" s="26"/>
      <c r="H91" s="26"/>
      <c r="I91" s="18" t="s">
        <v>116</v>
      </c>
      <c r="J91" s="18"/>
      <c r="K91" s="18"/>
      <c r="L91" s="26"/>
      <c r="M91" s="26"/>
      <c r="N91" s="26"/>
      <c r="O91" s="128"/>
      <c r="P91" s="26"/>
      <c r="Q91" s="26"/>
      <c r="R91" s="26"/>
      <c r="S91" s="127"/>
      <c r="T91" s="26"/>
      <c r="U91" s="26"/>
      <c r="V91" s="18"/>
      <c r="W91" s="18"/>
      <c r="X91" s="18"/>
      <c r="Y91" s="18"/>
      <c r="Z91" s="18"/>
      <c r="AA91" s="18"/>
      <c r="AB91" s="18"/>
      <c r="AC91" s="18"/>
      <c r="AD91" s="18"/>
      <c r="AE91" s="18"/>
      <c r="AF91" s="18"/>
      <c r="AG91" s="18"/>
      <c r="AH91" s="18"/>
      <c r="AI91" s="18"/>
      <c r="AJ91" s="18"/>
      <c r="AK91" s="18"/>
      <c r="AL91" s="18"/>
      <c r="AM91" s="18"/>
      <c r="AN91" s="18"/>
      <c r="AO91" s="18"/>
      <c r="AP91" s="18"/>
      <c r="AQ91" s="18"/>
      <c r="AR91" s="18"/>
      <c r="AS91" s="18"/>
      <c r="AT91" s="18"/>
      <c r="AU91" s="18"/>
      <c r="AV91" s="18"/>
      <c r="AW91" s="18"/>
      <c r="AX91" s="18"/>
      <c r="AY91" s="18"/>
      <c r="AZ91" s="18"/>
      <c r="BA91" s="18"/>
      <c r="BB91" s="18"/>
      <c r="BC91" s="18"/>
      <c r="BD91" s="18"/>
      <c r="BE91" s="18"/>
      <c r="BF91" s="18"/>
      <c r="BG91" s="18"/>
      <c r="BH91" s="18"/>
      <c r="BI91" s="18"/>
      <c r="BJ91" s="18"/>
      <c r="BK91" s="18"/>
      <c r="BL91" s="18"/>
      <c r="BM91" s="18"/>
      <c r="BN91" s="18"/>
      <c r="BO91" s="18"/>
      <c r="BP91" s="18"/>
      <c r="BQ91" s="18"/>
      <c r="BR91" s="18"/>
      <c r="BS91" s="18"/>
      <c r="BT91" s="18"/>
      <c r="BU91" s="18"/>
    </row>
    <row r="92" spans="1:73" hidden="1" x14ac:dyDescent="0.25">
      <c r="A92" s="26"/>
      <c r="B92" s="26"/>
      <c r="C92" s="174"/>
      <c r="D92" s="26"/>
      <c r="E92" s="18"/>
      <c r="F92" s="26"/>
      <c r="G92" s="26"/>
      <c r="H92" s="26"/>
      <c r="I92" s="18" t="s">
        <v>118</v>
      </c>
      <c r="J92" s="18"/>
      <c r="K92" s="18"/>
      <c r="L92" s="26"/>
      <c r="M92" s="26"/>
      <c r="N92" s="26"/>
      <c r="O92" s="128"/>
      <c r="P92" s="42"/>
      <c r="Q92" s="26"/>
      <c r="R92" s="26"/>
      <c r="S92" s="18"/>
      <c r="T92" s="26"/>
      <c r="U92" s="26"/>
      <c r="V92" s="18"/>
      <c r="W92" s="18"/>
      <c r="X92" s="18"/>
      <c r="Y92" s="18"/>
      <c r="Z92" s="18"/>
      <c r="AA92" s="18"/>
      <c r="AB92" s="18"/>
      <c r="AC92" s="18"/>
      <c r="AD92" s="18"/>
      <c r="AE92" s="18"/>
      <c r="AF92" s="18"/>
      <c r="AG92" s="18"/>
      <c r="AH92" s="18"/>
      <c r="AI92" s="18"/>
      <c r="AJ92" s="18"/>
      <c r="AK92" s="18"/>
      <c r="AL92" s="18"/>
      <c r="AM92" s="18"/>
      <c r="AN92" s="18"/>
      <c r="AO92" s="18"/>
      <c r="AP92" s="18"/>
      <c r="AQ92" s="18"/>
      <c r="AR92" s="18"/>
      <c r="AS92" s="18"/>
      <c r="AT92" s="18"/>
      <c r="AU92" s="18"/>
      <c r="AV92" s="18"/>
      <c r="AW92" s="18"/>
      <c r="AX92" s="18"/>
      <c r="AY92" s="18"/>
      <c r="AZ92" s="18"/>
      <c r="BA92" s="18"/>
      <c r="BB92" s="18"/>
      <c r="BC92" s="18"/>
      <c r="BD92" s="18"/>
      <c r="BE92" s="18"/>
      <c r="BF92" s="18"/>
      <c r="BG92" s="18"/>
      <c r="BH92" s="18"/>
      <c r="BI92" s="18"/>
      <c r="BJ92" s="18"/>
      <c r="BK92" s="18"/>
      <c r="BL92" s="18"/>
      <c r="BM92" s="18"/>
      <c r="BN92" s="18"/>
      <c r="BO92" s="18"/>
      <c r="BP92" s="18"/>
      <c r="BQ92" s="18"/>
      <c r="BR92" s="18"/>
      <c r="BS92" s="18"/>
      <c r="BT92" s="18"/>
      <c r="BU92" s="18"/>
    </row>
    <row r="93" spans="1:73" hidden="1" x14ac:dyDescent="0.25">
      <c r="A93" s="175"/>
      <c r="B93" s="179"/>
      <c r="C93" s="173"/>
      <c r="D93" s="174"/>
      <c r="E93" s="26"/>
      <c r="F93" s="26"/>
      <c r="G93" s="26"/>
      <c r="H93" s="26"/>
      <c r="I93" s="18" t="s">
        <v>117</v>
      </c>
      <c r="J93" s="26"/>
      <c r="K93" s="18"/>
      <c r="L93" s="26"/>
      <c r="M93" s="26"/>
      <c r="N93" s="26"/>
      <c r="O93" s="128"/>
      <c r="P93" s="26"/>
      <c r="Q93" s="26"/>
      <c r="R93" s="26"/>
      <c r="S93" s="128"/>
      <c r="T93" s="26"/>
      <c r="U93" s="26"/>
      <c r="V93" s="18"/>
      <c r="W93" s="18"/>
      <c r="X93" s="18"/>
      <c r="Y93" s="18"/>
      <c r="Z93" s="18"/>
      <c r="AA93" s="18"/>
      <c r="AB93" s="18"/>
      <c r="AC93" s="18"/>
      <c r="AD93" s="18"/>
      <c r="AE93" s="18"/>
      <c r="AF93" s="18"/>
      <c r="AG93" s="18"/>
      <c r="AH93" s="18"/>
      <c r="AI93" s="18"/>
      <c r="AJ93" s="18"/>
      <c r="AK93" s="18"/>
      <c r="AL93" s="18"/>
      <c r="AM93" s="18"/>
      <c r="AN93" s="18"/>
      <c r="AO93" s="18"/>
      <c r="AP93" s="18"/>
      <c r="AQ93" s="18"/>
      <c r="AR93" s="18"/>
      <c r="AS93" s="18"/>
      <c r="AT93" s="18"/>
      <c r="AU93" s="18"/>
      <c r="AV93" s="18"/>
      <c r="AW93" s="18"/>
      <c r="AX93" s="18"/>
      <c r="AY93" s="18"/>
      <c r="AZ93" s="18"/>
      <c r="BA93" s="18"/>
      <c r="BB93" s="18"/>
      <c r="BC93" s="18"/>
      <c r="BD93" s="18"/>
      <c r="BE93" s="18"/>
      <c r="BF93" s="18"/>
      <c r="BG93" s="18"/>
      <c r="BH93" s="18"/>
      <c r="BI93" s="18"/>
      <c r="BJ93" s="18"/>
      <c r="BK93" s="18"/>
      <c r="BL93" s="18"/>
      <c r="BM93" s="18"/>
      <c r="BN93" s="18"/>
      <c r="BO93" s="18"/>
      <c r="BP93" s="18"/>
      <c r="BQ93" s="18"/>
      <c r="BR93" s="18"/>
      <c r="BS93" s="18"/>
      <c r="BT93" s="18"/>
      <c r="BU93" s="18"/>
    </row>
    <row r="94" spans="1:73" hidden="1" x14ac:dyDescent="0.25">
      <c r="A94" s="175"/>
      <c r="B94" s="176"/>
      <c r="C94" s="26"/>
      <c r="D94" s="26"/>
      <c r="E94" s="26"/>
      <c r="F94" s="26"/>
      <c r="G94" s="26"/>
      <c r="H94" s="26"/>
      <c r="I94" s="18"/>
      <c r="J94" s="26"/>
      <c r="K94" s="18"/>
      <c r="L94" s="26"/>
      <c r="M94" s="26"/>
      <c r="N94" s="26"/>
      <c r="O94" s="26"/>
      <c r="P94" s="26"/>
      <c r="Q94" s="26"/>
      <c r="R94" s="26"/>
      <c r="S94" s="26"/>
      <c r="T94" s="26"/>
      <c r="U94" s="26"/>
      <c r="V94" s="18"/>
      <c r="W94" s="18"/>
      <c r="X94" s="18"/>
      <c r="Y94" s="18"/>
      <c r="Z94" s="18"/>
      <c r="AA94" s="18"/>
      <c r="AB94" s="18"/>
      <c r="AC94" s="18"/>
      <c r="AD94" s="18"/>
      <c r="AE94" s="18"/>
      <c r="AF94" s="18"/>
      <c r="AG94" s="18"/>
      <c r="AH94" s="18"/>
      <c r="AI94" s="18"/>
      <c r="AJ94" s="18"/>
      <c r="AK94" s="18"/>
      <c r="AL94" s="18"/>
      <c r="AM94" s="18"/>
      <c r="AN94" s="18"/>
      <c r="AO94" s="18"/>
      <c r="AP94" s="18"/>
      <c r="AQ94" s="18"/>
      <c r="AR94" s="18"/>
      <c r="AS94" s="18"/>
      <c r="AT94" s="18"/>
      <c r="AU94" s="18"/>
      <c r="AV94" s="18"/>
      <c r="AW94" s="18"/>
      <c r="AX94" s="18"/>
      <c r="AY94" s="18"/>
      <c r="AZ94" s="18"/>
      <c r="BA94" s="18"/>
      <c r="BB94" s="18"/>
      <c r="BC94" s="18"/>
      <c r="BD94" s="18"/>
      <c r="BE94" s="18"/>
      <c r="BF94" s="18"/>
      <c r="BG94" s="18"/>
      <c r="BH94" s="18"/>
      <c r="BI94" s="18"/>
      <c r="BJ94" s="18"/>
      <c r="BK94" s="18"/>
      <c r="BL94" s="18"/>
      <c r="BM94" s="18"/>
      <c r="BN94" s="18"/>
      <c r="BO94" s="18"/>
      <c r="BP94" s="18"/>
      <c r="BQ94" s="18"/>
      <c r="BR94" s="18"/>
      <c r="BS94" s="18"/>
      <c r="BT94" s="18"/>
      <c r="BU94" s="18"/>
    </row>
    <row r="95" spans="1:73" hidden="1" x14ac:dyDescent="0.25">
      <c r="A95" s="175"/>
      <c r="B95" s="176"/>
      <c r="C95" s="18"/>
      <c r="D95" s="18"/>
      <c r="E95" s="26"/>
      <c r="F95" s="18"/>
      <c r="G95" s="26"/>
      <c r="H95" s="26"/>
      <c r="I95" s="18"/>
      <c r="J95" s="565"/>
      <c r="K95" s="565"/>
      <c r="L95" s="565"/>
      <c r="M95" s="565"/>
      <c r="N95" s="565"/>
      <c r="O95" s="26"/>
      <c r="P95" s="26"/>
      <c r="Q95" s="26"/>
      <c r="R95" s="26"/>
      <c r="S95" s="26"/>
      <c r="T95" s="26"/>
      <c r="U95" s="26"/>
      <c r="V95" s="18"/>
      <c r="W95" s="18"/>
      <c r="X95" s="18"/>
      <c r="Y95" s="18"/>
      <c r="Z95" s="18"/>
      <c r="AA95" s="18"/>
      <c r="AB95" s="18"/>
      <c r="AC95" s="18"/>
      <c r="AD95" s="18"/>
      <c r="AE95" s="18"/>
      <c r="AF95" s="18"/>
      <c r="AG95" s="18"/>
      <c r="AH95" s="18"/>
      <c r="AI95" s="18"/>
      <c r="AJ95" s="18"/>
      <c r="AK95" s="18"/>
      <c r="AL95" s="18"/>
      <c r="AM95" s="18"/>
      <c r="AN95" s="18"/>
      <c r="AO95" s="18"/>
      <c r="AP95" s="18"/>
      <c r="AQ95" s="18"/>
      <c r="AR95" s="18"/>
      <c r="AS95" s="18"/>
      <c r="AT95" s="18"/>
      <c r="AU95" s="18"/>
      <c r="AV95" s="18"/>
      <c r="AW95" s="18"/>
      <c r="AX95" s="18"/>
      <c r="AY95" s="18"/>
      <c r="AZ95" s="18"/>
      <c r="BA95" s="18"/>
      <c r="BB95" s="18"/>
      <c r="BC95" s="18"/>
      <c r="BD95" s="18"/>
      <c r="BE95" s="18"/>
      <c r="BF95" s="18"/>
      <c r="BG95" s="18"/>
      <c r="BH95" s="18"/>
      <c r="BI95" s="18"/>
      <c r="BJ95" s="18"/>
      <c r="BK95" s="18"/>
      <c r="BL95" s="18"/>
      <c r="BM95" s="18"/>
      <c r="BN95" s="18"/>
      <c r="BO95" s="18"/>
      <c r="BP95" s="18"/>
      <c r="BQ95" s="18"/>
      <c r="BR95" s="18"/>
      <c r="BS95" s="18"/>
      <c r="BT95" s="18"/>
      <c r="BU95" s="18"/>
    </row>
    <row r="96" spans="1:73" hidden="1" x14ac:dyDescent="0.25">
      <c r="A96" s="175"/>
      <c r="B96" s="176"/>
      <c r="C96" s="514" t="s">
        <v>459</v>
      </c>
      <c r="D96" s="515"/>
      <c r="E96" s="515"/>
      <c r="F96" s="515"/>
      <c r="G96" s="515"/>
      <c r="H96" s="516"/>
      <c r="I96" s="18"/>
      <c r="J96" s="514" t="s">
        <v>253</v>
      </c>
      <c r="K96" s="515"/>
      <c r="L96" s="515"/>
      <c r="M96" s="516"/>
      <c r="N96" s="19"/>
      <c r="O96" s="18"/>
      <c r="P96" s="18"/>
      <c r="Q96" s="18"/>
      <c r="R96" s="18"/>
      <c r="S96" s="560" t="s">
        <v>254</v>
      </c>
      <c r="T96" s="563"/>
      <c r="U96" s="563"/>
      <c r="V96" s="563"/>
      <c r="W96" s="563"/>
      <c r="X96" s="563"/>
      <c r="Y96" s="561"/>
      <c r="Z96" s="18"/>
      <c r="AA96" s="560" t="s">
        <v>254</v>
      </c>
      <c r="AB96" s="563"/>
      <c r="AC96" s="563"/>
      <c r="AD96" s="563"/>
      <c r="AE96" s="563"/>
      <c r="AF96" s="563"/>
      <c r="AG96" s="561"/>
      <c r="AH96" s="18"/>
      <c r="AI96" s="18"/>
      <c r="AJ96" s="18"/>
      <c r="AK96" s="18"/>
      <c r="AL96" s="18"/>
      <c r="AM96" s="18"/>
      <c r="AN96" s="18"/>
      <c r="AO96" s="18"/>
      <c r="AP96" s="18"/>
      <c r="AQ96" s="18"/>
      <c r="AR96" s="18"/>
      <c r="AS96" s="18"/>
      <c r="AT96" s="18"/>
      <c r="AU96" s="18"/>
      <c r="AV96" s="18"/>
      <c r="AW96" s="18"/>
      <c r="AX96" s="18"/>
      <c r="AY96" s="18"/>
      <c r="AZ96" s="18"/>
      <c r="BA96" s="18"/>
      <c r="BB96" s="18"/>
      <c r="BC96" s="18"/>
      <c r="BD96" s="18"/>
      <c r="BE96" s="18"/>
      <c r="BF96" s="18"/>
      <c r="BG96" s="18"/>
      <c r="BH96" s="18"/>
      <c r="BI96" s="18"/>
      <c r="BJ96" s="18"/>
      <c r="BK96" s="18"/>
      <c r="BL96" s="18"/>
      <c r="BM96" s="18"/>
      <c r="BN96" s="18"/>
      <c r="BO96" s="18"/>
      <c r="BP96" s="18"/>
      <c r="BQ96" s="18"/>
      <c r="BR96" s="18"/>
      <c r="BS96" s="18"/>
      <c r="BT96" s="18"/>
      <c r="BU96" s="18"/>
    </row>
    <row r="97" spans="1:73" hidden="1" x14ac:dyDescent="0.25">
      <c r="A97" s="175"/>
      <c r="B97" s="176"/>
      <c r="C97" s="18" t="s">
        <v>18</v>
      </c>
      <c r="D97" s="26"/>
      <c r="E97" s="26"/>
      <c r="F97" s="26"/>
      <c r="G97" s="26"/>
      <c r="H97" s="26"/>
      <c r="I97" s="26"/>
      <c r="J97" s="18"/>
      <c r="K97" s="26"/>
      <c r="L97" s="18"/>
      <c r="M97" s="26"/>
      <c r="N97" s="18"/>
      <c r="O97" s="18"/>
      <c r="P97" s="18"/>
      <c r="Q97" s="18"/>
      <c r="R97" s="18"/>
      <c r="S97" s="18"/>
      <c r="T97" s="18"/>
      <c r="U97" s="18"/>
      <c r="V97" s="18"/>
      <c r="W97" s="18"/>
      <c r="X97" s="18"/>
      <c r="Y97" s="18"/>
      <c r="Z97" s="18"/>
      <c r="AA97" s="166" t="s">
        <v>353</v>
      </c>
      <c r="AB97" s="18"/>
      <c r="AC97" s="18"/>
      <c r="AD97" s="18"/>
      <c r="AE97" s="18"/>
      <c r="AF97" s="18"/>
      <c r="AG97" s="18"/>
      <c r="AH97" s="18"/>
      <c r="AI97" s="18"/>
      <c r="AJ97" s="18"/>
      <c r="AK97" s="177" t="s">
        <v>354</v>
      </c>
      <c r="AL97" s="126"/>
      <c r="AM97" s="126"/>
      <c r="AN97" s="126"/>
      <c r="AO97" s="126"/>
      <c r="AP97" s="126"/>
      <c r="AQ97" s="126"/>
      <c r="AR97" s="126"/>
      <c r="AS97" s="126"/>
      <c r="AT97" s="126"/>
      <c r="AU97" s="126"/>
      <c r="AV97" s="126"/>
      <c r="AW97" s="126"/>
      <c r="AX97" s="126"/>
      <c r="AY97" s="126"/>
      <c r="AZ97" s="126"/>
      <c r="BA97" s="126"/>
      <c r="BB97" s="126"/>
      <c r="BC97" s="126"/>
      <c r="BD97" s="126"/>
      <c r="BE97" s="126"/>
      <c r="BF97" s="126"/>
      <c r="BG97" s="126"/>
      <c r="BH97" s="126"/>
      <c r="BI97" s="126"/>
      <c r="BJ97" s="126"/>
      <c r="BK97" s="126"/>
      <c r="BL97" s="126"/>
      <c r="BM97" s="126"/>
      <c r="BN97" s="126"/>
      <c r="BO97" s="126"/>
      <c r="BP97" s="126"/>
      <c r="BQ97" s="126"/>
      <c r="BR97" s="126"/>
      <c r="BS97" s="126"/>
      <c r="BT97" s="126"/>
      <c r="BU97" s="126"/>
    </row>
    <row r="98" spans="1:73" hidden="1" x14ac:dyDescent="0.25">
      <c r="A98" s="26"/>
      <c r="B98" s="26"/>
      <c r="C98" s="26" t="s">
        <v>83</v>
      </c>
      <c r="D98" s="26"/>
      <c r="E98" s="26"/>
      <c r="F98" s="26"/>
      <c r="G98" s="26"/>
      <c r="H98" s="26"/>
      <c r="I98" s="18"/>
      <c r="J98" s="166" t="s">
        <v>18</v>
      </c>
      <c r="K98" s="18"/>
      <c r="L98" s="18"/>
      <c r="M98" s="18"/>
      <c r="N98" s="18"/>
      <c r="O98" s="18"/>
      <c r="P98" s="18"/>
      <c r="Q98" s="18"/>
      <c r="R98" s="18"/>
      <c r="S98" s="166" t="s">
        <v>338</v>
      </c>
      <c r="T98" s="18"/>
      <c r="U98" s="18"/>
      <c r="V98" s="18"/>
      <c r="W98" s="18"/>
      <c r="X98" s="18"/>
      <c r="Y98" s="18"/>
      <c r="Z98" s="18"/>
      <c r="AA98" s="166" t="s">
        <v>338</v>
      </c>
      <c r="AB98" s="18"/>
      <c r="AC98" s="18"/>
      <c r="AD98" s="18"/>
      <c r="AE98" s="18"/>
      <c r="AF98" s="18"/>
      <c r="AG98" s="18"/>
      <c r="AH98" s="18"/>
      <c r="AI98" s="18"/>
      <c r="AJ98" s="18"/>
      <c r="AK98" s="526" t="s">
        <v>355</v>
      </c>
      <c r="AL98" s="526"/>
      <c r="AM98" s="526"/>
      <c r="AN98" s="526"/>
      <c r="AO98" s="526"/>
      <c r="AP98" s="526"/>
      <c r="AQ98" s="526"/>
      <c r="AR98" s="526"/>
      <c r="AS98" s="526"/>
      <c r="AT98" s="526"/>
      <c r="AU98" s="526"/>
      <c r="AV98" s="526"/>
      <c r="AW98" s="526"/>
      <c r="AX98" s="526"/>
      <c r="AY98" s="526"/>
      <c r="AZ98" s="526"/>
      <c r="BA98" s="526"/>
      <c r="BB98" s="526"/>
      <c r="BC98" s="526"/>
      <c r="BD98" s="526"/>
      <c r="BE98" s="526"/>
      <c r="BF98" s="526"/>
      <c r="BG98" s="526"/>
      <c r="BH98" s="526"/>
      <c r="BI98" s="526"/>
      <c r="BJ98" s="526"/>
      <c r="BK98" s="526"/>
      <c r="BL98" s="526"/>
      <c r="BM98" s="526"/>
      <c r="BN98" s="526"/>
      <c r="BO98" s="526"/>
      <c r="BP98" s="526"/>
      <c r="BQ98" s="526"/>
      <c r="BR98" s="526"/>
      <c r="BS98" s="526"/>
      <c r="BT98" s="526"/>
      <c r="BU98" s="526"/>
    </row>
    <row r="99" spans="1:73" ht="13" hidden="1" x14ac:dyDescent="0.3">
      <c r="A99" s="180"/>
      <c r="B99" s="26"/>
      <c r="C99" s="26" t="s">
        <v>84</v>
      </c>
      <c r="D99" s="26"/>
      <c r="E99" s="26"/>
      <c r="F99" s="26"/>
      <c r="G99" s="26"/>
      <c r="H99" s="26"/>
      <c r="I99" s="18"/>
      <c r="J99" s="136" t="s">
        <v>251</v>
      </c>
      <c r="K99" s="18"/>
      <c r="L99" s="18"/>
      <c r="M99" s="26"/>
      <c r="N99" s="18"/>
      <c r="O99" s="18"/>
      <c r="P99" s="18"/>
      <c r="Q99" s="18"/>
      <c r="R99" s="18"/>
      <c r="S99" s="166" t="s">
        <v>255</v>
      </c>
      <c r="T99" s="18"/>
      <c r="U99" s="18"/>
      <c r="V99" s="18"/>
      <c r="W99" s="18"/>
      <c r="X99" s="18"/>
      <c r="Y99" s="18"/>
      <c r="Z99" s="18"/>
      <c r="AA99" s="166" t="s">
        <v>255</v>
      </c>
      <c r="AB99" s="18"/>
      <c r="AC99" s="18"/>
      <c r="AD99" s="18"/>
      <c r="AE99" s="18"/>
      <c r="AF99" s="18"/>
      <c r="AG99" s="18"/>
      <c r="AH99" s="18"/>
      <c r="AI99" s="18"/>
      <c r="AJ99" s="18"/>
      <c r="AK99" s="512" t="s">
        <v>358</v>
      </c>
      <c r="AL99" s="512"/>
      <c r="AM99" s="512"/>
      <c r="AN99" s="512"/>
      <c r="AO99" s="512"/>
      <c r="AP99" s="512"/>
      <c r="AQ99" s="512"/>
      <c r="AR99" s="512"/>
      <c r="AS99" s="512"/>
      <c r="AT99" s="512"/>
      <c r="AU99" s="512"/>
      <c r="AV99" s="512"/>
      <c r="AW99" s="512"/>
      <c r="AX99" s="512"/>
      <c r="AY99" s="512"/>
      <c r="AZ99" s="512"/>
      <c r="BA99" s="512"/>
      <c r="BB99" s="512"/>
      <c r="BC99" s="512"/>
      <c r="BD99" s="512"/>
      <c r="BE99" s="512"/>
      <c r="BF99" s="512"/>
      <c r="BG99" s="512"/>
      <c r="BH99" s="512"/>
      <c r="BI99" s="512"/>
      <c r="BJ99" s="512"/>
      <c r="BK99" s="512"/>
      <c r="BL99" s="512"/>
      <c r="BM99" s="512"/>
      <c r="BN99" s="512"/>
      <c r="BO99" s="512"/>
      <c r="BP99" s="512"/>
      <c r="BQ99" s="512"/>
      <c r="BR99" s="512"/>
      <c r="BS99" s="512"/>
      <c r="BT99" s="512"/>
      <c r="BU99" s="512"/>
    </row>
    <row r="100" spans="1:73" hidden="1" x14ac:dyDescent="0.25">
      <c r="A100" s="181"/>
      <c r="B100" s="182"/>
      <c r="C100" s="26" t="s">
        <v>82</v>
      </c>
      <c r="D100" s="182"/>
      <c r="E100" s="182"/>
      <c r="F100" s="26"/>
      <c r="G100" s="26"/>
      <c r="H100" s="26"/>
      <c r="I100" s="18"/>
      <c r="J100" s="136" t="s">
        <v>249</v>
      </c>
      <c r="K100" s="18"/>
      <c r="L100" s="18"/>
      <c r="M100" s="26"/>
      <c r="N100" s="18"/>
      <c r="O100" s="18"/>
      <c r="P100" s="18"/>
      <c r="Q100" s="18"/>
      <c r="R100" s="18"/>
      <c r="S100" s="166" t="s">
        <v>256</v>
      </c>
      <c r="T100" s="18"/>
      <c r="U100" s="18"/>
      <c r="V100" s="18"/>
      <c r="W100" s="18"/>
      <c r="X100" s="18"/>
      <c r="Y100" s="18"/>
      <c r="Z100" s="18"/>
      <c r="AA100" s="166" t="s">
        <v>256</v>
      </c>
      <c r="AB100" s="18"/>
      <c r="AC100" s="18"/>
      <c r="AD100" s="18"/>
      <c r="AE100" s="18"/>
      <c r="AF100" s="18"/>
      <c r="AG100" s="18"/>
      <c r="AH100" s="18"/>
      <c r="AI100" s="18"/>
      <c r="AJ100" s="18"/>
      <c r="AK100" s="512" t="s">
        <v>359</v>
      </c>
      <c r="AL100" s="512"/>
      <c r="AM100" s="512"/>
      <c r="AN100" s="512"/>
      <c r="AO100" s="512"/>
      <c r="AP100" s="512"/>
      <c r="AQ100" s="512"/>
      <c r="AR100" s="512"/>
      <c r="AS100" s="512"/>
      <c r="AT100" s="512"/>
      <c r="AU100" s="512"/>
      <c r="AV100" s="512"/>
      <c r="AW100" s="512"/>
      <c r="AX100" s="512"/>
      <c r="AY100" s="512"/>
      <c r="AZ100" s="512"/>
      <c r="BA100" s="512"/>
      <c r="BB100" s="512"/>
      <c r="BC100" s="512"/>
      <c r="BD100" s="512"/>
      <c r="BE100" s="512"/>
      <c r="BF100" s="512"/>
      <c r="BG100" s="512"/>
      <c r="BH100" s="512"/>
      <c r="BI100" s="512"/>
      <c r="BJ100" s="512"/>
      <c r="BK100" s="512"/>
      <c r="BL100" s="512"/>
      <c r="BM100" s="512"/>
      <c r="BN100" s="512"/>
      <c r="BO100" s="512"/>
      <c r="BP100" s="512"/>
      <c r="BQ100" s="512"/>
      <c r="BR100" s="512"/>
      <c r="BS100" s="512"/>
      <c r="BT100" s="512"/>
      <c r="BU100" s="512"/>
    </row>
    <row r="101" spans="1:73" hidden="1" x14ac:dyDescent="0.25">
      <c r="A101" s="181"/>
      <c r="B101" s="183"/>
      <c r="C101" s="185" t="s">
        <v>457</v>
      </c>
      <c r="D101" s="182"/>
      <c r="E101" s="182"/>
      <c r="F101" s="26"/>
      <c r="G101" s="26"/>
      <c r="H101" s="26"/>
      <c r="I101" s="18"/>
      <c r="J101" s="136" t="s">
        <v>250</v>
      </c>
      <c r="K101" s="18"/>
      <c r="L101" s="18"/>
      <c r="M101" s="26"/>
      <c r="N101" s="18"/>
      <c r="O101" s="18"/>
      <c r="P101" s="18"/>
      <c r="Q101" s="18"/>
      <c r="R101" s="18"/>
      <c r="S101" s="166" t="s">
        <v>257</v>
      </c>
      <c r="T101" s="18"/>
      <c r="U101" s="18"/>
      <c r="V101" s="18"/>
      <c r="W101" s="18"/>
      <c r="X101" s="18"/>
      <c r="Y101" s="18"/>
      <c r="Z101" s="18"/>
      <c r="AA101" s="166" t="s">
        <v>257</v>
      </c>
      <c r="AB101" s="18"/>
      <c r="AC101" s="18"/>
      <c r="AD101" s="18"/>
      <c r="AE101" s="18"/>
      <c r="AF101" s="18"/>
      <c r="AG101" s="18"/>
      <c r="AH101" s="18"/>
      <c r="AI101" s="18"/>
      <c r="AJ101" s="18"/>
      <c r="AK101" s="512" t="s">
        <v>361</v>
      </c>
      <c r="AL101" s="512"/>
      <c r="AM101" s="512"/>
      <c r="AN101" s="512"/>
      <c r="AO101" s="512"/>
      <c r="AP101" s="512"/>
      <c r="AQ101" s="512"/>
      <c r="AR101" s="512"/>
      <c r="AS101" s="512"/>
      <c r="AT101" s="512"/>
      <c r="AU101" s="512"/>
      <c r="AV101" s="512"/>
      <c r="AW101" s="512"/>
      <c r="AX101" s="512"/>
      <c r="AY101" s="512"/>
      <c r="AZ101" s="512"/>
      <c r="BA101" s="512"/>
      <c r="BB101" s="512"/>
      <c r="BC101" s="512"/>
      <c r="BD101" s="512"/>
      <c r="BE101" s="512"/>
      <c r="BF101" s="512"/>
      <c r="BG101" s="512"/>
      <c r="BH101" s="512"/>
      <c r="BI101" s="512"/>
      <c r="BJ101" s="512"/>
      <c r="BK101" s="512"/>
      <c r="BL101" s="512"/>
      <c r="BM101" s="512"/>
      <c r="BN101" s="512"/>
      <c r="BO101" s="512"/>
      <c r="BP101" s="512"/>
      <c r="BQ101" s="512"/>
      <c r="BR101" s="512"/>
      <c r="BS101" s="512"/>
      <c r="BT101" s="512"/>
      <c r="BU101" s="512"/>
    </row>
    <row r="102" spans="1:73" hidden="1" x14ac:dyDescent="0.25">
      <c r="A102" s="181"/>
      <c r="B102" s="181"/>
      <c r="C102" s="185" t="s">
        <v>458</v>
      </c>
      <c r="D102" s="182"/>
      <c r="E102" s="182"/>
      <c r="F102" s="26"/>
      <c r="G102" s="26"/>
      <c r="H102" s="26"/>
      <c r="I102" s="18"/>
      <c r="J102" s="184" t="s">
        <v>252</v>
      </c>
      <c r="K102" s="18"/>
      <c r="L102" s="18"/>
      <c r="M102" s="185"/>
      <c r="N102" s="18"/>
      <c r="O102" s="18"/>
      <c r="P102" s="18"/>
      <c r="Q102" s="18"/>
      <c r="R102" s="18"/>
      <c r="S102" s="136" t="s">
        <v>327</v>
      </c>
      <c r="T102" s="18"/>
      <c r="U102" s="18"/>
      <c r="V102" s="18"/>
      <c r="W102" s="18"/>
      <c r="X102" s="18"/>
      <c r="Y102" s="18"/>
      <c r="Z102" s="18"/>
      <c r="AA102" s="136" t="s">
        <v>327</v>
      </c>
      <c r="AB102" s="18"/>
      <c r="AC102" s="18"/>
      <c r="AD102" s="18"/>
      <c r="AE102" s="18"/>
      <c r="AF102" s="18"/>
      <c r="AG102" s="18"/>
      <c r="AH102" s="18"/>
      <c r="AI102" s="18"/>
      <c r="AJ102" s="18"/>
      <c r="AK102" s="512" t="s">
        <v>360</v>
      </c>
      <c r="AL102" s="512"/>
      <c r="AM102" s="512"/>
      <c r="AN102" s="512"/>
      <c r="AO102" s="512"/>
      <c r="AP102" s="512"/>
      <c r="AQ102" s="512"/>
      <c r="AR102" s="512"/>
      <c r="AS102" s="512"/>
      <c r="AT102" s="512"/>
      <c r="AU102" s="512"/>
      <c r="AV102" s="512"/>
      <c r="AW102" s="512"/>
      <c r="AX102" s="512"/>
      <c r="AY102" s="512"/>
      <c r="AZ102" s="512"/>
      <c r="BA102" s="512"/>
      <c r="BB102" s="512"/>
      <c r="BC102" s="512"/>
      <c r="BD102" s="512"/>
      <c r="BE102" s="512"/>
      <c r="BF102" s="512"/>
      <c r="BG102" s="512"/>
      <c r="BH102" s="512"/>
      <c r="BI102" s="512"/>
      <c r="BJ102" s="512"/>
      <c r="BK102" s="512"/>
      <c r="BL102" s="512"/>
      <c r="BM102" s="512"/>
      <c r="BN102" s="512"/>
      <c r="BO102" s="512"/>
      <c r="BP102" s="512"/>
      <c r="BQ102" s="512"/>
      <c r="BR102" s="512"/>
      <c r="BS102" s="512"/>
      <c r="BT102" s="512"/>
      <c r="BU102" s="512"/>
    </row>
    <row r="103" spans="1:73" hidden="1" x14ac:dyDescent="0.25">
      <c r="A103" s="182"/>
      <c r="B103" s="26"/>
      <c r="C103" s="185" t="s">
        <v>525</v>
      </c>
      <c r="D103" s="174"/>
      <c r="E103" s="182"/>
      <c r="F103" s="26"/>
      <c r="G103" s="26"/>
      <c r="H103" s="26"/>
      <c r="I103" s="18"/>
      <c r="J103" s="26"/>
      <c r="K103" s="18"/>
      <c r="L103" s="18"/>
      <c r="M103" s="185"/>
      <c r="N103" s="18"/>
      <c r="O103" s="18"/>
      <c r="P103" s="18"/>
      <c r="Q103" s="18"/>
      <c r="R103" s="18"/>
      <c r="S103" s="166" t="s">
        <v>328</v>
      </c>
      <c r="T103" s="18"/>
      <c r="U103" s="18"/>
      <c r="V103" s="18"/>
      <c r="W103" s="18"/>
      <c r="X103" s="18"/>
      <c r="Y103" s="18"/>
      <c r="Z103" s="18"/>
      <c r="AA103" s="166" t="s">
        <v>328</v>
      </c>
      <c r="AB103" s="18"/>
      <c r="AC103" s="18"/>
      <c r="AD103" s="18"/>
      <c r="AE103" s="18"/>
      <c r="AF103" s="18"/>
      <c r="AG103" s="18"/>
      <c r="AH103" s="18"/>
      <c r="AI103" s="18"/>
      <c r="AJ103" s="18"/>
      <c r="AK103" s="512" t="s">
        <v>380</v>
      </c>
      <c r="AL103" s="512"/>
      <c r="AM103" s="512"/>
      <c r="AN103" s="512"/>
      <c r="AO103" s="512"/>
      <c r="AP103" s="512"/>
      <c r="AQ103" s="512"/>
      <c r="AR103" s="512"/>
      <c r="AS103" s="512"/>
      <c r="AT103" s="512"/>
      <c r="AU103" s="512"/>
      <c r="AV103" s="512"/>
      <c r="AW103" s="512"/>
      <c r="AX103" s="512"/>
      <c r="AY103" s="512"/>
      <c r="AZ103" s="512"/>
      <c r="BA103" s="512"/>
      <c r="BB103" s="512"/>
      <c r="BC103" s="512"/>
      <c r="BD103" s="512"/>
      <c r="BE103" s="512"/>
      <c r="BF103" s="512"/>
      <c r="BG103" s="512"/>
      <c r="BH103" s="512"/>
      <c r="BI103" s="512"/>
      <c r="BJ103" s="512"/>
      <c r="BK103" s="512"/>
      <c r="BL103" s="512"/>
      <c r="BM103" s="512"/>
      <c r="BN103" s="512"/>
      <c r="BO103" s="512"/>
      <c r="BP103" s="512"/>
      <c r="BQ103" s="512"/>
      <c r="BR103" s="512"/>
      <c r="BS103" s="512"/>
      <c r="BT103" s="512"/>
      <c r="BU103" s="512"/>
    </row>
    <row r="104" spans="1:73" hidden="1" x14ac:dyDescent="0.25">
      <c r="A104" s="182"/>
      <c r="B104" s="26"/>
      <c r="C104" s="26"/>
      <c r="D104" s="174"/>
      <c r="E104" s="182"/>
      <c r="F104" s="26"/>
      <c r="G104" s="26"/>
      <c r="H104" s="26"/>
      <c r="I104" s="18"/>
      <c r="J104" s="18"/>
      <c r="K104" s="26"/>
      <c r="L104" s="18"/>
      <c r="M104" s="185"/>
      <c r="N104" s="18"/>
      <c r="O104" s="18"/>
      <c r="P104" s="18"/>
      <c r="Q104" s="18"/>
      <c r="R104" s="18"/>
      <c r="S104" s="166" t="s">
        <v>329</v>
      </c>
      <c r="T104" s="18"/>
      <c r="U104" s="18"/>
      <c r="V104" s="18"/>
      <c r="W104" s="18"/>
      <c r="X104" s="18"/>
      <c r="Y104" s="18"/>
      <c r="Z104" s="18"/>
      <c r="AA104" s="166" t="s">
        <v>329</v>
      </c>
      <c r="AB104" s="18"/>
      <c r="AC104" s="18"/>
      <c r="AD104" s="18"/>
      <c r="AE104" s="18"/>
      <c r="AF104" s="18"/>
      <c r="AG104" s="18"/>
      <c r="AH104" s="18"/>
      <c r="AI104" s="18"/>
      <c r="AJ104" s="18"/>
      <c r="AK104" s="512" t="s">
        <v>364</v>
      </c>
      <c r="AL104" s="512"/>
      <c r="AM104" s="512"/>
      <c r="AN104" s="512"/>
      <c r="AO104" s="512"/>
      <c r="AP104" s="512"/>
      <c r="AQ104" s="512"/>
      <c r="AR104" s="512"/>
      <c r="AS104" s="512"/>
      <c r="AT104" s="512"/>
      <c r="AU104" s="512"/>
      <c r="AV104" s="512"/>
      <c r="AW104" s="512"/>
      <c r="AX104" s="512"/>
      <c r="AY104" s="512"/>
      <c r="AZ104" s="512"/>
      <c r="BA104" s="512"/>
      <c r="BB104" s="512"/>
      <c r="BC104" s="512"/>
      <c r="BD104" s="512"/>
      <c r="BE104" s="512"/>
      <c r="BF104" s="512"/>
      <c r="BG104" s="512"/>
      <c r="BH104" s="512"/>
      <c r="BI104" s="512"/>
      <c r="BJ104" s="512"/>
      <c r="BK104" s="512"/>
      <c r="BL104" s="512"/>
      <c r="BM104" s="512"/>
      <c r="BN104" s="512"/>
      <c r="BO104" s="512"/>
      <c r="BP104" s="512"/>
      <c r="BQ104" s="512"/>
      <c r="BR104" s="512"/>
      <c r="BS104" s="512"/>
      <c r="BT104" s="512"/>
      <c r="BU104" s="512"/>
    </row>
    <row r="105" spans="1:73" hidden="1" x14ac:dyDescent="0.25">
      <c r="A105" s="182"/>
      <c r="B105" s="173"/>
      <c r="C105" s="165"/>
      <c r="D105" s="165"/>
      <c r="E105" s="165"/>
      <c r="F105" s="165"/>
      <c r="G105" s="26"/>
      <c r="H105" s="26"/>
      <c r="I105" s="18"/>
      <c r="J105" s="18"/>
      <c r="K105" s="26"/>
      <c r="L105" s="42"/>
      <c r="M105" s="185"/>
      <c r="N105" s="18"/>
      <c r="O105" s="18"/>
      <c r="P105" s="18"/>
      <c r="Q105" s="18"/>
      <c r="R105" s="18"/>
      <c r="S105" s="166" t="s">
        <v>330</v>
      </c>
      <c r="T105" s="18"/>
      <c r="U105" s="18"/>
      <c r="V105" s="18"/>
      <c r="W105" s="18"/>
      <c r="X105" s="18"/>
      <c r="Y105" s="18"/>
      <c r="Z105" s="18"/>
      <c r="AA105" s="166" t="s">
        <v>330</v>
      </c>
      <c r="AB105" s="18"/>
      <c r="AC105" s="18"/>
      <c r="AD105" s="18"/>
      <c r="AE105" s="18"/>
      <c r="AF105" s="18"/>
      <c r="AG105" s="18"/>
      <c r="AH105" s="18"/>
      <c r="AI105" s="18"/>
      <c r="AJ105" s="18"/>
      <c r="AK105" s="512" t="s">
        <v>411</v>
      </c>
      <c r="AL105" s="512"/>
      <c r="AM105" s="512"/>
      <c r="AN105" s="512"/>
      <c r="AO105" s="512"/>
      <c r="AP105" s="512"/>
      <c r="AQ105" s="512"/>
      <c r="AR105" s="512"/>
      <c r="AS105" s="512"/>
      <c r="AT105" s="512"/>
      <c r="AU105" s="512"/>
      <c r="AV105" s="512"/>
      <c r="AW105" s="512"/>
      <c r="AX105" s="512"/>
      <c r="AY105" s="512"/>
      <c r="AZ105" s="512"/>
      <c r="BA105" s="512"/>
      <c r="BB105" s="512"/>
      <c r="BC105" s="512"/>
      <c r="BD105" s="512"/>
      <c r="BE105" s="512"/>
      <c r="BF105" s="512"/>
      <c r="BG105" s="512"/>
      <c r="BH105" s="512"/>
      <c r="BI105" s="512"/>
      <c r="BJ105" s="512"/>
      <c r="BK105" s="512"/>
      <c r="BL105" s="512"/>
      <c r="BM105" s="512"/>
      <c r="BN105" s="512"/>
      <c r="BO105" s="512"/>
      <c r="BP105" s="512"/>
      <c r="BQ105" s="512"/>
      <c r="BR105" s="512"/>
      <c r="BS105" s="512"/>
      <c r="BT105" s="512"/>
      <c r="BU105" s="512"/>
    </row>
    <row r="106" spans="1:73" hidden="1" x14ac:dyDescent="0.25">
      <c r="A106" s="181"/>
      <c r="B106" s="182"/>
      <c r="C106" s="514" t="s">
        <v>455</v>
      </c>
      <c r="D106" s="515"/>
      <c r="E106" s="515"/>
      <c r="F106" s="515"/>
      <c r="G106" s="515"/>
      <c r="H106" s="515"/>
      <c r="I106" s="516"/>
      <c r="J106" s="18"/>
      <c r="K106" s="26"/>
      <c r="L106" s="26"/>
      <c r="M106" s="185"/>
      <c r="N106" s="18"/>
      <c r="O106" s="18"/>
      <c r="P106" s="18"/>
      <c r="Q106" s="18"/>
      <c r="R106" s="18"/>
      <c r="S106" s="166" t="s">
        <v>331</v>
      </c>
      <c r="T106" s="18"/>
      <c r="U106" s="18"/>
      <c r="V106" s="18"/>
      <c r="W106" s="18"/>
      <c r="X106" s="18"/>
      <c r="Y106" s="18"/>
      <c r="Z106" s="18"/>
      <c r="AA106" s="166" t="s">
        <v>331</v>
      </c>
      <c r="AB106" s="18"/>
      <c r="AC106" s="18"/>
      <c r="AD106" s="18"/>
      <c r="AE106" s="18"/>
      <c r="AF106" s="18"/>
      <c r="AG106" s="18"/>
      <c r="AH106" s="18"/>
      <c r="AI106" s="18"/>
      <c r="AJ106" s="18"/>
      <c r="AK106" s="513" t="s">
        <v>425</v>
      </c>
      <c r="AL106" s="511"/>
      <c r="AM106" s="511"/>
      <c r="AN106" s="511"/>
      <c r="AO106" s="511"/>
      <c r="AP106" s="511"/>
      <c r="AQ106" s="511"/>
      <c r="AR106" s="511"/>
      <c r="AS106" s="511"/>
      <c r="AT106" s="511"/>
      <c r="AU106" s="511"/>
      <c r="AV106" s="511"/>
      <c r="AW106" s="511"/>
      <c r="AX106" s="511"/>
      <c r="AY106" s="511"/>
      <c r="AZ106" s="511"/>
      <c r="BA106" s="511"/>
      <c r="BB106" s="511"/>
      <c r="BC106" s="511"/>
      <c r="BD106" s="511"/>
      <c r="BE106" s="511"/>
      <c r="BF106" s="511"/>
      <c r="BG106" s="511"/>
      <c r="BH106" s="511"/>
      <c r="BI106" s="511"/>
      <c r="BJ106" s="511"/>
      <c r="BK106" s="511"/>
      <c r="BL106" s="511"/>
      <c r="BM106" s="511"/>
      <c r="BN106" s="511"/>
      <c r="BO106" s="511"/>
      <c r="BP106" s="511"/>
      <c r="BQ106" s="511"/>
      <c r="BR106" s="511"/>
      <c r="BS106" s="511"/>
      <c r="BT106" s="511"/>
      <c r="BU106" s="511"/>
    </row>
    <row r="107" spans="1:73" hidden="1" x14ac:dyDescent="0.25">
      <c r="A107" s="181"/>
      <c r="B107" s="182"/>
      <c r="C107" s="18" t="s">
        <v>18</v>
      </c>
      <c r="D107" s="182"/>
      <c r="E107" s="182"/>
      <c r="F107" s="26"/>
      <c r="G107" s="26"/>
      <c r="H107" s="26"/>
      <c r="I107" s="18"/>
      <c r="J107" s="18"/>
      <c r="K107" s="26"/>
      <c r="L107" s="26"/>
      <c r="M107" s="185"/>
      <c r="N107" s="18"/>
      <c r="O107" s="18"/>
      <c r="P107" s="18"/>
      <c r="Q107" s="18"/>
      <c r="R107" s="18"/>
      <c r="S107" s="166" t="s">
        <v>258</v>
      </c>
      <c r="T107" s="18"/>
      <c r="U107" s="18"/>
      <c r="V107" s="18"/>
      <c r="W107" s="18"/>
      <c r="X107" s="18"/>
      <c r="Y107" s="18"/>
      <c r="Z107" s="18"/>
      <c r="AA107" s="166" t="s">
        <v>258</v>
      </c>
      <c r="AB107" s="18"/>
      <c r="AC107" s="18"/>
      <c r="AD107" s="18"/>
      <c r="AE107" s="18"/>
      <c r="AF107" s="18"/>
      <c r="AG107" s="18"/>
      <c r="AH107" s="18"/>
      <c r="AI107" s="18"/>
      <c r="AJ107" s="18"/>
      <c r="AK107" s="513" t="s">
        <v>426</v>
      </c>
      <c r="AL107" s="511"/>
      <c r="AM107" s="511"/>
      <c r="AN107" s="511"/>
      <c r="AO107" s="511"/>
      <c r="AP107" s="511"/>
      <c r="AQ107" s="511"/>
      <c r="AR107" s="511"/>
      <c r="AS107" s="511"/>
      <c r="AT107" s="511"/>
      <c r="AU107" s="511"/>
      <c r="AV107" s="511"/>
      <c r="AW107" s="511"/>
      <c r="AX107" s="511"/>
      <c r="AY107" s="511"/>
      <c r="AZ107" s="511"/>
      <c r="BA107" s="511"/>
      <c r="BB107" s="511"/>
      <c r="BC107" s="511"/>
      <c r="BD107" s="511"/>
      <c r="BE107" s="511"/>
      <c r="BF107" s="511"/>
      <c r="BG107" s="511"/>
      <c r="BH107" s="511"/>
      <c r="BI107" s="511"/>
      <c r="BJ107" s="511"/>
      <c r="BK107" s="511"/>
      <c r="BL107" s="511"/>
      <c r="BM107" s="511"/>
      <c r="BN107" s="511"/>
      <c r="BO107" s="511"/>
      <c r="BP107" s="511"/>
      <c r="BQ107" s="511"/>
      <c r="BR107" s="511"/>
      <c r="BS107" s="511"/>
      <c r="BT107" s="511"/>
      <c r="BU107" s="511"/>
    </row>
    <row r="108" spans="1:73" hidden="1" x14ac:dyDescent="0.25">
      <c r="A108" s="181"/>
      <c r="B108" s="182"/>
      <c r="C108" s="128" t="s">
        <v>241</v>
      </c>
      <c r="D108" s="182"/>
      <c r="E108" s="182"/>
      <c r="F108" s="26"/>
      <c r="G108" s="26"/>
      <c r="H108" s="26"/>
      <c r="I108" s="18"/>
      <c r="J108" s="18"/>
      <c r="K108" s="26"/>
      <c r="L108" s="26"/>
      <c r="M108" s="185"/>
      <c r="N108" s="18"/>
      <c r="O108" s="18"/>
      <c r="P108" s="18"/>
      <c r="Q108" s="18"/>
      <c r="R108" s="18"/>
      <c r="S108" s="166" t="s">
        <v>259</v>
      </c>
      <c r="T108" s="18"/>
      <c r="U108" s="18"/>
      <c r="V108" s="18"/>
      <c r="W108" s="18"/>
      <c r="X108" s="18"/>
      <c r="Y108" s="18"/>
      <c r="Z108" s="18"/>
      <c r="AA108" s="166" t="s">
        <v>259</v>
      </c>
      <c r="AB108" s="18"/>
      <c r="AC108" s="18"/>
      <c r="AD108" s="18"/>
      <c r="AE108" s="18"/>
      <c r="AF108" s="18"/>
      <c r="AG108" s="18"/>
      <c r="AH108" s="18"/>
      <c r="AI108" s="18"/>
      <c r="AJ108" s="18"/>
      <c r="AK108" s="511" t="s">
        <v>415</v>
      </c>
      <c r="AL108" s="511"/>
      <c r="AM108" s="511"/>
      <c r="AN108" s="511"/>
      <c r="AO108" s="511"/>
      <c r="AP108" s="511"/>
      <c r="AQ108" s="511"/>
      <c r="AR108" s="511"/>
      <c r="AS108" s="511"/>
      <c r="AT108" s="511"/>
      <c r="AU108" s="511"/>
      <c r="AV108" s="511"/>
      <c r="AW108" s="511"/>
      <c r="AX108" s="511"/>
      <c r="AY108" s="511"/>
      <c r="AZ108" s="511"/>
      <c r="BA108" s="511"/>
      <c r="BB108" s="511"/>
      <c r="BC108" s="511"/>
      <c r="BD108" s="511"/>
      <c r="BE108" s="511"/>
      <c r="BF108" s="511"/>
      <c r="BG108" s="511"/>
      <c r="BH108" s="511"/>
      <c r="BI108" s="511"/>
      <c r="BJ108" s="511"/>
      <c r="BK108" s="511"/>
      <c r="BL108" s="511"/>
      <c r="BM108" s="511"/>
      <c r="BN108" s="511"/>
      <c r="BO108" s="511"/>
      <c r="BP108" s="511"/>
      <c r="BQ108" s="511"/>
      <c r="BR108" s="511"/>
      <c r="BS108" s="511"/>
      <c r="BT108" s="511"/>
      <c r="BU108" s="511"/>
    </row>
    <row r="109" spans="1:73" hidden="1" x14ac:dyDescent="0.25">
      <c r="A109" s="181"/>
      <c r="B109" s="181"/>
      <c r="C109" s="128" t="s">
        <v>456</v>
      </c>
      <c r="D109" s="182"/>
      <c r="E109" s="182"/>
      <c r="F109" s="26"/>
      <c r="G109" s="26"/>
      <c r="H109" s="26"/>
      <c r="I109" s="18"/>
      <c r="J109" s="18"/>
      <c r="K109" s="26"/>
      <c r="L109" s="26"/>
      <c r="M109" s="185"/>
      <c r="N109" s="18"/>
      <c r="O109" s="18"/>
      <c r="P109" s="18"/>
      <c r="Q109" s="18"/>
      <c r="R109" s="18"/>
      <c r="S109" s="166" t="s">
        <v>260</v>
      </c>
      <c r="T109" s="18"/>
      <c r="U109" s="18"/>
      <c r="V109" s="18"/>
      <c r="W109" s="18"/>
      <c r="X109" s="18"/>
      <c r="Y109" s="18"/>
      <c r="Z109" s="18"/>
      <c r="AA109" s="166" t="s">
        <v>260</v>
      </c>
      <c r="AB109" s="18"/>
      <c r="AC109" s="18"/>
      <c r="AD109" s="18"/>
      <c r="AE109" s="18"/>
      <c r="AF109" s="18"/>
      <c r="AG109" s="18"/>
      <c r="AH109" s="18"/>
      <c r="AI109" s="18"/>
      <c r="AJ109" s="18"/>
      <c r="AK109" s="511" t="s">
        <v>387</v>
      </c>
      <c r="AL109" s="511"/>
      <c r="AM109" s="511"/>
      <c r="AN109" s="511"/>
      <c r="AO109" s="511"/>
      <c r="AP109" s="511"/>
      <c r="AQ109" s="511"/>
      <c r="AR109" s="511"/>
      <c r="AS109" s="511"/>
      <c r="AT109" s="511"/>
      <c r="AU109" s="511"/>
      <c r="AV109" s="511"/>
      <c r="AW109" s="511"/>
      <c r="AX109" s="511"/>
      <c r="AY109" s="511"/>
      <c r="AZ109" s="511"/>
      <c r="BA109" s="511"/>
      <c r="BB109" s="511"/>
      <c r="BC109" s="511"/>
      <c r="BD109" s="511"/>
      <c r="BE109" s="511"/>
      <c r="BF109" s="511"/>
      <c r="BG109" s="511"/>
      <c r="BH109" s="511"/>
      <c r="BI109" s="511"/>
      <c r="BJ109" s="511"/>
      <c r="BK109" s="511"/>
      <c r="BL109" s="511"/>
      <c r="BM109" s="511"/>
      <c r="BN109" s="511"/>
      <c r="BO109" s="511"/>
      <c r="BP109" s="511"/>
      <c r="BQ109" s="511"/>
      <c r="BR109" s="511"/>
      <c r="BS109" s="511"/>
      <c r="BT109" s="511"/>
      <c r="BU109" s="511"/>
    </row>
    <row r="110" spans="1:73" hidden="1" x14ac:dyDescent="0.25">
      <c r="A110" s="26"/>
      <c r="B110" s="26"/>
      <c r="C110" s="129"/>
      <c r="D110" s="174"/>
      <c r="E110" s="26"/>
      <c r="F110" s="26"/>
      <c r="G110" s="26"/>
      <c r="H110" s="26"/>
      <c r="I110" s="18"/>
      <c r="J110" s="18"/>
      <c r="K110" s="26"/>
      <c r="L110" s="26"/>
      <c r="M110" s="18"/>
      <c r="N110" s="18"/>
      <c r="O110" s="18"/>
      <c r="P110" s="18"/>
      <c r="Q110" s="18"/>
      <c r="R110" s="18"/>
      <c r="S110" s="166" t="s">
        <v>261</v>
      </c>
      <c r="T110" s="18"/>
      <c r="U110" s="18"/>
      <c r="V110" s="18"/>
      <c r="W110" s="18"/>
      <c r="X110" s="18"/>
      <c r="Y110" s="18"/>
      <c r="Z110" s="18"/>
      <c r="AA110" s="166" t="s">
        <v>261</v>
      </c>
      <c r="AB110" s="18"/>
      <c r="AC110" s="18"/>
      <c r="AD110" s="18"/>
      <c r="AE110" s="18"/>
      <c r="AF110" s="18"/>
      <c r="AG110" s="18"/>
      <c r="AH110" s="18"/>
      <c r="AI110" s="18"/>
      <c r="AJ110" s="18"/>
      <c r="AK110" s="511" t="s">
        <v>388</v>
      </c>
      <c r="AL110" s="511"/>
      <c r="AM110" s="511"/>
      <c r="AN110" s="511"/>
      <c r="AO110" s="511"/>
      <c r="AP110" s="511"/>
      <c r="AQ110" s="511"/>
      <c r="AR110" s="511"/>
      <c r="AS110" s="511"/>
      <c r="AT110" s="511"/>
      <c r="AU110" s="511"/>
      <c r="AV110" s="511"/>
      <c r="AW110" s="511"/>
      <c r="AX110" s="511"/>
      <c r="AY110" s="511"/>
      <c r="AZ110" s="511"/>
      <c r="BA110" s="511"/>
      <c r="BB110" s="511"/>
      <c r="BC110" s="511"/>
      <c r="BD110" s="511"/>
      <c r="BE110" s="511"/>
      <c r="BF110" s="511"/>
      <c r="BG110" s="511"/>
      <c r="BH110" s="511"/>
      <c r="BI110" s="511"/>
      <c r="BJ110" s="511"/>
      <c r="BK110" s="511"/>
      <c r="BL110" s="511"/>
      <c r="BM110" s="511"/>
      <c r="BN110" s="511"/>
      <c r="BO110" s="511"/>
      <c r="BP110" s="511"/>
      <c r="BQ110" s="511"/>
      <c r="BR110" s="511"/>
      <c r="BS110" s="511"/>
      <c r="BT110" s="511"/>
      <c r="BU110" s="511"/>
    </row>
    <row r="111" spans="1:73" hidden="1" x14ac:dyDescent="0.25">
      <c r="A111" s="26"/>
      <c r="B111" s="173"/>
      <c r="C111" s="174"/>
      <c r="D111" s="26"/>
      <c r="E111" s="26"/>
      <c r="F111" s="26"/>
      <c r="G111" s="26"/>
      <c r="H111" s="26"/>
      <c r="I111" s="18"/>
      <c r="J111" s="18"/>
      <c r="K111" s="26"/>
      <c r="L111" s="26"/>
      <c r="M111" s="18"/>
      <c r="N111" s="18"/>
      <c r="O111" s="18"/>
      <c r="P111" s="18"/>
      <c r="Q111" s="18"/>
      <c r="R111" s="18"/>
      <c r="S111" s="166" t="s">
        <v>262</v>
      </c>
      <c r="T111" s="18"/>
      <c r="U111" s="18"/>
      <c r="V111" s="18"/>
      <c r="W111" s="18"/>
      <c r="X111" s="18"/>
      <c r="Y111" s="18"/>
      <c r="Z111" s="18"/>
      <c r="AA111" s="166" t="s">
        <v>262</v>
      </c>
      <c r="AB111" s="18"/>
      <c r="AC111" s="18"/>
      <c r="AD111" s="18"/>
      <c r="AE111" s="18"/>
      <c r="AF111" s="18"/>
      <c r="AG111" s="18"/>
      <c r="AH111" s="18"/>
      <c r="AI111" s="18"/>
      <c r="AJ111" s="18"/>
      <c r="AK111" s="511" t="s">
        <v>383</v>
      </c>
      <c r="AL111" s="511"/>
      <c r="AM111" s="511"/>
      <c r="AN111" s="511"/>
      <c r="AO111" s="511"/>
      <c r="AP111" s="511"/>
      <c r="AQ111" s="511"/>
      <c r="AR111" s="511"/>
      <c r="AS111" s="511"/>
      <c r="AT111" s="511"/>
      <c r="AU111" s="511"/>
      <c r="AV111" s="511"/>
      <c r="AW111" s="511"/>
      <c r="AX111" s="511"/>
      <c r="AY111" s="511"/>
      <c r="AZ111" s="511"/>
      <c r="BA111" s="511"/>
      <c r="BB111" s="511"/>
      <c r="BC111" s="511"/>
      <c r="BD111" s="511"/>
      <c r="BE111" s="511"/>
      <c r="BF111" s="511"/>
      <c r="BG111" s="511"/>
      <c r="BH111" s="511"/>
      <c r="BI111" s="511"/>
      <c r="BJ111" s="511"/>
      <c r="BK111" s="511"/>
      <c r="BL111" s="511"/>
      <c r="BM111" s="511"/>
      <c r="BN111" s="511"/>
      <c r="BO111" s="511"/>
      <c r="BP111" s="511"/>
      <c r="BQ111" s="511"/>
      <c r="BR111" s="511"/>
      <c r="BS111" s="511"/>
      <c r="BT111" s="511"/>
      <c r="BU111" s="511"/>
    </row>
    <row r="112" spans="1:73" hidden="1" x14ac:dyDescent="0.25">
      <c r="A112" s="26"/>
      <c r="B112" s="26"/>
      <c r="C112" s="514" t="s">
        <v>244</v>
      </c>
      <c r="D112" s="515"/>
      <c r="E112" s="515"/>
      <c r="F112" s="515"/>
      <c r="G112" s="515"/>
      <c r="H112" s="515"/>
      <c r="I112" s="515"/>
      <c r="J112" s="516"/>
      <c r="K112" s="26"/>
      <c r="L112" s="26"/>
      <c r="M112" s="18"/>
      <c r="N112" s="18"/>
      <c r="O112" s="18"/>
      <c r="P112" s="18"/>
      <c r="Q112" s="18"/>
      <c r="R112" s="18"/>
      <c r="S112" s="166" t="s">
        <v>263</v>
      </c>
      <c r="T112" s="18"/>
      <c r="U112" s="18"/>
      <c r="V112" s="18"/>
      <c r="W112" s="18"/>
      <c r="X112" s="18"/>
      <c r="Y112" s="18"/>
      <c r="Z112" s="18"/>
      <c r="AA112" s="166" t="s">
        <v>263</v>
      </c>
      <c r="AB112" s="18"/>
      <c r="AC112" s="18"/>
      <c r="AD112" s="18"/>
      <c r="AE112" s="18"/>
      <c r="AF112" s="18"/>
      <c r="AG112" s="18"/>
      <c r="AH112" s="18"/>
      <c r="AI112" s="18"/>
      <c r="AJ112" s="18"/>
      <c r="AK112" s="511" t="s">
        <v>362</v>
      </c>
      <c r="AL112" s="511"/>
      <c r="AM112" s="511"/>
      <c r="AN112" s="511"/>
      <c r="AO112" s="511"/>
      <c r="AP112" s="511"/>
      <c r="AQ112" s="511"/>
      <c r="AR112" s="511"/>
      <c r="AS112" s="511"/>
      <c r="AT112" s="511"/>
      <c r="AU112" s="511"/>
      <c r="AV112" s="511"/>
      <c r="AW112" s="511"/>
      <c r="AX112" s="511"/>
      <c r="AY112" s="511"/>
      <c r="AZ112" s="511"/>
      <c r="BA112" s="511"/>
      <c r="BB112" s="511"/>
      <c r="BC112" s="511"/>
      <c r="BD112" s="511"/>
      <c r="BE112" s="511"/>
      <c r="BF112" s="511"/>
      <c r="BG112" s="511"/>
      <c r="BH112" s="511"/>
      <c r="BI112" s="511"/>
      <c r="BJ112" s="511"/>
      <c r="BK112" s="511"/>
      <c r="BL112" s="511"/>
      <c r="BM112" s="511"/>
      <c r="BN112" s="511"/>
      <c r="BO112" s="511"/>
      <c r="BP112" s="511"/>
      <c r="BQ112" s="511"/>
      <c r="BR112" s="511"/>
      <c r="BS112" s="511"/>
      <c r="BT112" s="511"/>
      <c r="BU112" s="511"/>
    </row>
    <row r="113" spans="1:73" hidden="1" x14ac:dyDescent="0.25">
      <c r="A113" s="26"/>
      <c r="B113" s="26"/>
      <c r="C113" s="18"/>
      <c r="D113" s="18"/>
      <c r="E113" s="26"/>
      <c r="F113" s="18"/>
      <c r="G113" s="18"/>
      <c r="H113" s="18"/>
      <c r="I113" s="18"/>
      <c r="J113" s="18"/>
      <c r="K113" s="26"/>
      <c r="L113" s="26"/>
      <c r="M113" s="18"/>
      <c r="N113" s="18"/>
      <c r="O113" s="18"/>
      <c r="P113" s="18"/>
      <c r="Q113" s="18"/>
      <c r="R113" s="18"/>
      <c r="S113" s="166" t="s">
        <v>264</v>
      </c>
      <c r="T113" s="18"/>
      <c r="U113" s="18"/>
      <c r="V113" s="18"/>
      <c r="W113" s="18"/>
      <c r="X113" s="18"/>
      <c r="Y113" s="18"/>
      <c r="Z113" s="18"/>
      <c r="AA113" s="166" t="s">
        <v>264</v>
      </c>
      <c r="AB113" s="18"/>
      <c r="AC113" s="18"/>
      <c r="AD113" s="18"/>
      <c r="AE113" s="18"/>
      <c r="AF113" s="18"/>
      <c r="AG113" s="18"/>
      <c r="AH113" s="18"/>
      <c r="AI113" s="18"/>
      <c r="AJ113" s="18"/>
      <c r="AK113" s="511" t="s">
        <v>385</v>
      </c>
      <c r="AL113" s="511"/>
      <c r="AM113" s="511"/>
      <c r="AN113" s="511"/>
      <c r="AO113" s="511"/>
      <c r="AP113" s="511"/>
      <c r="AQ113" s="511"/>
      <c r="AR113" s="511"/>
      <c r="AS113" s="511"/>
      <c r="AT113" s="511"/>
      <c r="AU113" s="511"/>
      <c r="AV113" s="511"/>
      <c r="AW113" s="511"/>
      <c r="AX113" s="511"/>
      <c r="AY113" s="511"/>
      <c r="AZ113" s="511"/>
      <c r="BA113" s="511"/>
      <c r="BB113" s="511"/>
      <c r="BC113" s="511"/>
      <c r="BD113" s="511"/>
      <c r="BE113" s="511"/>
      <c r="BF113" s="511"/>
      <c r="BG113" s="511"/>
      <c r="BH113" s="511"/>
      <c r="BI113" s="511"/>
      <c r="BJ113" s="511"/>
      <c r="BK113" s="511"/>
      <c r="BL113" s="511"/>
      <c r="BM113" s="511"/>
      <c r="BN113" s="511"/>
      <c r="BO113" s="511"/>
      <c r="BP113" s="511"/>
      <c r="BQ113" s="511"/>
      <c r="BR113" s="511"/>
      <c r="BS113" s="511"/>
      <c r="BT113" s="511"/>
      <c r="BU113" s="511"/>
    </row>
    <row r="114" spans="1:73" hidden="1" x14ac:dyDescent="0.25">
      <c r="A114" s="26"/>
      <c r="B114" s="26"/>
      <c r="C114" s="18" t="s">
        <v>18</v>
      </c>
      <c r="D114" s="18"/>
      <c r="E114" s="26"/>
      <c r="F114" s="18"/>
      <c r="G114" s="18"/>
      <c r="H114" s="18"/>
      <c r="I114" s="18"/>
      <c r="J114" s="18"/>
      <c r="K114" s="26"/>
      <c r="L114" s="26"/>
      <c r="M114" s="185"/>
      <c r="N114" s="18"/>
      <c r="O114" s="18"/>
      <c r="P114" s="18"/>
      <c r="Q114" s="18"/>
      <c r="R114" s="18"/>
      <c r="S114" s="166" t="s">
        <v>265</v>
      </c>
      <c r="T114" s="18"/>
      <c r="U114" s="18"/>
      <c r="V114" s="18"/>
      <c r="W114" s="18"/>
      <c r="X114" s="18"/>
      <c r="Y114" s="18"/>
      <c r="Z114" s="18"/>
      <c r="AA114" s="166" t="s">
        <v>265</v>
      </c>
      <c r="AB114" s="18"/>
      <c r="AC114" s="18"/>
      <c r="AD114" s="18"/>
      <c r="AE114" s="18"/>
      <c r="AF114" s="18"/>
      <c r="AG114" s="18"/>
      <c r="AH114" s="18"/>
      <c r="AI114" s="18"/>
      <c r="AJ114" s="18"/>
      <c r="AK114" s="511" t="s">
        <v>391</v>
      </c>
      <c r="AL114" s="511"/>
      <c r="AM114" s="511"/>
      <c r="AN114" s="511"/>
      <c r="AO114" s="511"/>
      <c r="AP114" s="511"/>
      <c r="AQ114" s="511"/>
      <c r="AR114" s="511"/>
      <c r="AS114" s="511"/>
      <c r="AT114" s="511"/>
      <c r="AU114" s="511"/>
      <c r="AV114" s="511"/>
      <c r="AW114" s="511"/>
      <c r="AX114" s="511"/>
      <c r="AY114" s="511"/>
      <c r="AZ114" s="511"/>
      <c r="BA114" s="511"/>
      <c r="BB114" s="511"/>
      <c r="BC114" s="511"/>
      <c r="BD114" s="511"/>
      <c r="BE114" s="511"/>
      <c r="BF114" s="511"/>
      <c r="BG114" s="511"/>
      <c r="BH114" s="511"/>
      <c r="BI114" s="511"/>
      <c r="BJ114" s="511"/>
      <c r="BK114" s="511"/>
      <c r="BL114" s="511"/>
      <c r="BM114" s="511"/>
      <c r="BN114" s="511"/>
      <c r="BO114" s="511"/>
      <c r="BP114" s="511"/>
      <c r="BQ114" s="511"/>
      <c r="BR114" s="511"/>
      <c r="BS114" s="511"/>
      <c r="BT114" s="511"/>
      <c r="BU114" s="511"/>
    </row>
    <row r="115" spans="1:73" hidden="1" x14ac:dyDescent="0.25">
      <c r="A115" s="26"/>
      <c r="B115" s="26"/>
      <c r="C115" s="18" t="s">
        <v>128</v>
      </c>
      <c r="D115" s="18"/>
      <c r="E115" s="26"/>
      <c r="F115" s="18"/>
      <c r="G115" s="18"/>
      <c r="H115" s="18"/>
      <c r="I115" s="18"/>
      <c r="J115" s="18"/>
      <c r="K115" s="26"/>
      <c r="L115" s="26"/>
      <c r="M115" s="185"/>
      <c r="N115" s="18"/>
      <c r="O115" s="18"/>
      <c r="P115" s="18"/>
      <c r="Q115" s="18"/>
      <c r="R115" s="18"/>
      <c r="S115" s="166" t="s">
        <v>266</v>
      </c>
      <c r="T115" s="18"/>
      <c r="U115" s="18"/>
      <c r="V115" s="18"/>
      <c r="W115" s="18"/>
      <c r="X115" s="18"/>
      <c r="Y115" s="18"/>
      <c r="Z115" s="18"/>
      <c r="AA115" s="166" t="s">
        <v>266</v>
      </c>
      <c r="AB115" s="18"/>
      <c r="AC115" s="18"/>
      <c r="AD115" s="18"/>
      <c r="AE115" s="18"/>
      <c r="AF115" s="18"/>
      <c r="AG115" s="18"/>
      <c r="AH115" s="18"/>
      <c r="AI115" s="18"/>
      <c r="AJ115" s="18"/>
      <c r="AK115" s="511" t="s">
        <v>410</v>
      </c>
      <c r="AL115" s="511"/>
      <c r="AM115" s="511"/>
      <c r="AN115" s="511"/>
      <c r="AO115" s="511"/>
      <c r="AP115" s="511"/>
      <c r="AQ115" s="511"/>
      <c r="AR115" s="511"/>
      <c r="AS115" s="511"/>
      <c r="AT115" s="511"/>
      <c r="AU115" s="511"/>
      <c r="AV115" s="511"/>
      <c r="AW115" s="511"/>
      <c r="AX115" s="511"/>
      <c r="AY115" s="511"/>
      <c r="AZ115" s="511"/>
      <c r="BA115" s="511"/>
      <c r="BB115" s="511"/>
      <c r="BC115" s="511"/>
      <c r="BD115" s="511"/>
      <c r="BE115" s="511"/>
      <c r="BF115" s="511"/>
      <c r="BG115" s="511"/>
      <c r="BH115" s="511"/>
      <c r="BI115" s="511"/>
      <c r="BJ115" s="511"/>
      <c r="BK115" s="511"/>
      <c r="BL115" s="511"/>
      <c r="BM115" s="511"/>
      <c r="BN115" s="511"/>
      <c r="BO115" s="511"/>
      <c r="BP115" s="511"/>
      <c r="BQ115" s="511"/>
      <c r="BR115" s="511"/>
      <c r="BS115" s="511"/>
      <c r="BT115" s="511"/>
      <c r="BU115" s="511"/>
    </row>
    <row r="116" spans="1:73" ht="13" hidden="1" x14ac:dyDescent="0.3">
      <c r="A116" s="187"/>
      <c r="B116" s="26"/>
      <c r="C116" s="18" t="s">
        <v>129</v>
      </c>
      <c r="D116" s="18"/>
      <c r="E116" s="26"/>
      <c r="F116" s="18"/>
      <c r="G116" s="18"/>
      <c r="H116" s="18"/>
      <c r="I116" s="18"/>
      <c r="J116" s="18"/>
      <c r="K116" s="26"/>
      <c r="L116" s="26"/>
      <c r="M116" s="185"/>
      <c r="N116" s="18"/>
      <c r="O116" s="18"/>
      <c r="P116" s="18"/>
      <c r="Q116" s="18"/>
      <c r="R116" s="18"/>
      <c r="S116" s="166" t="s">
        <v>267</v>
      </c>
      <c r="T116" s="18"/>
      <c r="U116" s="18"/>
      <c r="V116" s="18"/>
      <c r="W116" s="18"/>
      <c r="X116" s="18"/>
      <c r="Y116" s="18"/>
      <c r="Z116" s="18"/>
      <c r="AA116" s="166" t="s">
        <v>267</v>
      </c>
      <c r="AB116" s="18"/>
      <c r="AC116" s="18"/>
      <c r="AD116" s="18"/>
      <c r="AE116" s="18"/>
      <c r="AF116" s="18"/>
      <c r="AG116" s="18"/>
      <c r="AH116" s="18"/>
      <c r="AI116" s="18"/>
      <c r="AJ116" s="18"/>
      <c r="AK116" s="511" t="s">
        <v>393</v>
      </c>
      <c r="AL116" s="511"/>
      <c r="AM116" s="511"/>
      <c r="AN116" s="511"/>
      <c r="AO116" s="511"/>
      <c r="AP116" s="511"/>
      <c r="AQ116" s="511"/>
      <c r="AR116" s="511"/>
      <c r="AS116" s="511"/>
      <c r="AT116" s="511"/>
      <c r="AU116" s="511"/>
      <c r="AV116" s="511"/>
      <c r="AW116" s="511"/>
      <c r="AX116" s="511"/>
      <c r="AY116" s="511"/>
      <c r="AZ116" s="511"/>
      <c r="BA116" s="511"/>
      <c r="BB116" s="511"/>
      <c r="BC116" s="511"/>
      <c r="BD116" s="511"/>
      <c r="BE116" s="511"/>
      <c r="BF116" s="511"/>
      <c r="BG116" s="511"/>
      <c r="BH116" s="511"/>
      <c r="BI116" s="511"/>
      <c r="BJ116" s="511"/>
      <c r="BK116" s="511"/>
      <c r="BL116" s="511"/>
      <c r="BM116" s="511"/>
      <c r="BN116" s="511"/>
      <c r="BO116" s="511"/>
      <c r="BP116" s="511"/>
      <c r="BQ116" s="511"/>
      <c r="BR116" s="511"/>
      <c r="BS116" s="511"/>
      <c r="BT116" s="511"/>
      <c r="BU116" s="511"/>
    </row>
    <row r="117" spans="1:73" ht="13" hidden="1" x14ac:dyDescent="0.3">
      <c r="A117" s="187"/>
      <c r="B117" s="26"/>
      <c r="C117" s="18" t="s">
        <v>130</v>
      </c>
      <c r="D117" s="18"/>
      <c r="E117" s="26"/>
      <c r="F117" s="18"/>
      <c r="G117" s="18"/>
      <c r="H117" s="18"/>
      <c r="I117" s="18"/>
      <c r="J117" s="18"/>
      <c r="K117" s="26"/>
      <c r="L117" s="26"/>
      <c r="M117" s="185"/>
      <c r="N117" s="18"/>
      <c r="O117" s="18"/>
      <c r="P117" s="18"/>
      <c r="Q117" s="18"/>
      <c r="R117" s="18"/>
      <c r="S117" s="166" t="s">
        <v>268</v>
      </c>
      <c r="T117" s="18"/>
      <c r="U117" s="18"/>
      <c r="V117" s="18"/>
      <c r="W117" s="18"/>
      <c r="X117" s="18"/>
      <c r="Y117" s="18"/>
      <c r="Z117" s="18"/>
      <c r="AA117" s="166" t="s">
        <v>268</v>
      </c>
      <c r="AB117" s="18"/>
      <c r="AC117" s="18"/>
      <c r="AD117" s="18"/>
      <c r="AE117" s="18"/>
      <c r="AF117" s="18"/>
      <c r="AG117" s="18"/>
      <c r="AH117" s="18"/>
      <c r="AI117" s="18"/>
      <c r="AJ117" s="18"/>
      <c r="AK117" s="511" t="s">
        <v>412</v>
      </c>
      <c r="AL117" s="511"/>
      <c r="AM117" s="511"/>
      <c r="AN117" s="511"/>
      <c r="AO117" s="511"/>
      <c r="AP117" s="511"/>
      <c r="AQ117" s="511"/>
      <c r="AR117" s="511"/>
      <c r="AS117" s="511"/>
      <c r="AT117" s="511"/>
      <c r="AU117" s="511"/>
      <c r="AV117" s="511"/>
      <c r="AW117" s="511"/>
      <c r="AX117" s="511"/>
      <c r="AY117" s="511"/>
      <c r="AZ117" s="511"/>
      <c r="BA117" s="511"/>
      <c r="BB117" s="511"/>
      <c r="BC117" s="511"/>
      <c r="BD117" s="511"/>
      <c r="BE117" s="511"/>
      <c r="BF117" s="511"/>
      <c r="BG117" s="511"/>
      <c r="BH117" s="511"/>
      <c r="BI117" s="511"/>
      <c r="BJ117" s="511"/>
      <c r="BK117" s="511"/>
      <c r="BL117" s="511"/>
      <c r="BM117" s="511"/>
      <c r="BN117" s="511"/>
      <c r="BO117" s="511"/>
      <c r="BP117" s="511"/>
      <c r="BQ117" s="511"/>
      <c r="BR117" s="511"/>
      <c r="BS117" s="511"/>
      <c r="BT117" s="511"/>
      <c r="BU117" s="511"/>
    </row>
    <row r="118" spans="1:73" ht="13" hidden="1" x14ac:dyDescent="0.3">
      <c r="A118" s="187"/>
      <c r="B118" s="26"/>
      <c r="C118" s="18"/>
      <c r="D118" s="18"/>
      <c r="E118" s="26"/>
      <c r="F118" s="18"/>
      <c r="G118" s="18"/>
      <c r="H118" s="18"/>
      <c r="I118" s="18"/>
      <c r="J118" s="18"/>
      <c r="K118" s="26"/>
      <c r="L118" s="26"/>
      <c r="M118" s="185"/>
      <c r="N118" s="18"/>
      <c r="O118" s="18"/>
      <c r="P118" s="18"/>
      <c r="Q118" s="18"/>
      <c r="R118" s="18"/>
      <c r="S118" s="166" t="s">
        <v>269</v>
      </c>
      <c r="T118" s="18"/>
      <c r="U118" s="18"/>
      <c r="V118" s="18"/>
      <c r="W118" s="18"/>
      <c r="X118" s="18"/>
      <c r="Y118" s="18"/>
      <c r="Z118" s="18"/>
      <c r="AA118" s="166" t="s">
        <v>269</v>
      </c>
      <c r="AB118" s="18"/>
      <c r="AC118" s="18"/>
      <c r="AD118" s="18"/>
      <c r="AE118" s="18"/>
      <c r="AF118" s="18"/>
      <c r="AG118" s="18"/>
      <c r="AH118" s="18"/>
      <c r="AI118" s="18"/>
      <c r="AJ118" s="18"/>
      <c r="AK118" s="513" t="s">
        <v>427</v>
      </c>
      <c r="AL118" s="511"/>
      <c r="AM118" s="511"/>
      <c r="AN118" s="511"/>
      <c r="AO118" s="511"/>
      <c r="AP118" s="511"/>
      <c r="AQ118" s="511"/>
      <c r="AR118" s="511"/>
      <c r="AS118" s="511"/>
      <c r="AT118" s="511"/>
      <c r="AU118" s="511"/>
      <c r="AV118" s="511"/>
      <c r="AW118" s="511"/>
      <c r="AX118" s="511"/>
      <c r="AY118" s="511"/>
      <c r="AZ118" s="511"/>
      <c r="BA118" s="511"/>
      <c r="BB118" s="511"/>
      <c r="BC118" s="511"/>
      <c r="BD118" s="511"/>
      <c r="BE118" s="511"/>
      <c r="BF118" s="511"/>
      <c r="BG118" s="511"/>
      <c r="BH118" s="511"/>
      <c r="BI118" s="511"/>
      <c r="BJ118" s="511"/>
      <c r="BK118" s="511"/>
      <c r="BL118" s="511"/>
      <c r="BM118" s="511"/>
      <c r="BN118" s="511"/>
      <c r="BO118" s="511"/>
      <c r="BP118" s="511"/>
      <c r="BQ118" s="511"/>
      <c r="BR118" s="511"/>
      <c r="BS118" s="511"/>
      <c r="BT118" s="511"/>
      <c r="BU118" s="511"/>
    </row>
    <row r="119" spans="1:73" hidden="1" x14ac:dyDescent="0.25">
      <c r="A119" s="188"/>
      <c r="B119" s="189"/>
      <c r="C119" s="18"/>
      <c r="D119" s="18"/>
      <c r="E119" s="26"/>
      <c r="F119" s="18"/>
      <c r="G119" s="18"/>
      <c r="H119" s="18"/>
      <c r="I119" s="18"/>
      <c r="J119" s="18"/>
      <c r="K119" s="26"/>
      <c r="L119" s="26"/>
      <c r="M119" s="185"/>
      <c r="N119" s="26"/>
      <c r="O119" s="128"/>
      <c r="P119" s="18"/>
      <c r="Q119" s="18"/>
      <c r="R119" s="18"/>
      <c r="S119" s="166" t="s">
        <v>270</v>
      </c>
      <c r="T119" s="18"/>
      <c r="U119" s="18"/>
      <c r="V119" s="18"/>
      <c r="W119" s="18"/>
      <c r="X119" s="18"/>
      <c r="Y119" s="18"/>
      <c r="Z119" s="18"/>
      <c r="AA119" s="166" t="s">
        <v>270</v>
      </c>
      <c r="AB119" s="18"/>
      <c r="AC119" s="18"/>
      <c r="AD119" s="18"/>
      <c r="AE119" s="18"/>
      <c r="AF119" s="18"/>
      <c r="AG119" s="18"/>
      <c r="AH119" s="18"/>
      <c r="AI119" s="18"/>
      <c r="AJ119" s="18"/>
      <c r="AK119" s="511" t="s">
        <v>390</v>
      </c>
      <c r="AL119" s="511"/>
      <c r="AM119" s="511"/>
      <c r="AN119" s="511"/>
      <c r="AO119" s="511"/>
      <c r="AP119" s="511"/>
      <c r="AQ119" s="511"/>
      <c r="AR119" s="511"/>
      <c r="AS119" s="511"/>
      <c r="AT119" s="511"/>
      <c r="AU119" s="511"/>
      <c r="AV119" s="511"/>
      <c r="AW119" s="511"/>
      <c r="AX119" s="511"/>
      <c r="AY119" s="511"/>
      <c r="AZ119" s="511"/>
      <c r="BA119" s="511"/>
      <c r="BB119" s="511"/>
      <c r="BC119" s="511"/>
      <c r="BD119" s="511"/>
      <c r="BE119" s="511"/>
      <c r="BF119" s="511"/>
      <c r="BG119" s="511"/>
      <c r="BH119" s="511"/>
      <c r="BI119" s="511"/>
      <c r="BJ119" s="511"/>
      <c r="BK119" s="511"/>
      <c r="BL119" s="511"/>
      <c r="BM119" s="511"/>
      <c r="BN119" s="511"/>
      <c r="BO119" s="511"/>
      <c r="BP119" s="511"/>
      <c r="BQ119" s="511"/>
      <c r="BR119" s="511"/>
      <c r="BS119" s="511"/>
      <c r="BT119" s="511"/>
      <c r="BU119" s="511"/>
    </row>
    <row r="120" spans="1:73" hidden="1" x14ac:dyDescent="0.25">
      <c r="A120" s="26"/>
      <c r="B120" s="188"/>
      <c r="C120" s="18"/>
      <c r="D120" s="18"/>
      <c r="E120" s="26"/>
      <c r="F120" s="18"/>
      <c r="G120" s="18"/>
      <c r="H120" s="18"/>
      <c r="I120" s="18"/>
      <c r="J120" s="18"/>
      <c r="K120" s="26"/>
      <c r="L120" s="26"/>
      <c r="M120" s="185"/>
      <c r="N120" s="26"/>
      <c r="O120" s="26"/>
      <c r="P120" s="42"/>
      <c r="Q120" s="26"/>
      <c r="R120" s="26"/>
      <c r="S120" s="166" t="s">
        <v>271</v>
      </c>
      <c r="T120" s="26"/>
      <c r="U120" s="26"/>
      <c r="V120" s="18"/>
      <c r="W120" s="18"/>
      <c r="X120" s="18"/>
      <c r="Y120" s="18"/>
      <c r="Z120" s="18"/>
      <c r="AA120" s="166" t="s">
        <v>271</v>
      </c>
      <c r="AB120" s="18"/>
      <c r="AC120" s="18"/>
      <c r="AD120" s="18"/>
      <c r="AE120" s="18"/>
      <c r="AF120" s="18"/>
      <c r="AG120" s="18"/>
      <c r="AH120" s="18"/>
      <c r="AI120" s="18"/>
      <c r="AJ120" s="18"/>
      <c r="AK120" s="511" t="s">
        <v>394</v>
      </c>
      <c r="AL120" s="511"/>
      <c r="AM120" s="511"/>
      <c r="AN120" s="511"/>
      <c r="AO120" s="511"/>
      <c r="AP120" s="511"/>
      <c r="AQ120" s="511"/>
      <c r="AR120" s="511"/>
      <c r="AS120" s="511"/>
      <c r="AT120" s="511"/>
      <c r="AU120" s="511"/>
      <c r="AV120" s="511"/>
      <c r="AW120" s="511"/>
      <c r="AX120" s="511"/>
      <c r="AY120" s="511"/>
      <c r="AZ120" s="511"/>
      <c r="BA120" s="511"/>
      <c r="BB120" s="511"/>
      <c r="BC120" s="511"/>
      <c r="BD120" s="511"/>
      <c r="BE120" s="511"/>
      <c r="BF120" s="511"/>
      <c r="BG120" s="511"/>
      <c r="BH120" s="511"/>
      <c r="BI120" s="511"/>
      <c r="BJ120" s="511"/>
      <c r="BK120" s="511"/>
      <c r="BL120" s="511"/>
      <c r="BM120" s="511"/>
      <c r="BN120" s="511"/>
      <c r="BO120" s="511"/>
      <c r="BP120" s="511"/>
      <c r="BQ120" s="511"/>
      <c r="BR120" s="511"/>
      <c r="BS120" s="511"/>
      <c r="BT120" s="511"/>
      <c r="BU120" s="511"/>
    </row>
    <row r="121" spans="1:73" hidden="1" x14ac:dyDescent="0.25">
      <c r="A121" s="26"/>
      <c r="B121" s="26"/>
      <c r="C121" s="514" t="s">
        <v>132</v>
      </c>
      <c r="D121" s="515"/>
      <c r="E121" s="515"/>
      <c r="F121" s="515"/>
      <c r="G121" s="516"/>
      <c r="H121" s="18"/>
      <c r="I121" s="514" t="s">
        <v>518</v>
      </c>
      <c r="J121" s="515"/>
      <c r="K121" s="515"/>
      <c r="L121" s="515"/>
      <c r="M121" s="516"/>
      <c r="N121" s="26"/>
      <c r="O121" s="26"/>
      <c r="P121" s="26"/>
      <c r="Q121" s="122"/>
      <c r="R121" s="26"/>
      <c r="S121" s="166" t="s">
        <v>272</v>
      </c>
      <c r="T121" s="26"/>
      <c r="U121" s="26"/>
      <c r="V121" s="18"/>
      <c r="W121" s="18"/>
      <c r="X121" s="18"/>
      <c r="Y121" s="18"/>
      <c r="Z121" s="18"/>
      <c r="AA121" s="166" t="s">
        <v>272</v>
      </c>
      <c r="AB121" s="18"/>
      <c r="AC121" s="18"/>
      <c r="AD121" s="18"/>
      <c r="AE121" s="18"/>
      <c r="AF121" s="18"/>
      <c r="AG121" s="18"/>
      <c r="AH121" s="18"/>
      <c r="AI121" s="18"/>
      <c r="AJ121" s="18"/>
      <c r="AK121" s="511" t="s">
        <v>373</v>
      </c>
      <c r="AL121" s="511"/>
      <c r="AM121" s="511"/>
      <c r="AN121" s="511"/>
      <c r="AO121" s="511"/>
      <c r="AP121" s="511"/>
      <c r="AQ121" s="511"/>
      <c r="AR121" s="511"/>
      <c r="AS121" s="511"/>
      <c r="AT121" s="511"/>
      <c r="AU121" s="511"/>
      <c r="AV121" s="511"/>
      <c r="AW121" s="511"/>
      <c r="AX121" s="511"/>
      <c r="AY121" s="511"/>
      <c r="AZ121" s="511"/>
      <c r="BA121" s="511"/>
      <c r="BB121" s="511"/>
      <c r="BC121" s="511"/>
      <c r="BD121" s="511"/>
      <c r="BE121" s="511"/>
      <c r="BF121" s="511"/>
      <c r="BG121" s="511"/>
      <c r="BH121" s="511"/>
      <c r="BI121" s="511"/>
      <c r="BJ121" s="511"/>
      <c r="BK121" s="511"/>
      <c r="BL121" s="511"/>
      <c r="BM121" s="511"/>
      <c r="BN121" s="511"/>
      <c r="BO121" s="511"/>
      <c r="BP121" s="511"/>
      <c r="BQ121" s="511"/>
      <c r="BR121" s="511"/>
      <c r="BS121" s="511"/>
      <c r="BT121" s="511"/>
      <c r="BU121" s="511"/>
    </row>
    <row r="122" spans="1:73" hidden="1" x14ac:dyDescent="0.25">
      <c r="A122" s="188"/>
      <c r="B122" s="26"/>
      <c r="C122" s="18"/>
      <c r="D122" s="18"/>
      <c r="E122" s="18"/>
      <c r="F122" s="18"/>
      <c r="G122" s="18"/>
      <c r="H122" s="18"/>
      <c r="I122" s="18"/>
      <c r="J122" s="18"/>
      <c r="K122" s="26"/>
      <c r="L122" s="26"/>
      <c r="M122" s="185"/>
      <c r="N122" s="26"/>
      <c r="O122" s="26"/>
      <c r="P122" s="26"/>
      <c r="Q122" s="26"/>
      <c r="R122" s="26"/>
      <c r="S122" s="166" t="s">
        <v>273</v>
      </c>
      <c r="T122" s="26"/>
      <c r="U122" s="26"/>
      <c r="V122" s="18"/>
      <c r="W122" s="18"/>
      <c r="X122" s="18"/>
      <c r="Y122" s="18"/>
      <c r="Z122" s="18"/>
      <c r="AA122" s="166" t="s">
        <v>273</v>
      </c>
      <c r="AB122" s="18"/>
      <c r="AC122" s="18"/>
      <c r="AD122" s="18"/>
      <c r="AE122" s="18"/>
      <c r="AF122" s="18"/>
      <c r="AG122" s="18"/>
      <c r="AH122" s="18"/>
      <c r="AI122" s="18"/>
      <c r="AJ122" s="18"/>
      <c r="AK122" s="511" t="s">
        <v>422</v>
      </c>
      <c r="AL122" s="511"/>
      <c r="AM122" s="511"/>
      <c r="AN122" s="511"/>
      <c r="AO122" s="511"/>
      <c r="AP122" s="511"/>
      <c r="AQ122" s="511"/>
      <c r="AR122" s="511"/>
      <c r="AS122" s="511"/>
      <c r="AT122" s="511"/>
      <c r="AU122" s="511"/>
      <c r="AV122" s="511"/>
      <c r="AW122" s="511"/>
      <c r="AX122" s="511"/>
      <c r="AY122" s="511"/>
      <c r="AZ122" s="511"/>
      <c r="BA122" s="511"/>
      <c r="BB122" s="511"/>
      <c r="BC122" s="511"/>
      <c r="BD122" s="511"/>
      <c r="BE122" s="511"/>
      <c r="BF122" s="511"/>
      <c r="BG122" s="511"/>
      <c r="BH122" s="511"/>
      <c r="BI122" s="511"/>
      <c r="BJ122" s="511"/>
      <c r="BK122" s="511"/>
      <c r="BL122" s="511"/>
      <c r="BM122" s="511"/>
      <c r="BN122" s="511"/>
      <c r="BO122" s="511"/>
      <c r="BP122" s="511"/>
      <c r="BQ122" s="511"/>
      <c r="BR122" s="511"/>
      <c r="BS122" s="511"/>
      <c r="BT122" s="511"/>
      <c r="BU122" s="511"/>
    </row>
    <row r="123" spans="1:73" hidden="1" x14ac:dyDescent="0.25">
      <c r="A123" s="26"/>
      <c r="B123" s="26"/>
      <c r="C123" s="18" t="s">
        <v>133</v>
      </c>
      <c r="D123" s="18"/>
      <c r="E123" s="18"/>
      <c r="F123" s="18"/>
      <c r="G123" s="18"/>
      <c r="H123" s="26"/>
      <c r="I123" s="26" t="s">
        <v>520</v>
      </c>
      <c r="J123" s="26"/>
      <c r="K123" s="26"/>
      <c r="L123" s="26"/>
      <c r="M123" s="185"/>
      <c r="N123" s="26"/>
      <c r="O123" s="26"/>
      <c r="P123" s="26"/>
      <c r="Q123" s="26"/>
      <c r="R123" s="26"/>
      <c r="S123" s="166" t="s">
        <v>274</v>
      </c>
      <c r="T123" s="26"/>
      <c r="U123" s="26"/>
      <c r="V123" s="18"/>
      <c r="W123" s="18"/>
      <c r="X123" s="18"/>
      <c r="Y123" s="18"/>
      <c r="Z123" s="18"/>
      <c r="AA123" s="166" t="s">
        <v>274</v>
      </c>
      <c r="AB123" s="18"/>
      <c r="AC123" s="18"/>
      <c r="AD123" s="18"/>
      <c r="AE123" s="18"/>
      <c r="AF123" s="18"/>
      <c r="AG123" s="18"/>
      <c r="AH123" s="18"/>
      <c r="AI123" s="18"/>
      <c r="AJ123" s="18"/>
      <c r="AK123" s="513" t="s">
        <v>424</v>
      </c>
      <c r="AL123" s="511"/>
      <c r="AM123" s="511"/>
      <c r="AN123" s="511"/>
      <c r="AO123" s="511"/>
      <c r="AP123" s="511"/>
      <c r="AQ123" s="511"/>
      <c r="AR123" s="511"/>
      <c r="AS123" s="511"/>
      <c r="AT123" s="511"/>
      <c r="AU123" s="511"/>
      <c r="AV123" s="511"/>
      <c r="AW123" s="511"/>
      <c r="AX123" s="511"/>
      <c r="AY123" s="511"/>
      <c r="AZ123" s="511"/>
      <c r="BA123" s="511"/>
      <c r="BB123" s="511"/>
      <c r="BC123" s="511"/>
      <c r="BD123" s="511"/>
      <c r="BE123" s="511"/>
      <c r="BF123" s="511"/>
      <c r="BG123" s="511"/>
      <c r="BH123" s="511"/>
      <c r="BI123" s="511"/>
      <c r="BJ123" s="511"/>
      <c r="BK123" s="511"/>
      <c r="BL123" s="511"/>
      <c r="BM123" s="511"/>
      <c r="BN123" s="511"/>
      <c r="BO123" s="511"/>
      <c r="BP123" s="511"/>
      <c r="BQ123" s="511"/>
      <c r="BR123" s="511"/>
      <c r="BS123" s="511"/>
      <c r="BT123" s="511"/>
      <c r="BU123" s="511"/>
    </row>
    <row r="124" spans="1:73" hidden="1" x14ac:dyDescent="0.25">
      <c r="A124" s="26"/>
      <c r="B124" s="26"/>
      <c r="C124" s="18" t="s">
        <v>134</v>
      </c>
      <c r="D124" s="18"/>
      <c r="E124" s="18"/>
      <c r="F124" s="18"/>
      <c r="G124" s="18"/>
      <c r="H124" s="26"/>
      <c r="I124" s="26" t="s">
        <v>521</v>
      </c>
      <c r="J124" s="26"/>
      <c r="K124" s="26"/>
      <c r="L124" s="26"/>
      <c r="M124" s="185"/>
      <c r="N124" s="26"/>
      <c r="O124" s="26"/>
      <c r="P124" s="26"/>
      <c r="Q124" s="26"/>
      <c r="R124" s="26"/>
      <c r="S124" s="166" t="s">
        <v>275</v>
      </c>
      <c r="T124" s="26"/>
      <c r="U124" s="26"/>
      <c r="V124" s="18"/>
      <c r="W124" s="18"/>
      <c r="X124" s="18"/>
      <c r="Y124" s="18"/>
      <c r="Z124" s="18"/>
      <c r="AA124" s="166" t="s">
        <v>275</v>
      </c>
      <c r="AB124" s="18"/>
      <c r="AC124" s="18"/>
      <c r="AD124" s="18"/>
      <c r="AE124" s="18"/>
      <c r="AF124" s="18"/>
      <c r="AG124" s="18"/>
      <c r="AH124" s="18"/>
      <c r="AI124" s="18"/>
      <c r="AJ124" s="18"/>
      <c r="AK124" s="511" t="s">
        <v>406</v>
      </c>
      <c r="AL124" s="511"/>
      <c r="AM124" s="511"/>
      <c r="AN124" s="511"/>
      <c r="AO124" s="511"/>
      <c r="AP124" s="511"/>
      <c r="AQ124" s="511"/>
      <c r="AR124" s="511"/>
      <c r="AS124" s="511"/>
      <c r="AT124" s="511"/>
      <c r="AU124" s="511"/>
      <c r="AV124" s="511"/>
      <c r="AW124" s="511"/>
      <c r="AX124" s="511"/>
      <c r="AY124" s="511"/>
      <c r="AZ124" s="511"/>
      <c r="BA124" s="511"/>
      <c r="BB124" s="511"/>
      <c r="BC124" s="511"/>
      <c r="BD124" s="511"/>
      <c r="BE124" s="511"/>
      <c r="BF124" s="511"/>
      <c r="BG124" s="511"/>
      <c r="BH124" s="511"/>
      <c r="BI124" s="511"/>
      <c r="BJ124" s="511"/>
      <c r="BK124" s="511"/>
      <c r="BL124" s="511"/>
      <c r="BM124" s="511"/>
      <c r="BN124" s="511"/>
      <c r="BO124" s="511"/>
      <c r="BP124" s="511"/>
      <c r="BQ124" s="511"/>
      <c r="BR124" s="511"/>
      <c r="BS124" s="511"/>
      <c r="BT124" s="511"/>
      <c r="BU124" s="511"/>
    </row>
    <row r="125" spans="1:73" hidden="1" x14ac:dyDescent="0.25">
      <c r="A125" s="26"/>
      <c r="B125" s="26"/>
      <c r="C125" s="18" t="s">
        <v>135</v>
      </c>
      <c r="D125" s="18"/>
      <c r="E125" s="18"/>
      <c r="F125" s="18"/>
      <c r="G125" s="18"/>
      <c r="H125" s="26"/>
      <c r="I125" s="26"/>
      <c r="J125" s="26"/>
      <c r="K125" s="26"/>
      <c r="L125" s="26"/>
      <c r="M125" s="185"/>
      <c r="N125" s="26"/>
      <c r="O125" s="26"/>
      <c r="P125" s="26"/>
      <c r="Q125" s="26"/>
      <c r="R125" s="26"/>
      <c r="S125" s="166" t="s">
        <v>276</v>
      </c>
      <c r="T125" s="26"/>
      <c r="U125" s="26"/>
      <c r="V125" s="18"/>
      <c r="W125" s="18"/>
      <c r="X125" s="18"/>
      <c r="Y125" s="18"/>
      <c r="Z125" s="18"/>
      <c r="AA125" s="166" t="s">
        <v>276</v>
      </c>
      <c r="AB125" s="18"/>
      <c r="AC125" s="18"/>
      <c r="AD125" s="18"/>
      <c r="AE125" s="18"/>
      <c r="AF125" s="18"/>
      <c r="AG125" s="18"/>
      <c r="AH125" s="18"/>
      <c r="AI125" s="18"/>
      <c r="AJ125" s="18"/>
      <c r="AK125" s="511" t="s">
        <v>423</v>
      </c>
      <c r="AL125" s="511"/>
      <c r="AM125" s="511"/>
      <c r="AN125" s="511"/>
      <c r="AO125" s="511"/>
      <c r="AP125" s="511"/>
      <c r="AQ125" s="511"/>
      <c r="AR125" s="511"/>
      <c r="AS125" s="511"/>
      <c r="AT125" s="511"/>
      <c r="AU125" s="511"/>
      <c r="AV125" s="511"/>
      <c r="AW125" s="511"/>
      <c r="AX125" s="511"/>
      <c r="AY125" s="511"/>
      <c r="AZ125" s="511"/>
      <c r="BA125" s="511"/>
      <c r="BB125" s="511"/>
      <c r="BC125" s="511"/>
      <c r="BD125" s="511"/>
      <c r="BE125" s="511"/>
      <c r="BF125" s="511"/>
      <c r="BG125" s="511"/>
      <c r="BH125" s="511"/>
      <c r="BI125" s="511"/>
      <c r="BJ125" s="511"/>
      <c r="BK125" s="511"/>
      <c r="BL125" s="511"/>
      <c r="BM125" s="511"/>
      <c r="BN125" s="511"/>
      <c r="BO125" s="511"/>
      <c r="BP125" s="511"/>
      <c r="BQ125" s="511"/>
      <c r="BR125" s="511"/>
      <c r="BS125" s="511"/>
      <c r="BT125" s="511"/>
      <c r="BU125" s="511"/>
    </row>
    <row r="126" spans="1:73" hidden="1" x14ac:dyDescent="0.25">
      <c r="A126" s="26"/>
      <c r="B126" s="26"/>
      <c r="C126" s="186" t="s">
        <v>142</v>
      </c>
      <c r="D126" s="18"/>
      <c r="E126" s="18"/>
      <c r="F126" s="18"/>
      <c r="G126" s="18"/>
      <c r="H126" s="26"/>
      <c r="I126" s="26"/>
      <c r="J126" s="26"/>
      <c r="K126" s="26"/>
      <c r="L126" s="26"/>
      <c r="M126" s="185"/>
      <c r="N126" s="26"/>
      <c r="O126" s="26"/>
      <c r="P126" s="26"/>
      <c r="Q126" s="26"/>
      <c r="R126" s="26"/>
      <c r="S126" s="166" t="s">
        <v>277</v>
      </c>
      <c r="T126" s="26"/>
      <c r="U126" s="26"/>
      <c r="V126" s="18"/>
      <c r="W126" s="18"/>
      <c r="X126" s="18"/>
      <c r="Y126" s="18"/>
      <c r="Z126" s="18"/>
      <c r="AA126" s="166" t="s">
        <v>277</v>
      </c>
      <c r="AB126" s="18"/>
      <c r="AC126" s="18"/>
      <c r="AD126" s="18"/>
      <c r="AE126" s="18"/>
      <c r="AF126" s="18"/>
      <c r="AG126" s="18"/>
      <c r="AH126" s="18"/>
      <c r="AI126" s="18"/>
      <c r="AJ126" s="18"/>
      <c r="AK126" s="511" t="s">
        <v>365</v>
      </c>
      <c r="AL126" s="511"/>
      <c r="AM126" s="511"/>
      <c r="AN126" s="511"/>
      <c r="AO126" s="511"/>
      <c r="AP126" s="511"/>
      <c r="AQ126" s="511"/>
      <c r="AR126" s="511"/>
      <c r="AS126" s="511"/>
      <c r="AT126" s="511"/>
      <c r="AU126" s="511"/>
      <c r="AV126" s="511"/>
      <c r="AW126" s="511"/>
      <c r="AX126" s="511"/>
      <c r="AY126" s="511"/>
      <c r="AZ126" s="511"/>
      <c r="BA126" s="511"/>
      <c r="BB126" s="511"/>
      <c r="BC126" s="511"/>
      <c r="BD126" s="511"/>
      <c r="BE126" s="511"/>
      <c r="BF126" s="511"/>
      <c r="BG126" s="511"/>
      <c r="BH126" s="511"/>
      <c r="BI126" s="511"/>
      <c r="BJ126" s="511"/>
      <c r="BK126" s="511"/>
      <c r="BL126" s="511"/>
      <c r="BM126" s="511"/>
      <c r="BN126" s="511"/>
      <c r="BO126" s="511"/>
      <c r="BP126" s="511"/>
      <c r="BQ126" s="511"/>
      <c r="BR126" s="511"/>
      <c r="BS126" s="511"/>
      <c r="BT126" s="511"/>
      <c r="BU126" s="511"/>
    </row>
    <row r="127" spans="1:73" hidden="1" x14ac:dyDescent="0.25">
      <c r="A127" s="26"/>
      <c r="B127" s="26"/>
      <c r="C127" s="18" t="s">
        <v>136</v>
      </c>
      <c r="D127" s="18"/>
      <c r="E127" s="18"/>
      <c r="F127" s="18"/>
      <c r="G127" s="18"/>
      <c r="H127" s="26"/>
      <c r="I127" s="26"/>
      <c r="J127" s="26"/>
      <c r="K127" s="26"/>
      <c r="L127" s="26"/>
      <c r="M127" s="185"/>
      <c r="N127" s="26"/>
      <c r="O127" s="26"/>
      <c r="P127" s="26"/>
      <c r="Q127" s="26"/>
      <c r="R127" s="26"/>
      <c r="S127" s="166" t="s">
        <v>278</v>
      </c>
      <c r="T127" s="26"/>
      <c r="U127" s="26"/>
      <c r="V127" s="18"/>
      <c r="W127" s="18"/>
      <c r="X127" s="18"/>
      <c r="Y127" s="18"/>
      <c r="Z127" s="18"/>
      <c r="AA127" s="166" t="s">
        <v>278</v>
      </c>
      <c r="AB127" s="18"/>
      <c r="AC127" s="18"/>
      <c r="AD127" s="18"/>
      <c r="AE127" s="18"/>
      <c r="AF127" s="18"/>
      <c r="AG127" s="18"/>
      <c r="AH127" s="18"/>
      <c r="AI127" s="18"/>
      <c r="AJ127" s="18"/>
      <c r="AK127" s="511" t="s">
        <v>367</v>
      </c>
      <c r="AL127" s="511"/>
      <c r="AM127" s="511"/>
      <c r="AN127" s="511"/>
      <c r="AO127" s="511"/>
      <c r="AP127" s="511"/>
      <c r="AQ127" s="511"/>
      <c r="AR127" s="511"/>
      <c r="AS127" s="511"/>
      <c r="AT127" s="511"/>
      <c r="AU127" s="511"/>
      <c r="AV127" s="511"/>
      <c r="AW127" s="511"/>
      <c r="AX127" s="511"/>
      <c r="AY127" s="511"/>
      <c r="AZ127" s="511"/>
      <c r="BA127" s="511"/>
      <c r="BB127" s="511"/>
      <c r="BC127" s="511"/>
      <c r="BD127" s="511"/>
      <c r="BE127" s="511"/>
      <c r="BF127" s="511"/>
      <c r="BG127" s="511"/>
      <c r="BH127" s="511"/>
      <c r="BI127" s="511"/>
      <c r="BJ127" s="511"/>
      <c r="BK127" s="511"/>
      <c r="BL127" s="511"/>
      <c r="BM127" s="511"/>
      <c r="BN127" s="511"/>
      <c r="BO127" s="511"/>
      <c r="BP127" s="511"/>
      <c r="BQ127" s="511"/>
      <c r="BR127" s="511"/>
      <c r="BS127" s="511"/>
      <c r="BT127" s="511"/>
      <c r="BU127" s="511"/>
    </row>
    <row r="128" spans="1:73" hidden="1" x14ac:dyDescent="0.25">
      <c r="A128" s="26"/>
      <c r="B128" s="26"/>
      <c r="C128" s="18" t="s">
        <v>137</v>
      </c>
      <c r="D128" s="18"/>
      <c r="E128" s="18"/>
      <c r="F128" s="18"/>
      <c r="G128" s="18"/>
      <c r="H128" s="26"/>
      <c r="I128" s="26"/>
      <c r="J128" s="26"/>
      <c r="K128" s="26"/>
      <c r="L128" s="26"/>
      <c r="M128" s="185"/>
      <c r="N128" s="26"/>
      <c r="O128" s="26"/>
      <c r="P128" s="26"/>
      <c r="Q128" s="26"/>
      <c r="R128" s="26"/>
      <c r="S128" s="166" t="s">
        <v>279</v>
      </c>
      <c r="T128" s="26"/>
      <c r="U128" s="26"/>
      <c r="V128" s="18"/>
      <c r="W128" s="18"/>
      <c r="X128" s="18"/>
      <c r="Y128" s="18"/>
      <c r="Z128" s="18"/>
      <c r="AA128" s="166" t="s">
        <v>279</v>
      </c>
      <c r="AB128" s="18"/>
      <c r="AC128" s="18"/>
      <c r="AD128" s="18"/>
      <c r="AE128" s="18"/>
      <c r="AF128" s="18"/>
      <c r="AG128" s="18"/>
      <c r="AH128" s="18"/>
      <c r="AI128" s="18"/>
      <c r="AJ128" s="18"/>
      <c r="AK128" s="512" t="s">
        <v>363</v>
      </c>
      <c r="AL128" s="512"/>
      <c r="AM128" s="512"/>
      <c r="AN128" s="512"/>
      <c r="AO128" s="512"/>
      <c r="AP128" s="512"/>
      <c r="AQ128" s="512"/>
      <c r="AR128" s="512"/>
      <c r="AS128" s="512"/>
      <c r="AT128" s="512"/>
      <c r="AU128" s="512"/>
      <c r="AV128" s="512"/>
      <c r="AW128" s="512"/>
      <c r="AX128" s="512"/>
      <c r="AY128" s="512"/>
      <c r="AZ128" s="512"/>
      <c r="BA128" s="512"/>
      <c r="BB128" s="512"/>
      <c r="BC128" s="512"/>
      <c r="BD128" s="512"/>
      <c r="BE128" s="512"/>
      <c r="BF128" s="512"/>
      <c r="BG128" s="512"/>
      <c r="BH128" s="512"/>
      <c r="BI128" s="512"/>
      <c r="BJ128" s="512"/>
      <c r="BK128" s="512"/>
      <c r="BL128" s="512"/>
      <c r="BM128" s="512"/>
      <c r="BN128" s="512"/>
      <c r="BO128" s="512"/>
      <c r="BP128" s="512"/>
      <c r="BQ128" s="512"/>
      <c r="BR128" s="512"/>
      <c r="BS128" s="512"/>
      <c r="BT128" s="512"/>
      <c r="BU128" s="512"/>
    </row>
    <row r="129" spans="1:73" hidden="1" x14ac:dyDescent="0.25">
      <c r="A129" s="26"/>
      <c r="B129" s="26"/>
      <c r="C129" s="18" t="s">
        <v>138</v>
      </c>
      <c r="D129" s="18"/>
      <c r="E129" s="18"/>
      <c r="F129" s="18"/>
      <c r="G129" s="18"/>
      <c r="H129" s="26"/>
      <c r="I129" s="26"/>
      <c r="J129" s="26"/>
      <c r="K129" s="26"/>
      <c r="L129" s="26"/>
      <c r="M129" s="185"/>
      <c r="N129" s="26"/>
      <c r="O129" s="26"/>
      <c r="P129" s="26"/>
      <c r="Q129" s="26"/>
      <c r="R129" s="26"/>
      <c r="S129" s="166" t="s">
        <v>141</v>
      </c>
      <c r="T129" s="26"/>
      <c r="U129" s="26"/>
      <c r="V129" s="18"/>
      <c r="W129" s="18"/>
      <c r="X129" s="18"/>
      <c r="Y129" s="18"/>
      <c r="Z129" s="18"/>
      <c r="AA129" s="166" t="s">
        <v>141</v>
      </c>
      <c r="AB129" s="18"/>
      <c r="AC129" s="18"/>
      <c r="AD129" s="18"/>
      <c r="AE129" s="18"/>
      <c r="AF129" s="18"/>
      <c r="AG129" s="18"/>
      <c r="AH129" s="18"/>
      <c r="AI129" s="18"/>
      <c r="AJ129" s="18"/>
      <c r="AK129" s="511" t="s">
        <v>431</v>
      </c>
      <c r="AL129" s="511"/>
      <c r="AM129" s="511"/>
      <c r="AN129" s="511"/>
      <c r="AO129" s="511"/>
      <c r="AP129" s="511"/>
      <c r="AQ129" s="511"/>
      <c r="AR129" s="511"/>
      <c r="AS129" s="511"/>
      <c r="AT129" s="511"/>
      <c r="AU129" s="511"/>
      <c r="AV129" s="511"/>
      <c r="AW129" s="511"/>
      <c r="AX129" s="511"/>
      <c r="AY129" s="511"/>
      <c r="AZ129" s="511"/>
      <c r="BA129" s="511"/>
      <c r="BB129" s="511"/>
      <c r="BC129" s="511"/>
      <c r="BD129" s="511"/>
      <c r="BE129" s="511"/>
      <c r="BF129" s="511"/>
      <c r="BG129" s="511"/>
      <c r="BH129" s="511"/>
      <c r="BI129" s="511"/>
      <c r="BJ129" s="511"/>
      <c r="BK129" s="511"/>
      <c r="BL129" s="511"/>
      <c r="BM129" s="511"/>
      <c r="BN129" s="511"/>
      <c r="BO129" s="511"/>
      <c r="BP129" s="511"/>
      <c r="BQ129" s="511"/>
      <c r="BR129" s="511"/>
      <c r="BS129" s="511"/>
      <c r="BT129" s="511"/>
      <c r="BU129" s="511"/>
    </row>
    <row r="130" spans="1:73" hidden="1" x14ac:dyDescent="0.25">
      <c r="A130" s="26"/>
      <c r="B130" s="26"/>
      <c r="C130" s="18" t="s">
        <v>140</v>
      </c>
      <c r="D130" s="18"/>
      <c r="E130" s="18"/>
      <c r="F130" s="18"/>
      <c r="G130" s="18"/>
      <c r="H130" s="26"/>
      <c r="I130" s="26"/>
      <c r="J130" s="26"/>
      <c r="K130" s="26"/>
      <c r="L130" s="26"/>
      <c r="M130" s="185"/>
      <c r="N130" s="26"/>
      <c r="O130" s="26"/>
      <c r="P130" s="26"/>
      <c r="Q130" s="26"/>
      <c r="R130" s="26"/>
      <c r="S130" s="166" t="s">
        <v>280</v>
      </c>
      <c r="T130" s="26"/>
      <c r="U130" s="26"/>
      <c r="V130" s="18"/>
      <c r="W130" s="18"/>
      <c r="X130" s="18"/>
      <c r="Y130" s="18"/>
      <c r="Z130" s="18"/>
      <c r="AA130" s="166" t="s">
        <v>280</v>
      </c>
      <c r="AB130" s="18"/>
      <c r="AC130" s="18"/>
      <c r="AD130" s="18"/>
      <c r="AE130" s="18"/>
      <c r="AF130" s="18"/>
      <c r="AG130" s="18"/>
      <c r="AH130" s="18"/>
      <c r="AI130" s="18"/>
      <c r="AJ130" s="18"/>
      <c r="AK130" s="511" t="s">
        <v>398</v>
      </c>
      <c r="AL130" s="511"/>
      <c r="AM130" s="511"/>
      <c r="AN130" s="511"/>
      <c r="AO130" s="511"/>
      <c r="AP130" s="511"/>
      <c r="AQ130" s="511"/>
      <c r="AR130" s="511"/>
      <c r="AS130" s="511"/>
      <c r="AT130" s="511"/>
      <c r="AU130" s="511"/>
      <c r="AV130" s="511"/>
      <c r="AW130" s="511"/>
      <c r="AX130" s="511"/>
      <c r="AY130" s="511"/>
      <c r="AZ130" s="511"/>
      <c r="BA130" s="511"/>
      <c r="BB130" s="511"/>
      <c r="BC130" s="511"/>
      <c r="BD130" s="511"/>
      <c r="BE130" s="511"/>
      <c r="BF130" s="511"/>
      <c r="BG130" s="511"/>
      <c r="BH130" s="511"/>
      <c r="BI130" s="511"/>
      <c r="BJ130" s="511"/>
      <c r="BK130" s="511"/>
      <c r="BL130" s="511"/>
      <c r="BM130" s="511"/>
      <c r="BN130" s="511"/>
      <c r="BO130" s="511"/>
      <c r="BP130" s="511"/>
      <c r="BQ130" s="511"/>
      <c r="BR130" s="511"/>
      <c r="BS130" s="511"/>
      <c r="BT130" s="511"/>
      <c r="BU130" s="511"/>
    </row>
    <row r="131" spans="1:73" hidden="1" x14ac:dyDescent="0.25">
      <c r="A131" s="26"/>
      <c r="B131" s="26"/>
      <c r="C131" s="18" t="s">
        <v>139</v>
      </c>
      <c r="D131" s="18"/>
      <c r="E131" s="18"/>
      <c r="F131" s="18"/>
      <c r="G131" s="18"/>
      <c r="H131" s="26"/>
      <c r="I131" s="26"/>
      <c r="J131" s="26"/>
      <c r="K131" s="26"/>
      <c r="L131" s="26"/>
      <c r="M131" s="185"/>
      <c r="N131" s="26"/>
      <c r="O131" s="26"/>
      <c r="P131" s="26"/>
      <c r="Q131" s="26"/>
      <c r="R131" s="26"/>
      <c r="S131" s="166" t="s">
        <v>281</v>
      </c>
      <c r="T131" s="26"/>
      <c r="U131" s="26"/>
      <c r="V131" s="18"/>
      <c r="W131" s="18"/>
      <c r="X131" s="18"/>
      <c r="Y131" s="18"/>
      <c r="Z131" s="18"/>
      <c r="AA131" s="166" t="s">
        <v>281</v>
      </c>
      <c r="AB131" s="18"/>
      <c r="AC131" s="18"/>
      <c r="AD131" s="18"/>
      <c r="AE131" s="18"/>
      <c r="AF131" s="18"/>
      <c r="AG131" s="18"/>
      <c r="AH131" s="18"/>
      <c r="AI131" s="18"/>
      <c r="AJ131" s="18"/>
      <c r="AK131" s="511" t="s">
        <v>428</v>
      </c>
      <c r="AL131" s="511"/>
      <c r="AM131" s="511"/>
      <c r="AN131" s="511"/>
      <c r="AO131" s="511"/>
      <c r="AP131" s="511"/>
      <c r="AQ131" s="511"/>
      <c r="AR131" s="511"/>
      <c r="AS131" s="511"/>
      <c r="AT131" s="511"/>
      <c r="AU131" s="511"/>
      <c r="AV131" s="511"/>
      <c r="AW131" s="511"/>
      <c r="AX131" s="511"/>
      <c r="AY131" s="511"/>
      <c r="AZ131" s="511"/>
      <c r="BA131" s="511"/>
      <c r="BB131" s="511"/>
      <c r="BC131" s="511"/>
      <c r="BD131" s="511"/>
      <c r="BE131" s="511"/>
      <c r="BF131" s="511"/>
      <c r="BG131" s="511"/>
      <c r="BH131" s="511"/>
      <c r="BI131" s="511"/>
      <c r="BJ131" s="511"/>
      <c r="BK131" s="511"/>
      <c r="BL131" s="511"/>
      <c r="BM131" s="511"/>
      <c r="BN131" s="511"/>
      <c r="BO131" s="511"/>
      <c r="BP131" s="511"/>
      <c r="BQ131" s="511"/>
      <c r="BR131" s="511"/>
      <c r="BS131" s="511"/>
      <c r="BT131" s="511"/>
      <c r="BU131" s="511"/>
    </row>
    <row r="132" spans="1:73" hidden="1" x14ac:dyDescent="0.25">
      <c r="A132" s="26"/>
      <c r="B132" s="26"/>
      <c r="C132" s="18" t="s">
        <v>141</v>
      </c>
      <c r="D132" s="18"/>
      <c r="E132" s="18"/>
      <c r="F132" s="18"/>
      <c r="G132" s="18"/>
      <c r="H132" s="26"/>
      <c r="I132" s="26"/>
      <c r="J132" s="26"/>
      <c r="K132" s="26"/>
      <c r="L132" s="26"/>
      <c r="M132" s="185"/>
      <c r="N132" s="26"/>
      <c r="O132" s="26"/>
      <c r="P132" s="26"/>
      <c r="Q132" s="26"/>
      <c r="R132" s="26"/>
      <c r="S132" s="166" t="s">
        <v>282</v>
      </c>
      <c r="T132" s="26"/>
      <c r="U132" s="26"/>
      <c r="V132" s="18"/>
      <c r="W132" s="18"/>
      <c r="X132" s="18"/>
      <c r="Y132" s="18"/>
      <c r="Z132" s="18"/>
      <c r="AA132" s="166" t="s">
        <v>282</v>
      </c>
      <c r="AB132" s="18"/>
      <c r="AC132" s="18"/>
      <c r="AD132" s="18"/>
      <c r="AE132" s="18"/>
      <c r="AF132" s="18"/>
      <c r="AG132" s="18"/>
      <c r="AH132" s="18"/>
      <c r="AI132" s="18"/>
      <c r="AJ132" s="18"/>
      <c r="AK132" s="511" t="s">
        <v>399</v>
      </c>
      <c r="AL132" s="511"/>
      <c r="AM132" s="511"/>
      <c r="AN132" s="511"/>
      <c r="AO132" s="511"/>
      <c r="AP132" s="511"/>
      <c r="AQ132" s="511"/>
      <c r="AR132" s="511"/>
      <c r="AS132" s="511"/>
      <c r="AT132" s="511"/>
      <c r="AU132" s="511"/>
      <c r="AV132" s="511"/>
      <c r="AW132" s="511"/>
      <c r="AX132" s="511"/>
      <c r="AY132" s="511"/>
      <c r="AZ132" s="511"/>
      <c r="BA132" s="511"/>
      <c r="BB132" s="511"/>
      <c r="BC132" s="511"/>
      <c r="BD132" s="511"/>
      <c r="BE132" s="511"/>
      <c r="BF132" s="511"/>
      <c r="BG132" s="511"/>
      <c r="BH132" s="511"/>
      <c r="BI132" s="511"/>
      <c r="BJ132" s="511"/>
      <c r="BK132" s="511"/>
      <c r="BL132" s="511"/>
      <c r="BM132" s="511"/>
      <c r="BN132" s="511"/>
      <c r="BO132" s="511"/>
      <c r="BP132" s="511"/>
      <c r="BQ132" s="511"/>
      <c r="BR132" s="511"/>
      <c r="BS132" s="511"/>
      <c r="BT132" s="511"/>
      <c r="BU132" s="511"/>
    </row>
    <row r="133" spans="1:73" hidden="1" x14ac:dyDescent="0.25">
      <c r="A133" s="26"/>
      <c r="B133" s="26"/>
      <c r="C133" s="18"/>
      <c r="D133" s="18"/>
      <c r="E133" s="18"/>
      <c r="F133" s="18"/>
      <c r="G133" s="18"/>
      <c r="H133" s="26"/>
      <c r="I133" s="26"/>
      <c r="J133" s="26"/>
      <c r="K133" s="26"/>
      <c r="L133" s="26"/>
      <c r="M133" s="185"/>
      <c r="N133" s="26"/>
      <c r="O133" s="26"/>
      <c r="P133" s="26"/>
      <c r="Q133" s="26"/>
      <c r="R133" s="26"/>
      <c r="S133" s="166" t="s">
        <v>283</v>
      </c>
      <c r="T133" s="26"/>
      <c r="U133" s="26"/>
      <c r="V133" s="18"/>
      <c r="W133" s="18"/>
      <c r="X133" s="18"/>
      <c r="Y133" s="18"/>
      <c r="Z133" s="18"/>
      <c r="AA133" s="166" t="s">
        <v>283</v>
      </c>
      <c r="AB133" s="18"/>
      <c r="AC133" s="18"/>
      <c r="AD133" s="18"/>
      <c r="AE133" s="18"/>
      <c r="AF133" s="18"/>
      <c r="AG133" s="18"/>
      <c r="AH133" s="18"/>
      <c r="AI133" s="18"/>
      <c r="AJ133" s="18"/>
      <c r="AK133" s="511" t="s">
        <v>429</v>
      </c>
      <c r="AL133" s="511"/>
      <c r="AM133" s="511"/>
      <c r="AN133" s="511"/>
      <c r="AO133" s="511"/>
      <c r="AP133" s="511"/>
      <c r="AQ133" s="511"/>
      <c r="AR133" s="511"/>
      <c r="AS133" s="511"/>
      <c r="AT133" s="511"/>
      <c r="AU133" s="511"/>
      <c r="AV133" s="511"/>
      <c r="AW133" s="511"/>
      <c r="AX133" s="511"/>
      <c r="AY133" s="511"/>
      <c r="AZ133" s="511"/>
      <c r="BA133" s="511"/>
      <c r="BB133" s="511"/>
      <c r="BC133" s="511"/>
      <c r="BD133" s="511"/>
      <c r="BE133" s="511"/>
      <c r="BF133" s="511"/>
      <c r="BG133" s="511"/>
      <c r="BH133" s="511"/>
      <c r="BI133" s="511"/>
      <c r="BJ133" s="511"/>
      <c r="BK133" s="511"/>
      <c r="BL133" s="511"/>
      <c r="BM133" s="511"/>
      <c r="BN133" s="511"/>
      <c r="BO133" s="511"/>
      <c r="BP133" s="511"/>
      <c r="BQ133" s="511"/>
      <c r="BR133" s="511"/>
      <c r="BS133" s="511"/>
      <c r="BT133" s="511"/>
      <c r="BU133" s="511"/>
    </row>
    <row r="134" spans="1:73" hidden="1" x14ac:dyDescent="0.25">
      <c r="A134" s="26"/>
      <c r="B134" s="26"/>
      <c r="C134" s="18"/>
      <c r="D134" s="18"/>
      <c r="E134" s="18"/>
      <c r="F134" s="18"/>
      <c r="G134" s="18"/>
      <c r="H134" s="26"/>
      <c r="I134" s="26"/>
      <c r="J134" s="26"/>
      <c r="K134" s="26"/>
      <c r="L134" s="26"/>
      <c r="M134" s="185"/>
      <c r="N134" s="26"/>
      <c r="O134" s="26"/>
      <c r="P134" s="26"/>
      <c r="Q134" s="26"/>
      <c r="R134" s="26"/>
      <c r="S134" s="166" t="s">
        <v>284</v>
      </c>
      <c r="T134" s="26"/>
      <c r="U134" s="26"/>
      <c r="V134" s="18"/>
      <c r="W134" s="18"/>
      <c r="X134" s="18"/>
      <c r="Y134" s="18"/>
      <c r="Z134" s="18"/>
      <c r="AA134" s="166" t="s">
        <v>284</v>
      </c>
      <c r="AB134" s="18"/>
      <c r="AC134" s="18"/>
      <c r="AD134" s="18"/>
      <c r="AE134" s="18"/>
      <c r="AF134" s="18"/>
      <c r="AG134" s="18"/>
      <c r="AH134" s="18"/>
      <c r="AI134" s="18"/>
      <c r="AJ134" s="18"/>
      <c r="AK134" s="511" t="s">
        <v>400</v>
      </c>
      <c r="AL134" s="511"/>
      <c r="AM134" s="511"/>
      <c r="AN134" s="511"/>
      <c r="AO134" s="511"/>
      <c r="AP134" s="511"/>
      <c r="AQ134" s="511"/>
      <c r="AR134" s="511"/>
      <c r="AS134" s="511"/>
      <c r="AT134" s="511"/>
      <c r="AU134" s="511"/>
      <c r="AV134" s="511"/>
      <c r="AW134" s="511"/>
      <c r="AX134" s="511"/>
      <c r="AY134" s="511"/>
      <c r="AZ134" s="511"/>
      <c r="BA134" s="511"/>
      <c r="BB134" s="511"/>
      <c r="BC134" s="511"/>
      <c r="BD134" s="511"/>
      <c r="BE134" s="511"/>
      <c r="BF134" s="511"/>
      <c r="BG134" s="511"/>
      <c r="BH134" s="511"/>
      <c r="BI134" s="511"/>
      <c r="BJ134" s="511"/>
      <c r="BK134" s="511"/>
      <c r="BL134" s="511"/>
      <c r="BM134" s="511"/>
      <c r="BN134" s="511"/>
      <c r="BO134" s="511"/>
      <c r="BP134" s="511"/>
      <c r="BQ134" s="511"/>
      <c r="BR134" s="511"/>
      <c r="BS134" s="511"/>
      <c r="BT134" s="511"/>
      <c r="BU134" s="511"/>
    </row>
    <row r="135" spans="1:73" hidden="1" x14ac:dyDescent="0.25">
      <c r="A135" s="26"/>
      <c r="B135" s="26"/>
      <c r="C135" s="517" t="s">
        <v>209</v>
      </c>
      <c r="D135" s="518"/>
      <c r="E135" s="518"/>
      <c r="F135" s="518"/>
      <c r="G135" s="518"/>
      <c r="H135" s="518"/>
      <c r="I135" s="518"/>
      <c r="J135" s="518"/>
      <c r="K135" s="518"/>
      <c r="L135" s="519"/>
      <c r="M135" s="185"/>
      <c r="N135" s="26"/>
      <c r="O135" s="26"/>
      <c r="P135" s="26"/>
      <c r="Q135" s="26"/>
      <c r="R135" s="26"/>
      <c r="S135" s="166" t="s">
        <v>285</v>
      </c>
      <c r="T135" s="26"/>
      <c r="U135" s="26"/>
      <c r="V135" s="18"/>
      <c r="W135" s="18"/>
      <c r="X135" s="18"/>
      <c r="Y135" s="18"/>
      <c r="Z135" s="18"/>
      <c r="AA135" s="166" t="s">
        <v>285</v>
      </c>
      <c r="AB135" s="18"/>
      <c r="AC135" s="18"/>
      <c r="AD135" s="18"/>
      <c r="AE135" s="18"/>
      <c r="AF135" s="18"/>
      <c r="AG135" s="18"/>
      <c r="AH135" s="18"/>
      <c r="AI135" s="18"/>
      <c r="AJ135" s="18"/>
      <c r="AK135" s="511" t="s">
        <v>430</v>
      </c>
      <c r="AL135" s="511"/>
      <c r="AM135" s="511"/>
      <c r="AN135" s="511"/>
      <c r="AO135" s="511"/>
      <c r="AP135" s="511"/>
      <c r="AQ135" s="511"/>
      <c r="AR135" s="511"/>
      <c r="AS135" s="511"/>
      <c r="AT135" s="511"/>
      <c r="AU135" s="511"/>
      <c r="AV135" s="511"/>
      <c r="AW135" s="511"/>
      <c r="AX135" s="511"/>
      <c r="AY135" s="511"/>
      <c r="AZ135" s="511"/>
      <c r="BA135" s="511"/>
      <c r="BB135" s="511"/>
      <c r="BC135" s="511"/>
      <c r="BD135" s="511"/>
      <c r="BE135" s="511"/>
      <c r="BF135" s="511"/>
      <c r="BG135" s="511"/>
      <c r="BH135" s="511"/>
      <c r="BI135" s="511"/>
      <c r="BJ135" s="511"/>
      <c r="BK135" s="511"/>
      <c r="BL135" s="511"/>
      <c r="BM135" s="511"/>
      <c r="BN135" s="511"/>
      <c r="BO135" s="511"/>
      <c r="BP135" s="511"/>
      <c r="BQ135" s="511"/>
      <c r="BR135" s="511"/>
      <c r="BS135" s="511"/>
      <c r="BT135" s="511"/>
      <c r="BU135" s="511"/>
    </row>
    <row r="136" spans="1:73" hidden="1" x14ac:dyDescent="0.25">
      <c r="A136" s="26"/>
      <c r="B136" s="26"/>
      <c r="C136" s="520"/>
      <c r="D136" s="521"/>
      <c r="E136" s="521"/>
      <c r="F136" s="521"/>
      <c r="G136" s="521"/>
      <c r="H136" s="521"/>
      <c r="I136" s="521"/>
      <c r="J136" s="521"/>
      <c r="K136" s="521"/>
      <c r="L136" s="522"/>
      <c r="M136" s="185"/>
      <c r="N136" s="26"/>
      <c r="O136" s="26"/>
      <c r="P136" s="26"/>
      <c r="Q136" s="26"/>
      <c r="R136" s="26"/>
      <c r="S136" s="166" t="s">
        <v>286</v>
      </c>
      <c r="T136" s="26"/>
      <c r="U136" s="26"/>
      <c r="V136" s="18"/>
      <c r="W136" s="18"/>
      <c r="X136" s="18"/>
      <c r="Y136" s="18"/>
      <c r="Z136" s="18"/>
      <c r="AA136" s="166" t="s">
        <v>286</v>
      </c>
      <c r="AB136" s="18"/>
      <c r="AC136" s="18"/>
      <c r="AD136" s="18"/>
      <c r="AE136" s="18"/>
      <c r="AF136" s="18"/>
      <c r="AG136" s="18"/>
      <c r="AH136" s="18"/>
      <c r="AI136" s="18"/>
      <c r="AJ136" s="18"/>
      <c r="AK136" s="511" t="s">
        <v>401</v>
      </c>
      <c r="AL136" s="511"/>
      <c r="AM136" s="511"/>
      <c r="AN136" s="511"/>
      <c r="AO136" s="511"/>
      <c r="AP136" s="511"/>
      <c r="AQ136" s="511"/>
      <c r="AR136" s="511"/>
      <c r="AS136" s="511"/>
      <c r="AT136" s="511"/>
      <c r="AU136" s="511"/>
      <c r="AV136" s="511"/>
      <c r="AW136" s="511"/>
      <c r="AX136" s="511"/>
      <c r="AY136" s="511"/>
      <c r="AZ136" s="511"/>
      <c r="BA136" s="511"/>
      <c r="BB136" s="511"/>
      <c r="BC136" s="511"/>
      <c r="BD136" s="511"/>
      <c r="BE136" s="511"/>
      <c r="BF136" s="511"/>
      <c r="BG136" s="511"/>
      <c r="BH136" s="511"/>
      <c r="BI136" s="511"/>
      <c r="BJ136" s="511"/>
      <c r="BK136" s="511"/>
      <c r="BL136" s="511"/>
      <c r="BM136" s="511"/>
      <c r="BN136" s="511"/>
      <c r="BO136" s="511"/>
      <c r="BP136" s="511"/>
      <c r="BQ136" s="511"/>
      <c r="BR136" s="511"/>
      <c r="BS136" s="511"/>
      <c r="BT136" s="511"/>
      <c r="BU136" s="511"/>
    </row>
    <row r="137" spans="1:73" ht="13" hidden="1" x14ac:dyDescent="0.3">
      <c r="A137" s="26"/>
      <c r="B137" s="26"/>
      <c r="C137" s="206"/>
      <c r="D137" s="207"/>
      <c r="E137" s="207"/>
      <c r="F137" s="207"/>
      <c r="G137" s="207"/>
      <c r="H137" s="207"/>
      <c r="I137" s="207"/>
      <c r="J137" s="207"/>
      <c r="K137" s="207"/>
      <c r="L137" s="207"/>
      <c r="M137" s="185"/>
      <c r="N137" s="26"/>
      <c r="O137" s="26"/>
      <c r="P137" s="26"/>
      <c r="Q137" s="26"/>
      <c r="R137" s="26"/>
      <c r="S137" s="166" t="s">
        <v>287</v>
      </c>
      <c r="T137" s="26"/>
      <c r="U137" s="26"/>
      <c r="V137" s="18"/>
      <c r="W137" s="18"/>
      <c r="X137" s="18"/>
      <c r="Y137" s="18"/>
      <c r="Z137" s="18"/>
      <c r="AA137" s="166" t="s">
        <v>287</v>
      </c>
      <c r="AB137" s="18"/>
      <c r="AC137" s="18"/>
      <c r="AD137" s="18"/>
      <c r="AE137" s="18"/>
      <c r="AF137" s="18"/>
      <c r="AG137" s="18"/>
      <c r="AH137" s="18"/>
      <c r="AI137" s="18"/>
      <c r="AJ137" s="18"/>
      <c r="AK137" s="511" t="s">
        <v>402</v>
      </c>
      <c r="AL137" s="511"/>
      <c r="AM137" s="511"/>
      <c r="AN137" s="511"/>
      <c r="AO137" s="511"/>
      <c r="AP137" s="511"/>
      <c r="AQ137" s="511"/>
      <c r="AR137" s="511"/>
      <c r="AS137" s="511"/>
      <c r="AT137" s="511"/>
      <c r="AU137" s="511"/>
      <c r="AV137" s="511"/>
      <c r="AW137" s="511"/>
      <c r="AX137" s="511"/>
      <c r="AY137" s="511"/>
      <c r="AZ137" s="511"/>
      <c r="BA137" s="511"/>
      <c r="BB137" s="511"/>
      <c r="BC137" s="511"/>
      <c r="BD137" s="511"/>
      <c r="BE137" s="511"/>
      <c r="BF137" s="511"/>
      <c r="BG137" s="511"/>
      <c r="BH137" s="511"/>
      <c r="BI137" s="511"/>
      <c r="BJ137" s="511"/>
      <c r="BK137" s="511"/>
      <c r="BL137" s="511"/>
      <c r="BM137" s="511"/>
      <c r="BN137" s="511"/>
      <c r="BO137" s="511"/>
      <c r="BP137" s="511"/>
      <c r="BQ137" s="511"/>
      <c r="BR137" s="511"/>
      <c r="BS137" s="511"/>
      <c r="BT137" s="511"/>
      <c r="BU137" s="511"/>
    </row>
    <row r="138" spans="1:73" hidden="1" x14ac:dyDescent="0.25">
      <c r="A138" s="26"/>
      <c r="B138" s="26"/>
      <c r="C138" s="136" t="s">
        <v>345</v>
      </c>
      <c r="D138" s="18"/>
      <c r="E138" s="18"/>
      <c r="F138" s="18"/>
      <c r="G138" s="18"/>
      <c r="H138" s="18"/>
      <c r="I138" s="18"/>
      <c r="J138" s="18"/>
      <c r="K138" s="18"/>
      <c r="L138" s="18"/>
      <c r="M138" s="185"/>
      <c r="N138" s="26"/>
      <c r="O138" s="26"/>
      <c r="P138" s="26"/>
      <c r="Q138" s="26"/>
      <c r="R138" s="26"/>
      <c r="S138" s="166" t="s">
        <v>288</v>
      </c>
      <c r="T138" s="26"/>
      <c r="U138" s="26"/>
      <c r="V138" s="18"/>
      <c r="W138" s="18"/>
      <c r="X138" s="18"/>
      <c r="Y138" s="18"/>
      <c r="Z138" s="18"/>
      <c r="AA138" s="166" t="s">
        <v>288</v>
      </c>
      <c r="AB138" s="18"/>
      <c r="AC138" s="18"/>
      <c r="AD138" s="18"/>
      <c r="AE138" s="18"/>
      <c r="AF138" s="18"/>
      <c r="AG138" s="18"/>
      <c r="AH138" s="18"/>
      <c r="AI138" s="18"/>
      <c r="AJ138" s="18"/>
      <c r="AK138" s="511" t="s">
        <v>405</v>
      </c>
      <c r="AL138" s="511"/>
      <c r="AM138" s="511"/>
      <c r="AN138" s="511"/>
      <c r="AO138" s="511"/>
      <c r="AP138" s="511"/>
      <c r="AQ138" s="511"/>
      <c r="AR138" s="511"/>
      <c r="AS138" s="511"/>
      <c r="AT138" s="511"/>
      <c r="AU138" s="511"/>
      <c r="AV138" s="511"/>
      <c r="AW138" s="511"/>
      <c r="AX138" s="511"/>
      <c r="AY138" s="511"/>
      <c r="AZ138" s="511"/>
      <c r="BA138" s="511"/>
      <c r="BB138" s="511"/>
      <c r="BC138" s="511"/>
      <c r="BD138" s="511"/>
      <c r="BE138" s="511"/>
      <c r="BF138" s="511"/>
      <c r="BG138" s="511"/>
      <c r="BH138" s="511"/>
      <c r="BI138" s="511"/>
      <c r="BJ138" s="511"/>
      <c r="BK138" s="511"/>
      <c r="BL138" s="511"/>
      <c r="BM138" s="511"/>
      <c r="BN138" s="511"/>
      <c r="BO138" s="511"/>
      <c r="BP138" s="511"/>
      <c r="BQ138" s="511"/>
      <c r="BR138" s="511"/>
      <c r="BS138" s="511"/>
      <c r="BT138" s="511"/>
      <c r="BU138" s="511"/>
    </row>
    <row r="139" spans="1:73" hidden="1" x14ac:dyDescent="0.25">
      <c r="A139" s="26"/>
      <c r="B139" s="26"/>
      <c r="C139" s="136" t="s">
        <v>18</v>
      </c>
      <c r="D139" s="18"/>
      <c r="E139" s="18"/>
      <c r="F139" s="18"/>
      <c r="G139" s="18"/>
      <c r="H139" s="18"/>
      <c r="I139" s="18"/>
      <c r="J139" s="18"/>
      <c r="K139" s="18"/>
      <c r="L139" s="18"/>
      <c r="M139" s="185"/>
      <c r="N139" s="26"/>
      <c r="O139" s="26"/>
      <c r="P139" s="26"/>
      <c r="Q139" s="26"/>
      <c r="R139" s="26"/>
      <c r="S139" s="166" t="s">
        <v>289</v>
      </c>
      <c r="T139" s="26"/>
      <c r="U139" s="26"/>
      <c r="V139" s="18"/>
      <c r="W139" s="18"/>
      <c r="X139" s="18"/>
      <c r="Y139" s="18"/>
      <c r="Z139" s="18"/>
      <c r="AA139" s="166" t="s">
        <v>289</v>
      </c>
      <c r="AB139" s="18"/>
      <c r="AC139" s="18"/>
      <c r="AD139" s="18"/>
      <c r="AE139" s="18"/>
      <c r="AF139" s="18"/>
      <c r="AG139" s="18"/>
      <c r="AH139" s="18"/>
      <c r="AI139" s="18"/>
      <c r="AJ139" s="18"/>
      <c r="AK139" s="513" t="s">
        <v>432</v>
      </c>
      <c r="AL139" s="511"/>
      <c r="AM139" s="511"/>
      <c r="AN139" s="511"/>
      <c r="AO139" s="511"/>
      <c r="AP139" s="511"/>
      <c r="AQ139" s="511"/>
      <c r="AR139" s="511"/>
      <c r="AS139" s="511"/>
      <c r="AT139" s="511"/>
      <c r="AU139" s="511"/>
      <c r="AV139" s="511"/>
      <c r="AW139" s="511"/>
      <c r="AX139" s="511"/>
      <c r="AY139" s="511"/>
      <c r="AZ139" s="511"/>
      <c r="BA139" s="511"/>
      <c r="BB139" s="511"/>
      <c r="BC139" s="511"/>
      <c r="BD139" s="511"/>
      <c r="BE139" s="511"/>
      <c r="BF139" s="511"/>
      <c r="BG139" s="511"/>
      <c r="BH139" s="511"/>
      <c r="BI139" s="511"/>
      <c r="BJ139" s="511"/>
      <c r="BK139" s="511"/>
      <c r="BL139" s="511"/>
      <c r="BM139" s="511"/>
      <c r="BN139" s="511"/>
      <c r="BO139" s="511"/>
      <c r="BP139" s="511"/>
      <c r="BQ139" s="511"/>
      <c r="BR139" s="511"/>
      <c r="BS139" s="511"/>
      <c r="BT139" s="511"/>
      <c r="BU139" s="511"/>
    </row>
    <row r="140" spans="1:73" ht="13" hidden="1" x14ac:dyDescent="0.3">
      <c r="A140" s="26"/>
      <c r="B140" s="26"/>
      <c r="C140" s="136" t="s">
        <v>541</v>
      </c>
      <c r="D140" s="207"/>
      <c r="E140" s="207"/>
      <c r="F140" s="207"/>
      <c r="G140" s="207"/>
      <c r="H140" s="207"/>
      <c r="I140" s="207"/>
      <c r="J140" s="207"/>
      <c r="K140" s="207"/>
      <c r="L140" s="207"/>
      <c r="M140" s="185"/>
      <c r="N140" s="26"/>
      <c r="O140" s="26"/>
      <c r="P140" s="26"/>
      <c r="Q140" s="26"/>
      <c r="R140" s="26"/>
      <c r="S140" s="166" t="s">
        <v>290</v>
      </c>
      <c r="T140" s="26"/>
      <c r="U140" s="26"/>
      <c r="V140" s="18"/>
      <c r="W140" s="18"/>
      <c r="X140" s="18"/>
      <c r="Y140" s="18"/>
      <c r="Z140" s="18"/>
      <c r="AA140" s="166" t="s">
        <v>290</v>
      </c>
      <c r="AB140" s="18"/>
      <c r="AC140" s="18"/>
      <c r="AD140" s="18"/>
      <c r="AE140" s="18"/>
      <c r="AF140" s="18"/>
      <c r="AG140" s="18"/>
      <c r="AH140" s="18"/>
      <c r="AI140" s="18"/>
      <c r="AJ140" s="18"/>
      <c r="AK140" s="511" t="s">
        <v>403</v>
      </c>
      <c r="AL140" s="511"/>
      <c r="AM140" s="511"/>
      <c r="AN140" s="511"/>
      <c r="AO140" s="511"/>
      <c r="AP140" s="511"/>
      <c r="AQ140" s="511"/>
      <c r="AR140" s="511"/>
      <c r="AS140" s="511"/>
      <c r="AT140" s="511"/>
      <c r="AU140" s="511"/>
      <c r="AV140" s="511"/>
      <c r="AW140" s="511"/>
      <c r="AX140" s="511"/>
      <c r="AY140" s="511"/>
      <c r="AZ140" s="511"/>
      <c r="BA140" s="511"/>
      <c r="BB140" s="511"/>
      <c r="BC140" s="511"/>
      <c r="BD140" s="511"/>
      <c r="BE140" s="511"/>
      <c r="BF140" s="511"/>
      <c r="BG140" s="511"/>
      <c r="BH140" s="511"/>
      <c r="BI140" s="511"/>
      <c r="BJ140" s="511"/>
      <c r="BK140" s="511"/>
      <c r="BL140" s="511"/>
      <c r="BM140" s="511"/>
      <c r="BN140" s="511"/>
      <c r="BO140" s="511"/>
      <c r="BP140" s="511"/>
      <c r="BQ140" s="511"/>
      <c r="BR140" s="511"/>
      <c r="BS140" s="511"/>
      <c r="BT140" s="511"/>
      <c r="BU140" s="511"/>
    </row>
    <row r="141" spans="1:73" ht="13" hidden="1" x14ac:dyDescent="0.3">
      <c r="A141" s="26"/>
      <c r="B141" s="26"/>
      <c r="C141" s="136" t="s">
        <v>542</v>
      </c>
      <c r="D141" s="207"/>
      <c r="E141" s="207"/>
      <c r="F141" s="207"/>
      <c r="G141" s="207"/>
      <c r="H141" s="207"/>
      <c r="I141" s="207"/>
      <c r="J141" s="207"/>
      <c r="K141" s="207"/>
      <c r="L141" s="207"/>
      <c r="M141" s="185"/>
      <c r="N141" s="26"/>
      <c r="O141" s="26"/>
      <c r="P141" s="26"/>
      <c r="Q141" s="26"/>
      <c r="R141" s="26"/>
      <c r="S141" s="166" t="s">
        <v>291</v>
      </c>
      <c r="T141" s="26"/>
      <c r="U141" s="26"/>
      <c r="V141" s="18"/>
      <c r="W141" s="18"/>
      <c r="X141" s="18"/>
      <c r="Y141" s="18"/>
      <c r="Z141" s="18"/>
      <c r="AA141" s="166" t="s">
        <v>291</v>
      </c>
      <c r="AB141" s="18"/>
      <c r="AC141" s="18"/>
      <c r="AD141" s="18"/>
      <c r="AE141" s="18"/>
      <c r="AF141" s="18"/>
      <c r="AG141" s="18"/>
      <c r="AH141" s="18"/>
      <c r="AI141" s="18"/>
      <c r="AJ141" s="18"/>
      <c r="AK141" s="511" t="s">
        <v>404</v>
      </c>
      <c r="AL141" s="511"/>
      <c r="AM141" s="511"/>
      <c r="AN141" s="511"/>
      <c r="AO141" s="511"/>
      <c r="AP141" s="511"/>
      <c r="AQ141" s="511"/>
      <c r="AR141" s="511"/>
      <c r="AS141" s="511"/>
      <c r="AT141" s="511"/>
      <c r="AU141" s="511"/>
      <c r="AV141" s="511"/>
      <c r="AW141" s="511"/>
      <c r="AX141" s="511"/>
      <c r="AY141" s="511"/>
      <c r="AZ141" s="511"/>
      <c r="BA141" s="511"/>
      <c r="BB141" s="511"/>
      <c r="BC141" s="511"/>
      <c r="BD141" s="511"/>
      <c r="BE141" s="511"/>
      <c r="BF141" s="511"/>
      <c r="BG141" s="511"/>
      <c r="BH141" s="511"/>
      <c r="BI141" s="511"/>
      <c r="BJ141" s="511"/>
      <c r="BK141" s="511"/>
      <c r="BL141" s="511"/>
      <c r="BM141" s="511"/>
      <c r="BN141" s="511"/>
      <c r="BO141" s="511"/>
      <c r="BP141" s="511"/>
      <c r="BQ141" s="511"/>
      <c r="BR141" s="511"/>
      <c r="BS141" s="511"/>
      <c r="BT141" s="511"/>
      <c r="BU141" s="511"/>
    </row>
    <row r="142" spans="1:73" ht="13" hidden="1" x14ac:dyDescent="0.3">
      <c r="A142" s="26"/>
      <c r="B142" s="26"/>
      <c r="C142" s="184" t="s">
        <v>120</v>
      </c>
      <c r="D142" s="207"/>
      <c r="E142" s="207"/>
      <c r="F142" s="207"/>
      <c r="G142" s="207"/>
      <c r="H142" s="207"/>
      <c r="I142" s="207"/>
      <c r="J142" s="207"/>
      <c r="K142" s="207"/>
      <c r="L142" s="207"/>
      <c r="M142" s="185"/>
      <c r="N142" s="26"/>
      <c r="O142" s="26"/>
      <c r="P142" s="26"/>
      <c r="Q142" s="26"/>
      <c r="R142" s="26"/>
      <c r="S142" s="166" t="s">
        <v>292</v>
      </c>
      <c r="T142" s="26"/>
      <c r="U142" s="26"/>
      <c r="V142" s="18"/>
      <c r="W142" s="18"/>
      <c r="X142" s="18"/>
      <c r="Y142" s="18"/>
      <c r="Z142" s="18"/>
      <c r="AA142" s="166" t="s">
        <v>292</v>
      </c>
      <c r="AB142" s="18"/>
      <c r="AC142" s="18"/>
      <c r="AD142" s="18"/>
      <c r="AE142" s="18"/>
      <c r="AF142" s="18"/>
      <c r="AG142" s="18"/>
      <c r="AH142" s="18"/>
      <c r="AI142" s="18"/>
      <c r="AJ142" s="18"/>
      <c r="AK142" s="511" t="s">
        <v>407</v>
      </c>
      <c r="AL142" s="511"/>
      <c r="AM142" s="511"/>
      <c r="AN142" s="511"/>
      <c r="AO142" s="511"/>
      <c r="AP142" s="511"/>
      <c r="AQ142" s="511"/>
      <c r="AR142" s="511"/>
      <c r="AS142" s="511"/>
      <c r="AT142" s="511"/>
      <c r="AU142" s="511"/>
      <c r="AV142" s="511"/>
      <c r="AW142" s="511"/>
      <c r="AX142" s="511"/>
      <c r="AY142" s="511"/>
      <c r="AZ142" s="511"/>
      <c r="BA142" s="511"/>
      <c r="BB142" s="511"/>
      <c r="BC142" s="511"/>
      <c r="BD142" s="511"/>
      <c r="BE142" s="511"/>
      <c r="BF142" s="511"/>
      <c r="BG142" s="511"/>
      <c r="BH142" s="511"/>
      <c r="BI142" s="511"/>
      <c r="BJ142" s="511"/>
      <c r="BK142" s="511"/>
      <c r="BL142" s="511"/>
      <c r="BM142" s="511"/>
      <c r="BN142" s="511"/>
      <c r="BO142" s="511"/>
      <c r="BP142" s="511"/>
      <c r="BQ142" s="511"/>
      <c r="BR142" s="511"/>
      <c r="BS142" s="511"/>
      <c r="BT142" s="511"/>
      <c r="BU142" s="511"/>
    </row>
    <row r="143" spans="1:73" ht="13" hidden="1" x14ac:dyDescent="0.3">
      <c r="A143" s="26"/>
      <c r="B143" s="26"/>
      <c r="C143" s="184" t="s">
        <v>616</v>
      </c>
      <c r="D143" s="207"/>
      <c r="E143" s="207"/>
      <c r="F143" s="207"/>
      <c r="G143" s="207"/>
      <c r="H143" s="207"/>
      <c r="I143" s="207"/>
      <c r="J143" s="207"/>
      <c r="K143" s="207"/>
      <c r="L143" s="207"/>
      <c r="M143" s="185"/>
      <c r="N143" s="26"/>
      <c r="O143" s="26"/>
      <c r="P143" s="26"/>
      <c r="Q143" s="26"/>
      <c r="R143" s="26"/>
      <c r="S143" s="166" t="s">
        <v>293</v>
      </c>
      <c r="T143" s="26"/>
      <c r="U143" s="26"/>
      <c r="V143" s="18"/>
      <c r="W143" s="18"/>
      <c r="X143" s="18"/>
      <c r="Y143" s="18"/>
      <c r="Z143" s="18"/>
      <c r="AA143" s="166" t="s">
        <v>293</v>
      </c>
      <c r="AB143" s="18"/>
      <c r="AC143" s="18"/>
      <c r="AD143" s="18"/>
      <c r="AE143" s="18"/>
      <c r="AF143" s="18"/>
      <c r="AG143" s="18"/>
      <c r="AH143" s="18"/>
      <c r="AI143" s="18"/>
      <c r="AJ143" s="18"/>
      <c r="AK143" s="511" t="s">
        <v>409</v>
      </c>
      <c r="AL143" s="511"/>
      <c r="AM143" s="511"/>
      <c r="AN143" s="511"/>
      <c r="AO143" s="511"/>
      <c r="AP143" s="511"/>
      <c r="AQ143" s="511"/>
      <c r="AR143" s="511"/>
      <c r="AS143" s="511"/>
      <c r="AT143" s="511"/>
      <c r="AU143" s="511"/>
      <c r="AV143" s="511"/>
      <c r="AW143" s="511"/>
      <c r="AX143" s="511"/>
      <c r="AY143" s="511"/>
      <c r="AZ143" s="511"/>
      <c r="BA143" s="511"/>
      <c r="BB143" s="511"/>
      <c r="BC143" s="511"/>
      <c r="BD143" s="511"/>
      <c r="BE143" s="511"/>
      <c r="BF143" s="511"/>
      <c r="BG143" s="511"/>
      <c r="BH143" s="511"/>
      <c r="BI143" s="511"/>
      <c r="BJ143" s="511"/>
      <c r="BK143" s="511"/>
      <c r="BL143" s="511"/>
      <c r="BM143" s="511"/>
      <c r="BN143" s="511"/>
      <c r="BO143" s="511"/>
      <c r="BP143" s="511"/>
      <c r="BQ143" s="511"/>
      <c r="BR143" s="511"/>
      <c r="BS143" s="511"/>
      <c r="BT143" s="511"/>
      <c r="BU143" s="511"/>
    </row>
    <row r="144" spans="1:73" hidden="1" x14ac:dyDescent="0.25">
      <c r="A144" s="26"/>
      <c r="B144" s="26"/>
      <c r="C144" s="208" t="s">
        <v>233</v>
      </c>
      <c r="D144" s="209"/>
      <c r="E144" s="209"/>
      <c r="F144" s="209"/>
      <c r="G144" s="209"/>
      <c r="H144" s="209"/>
      <c r="I144" s="209"/>
      <c r="J144" s="209"/>
      <c r="K144" s="209"/>
      <c r="L144" s="209"/>
      <c r="M144" s="185"/>
      <c r="N144" s="26"/>
      <c r="O144" s="26"/>
      <c r="P144" s="26"/>
      <c r="Q144" s="26"/>
      <c r="R144" s="26"/>
      <c r="S144" s="166" t="s">
        <v>294</v>
      </c>
      <c r="T144" s="26"/>
      <c r="U144" s="26"/>
      <c r="V144" s="18"/>
      <c r="W144" s="18"/>
      <c r="X144" s="18"/>
      <c r="Y144" s="18"/>
      <c r="Z144" s="18"/>
      <c r="AA144" s="166" t="s">
        <v>294</v>
      </c>
      <c r="AB144" s="18"/>
      <c r="AC144" s="18"/>
      <c r="AD144" s="18"/>
      <c r="AE144" s="18"/>
      <c r="AF144" s="18"/>
      <c r="AG144" s="18"/>
      <c r="AH144" s="18"/>
      <c r="AI144" s="18"/>
      <c r="AJ144" s="18"/>
      <c r="AK144" s="511" t="s">
        <v>374</v>
      </c>
      <c r="AL144" s="511"/>
      <c r="AM144" s="511"/>
      <c r="AN144" s="511"/>
      <c r="AO144" s="511"/>
      <c r="AP144" s="511"/>
      <c r="AQ144" s="511"/>
      <c r="AR144" s="511"/>
      <c r="AS144" s="511"/>
      <c r="AT144" s="511"/>
      <c r="AU144" s="511"/>
      <c r="AV144" s="511"/>
      <c r="AW144" s="511"/>
      <c r="AX144" s="511"/>
      <c r="AY144" s="511"/>
      <c r="AZ144" s="511"/>
      <c r="BA144" s="511"/>
      <c r="BB144" s="511"/>
      <c r="BC144" s="511"/>
      <c r="BD144" s="511"/>
      <c r="BE144" s="511"/>
      <c r="BF144" s="511"/>
      <c r="BG144" s="511"/>
      <c r="BH144" s="511"/>
      <c r="BI144" s="511"/>
      <c r="BJ144" s="511"/>
      <c r="BK144" s="511"/>
      <c r="BL144" s="511"/>
      <c r="BM144" s="511"/>
      <c r="BN144" s="511"/>
      <c r="BO144" s="511"/>
      <c r="BP144" s="511"/>
      <c r="BQ144" s="511"/>
      <c r="BR144" s="511"/>
      <c r="BS144" s="511"/>
      <c r="BT144" s="511"/>
      <c r="BU144" s="511"/>
    </row>
    <row r="145" spans="1:73" hidden="1" x14ac:dyDescent="0.25">
      <c r="A145" s="26"/>
      <c r="B145" s="26"/>
      <c r="C145" s="208" t="s">
        <v>235</v>
      </c>
      <c r="D145" s="209"/>
      <c r="E145" s="209"/>
      <c r="F145" s="209"/>
      <c r="G145" s="209"/>
      <c r="H145" s="209"/>
      <c r="I145" s="209"/>
      <c r="J145" s="209"/>
      <c r="K145" s="209"/>
      <c r="L145" s="209"/>
      <c r="M145" s="18"/>
      <c r="N145" s="26"/>
      <c r="O145" s="26"/>
      <c r="P145" s="26"/>
      <c r="Q145" s="26"/>
      <c r="R145" s="26"/>
      <c r="S145" s="166" t="s">
        <v>295</v>
      </c>
      <c r="T145" s="26"/>
      <c r="U145" s="26"/>
      <c r="V145" s="18"/>
      <c r="W145" s="18"/>
      <c r="X145" s="18"/>
      <c r="Y145" s="18"/>
      <c r="Z145" s="18"/>
      <c r="AA145" s="166" t="s">
        <v>295</v>
      </c>
      <c r="AB145" s="18"/>
      <c r="AC145" s="18"/>
      <c r="AD145" s="18"/>
      <c r="AE145" s="18"/>
      <c r="AF145" s="18"/>
      <c r="AG145" s="18"/>
      <c r="AH145" s="18"/>
      <c r="AI145" s="18"/>
      <c r="AJ145" s="18"/>
      <c r="AK145" s="511" t="s">
        <v>389</v>
      </c>
      <c r="AL145" s="511"/>
      <c r="AM145" s="511"/>
      <c r="AN145" s="511"/>
      <c r="AO145" s="511"/>
      <c r="AP145" s="511"/>
      <c r="AQ145" s="511"/>
      <c r="AR145" s="511"/>
      <c r="AS145" s="511"/>
      <c r="AT145" s="511"/>
      <c r="AU145" s="511"/>
      <c r="AV145" s="511"/>
      <c r="AW145" s="511"/>
      <c r="AX145" s="511"/>
      <c r="AY145" s="511"/>
      <c r="AZ145" s="511"/>
      <c r="BA145" s="511"/>
      <c r="BB145" s="511"/>
      <c r="BC145" s="511"/>
      <c r="BD145" s="511"/>
      <c r="BE145" s="511"/>
      <c r="BF145" s="511"/>
      <c r="BG145" s="511"/>
      <c r="BH145" s="511"/>
      <c r="BI145" s="511"/>
      <c r="BJ145" s="511"/>
      <c r="BK145" s="511"/>
      <c r="BL145" s="511"/>
      <c r="BM145" s="511"/>
      <c r="BN145" s="511"/>
      <c r="BO145" s="511"/>
      <c r="BP145" s="511"/>
      <c r="BQ145" s="511"/>
      <c r="BR145" s="511"/>
      <c r="BS145" s="511"/>
      <c r="BT145" s="511"/>
      <c r="BU145" s="511"/>
    </row>
    <row r="146" spans="1:73" hidden="1" x14ac:dyDescent="0.25">
      <c r="A146" s="26"/>
      <c r="B146" s="26"/>
      <c r="C146" s="26"/>
      <c r="D146" s="26"/>
      <c r="E146" s="26"/>
      <c r="F146" s="26"/>
      <c r="G146" s="26"/>
      <c r="H146" s="26"/>
      <c r="I146" s="18"/>
      <c r="J146" s="18"/>
      <c r="K146" s="26"/>
      <c r="L146" s="26"/>
      <c r="M146" s="18"/>
      <c r="N146" s="26"/>
      <c r="O146" s="26"/>
      <c r="P146" s="26"/>
      <c r="Q146" s="26"/>
      <c r="R146" s="26"/>
      <c r="S146" s="166" t="s">
        <v>296</v>
      </c>
      <c r="T146" s="26"/>
      <c r="U146" s="26"/>
      <c r="V146" s="18"/>
      <c r="W146" s="18"/>
      <c r="X146" s="18"/>
      <c r="Y146" s="18"/>
      <c r="Z146" s="18"/>
      <c r="AA146" s="166" t="s">
        <v>296</v>
      </c>
      <c r="AB146" s="18"/>
      <c r="AC146" s="18"/>
      <c r="AD146" s="18"/>
      <c r="AE146" s="18"/>
      <c r="AF146" s="18"/>
      <c r="AG146" s="18"/>
      <c r="AH146" s="18"/>
      <c r="AI146" s="18"/>
      <c r="AJ146" s="18"/>
      <c r="AK146" s="513" t="s">
        <v>376</v>
      </c>
      <c r="AL146" s="511"/>
      <c r="AM146" s="511"/>
      <c r="AN146" s="511"/>
      <c r="AO146" s="511"/>
      <c r="AP146" s="511"/>
      <c r="AQ146" s="511"/>
      <c r="AR146" s="511"/>
      <c r="AS146" s="511"/>
      <c r="AT146" s="511"/>
      <c r="AU146" s="511"/>
      <c r="AV146" s="511"/>
      <c r="AW146" s="511"/>
      <c r="AX146" s="511"/>
      <c r="AY146" s="511"/>
      <c r="AZ146" s="511"/>
      <c r="BA146" s="511"/>
      <c r="BB146" s="511"/>
      <c r="BC146" s="511"/>
      <c r="BD146" s="511"/>
      <c r="BE146" s="511"/>
      <c r="BF146" s="511"/>
      <c r="BG146" s="511"/>
      <c r="BH146" s="511"/>
      <c r="BI146" s="511"/>
      <c r="BJ146" s="511"/>
      <c r="BK146" s="511"/>
      <c r="BL146" s="511"/>
      <c r="BM146" s="511"/>
      <c r="BN146" s="511"/>
      <c r="BO146" s="511"/>
      <c r="BP146" s="511"/>
      <c r="BQ146" s="511"/>
      <c r="BR146" s="511"/>
      <c r="BS146" s="511"/>
      <c r="BT146" s="511"/>
      <c r="BU146" s="511"/>
    </row>
    <row r="147" spans="1:73" hidden="1" x14ac:dyDescent="0.25">
      <c r="A147" s="26"/>
      <c r="B147" s="26"/>
      <c r="D147" s="26"/>
      <c r="E147" s="26"/>
      <c r="F147" s="26"/>
      <c r="G147" s="26"/>
      <c r="H147" s="26"/>
      <c r="I147" s="26"/>
      <c r="J147" s="26"/>
      <c r="K147" s="18"/>
      <c r="L147" s="26"/>
      <c r="M147" s="26"/>
      <c r="N147" s="26"/>
      <c r="O147" s="26"/>
      <c r="P147" s="26"/>
      <c r="Q147" s="26"/>
      <c r="R147" s="26"/>
      <c r="S147" s="166" t="s">
        <v>297</v>
      </c>
      <c r="T147" s="26"/>
      <c r="U147" s="26"/>
      <c r="V147" s="18"/>
      <c r="W147" s="18"/>
      <c r="X147" s="18"/>
      <c r="Y147" s="18"/>
      <c r="Z147" s="18"/>
      <c r="AA147" s="166" t="s">
        <v>297</v>
      </c>
      <c r="AB147" s="18"/>
      <c r="AC147" s="18"/>
      <c r="AD147" s="18"/>
      <c r="AE147" s="18"/>
      <c r="AF147" s="18"/>
      <c r="AG147" s="18"/>
      <c r="AH147" s="18"/>
      <c r="AI147" s="18"/>
      <c r="AJ147" s="18"/>
      <c r="AK147" s="511" t="s">
        <v>378</v>
      </c>
      <c r="AL147" s="511"/>
      <c r="AM147" s="511"/>
      <c r="AN147" s="511"/>
      <c r="AO147" s="511"/>
      <c r="AP147" s="511"/>
      <c r="AQ147" s="511"/>
      <c r="AR147" s="511"/>
      <c r="AS147" s="511"/>
      <c r="AT147" s="511"/>
      <c r="AU147" s="511"/>
      <c r="AV147" s="511"/>
      <c r="AW147" s="511"/>
      <c r="AX147" s="511"/>
      <c r="AY147" s="511"/>
      <c r="AZ147" s="511"/>
      <c r="BA147" s="511"/>
      <c r="BB147" s="511"/>
      <c r="BC147" s="511"/>
      <c r="BD147" s="511"/>
      <c r="BE147" s="511"/>
      <c r="BF147" s="511"/>
      <c r="BG147" s="511"/>
      <c r="BH147" s="511"/>
      <c r="BI147" s="511"/>
      <c r="BJ147" s="511"/>
      <c r="BK147" s="511"/>
      <c r="BL147" s="511"/>
      <c r="BM147" s="511"/>
      <c r="BN147" s="511"/>
      <c r="BO147" s="511"/>
      <c r="BP147" s="511"/>
      <c r="BQ147" s="511"/>
      <c r="BR147" s="511"/>
      <c r="BS147" s="511"/>
      <c r="BT147" s="511"/>
      <c r="BU147" s="511"/>
    </row>
    <row r="148" spans="1:73" hidden="1" x14ac:dyDescent="0.25">
      <c r="A148" s="26"/>
      <c r="B148" s="26"/>
      <c r="C148" s="26"/>
      <c r="D148" s="26"/>
      <c r="E148" s="26"/>
      <c r="F148" s="26"/>
      <c r="G148" s="26"/>
      <c r="H148" s="26"/>
      <c r="I148" s="26"/>
      <c r="J148" s="26"/>
      <c r="K148" s="18"/>
      <c r="L148" s="26"/>
      <c r="M148" s="26"/>
      <c r="N148" s="26"/>
      <c r="O148" s="26"/>
      <c r="P148" s="26"/>
      <c r="Q148" s="26"/>
      <c r="R148" s="26"/>
      <c r="S148" s="166" t="s">
        <v>298</v>
      </c>
      <c r="T148" s="26"/>
      <c r="U148" s="26"/>
      <c r="V148" s="18"/>
      <c r="W148" s="18"/>
      <c r="X148" s="18"/>
      <c r="Y148" s="18"/>
      <c r="Z148" s="18"/>
      <c r="AA148" s="166" t="s">
        <v>298</v>
      </c>
      <c r="AB148" s="18"/>
      <c r="AC148" s="18"/>
      <c r="AD148" s="18"/>
      <c r="AE148" s="18"/>
      <c r="AF148" s="18"/>
      <c r="AG148" s="18"/>
      <c r="AH148" s="18"/>
      <c r="AI148" s="18"/>
      <c r="AJ148" s="18"/>
      <c r="AK148" s="511" t="s">
        <v>379</v>
      </c>
      <c r="AL148" s="511"/>
      <c r="AM148" s="511"/>
      <c r="AN148" s="511"/>
      <c r="AO148" s="511"/>
      <c r="AP148" s="511"/>
      <c r="AQ148" s="511"/>
      <c r="AR148" s="511"/>
      <c r="AS148" s="511"/>
      <c r="AT148" s="511"/>
      <c r="AU148" s="511"/>
      <c r="AV148" s="511"/>
      <c r="AW148" s="511"/>
      <c r="AX148" s="511"/>
      <c r="AY148" s="511"/>
      <c r="AZ148" s="511"/>
      <c r="BA148" s="511"/>
      <c r="BB148" s="511"/>
      <c r="BC148" s="511"/>
      <c r="BD148" s="511"/>
      <c r="BE148" s="511"/>
      <c r="BF148" s="511"/>
      <c r="BG148" s="511"/>
      <c r="BH148" s="511"/>
      <c r="BI148" s="511"/>
      <c r="BJ148" s="511"/>
      <c r="BK148" s="511"/>
      <c r="BL148" s="511"/>
      <c r="BM148" s="511"/>
      <c r="BN148" s="511"/>
      <c r="BO148" s="511"/>
      <c r="BP148" s="511"/>
      <c r="BQ148" s="511"/>
      <c r="BR148" s="511"/>
      <c r="BS148" s="511"/>
      <c r="BT148" s="511"/>
      <c r="BU148" s="511"/>
    </row>
    <row r="149" spans="1:73" hidden="1" x14ac:dyDescent="0.25">
      <c r="A149" s="26"/>
      <c r="B149" s="26"/>
      <c r="C149" s="26"/>
      <c r="D149" s="26"/>
      <c r="E149" s="26"/>
      <c r="F149" s="26"/>
      <c r="G149" s="26"/>
      <c r="H149" s="26"/>
      <c r="I149" s="26"/>
      <c r="J149" s="26"/>
      <c r="K149" s="18"/>
      <c r="L149" s="26"/>
      <c r="M149" s="26"/>
      <c r="N149" s="26"/>
      <c r="O149" s="26"/>
      <c r="P149" s="26"/>
      <c r="Q149" s="26"/>
      <c r="R149" s="26"/>
      <c r="S149" s="166" t="s">
        <v>299</v>
      </c>
      <c r="T149" s="26"/>
      <c r="U149" s="26"/>
      <c r="V149" s="18"/>
      <c r="W149" s="18"/>
      <c r="X149" s="18"/>
      <c r="Y149" s="18"/>
      <c r="Z149" s="18"/>
      <c r="AA149" s="166" t="s">
        <v>299</v>
      </c>
      <c r="AB149" s="18"/>
      <c r="AC149" s="18"/>
      <c r="AD149" s="18"/>
      <c r="AE149" s="18"/>
      <c r="AF149" s="18"/>
      <c r="AG149" s="18"/>
      <c r="AH149" s="18"/>
      <c r="AI149" s="18"/>
      <c r="AJ149" s="18"/>
      <c r="AK149" s="511" t="s">
        <v>386</v>
      </c>
      <c r="AL149" s="511"/>
      <c r="AM149" s="511"/>
      <c r="AN149" s="511"/>
      <c r="AO149" s="511"/>
      <c r="AP149" s="511"/>
      <c r="AQ149" s="511"/>
      <c r="AR149" s="511"/>
      <c r="AS149" s="511"/>
      <c r="AT149" s="511"/>
      <c r="AU149" s="511"/>
      <c r="AV149" s="511"/>
      <c r="AW149" s="511"/>
      <c r="AX149" s="511"/>
      <c r="AY149" s="511"/>
      <c r="AZ149" s="511"/>
      <c r="BA149" s="511"/>
      <c r="BB149" s="511"/>
      <c r="BC149" s="511"/>
      <c r="BD149" s="511"/>
      <c r="BE149" s="511"/>
      <c r="BF149" s="511"/>
      <c r="BG149" s="511"/>
      <c r="BH149" s="511"/>
      <c r="BI149" s="511"/>
      <c r="BJ149" s="511"/>
      <c r="BK149" s="511"/>
      <c r="BL149" s="511"/>
      <c r="BM149" s="511"/>
      <c r="BN149" s="511"/>
      <c r="BO149" s="511"/>
      <c r="BP149" s="511"/>
      <c r="BQ149" s="511"/>
      <c r="BR149" s="511"/>
      <c r="BS149" s="511"/>
      <c r="BT149" s="511"/>
      <c r="BU149" s="511"/>
    </row>
    <row r="150" spans="1:73" hidden="1" x14ac:dyDescent="0.25">
      <c r="A150" s="26"/>
      <c r="B150" s="26"/>
      <c r="C150" s="26"/>
      <c r="D150" s="26"/>
      <c r="E150" s="26"/>
      <c r="F150" s="26"/>
      <c r="G150" s="26"/>
      <c r="H150" s="26"/>
      <c r="I150" s="26"/>
      <c r="J150" s="26"/>
      <c r="K150" s="18"/>
      <c r="L150" s="26"/>
      <c r="M150" s="26"/>
      <c r="N150" s="26"/>
      <c r="O150" s="26"/>
      <c r="P150" s="26"/>
      <c r="Q150" s="26"/>
      <c r="R150" s="26"/>
      <c r="S150" s="166" t="s">
        <v>300</v>
      </c>
      <c r="T150" s="26"/>
      <c r="U150" s="26"/>
      <c r="V150" s="18"/>
      <c r="W150" s="18"/>
      <c r="X150" s="18"/>
      <c r="Y150" s="18"/>
      <c r="Z150" s="18"/>
      <c r="AA150" s="166" t="s">
        <v>300</v>
      </c>
      <c r="AB150" s="18"/>
      <c r="AC150" s="18"/>
      <c r="AD150" s="18"/>
      <c r="AE150" s="18"/>
      <c r="AF150" s="18"/>
      <c r="AG150" s="18"/>
      <c r="AH150" s="18"/>
      <c r="AI150" s="18"/>
      <c r="AJ150" s="18"/>
      <c r="AK150" s="513" t="s">
        <v>433</v>
      </c>
      <c r="AL150" s="511"/>
      <c r="AM150" s="511"/>
      <c r="AN150" s="511"/>
      <c r="AO150" s="511"/>
      <c r="AP150" s="511"/>
      <c r="AQ150" s="511"/>
      <c r="AR150" s="511"/>
      <c r="AS150" s="511"/>
      <c r="AT150" s="511"/>
      <c r="AU150" s="511"/>
      <c r="AV150" s="511"/>
      <c r="AW150" s="511"/>
      <c r="AX150" s="511"/>
      <c r="AY150" s="511"/>
      <c r="AZ150" s="511"/>
      <c r="BA150" s="511"/>
      <c r="BB150" s="511"/>
      <c r="BC150" s="511"/>
      <c r="BD150" s="511"/>
      <c r="BE150" s="511"/>
      <c r="BF150" s="511"/>
      <c r="BG150" s="511"/>
      <c r="BH150" s="511"/>
      <c r="BI150" s="511"/>
      <c r="BJ150" s="511"/>
      <c r="BK150" s="511"/>
      <c r="BL150" s="511"/>
      <c r="BM150" s="511"/>
      <c r="BN150" s="511"/>
      <c r="BO150" s="511"/>
      <c r="BP150" s="511"/>
      <c r="BQ150" s="511"/>
      <c r="BR150" s="511"/>
      <c r="BS150" s="511"/>
      <c r="BT150" s="511"/>
      <c r="BU150" s="511"/>
    </row>
    <row r="151" spans="1:73" hidden="1" x14ac:dyDescent="0.25">
      <c r="A151" s="26"/>
      <c r="B151" s="26"/>
      <c r="C151" s="26"/>
      <c r="D151" s="26"/>
      <c r="E151" s="26"/>
      <c r="F151" s="26"/>
      <c r="G151" s="26"/>
      <c r="H151" s="26"/>
      <c r="I151" s="26"/>
      <c r="J151" s="26"/>
      <c r="K151" s="18"/>
      <c r="L151" s="26"/>
      <c r="M151" s="26"/>
      <c r="N151" s="26"/>
      <c r="O151" s="26"/>
      <c r="P151" s="26"/>
      <c r="Q151" s="26"/>
      <c r="R151" s="26"/>
      <c r="S151" s="166" t="s">
        <v>301</v>
      </c>
      <c r="T151" s="26"/>
      <c r="U151" s="26"/>
      <c r="V151" s="18"/>
      <c r="W151" s="18"/>
      <c r="X151" s="18"/>
      <c r="Y151" s="18"/>
      <c r="Z151" s="18"/>
      <c r="AA151" s="166" t="s">
        <v>301</v>
      </c>
      <c r="AB151" s="18"/>
      <c r="AC151" s="18"/>
      <c r="AD151" s="18"/>
      <c r="AE151" s="18"/>
      <c r="AF151" s="18"/>
      <c r="AG151" s="18"/>
      <c r="AH151" s="18"/>
      <c r="AI151" s="18"/>
      <c r="AJ151" s="18"/>
      <c r="AK151" s="511" t="s">
        <v>395</v>
      </c>
      <c r="AL151" s="511"/>
      <c r="AM151" s="511"/>
      <c r="AN151" s="511"/>
      <c r="AO151" s="511"/>
      <c r="AP151" s="511"/>
      <c r="AQ151" s="511"/>
      <c r="AR151" s="511"/>
      <c r="AS151" s="511"/>
      <c r="AT151" s="511"/>
      <c r="AU151" s="511"/>
      <c r="AV151" s="511"/>
      <c r="AW151" s="511"/>
      <c r="AX151" s="511"/>
      <c r="AY151" s="511"/>
      <c r="AZ151" s="511"/>
      <c r="BA151" s="511"/>
      <c r="BB151" s="511"/>
      <c r="BC151" s="511"/>
      <c r="BD151" s="511"/>
      <c r="BE151" s="511"/>
      <c r="BF151" s="511"/>
      <c r="BG151" s="511"/>
      <c r="BH151" s="511"/>
      <c r="BI151" s="511"/>
      <c r="BJ151" s="511"/>
      <c r="BK151" s="511"/>
      <c r="BL151" s="511"/>
      <c r="BM151" s="511"/>
      <c r="BN151" s="511"/>
      <c r="BO151" s="511"/>
      <c r="BP151" s="511"/>
      <c r="BQ151" s="511"/>
      <c r="BR151" s="511"/>
      <c r="BS151" s="511"/>
      <c r="BT151" s="511"/>
      <c r="BU151" s="511"/>
    </row>
    <row r="152" spans="1:73" hidden="1" x14ac:dyDescent="0.25">
      <c r="A152" s="26"/>
      <c r="B152" s="26"/>
      <c r="C152" s="26"/>
      <c r="D152" s="26"/>
      <c r="E152" s="26"/>
      <c r="F152" s="26"/>
      <c r="G152" s="26"/>
      <c r="H152" s="26"/>
      <c r="I152" s="26"/>
      <c r="J152" s="26"/>
      <c r="K152" s="18"/>
      <c r="L152" s="26"/>
      <c r="M152" s="26"/>
      <c r="N152" s="26"/>
      <c r="O152" s="26"/>
      <c r="P152" s="26"/>
      <c r="Q152" s="26"/>
      <c r="R152" s="26"/>
      <c r="S152" s="166" t="s">
        <v>302</v>
      </c>
      <c r="T152" s="26"/>
      <c r="U152" s="26"/>
      <c r="V152" s="18"/>
      <c r="W152" s="18"/>
      <c r="X152" s="18"/>
      <c r="Y152" s="18"/>
      <c r="Z152" s="18"/>
      <c r="AA152" s="166" t="s">
        <v>302</v>
      </c>
      <c r="AB152" s="18"/>
      <c r="AC152" s="18"/>
      <c r="AD152" s="18"/>
      <c r="AE152" s="18"/>
      <c r="AF152" s="18"/>
      <c r="AG152" s="18"/>
      <c r="AH152" s="18"/>
      <c r="AI152" s="18"/>
      <c r="AJ152" s="18"/>
      <c r="AK152" s="511" t="s">
        <v>397</v>
      </c>
      <c r="AL152" s="511"/>
      <c r="AM152" s="511"/>
      <c r="AN152" s="511"/>
      <c r="AO152" s="511"/>
      <c r="AP152" s="511"/>
      <c r="AQ152" s="511"/>
      <c r="AR152" s="511"/>
      <c r="AS152" s="511"/>
      <c r="AT152" s="511"/>
      <c r="AU152" s="511"/>
      <c r="AV152" s="511"/>
      <c r="AW152" s="511"/>
      <c r="AX152" s="511"/>
      <c r="AY152" s="511"/>
      <c r="AZ152" s="511"/>
      <c r="BA152" s="511"/>
      <c r="BB152" s="511"/>
      <c r="BC152" s="511"/>
      <c r="BD152" s="511"/>
      <c r="BE152" s="511"/>
      <c r="BF152" s="511"/>
      <c r="BG152" s="511"/>
      <c r="BH152" s="511"/>
      <c r="BI152" s="511"/>
      <c r="BJ152" s="511"/>
      <c r="BK152" s="511"/>
      <c r="BL152" s="511"/>
      <c r="BM152" s="511"/>
      <c r="BN152" s="511"/>
      <c r="BO152" s="511"/>
      <c r="BP152" s="511"/>
      <c r="BQ152" s="511"/>
      <c r="BR152" s="511"/>
      <c r="BS152" s="511"/>
      <c r="BT152" s="511"/>
      <c r="BU152" s="511"/>
    </row>
    <row r="153" spans="1:73" hidden="1" x14ac:dyDescent="0.25">
      <c r="A153" s="26"/>
      <c r="B153" s="26"/>
      <c r="C153" s="26"/>
      <c r="D153" s="26"/>
      <c r="E153" s="26"/>
      <c r="F153" s="26"/>
      <c r="G153" s="26"/>
      <c r="H153" s="26"/>
      <c r="I153" s="26"/>
      <c r="J153" s="26"/>
      <c r="K153" s="18"/>
      <c r="L153" s="26"/>
      <c r="M153" s="26"/>
      <c r="N153" s="26"/>
      <c r="O153" s="26"/>
      <c r="P153" s="26"/>
      <c r="Q153" s="26"/>
      <c r="R153" s="26"/>
      <c r="S153" s="166" t="s">
        <v>303</v>
      </c>
      <c r="T153" s="26"/>
      <c r="U153" s="26"/>
      <c r="V153" s="18"/>
      <c r="W153" s="18"/>
      <c r="X153" s="18"/>
      <c r="Y153" s="18"/>
      <c r="Z153" s="18"/>
      <c r="AA153" s="166" t="s">
        <v>303</v>
      </c>
      <c r="AB153" s="18"/>
      <c r="AC153" s="18"/>
      <c r="AD153" s="18"/>
      <c r="AE153" s="18"/>
      <c r="AF153" s="18"/>
      <c r="AG153" s="18"/>
      <c r="AH153" s="18"/>
      <c r="AI153" s="18"/>
      <c r="AJ153" s="18"/>
      <c r="AK153" s="511" t="s">
        <v>408</v>
      </c>
      <c r="AL153" s="511"/>
      <c r="AM153" s="511"/>
      <c r="AN153" s="511"/>
      <c r="AO153" s="511"/>
      <c r="AP153" s="511"/>
      <c r="AQ153" s="511"/>
      <c r="AR153" s="511"/>
      <c r="AS153" s="511"/>
      <c r="AT153" s="511"/>
      <c r="AU153" s="511"/>
      <c r="AV153" s="511"/>
      <c r="AW153" s="511"/>
      <c r="AX153" s="511"/>
      <c r="AY153" s="511"/>
      <c r="AZ153" s="511"/>
      <c r="BA153" s="511"/>
      <c r="BB153" s="511"/>
      <c r="BC153" s="511"/>
      <c r="BD153" s="511"/>
      <c r="BE153" s="511"/>
      <c r="BF153" s="511"/>
      <c r="BG153" s="511"/>
      <c r="BH153" s="511"/>
      <c r="BI153" s="511"/>
      <c r="BJ153" s="511"/>
      <c r="BK153" s="511"/>
      <c r="BL153" s="511"/>
      <c r="BM153" s="511"/>
      <c r="BN153" s="511"/>
      <c r="BO153" s="511"/>
      <c r="BP153" s="511"/>
      <c r="BQ153" s="511"/>
      <c r="BR153" s="511"/>
      <c r="BS153" s="511"/>
      <c r="BT153" s="511"/>
      <c r="BU153" s="511"/>
    </row>
    <row r="154" spans="1:73" hidden="1" x14ac:dyDescent="0.25">
      <c r="A154" s="26"/>
      <c r="B154" s="26"/>
      <c r="C154" s="26"/>
      <c r="D154" s="26"/>
      <c r="E154" s="26"/>
      <c r="F154" s="26"/>
      <c r="G154" s="26"/>
      <c r="H154" s="26"/>
      <c r="I154" s="26"/>
      <c r="J154" s="26"/>
      <c r="K154" s="18"/>
      <c r="L154" s="26"/>
      <c r="M154" s="26"/>
      <c r="N154" s="26"/>
      <c r="O154" s="26"/>
      <c r="P154" s="26"/>
      <c r="Q154" s="26"/>
      <c r="R154" s="26"/>
      <c r="S154" s="166" t="s">
        <v>304</v>
      </c>
      <c r="T154" s="26"/>
      <c r="U154" s="26"/>
      <c r="V154" s="18"/>
      <c r="W154" s="18"/>
      <c r="X154" s="18"/>
      <c r="Y154" s="18"/>
      <c r="Z154" s="18"/>
      <c r="AA154" s="166" t="s">
        <v>304</v>
      </c>
      <c r="AB154" s="18"/>
      <c r="AC154" s="18"/>
      <c r="AD154" s="18"/>
      <c r="AE154" s="18"/>
      <c r="AF154" s="18"/>
      <c r="AG154" s="18"/>
      <c r="AH154" s="18"/>
      <c r="AI154" s="18"/>
      <c r="AJ154" s="18"/>
      <c r="AK154" s="511" t="s">
        <v>413</v>
      </c>
      <c r="AL154" s="511"/>
      <c r="AM154" s="511"/>
      <c r="AN154" s="511"/>
      <c r="AO154" s="511"/>
      <c r="AP154" s="511"/>
      <c r="AQ154" s="511"/>
      <c r="AR154" s="511"/>
      <c r="AS154" s="511"/>
      <c r="AT154" s="511"/>
      <c r="AU154" s="511"/>
      <c r="AV154" s="511"/>
      <c r="AW154" s="511"/>
      <c r="AX154" s="511"/>
      <c r="AY154" s="511"/>
      <c r="AZ154" s="511"/>
      <c r="BA154" s="511"/>
      <c r="BB154" s="511"/>
      <c r="BC154" s="511"/>
      <c r="BD154" s="511"/>
      <c r="BE154" s="511"/>
      <c r="BF154" s="511"/>
      <c r="BG154" s="511"/>
      <c r="BH154" s="511"/>
      <c r="BI154" s="511"/>
      <c r="BJ154" s="511"/>
      <c r="BK154" s="511"/>
      <c r="BL154" s="511"/>
      <c r="BM154" s="511"/>
      <c r="BN154" s="511"/>
      <c r="BO154" s="511"/>
      <c r="BP154" s="511"/>
      <c r="BQ154" s="511"/>
      <c r="BR154" s="511"/>
      <c r="BS154" s="511"/>
      <c r="BT154" s="511"/>
      <c r="BU154" s="511"/>
    </row>
    <row r="155" spans="1:73" hidden="1" x14ac:dyDescent="0.25">
      <c r="A155" s="26"/>
      <c r="B155" s="26"/>
      <c r="C155" s="26"/>
      <c r="D155" s="26"/>
      <c r="E155" s="26"/>
      <c r="F155" s="26"/>
      <c r="G155" s="26"/>
      <c r="H155" s="26"/>
      <c r="I155" s="26"/>
      <c r="J155" s="26"/>
      <c r="K155" s="18"/>
      <c r="L155" s="26"/>
      <c r="M155" s="26"/>
      <c r="N155" s="26"/>
      <c r="O155" s="26"/>
      <c r="P155" s="26"/>
      <c r="Q155" s="26"/>
      <c r="R155" s="26"/>
      <c r="S155" s="166" t="s">
        <v>305</v>
      </c>
      <c r="T155" s="26"/>
      <c r="U155" s="26"/>
      <c r="V155" s="18"/>
      <c r="W155" s="18"/>
      <c r="X155" s="18"/>
      <c r="Y155" s="18"/>
      <c r="Z155" s="18"/>
      <c r="AA155" s="166" t="s">
        <v>305</v>
      </c>
      <c r="AB155" s="18"/>
      <c r="AC155" s="18"/>
      <c r="AD155" s="18"/>
      <c r="AE155" s="18"/>
      <c r="AF155" s="18"/>
      <c r="AG155" s="18"/>
      <c r="AH155" s="18"/>
      <c r="AI155" s="18"/>
      <c r="AJ155" s="18"/>
      <c r="AK155" s="511" t="s">
        <v>416</v>
      </c>
      <c r="AL155" s="511"/>
      <c r="AM155" s="511"/>
      <c r="AN155" s="511"/>
      <c r="AO155" s="511"/>
      <c r="AP155" s="511"/>
      <c r="AQ155" s="511"/>
      <c r="AR155" s="511"/>
      <c r="AS155" s="511"/>
      <c r="AT155" s="511"/>
      <c r="AU155" s="511"/>
      <c r="AV155" s="511"/>
      <c r="AW155" s="511"/>
      <c r="AX155" s="511"/>
      <c r="AY155" s="511"/>
      <c r="AZ155" s="511"/>
      <c r="BA155" s="511"/>
      <c r="BB155" s="511"/>
      <c r="BC155" s="511"/>
      <c r="BD155" s="511"/>
      <c r="BE155" s="511"/>
      <c r="BF155" s="511"/>
      <c r="BG155" s="511"/>
      <c r="BH155" s="511"/>
      <c r="BI155" s="511"/>
      <c r="BJ155" s="511"/>
      <c r="BK155" s="511"/>
      <c r="BL155" s="511"/>
      <c r="BM155" s="511"/>
      <c r="BN155" s="511"/>
      <c r="BO155" s="511"/>
      <c r="BP155" s="511"/>
      <c r="BQ155" s="511"/>
      <c r="BR155" s="511"/>
      <c r="BS155" s="511"/>
      <c r="BT155" s="511"/>
      <c r="BU155" s="511"/>
    </row>
    <row r="156" spans="1:73" hidden="1" x14ac:dyDescent="0.25">
      <c r="A156" s="26"/>
      <c r="B156" s="26"/>
      <c r="C156" s="26"/>
      <c r="D156" s="26"/>
      <c r="E156" s="26"/>
      <c r="F156" s="26"/>
      <c r="G156" s="26"/>
      <c r="H156" s="26"/>
      <c r="I156" s="26"/>
      <c r="J156" s="26"/>
      <c r="K156" s="18"/>
      <c r="L156" s="26"/>
      <c r="M156" s="26"/>
      <c r="N156" s="26"/>
      <c r="O156" s="26"/>
      <c r="P156" s="26"/>
      <c r="Q156" s="26"/>
      <c r="R156" s="26"/>
      <c r="S156" s="166" t="s">
        <v>306</v>
      </c>
      <c r="T156" s="26"/>
      <c r="U156" s="26"/>
      <c r="V156" s="18"/>
      <c r="W156" s="18"/>
      <c r="X156" s="18"/>
      <c r="Y156" s="18"/>
      <c r="Z156" s="18"/>
      <c r="AA156" s="166" t="s">
        <v>306</v>
      </c>
      <c r="AB156" s="18"/>
      <c r="AC156" s="18"/>
      <c r="AD156" s="18"/>
      <c r="AE156" s="18"/>
      <c r="AF156" s="18"/>
      <c r="AG156" s="18"/>
      <c r="AH156" s="18"/>
      <c r="AI156" s="18"/>
      <c r="AJ156" s="18"/>
      <c r="AK156" s="511" t="s">
        <v>418</v>
      </c>
      <c r="AL156" s="511"/>
      <c r="AM156" s="511"/>
      <c r="AN156" s="511"/>
      <c r="AO156" s="511"/>
      <c r="AP156" s="511"/>
      <c r="AQ156" s="511"/>
      <c r="AR156" s="511"/>
      <c r="AS156" s="511"/>
      <c r="AT156" s="511"/>
      <c r="AU156" s="511"/>
      <c r="AV156" s="511"/>
      <c r="AW156" s="511"/>
      <c r="AX156" s="511"/>
      <c r="AY156" s="511"/>
      <c r="AZ156" s="511"/>
      <c r="BA156" s="511"/>
      <c r="BB156" s="511"/>
      <c r="BC156" s="511"/>
      <c r="BD156" s="511"/>
      <c r="BE156" s="511"/>
      <c r="BF156" s="511"/>
      <c r="BG156" s="511"/>
      <c r="BH156" s="511"/>
      <c r="BI156" s="511"/>
      <c r="BJ156" s="511"/>
      <c r="BK156" s="511"/>
      <c r="BL156" s="511"/>
      <c r="BM156" s="511"/>
      <c r="BN156" s="511"/>
      <c r="BO156" s="511"/>
      <c r="BP156" s="511"/>
      <c r="BQ156" s="511"/>
      <c r="BR156" s="511"/>
      <c r="BS156" s="511"/>
      <c r="BT156" s="511"/>
      <c r="BU156" s="511"/>
    </row>
    <row r="157" spans="1:73" hidden="1" x14ac:dyDescent="0.25">
      <c r="A157" s="26"/>
      <c r="B157" s="26"/>
      <c r="C157" s="26"/>
      <c r="D157" s="26"/>
      <c r="E157" s="26"/>
      <c r="F157" s="26"/>
      <c r="G157" s="26"/>
      <c r="H157" s="26"/>
      <c r="I157" s="26"/>
      <c r="J157" s="26"/>
      <c r="K157" s="18"/>
      <c r="L157" s="26"/>
      <c r="M157" s="26"/>
      <c r="N157" s="26"/>
      <c r="O157" s="26"/>
      <c r="P157" s="26"/>
      <c r="Q157" s="26"/>
      <c r="R157" s="26"/>
      <c r="S157" s="166" t="s">
        <v>307</v>
      </c>
      <c r="T157" s="26"/>
      <c r="U157" s="26"/>
      <c r="V157" s="18"/>
      <c r="W157" s="18"/>
      <c r="X157" s="18"/>
      <c r="Y157" s="18"/>
      <c r="Z157" s="18"/>
      <c r="AA157" s="166" t="s">
        <v>307</v>
      </c>
      <c r="AB157" s="18"/>
      <c r="AC157" s="18"/>
      <c r="AD157" s="18"/>
      <c r="AE157" s="18"/>
      <c r="AF157" s="18"/>
      <c r="AG157" s="18"/>
      <c r="AH157" s="18"/>
      <c r="AI157" s="18"/>
      <c r="AJ157" s="18"/>
      <c r="AK157" s="513" t="s">
        <v>434</v>
      </c>
      <c r="AL157" s="511"/>
      <c r="AM157" s="511"/>
      <c r="AN157" s="511"/>
      <c r="AO157" s="511"/>
      <c r="AP157" s="511"/>
      <c r="AQ157" s="511"/>
      <c r="AR157" s="511"/>
      <c r="AS157" s="511"/>
      <c r="AT157" s="511"/>
      <c r="AU157" s="511"/>
      <c r="AV157" s="511"/>
      <c r="AW157" s="511"/>
      <c r="AX157" s="511"/>
      <c r="AY157" s="511"/>
      <c r="AZ157" s="511"/>
      <c r="BA157" s="511"/>
      <c r="BB157" s="511"/>
      <c r="BC157" s="511"/>
      <c r="BD157" s="511"/>
      <c r="BE157" s="511"/>
      <c r="BF157" s="511"/>
      <c r="BG157" s="511"/>
      <c r="BH157" s="511"/>
      <c r="BI157" s="511"/>
      <c r="BJ157" s="511"/>
      <c r="BK157" s="511"/>
      <c r="BL157" s="511"/>
      <c r="BM157" s="511"/>
      <c r="BN157" s="511"/>
      <c r="BO157" s="511"/>
      <c r="BP157" s="511"/>
      <c r="BQ157" s="511"/>
      <c r="BR157" s="511"/>
      <c r="BS157" s="511"/>
      <c r="BT157" s="511"/>
      <c r="BU157" s="511"/>
    </row>
    <row r="158" spans="1:73" hidden="1" x14ac:dyDescent="0.25">
      <c r="A158" s="26"/>
      <c r="B158" s="26"/>
      <c r="C158" s="26"/>
      <c r="D158" s="26"/>
      <c r="E158" s="26"/>
      <c r="F158" s="26"/>
      <c r="G158" s="26"/>
      <c r="H158" s="26"/>
      <c r="I158" s="26"/>
      <c r="J158" s="26"/>
      <c r="K158" s="18"/>
      <c r="L158" s="26"/>
      <c r="M158" s="26"/>
      <c r="N158" s="26"/>
      <c r="O158" s="26"/>
      <c r="P158" s="26"/>
      <c r="Q158" s="26"/>
      <c r="R158" s="26"/>
      <c r="S158" s="166" t="s">
        <v>308</v>
      </c>
      <c r="T158" s="26"/>
      <c r="U158" s="26"/>
      <c r="V158" s="18"/>
      <c r="W158" s="18"/>
      <c r="X158" s="18"/>
      <c r="Y158" s="18"/>
      <c r="Z158" s="18"/>
      <c r="AA158" s="166" t="s">
        <v>308</v>
      </c>
      <c r="AB158" s="18"/>
      <c r="AC158" s="18"/>
      <c r="AD158" s="18"/>
      <c r="AE158" s="18"/>
      <c r="AF158" s="18"/>
      <c r="AG158" s="18"/>
      <c r="AH158" s="18"/>
      <c r="AI158" s="18"/>
      <c r="AJ158" s="18"/>
      <c r="AK158" s="513" t="s">
        <v>419</v>
      </c>
      <c r="AL158" s="511"/>
      <c r="AM158" s="511"/>
      <c r="AN158" s="511"/>
      <c r="AO158" s="511"/>
      <c r="AP158" s="511"/>
      <c r="AQ158" s="511"/>
      <c r="AR158" s="511"/>
      <c r="AS158" s="511"/>
      <c r="AT158" s="511"/>
      <c r="AU158" s="511"/>
      <c r="AV158" s="511"/>
      <c r="AW158" s="511"/>
      <c r="AX158" s="511"/>
      <c r="AY158" s="511"/>
      <c r="AZ158" s="511"/>
      <c r="BA158" s="511"/>
      <c r="BB158" s="511"/>
      <c r="BC158" s="511"/>
      <c r="BD158" s="511"/>
      <c r="BE158" s="511"/>
      <c r="BF158" s="511"/>
      <c r="BG158" s="511"/>
      <c r="BH158" s="511"/>
      <c r="BI158" s="511"/>
      <c r="BJ158" s="511"/>
      <c r="BK158" s="511"/>
      <c r="BL158" s="511"/>
      <c r="BM158" s="511"/>
      <c r="BN158" s="511"/>
      <c r="BO158" s="511"/>
      <c r="BP158" s="511"/>
      <c r="BQ158" s="511"/>
      <c r="BR158" s="511"/>
      <c r="BS158" s="511"/>
      <c r="BT158" s="511"/>
      <c r="BU158" s="511"/>
    </row>
    <row r="159" spans="1:73" hidden="1" x14ac:dyDescent="0.25">
      <c r="A159" s="26"/>
      <c r="B159" s="26"/>
      <c r="C159" s="26"/>
      <c r="D159" s="26"/>
      <c r="E159" s="26"/>
      <c r="F159" s="26"/>
      <c r="G159" s="26"/>
      <c r="H159" s="26"/>
      <c r="I159" s="26"/>
      <c r="J159" s="26"/>
      <c r="K159" s="26"/>
      <c r="L159" s="26"/>
      <c r="M159" s="26"/>
      <c r="N159" s="26"/>
      <c r="O159" s="26"/>
      <c r="P159" s="26"/>
      <c r="Q159" s="26"/>
      <c r="R159" s="26"/>
      <c r="S159" s="166" t="s">
        <v>309</v>
      </c>
      <c r="T159" s="26"/>
      <c r="U159" s="26"/>
      <c r="V159" s="18"/>
      <c r="W159" s="18"/>
      <c r="X159" s="18"/>
      <c r="Y159" s="18"/>
      <c r="Z159" s="18"/>
      <c r="AA159" s="166" t="s">
        <v>309</v>
      </c>
      <c r="AB159" s="18"/>
      <c r="AC159" s="18"/>
      <c r="AD159" s="18"/>
      <c r="AE159" s="18"/>
      <c r="AF159" s="18"/>
      <c r="AG159" s="18"/>
      <c r="AH159" s="18"/>
      <c r="AI159" s="18"/>
      <c r="AJ159" s="18"/>
      <c r="AK159" s="511" t="s">
        <v>421</v>
      </c>
      <c r="AL159" s="511"/>
      <c r="AM159" s="511"/>
      <c r="AN159" s="511"/>
      <c r="AO159" s="511"/>
      <c r="AP159" s="511"/>
      <c r="AQ159" s="511"/>
      <c r="AR159" s="511"/>
      <c r="AS159" s="511"/>
      <c r="AT159" s="511"/>
      <c r="AU159" s="511"/>
      <c r="AV159" s="511"/>
      <c r="AW159" s="511"/>
      <c r="AX159" s="511"/>
      <c r="AY159" s="511"/>
      <c r="AZ159" s="511"/>
      <c r="BA159" s="511"/>
      <c r="BB159" s="511"/>
      <c r="BC159" s="511"/>
      <c r="BD159" s="511"/>
      <c r="BE159" s="511"/>
      <c r="BF159" s="511"/>
      <c r="BG159" s="511"/>
      <c r="BH159" s="511"/>
      <c r="BI159" s="511"/>
      <c r="BJ159" s="511"/>
      <c r="BK159" s="511"/>
      <c r="BL159" s="511"/>
      <c r="BM159" s="511"/>
      <c r="BN159" s="511"/>
      <c r="BO159" s="511"/>
      <c r="BP159" s="511"/>
      <c r="BQ159" s="511"/>
      <c r="BR159" s="511"/>
      <c r="BS159" s="511"/>
      <c r="BT159" s="511"/>
      <c r="BU159" s="511"/>
    </row>
    <row r="160" spans="1:73" hidden="1" x14ac:dyDescent="0.25">
      <c r="A160" s="26"/>
      <c r="B160" s="26"/>
      <c r="C160" s="26"/>
      <c r="D160" s="26"/>
      <c r="E160" s="26"/>
      <c r="F160" s="26"/>
      <c r="G160" s="26"/>
      <c r="H160" s="26"/>
      <c r="I160" s="26"/>
      <c r="J160" s="26"/>
      <c r="K160" s="26"/>
      <c r="L160" s="26"/>
      <c r="M160" s="26"/>
      <c r="N160" s="26"/>
      <c r="O160" s="26"/>
      <c r="P160" s="26"/>
      <c r="Q160" s="26"/>
      <c r="R160" s="26"/>
      <c r="S160" s="166" t="s">
        <v>310</v>
      </c>
      <c r="T160" s="26"/>
      <c r="U160" s="26"/>
      <c r="V160" s="18"/>
      <c r="W160" s="18"/>
      <c r="X160" s="18"/>
      <c r="Y160" s="18"/>
      <c r="Z160" s="18"/>
      <c r="AA160" s="166" t="s">
        <v>310</v>
      </c>
      <c r="AB160" s="18"/>
      <c r="AC160" s="18"/>
      <c r="AD160" s="18"/>
      <c r="AE160" s="18"/>
      <c r="AF160" s="18"/>
      <c r="AG160" s="18"/>
      <c r="AH160" s="18"/>
      <c r="AI160" s="18"/>
      <c r="AJ160" s="18"/>
      <c r="AK160" s="513" t="s">
        <v>435</v>
      </c>
      <c r="AL160" s="511"/>
      <c r="AM160" s="511"/>
      <c r="AN160" s="511"/>
      <c r="AO160" s="511"/>
      <c r="AP160" s="511"/>
      <c r="AQ160" s="511"/>
      <c r="AR160" s="511"/>
      <c r="AS160" s="511"/>
      <c r="AT160" s="511"/>
      <c r="AU160" s="511"/>
      <c r="AV160" s="511"/>
      <c r="AW160" s="511"/>
      <c r="AX160" s="511"/>
      <c r="AY160" s="511"/>
      <c r="AZ160" s="511"/>
      <c r="BA160" s="511"/>
      <c r="BB160" s="511"/>
      <c r="BC160" s="511"/>
      <c r="BD160" s="511"/>
      <c r="BE160" s="511"/>
      <c r="BF160" s="511"/>
      <c r="BG160" s="511"/>
      <c r="BH160" s="511"/>
      <c r="BI160" s="511"/>
      <c r="BJ160" s="511"/>
      <c r="BK160" s="511"/>
      <c r="BL160" s="511"/>
      <c r="BM160" s="511"/>
      <c r="BN160" s="511"/>
      <c r="BO160" s="511"/>
      <c r="BP160" s="511"/>
      <c r="BQ160" s="511"/>
      <c r="BR160" s="511"/>
      <c r="BS160" s="511"/>
      <c r="BT160" s="511"/>
      <c r="BU160" s="511"/>
    </row>
    <row r="161" spans="1:73" hidden="1" x14ac:dyDescent="0.25">
      <c r="A161" s="26"/>
      <c r="B161" s="26"/>
      <c r="C161" s="26"/>
      <c r="D161" s="26"/>
      <c r="E161" s="26"/>
      <c r="F161" s="26"/>
      <c r="G161" s="26"/>
      <c r="H161" s="26"/>
      <c r="I161" s="26"/>
      <c r="J161" s="26"/>
      <c r="K161" s="26"/>
      <c r="L161" s="26"/>
      <c r="M161" s="26"/>
      <c r="N161" s="26"/>
      <c r="O161" s="26"/>
      <c r="P161" s="26"/>
      <c r="Q161" s="26"/>
      <c r="R161" s="26"/>
      <c r="S161" s="166" t="s">
        <v>311</v>
      </c>
      <c r="T161" s="26"/>
      <c r="U161" s="26"/>
      <c r="V161" s="18"/>
      <c r="W161" s="18"/>
      <c r="X161" s="18"/>
      <c r="Y161" s="18"/>
      <c r="Z161" s="18"/>
      <c r="AA161" s="166" t="s">
        <v>311</v>
      </c>
      <c r="AB161" s="18"/>
      <c r="AC161" s="18"/>
      <c r="AD161" s="18"/>
      <c r="AE161" s="18"/>
      <c r="AF161" s="18"/>
      <c r="AG161" s="18"/>
      <c r="AH161" s="18"/>
      <c r="AI161" s="18"/>
      <c r="AJ161" s="18"/>
      <c r="AK161" s="511" t="s">
        <v>377</v>
      </c>
      <c r="AL161" s="511"/>
      <c r="AM161" s="511"/>
      <c r="AN161" s="511"/>
      <c r="AO161" s="511"/>
      <c r="AP161" s="511"/>
      <c r="AQ161" s="511"/>
      <c r="AR161" s="511"/>
      <c r="AS161" s="511"/>
      <c r="AT161" s="511"/>
      <c r="AU161" s="511"/>
      <c r="AV161" s="511"/>
      <c r="AW161" s="511"/>
      <c r="AX161" s="511"/>
      <c r="AY161" s="511"/>
      <c r="AZ161" s="511"/>
      <c r="BA161" s="511"/>
      <c r="BB161" s="511"/>
      <c r="BC161" s="511"/>
      <c r="BD161" s="511"/>
      <c r="BE161" s="511"/>
      <c r="BF161" s="511"/>
      <c r="BG161" s="511"/>
      <c r="BH161" s="511"/>
      <c r="BI161" s="511"/>
      <c r="BJ161" s="511"/>
      <c r="BK161" s="511"/>
      <c r="BL161" s="511"/>
      <c r="BM161" s="511"/>
      <c r="BN161" s="511"/>
      <c r="BO161" s="511"/>
      <c r="BP161" s="511"/>
      <c r="BQ161" s="511"/>
      <c r="BR161" s="511"/>
      <c r="BS161" s="511"/>
      <c r="BT161" s="511"/>
      <c r="BU161" s="511"/>
    </row>
    <row r="162" spans="1:73" hidden="1" x14ac:dyDescent="0.25">
      <c r="A162" s="26"/>
      <c r="B162" s="26"/>
      <c r="C162" s="26"/>
      <c r="D162" s="26"/>
      <c r="E162" s="26"/>
      <c r="F162" s="26"/>
      <c r="G162" s="26"/>
      <c r="H162" s="26"/>
      <c r="I162" s="26"/>
      <c r="J162" s="26"/>
      <c r="K162" s="26"/>
      <c r="L162" s="26"/>
      <c r="M162" s="26"/>
      <c r="N162" s="26"/>
      <c r="O162" s="26"/>
      <c r="P162" s="26"/>
      <c r="Q162" s="26"/>
      <c r="R162" s="26"/>
      <c r="S162" s="166" t="s">
        <v>332</v>
      </c>
      <c r="T162" s="26"/>
      <c r="U162" s="26"/>
      <c r="V162" s="18"/>
      <c r="W162" s="18"/>
      <c r="X162" s="18"/>
      <c r="Y162" s="18"/>
      <c r="Z162" s="18"/>
      <c r="AA162" s="166" t="s">
        <v>332</v>
      </c>
      <c r="AB162" s="18"/>
      <c r="AC162" s="18"/>
      <c r="AD162" s="18"/>
      <c r="AE162" s="18"/>
      <c r="AF162" s="18"/>
      <c r="AG162" s="18"/>
      <c r="AH162" s="18"/>
      <c r="AI162" s="18"/>
      <c r="AJ162" s="18"/>
      <c r="AK162" s="511" t="s">
        <v>368</v>
      </c>
      <c r="AL162" s="511"/>
      <c r="AM162" s="511"/>
      <c r="AN162" s="511"/>
      <c r="AO162" s="511"/>
      <c r="AP162" s="511"/>
      <c r="AQ162" s="511"/>
      <c r="AR162" s="511"/>
      <c r="AS162" s="511"/>
      <c r="AT162" s="511"/>
      <c r="AU162" s="511"/>
      <c r="AV162" s="511"/>
      <c r="AW162" s="511"/>
      <c r="AX162" s="511"/>
      <c r="AY162" s="511"/>
      <c r="AZ162" s="511"/>
      <c r="BA162" s="511"/>
      <c r="BB162" s="511"/>
      <c r="BC162" s="511"/>
      <c r="BD162" s="511"/>
      <c r="BE162" s="511"/>
      <c r="BF162" s="511"/>
      <c r="BG162" s="511"/>
      <c r="BH162" s="511"/>
      <c r="BI162" s="511"/>
      <c r="BJ162" s="511"/>
      <c r="BK162" s="511"/>
      <c r="BL162" s="511"/>
      <c r="BM162" s="511"/>
      <c r="BN162" s="511"/>
      <c r="BO162" s="511"/>
      <c r="BP162" s="511"/>
      <c r="BQ162" s="511"/>
      <c r="BR162" s="511"/>
      <c r="BS162" s="511"/>
      <c r="BT162" s="511"/>
      <c r="BU162" s="511"/>
    </row>
    <row r="163" spans="1:73" hidden="1" x14ac:dyDescent="0.25">
      <c r="A163" s="26"/>
      <c r="B163" s="26"/>
      <c r="C163" s="26"/>
      <c r="D163" s="26"/>
      <c r="E163" s="26"/>
      <c r="F163" s="26"/>
      <c r="G163" s="26"/>
      <c r="H163" s="26"/>
      <c r="I163" s="26"/>
      <c r="J163" s="26"/>
      <c r="K163" s="26"/>
      <c r="L163" s="26"/>
      <c r="M163" s="26"/>
      <c r="N163" s="26"/>
      <c r="O163" s="26"/>
      <c r="P163" s="26"/>
      <c r="Q163" s="26"/>
      <c r="R163" s="26"/>
      <c r="S163" s="166" t="s">
        <v>333</v>
      </c>
      <c r="T163" s="26"/>
      <c r="U163" s="26"/>
      <c r="V163" s="18"/>
      <c r="W163" s="18"/>
      <c r="X163" s="18"/>
      <c r="Y163" s="18"/>
      <c r="Z163" s="18"/>
      <c r="AA163" s="166" t="s">
        <v>333</v>
      </c>
      <c r="AB163" s="18"/>
      <c r="AC163" s="18"/>
      <c r="AD163" s="18"/>
      <c r="AE163" s="18"/>
      <c r="AF163" s="18"/>
      <c r="AG163" s="18"/>
      <c r="AH163" s="18"/>
      <c r="AI163" s="18"/>
      <c r="AJ163" s="18"/>
      <c r="AK163" s="511" t="s">
        <v>396</v>
      </c>
      <c r="AL163" s="511"/>
      <c r="AM163" s="511"/>
      <c r="AN163" s="511"/>
      <c r="AO163" s="511"/>
      <c r="AP163" s="511"/>
      <c r="AQ163" s="511"/>
      <c r="AR163" s="511"/>
      <c r="AS163" s="511"/>
      <c r="AT163" s="511"/>
      <c r="AU163" s="511"/>
      <c r="AV163" s="511"/>
      <c r="AW163" s="511"/>
      <c r="AX163" s="511"/>
      <c r="AY163" s="511"/>
      <c r="AZ163" s="511"/>
      <c r="BA163" s="511"/>
      <c r="BB163" s="511"/>
      <c r="BC163" s="511"/>
      <c r="BD163" s="511"/>
      <c r="BE163" s="511"/>
      <c r="BF163" s="511"/>
      <c r="BG163" s="511"/>
      <c r="BH163" s="511"/>
      <c r="BI163" s="511"/>
      <c r="BJ163" s="511"/>
      <c r="BK163" s="511"/>
      <c r="BL163" s="511"/>
      <c r="BM163" s="511"/>
      <c r="BN163" s="511"/>
      <c r="BO163" s="511"/>
      <c r="BP163" s="511"/>
      <c r="BQ163" s="511"/>
      <c r="BR163" s="511"/>
      <c r="BS163" s="511"/>
      <c r="BT163" s="511"/>
      <c r="BU163" s="511"/>
    </row>
    <row r="164" spans="1:73" hidden="1" x14ac:dyDescent="0.25">
      <c r="A164" s="26"/>
      <c r="B164" s="26"/>
      <c r="C164" s="26"/>
      <c r="D164" s="26"/>
      <c r="E164" s="26"/>
      <c r="F164" s="26"/>
      <c r="G164" s="26"/>
      <c r="H164" s="26"/>
      <c r="I164" s="26"/>
      <c r="J164" s="26"/>
      <c r="K164" s="26"/>
      <c r="L164" s="26"/>
      <c r="M164" s="26"/>
      <c r="N164" s="26"/>
      <c r="O164" s="26"/>
      <c r="P164" s="26"/>
      <c r="Q164" s="26"/>
      <c r="R164" s="26"/>
      <c r="S164" s="166" t="s">
        <v>334</v>
      </c>
      <c r="T164" s="26"/>
      <c r="U164" s="26"/>
      <c r="V164" s="18"/>
      <c r="W164" s="18"/>
      <c r="X164" s="18"/>
      <c r="Y164" s="18"/>
      <c r="Z164" s="18"/>
      <c r="AA164" s="166" t="s">
        <v>334</v>
      </c>
      <c r="AB164" s="18"/>
      <c r="AC164" s="18"/>
      <c r="AD164" s="18"/>
      <c r="AE164" s="18"/>
      <c r="AF164" s="18"/>
      <c r="AG164" s="18"/>
      <c r="AH164" s="18"/>
      <c r="AI164" s="18"/>
      <c r="AJ164" s="18"/>
      <c r="AK164" s="513" t="s">
        <v>370</v>
      </c>
      <c r="AL164" s="511"/>
      <c r="AM164" s="511"/>
      <c r="AN164" s="511"/>
      <c r="AO164" s="511"/>
      <c r="AP164" s="511"/>
      <c r="AQ164" s="511"/>
      <c r="AR164" s="511"/>
      <c r="AS164" s="511"/>
      <c r="AT164" s="511"/>
      <c r="AU164" s="511"/>
      <c r="AV164" s="511"/>
      <c r="AW164" s="511"/>
      <c r="AX164" s="511"/>
      <c r="AY164" s="511"/>
      <c r="AZ164" s="511"/>
      <c r="BA164" s="511"/>
      <c r="BB164" s="511"/>
      <c r="BC164" s="511"/>
      <c r="BD164" s="511"/>
      <c r="BE164" s="511"/>
      <c r="BF164" s="511"/>
      <c r="BG164" s="511"/>
      <c r="BH164" s="511"/>
      <c r="BI164" s="511"/>
      <c r="BJ164" s="511"/>
      <c r="BK164" s="511"/>
      <c r="BL164" s="511"/>
      <c r="BM164" s="511"/>
      <c r="BN164" s="511"/>
      <c r="BO164" s="511"/>
      <c r="BP164" s="511"/>
      <c r="BQ164" s="511"/>
      <c r="BR164" s="511"/>
      <c r="BS164" s="511"/>
      <c r="BT164" s="511"/>
      <c r="BU164" s="511"/>
    </row>
    <row r="165" spans="1:73" hidden="1" x14ac:dyDescent="0.25">
      <c r="A165" s="26"/>
      <c r="B165" s="26"/>
      <c r="C165" s="26"/>
      <c r="D165" s="26"/>
      <c r="E165" s="26"/>
      <c r="F165" s="26"/>
      <c r="G165" s="26"/>
      <c r="H165" s="26"/>
      <c r="I165" s="26"/>
      <c r="J165" s="26"/>
      <c r="K165" s="26"/>
      <c r="L165" s="26"/>
      <c r="M165" s="26"/>
      <c r="N165" s="26"/>
      <c r="O165" s="26"/>
      <c r="P165" s="26"/>
      <c r="Q165" s="26"/>
      <c r="R165" s="26"/>
      <c r="S165" s="166" t="s">
        <v>312</v>
      </c>
      <c r="T165" s="26"/>
      <c r="U165" s="26"/>
      <c r="V165" s="18"/>
      <c r="W165" s="18"/>
      <c r="X165" s="18"/>
      <c r="Y165" s="18"/>
      <c r="Z165" s="18"/>
      <c r="AA165" s="166" t="s">
        <v>312</v>
      </c>
      <c r="AB165" s="18"/>
      <c r="AC165" s="18"/>
      <c r="AD165" s="18"/>
      <c r="AE165" s="18"/>
      <c r="AF165" s="18"/>
      <c r="AG165" s="18"/>
      <c r="AH165" s="18"/>
      <c r="AI165" s="18"/>
      <c r="AJ165" s="18"/>
      <c r="AK165" s="513" t="s">
        <v>436</v>
      </c>
      <c r="AL165" s="511"/>
      <c r="AM165" s="511"/>
      <c r="AN165" s="511"/>
      <c r="AO165" s="511"/>
      <c r="AP165" s="511"/>
      <c r="AQ165" s="511"/>
      <c r="AR165" s="511"/>
      <c r="AS165" s="511"/>
      <c r="AT165" s="511"/>
      <c r="AU165" s="511"/>
      <c r="AV165" s="511"/>
      <c r="AW165" s="511"/>
      <c r="AX165" s="511"/>
      <c r="AY165" s="511"/>
      <c r="AZ165" s="511"/>
      <c r="BA165" s="511"/>
      <c r="BB165" s="511"/>
      <c r="BC165" s="511"/>
      <c r="BD165" s="511"/>
      <c r="BE165" s="511"/>
      <c r="BF165" s="511"/>
      <c r="BG165" s="511"/>
      <c r="BH165" s="511"/>
      <c r="BI165" s="511"/>
      <c r="BJ165" s="511"/>
      <c r="BK165" s="511"/>
      <c r="BL165" s="511"/>
      <c r="BM165" s="511"/>
      <c r="BN165" s="511"/>
      <c r="BO165" s="511"/>
      <c r="BP165" s="511"/>
      <c r="BQ165" s="511"/>
      <c r="BR165" s="511"/>
      <c r="BS165" s="511"/>
      <c r="BT165" s="511"/>
      <c r="BU165" s="511"/>
    </row>
    <row r="166" spans="1:73" hidden="1" x14ac:dyDescent="0.25">
      <c r="A166" s="26"/>
      <c r="B166" s="26"/>
      <c r="C166" s="26"/>
      <c r="D166" s="26"/>
      <c r="E166" s="26"/>
      <c r="F166" s="26"/>
      <c r="G166" s="26"/>
      <c r="H166" s="26"/>
      <c r="I166" s="26"/>
      <c r="J166" s="26"/>
      <c r="K166" s="26"/>
      <c r="L166" s="26"/>
      <c r="M166" s="26"/>
      <c r="N166" s="26"/>
      <c r="O166" s="26"/>
      <c r="P166" s="26"/>
      <c r="Q166" s="26"/>
      <c r="R166" s="26"/>
      <c r="S166" s="166" t="s">
        <v>313</v>
      </c>
      <c r="T166" s="26"/>
      <c r="U166" s="26"/>
      <c r="V166" s="18"/>
      <c r="W166" s="18"/>
      <c r="X166" s="18"/>
      <c r="Y166" s="18"/>
      <c r="Z166" s="18"/>
      <c r="AA166" s="166" t="s">
        <v>313</v>
      </c>
      <c r="AB166" s="18"/>
      <c r="AC166" s="18"/>
      <c r="AD166" s="18"/>
      <c r="AE166" s="18"/>
      <c r="AF166" s="18"/>
      <c r="AG166" s="18"/>
      <c r="AH166" s="18"/>
      <c r="AI166" s="18"/>
      <c r="AJ166" s="18"/>
      <c r="AK166" s="511" t="s">
        <v>375</v>
      </c>
      <c r="AL166" s="511"/>
      <c r="AM166" s="511"/>
      <c r="AN166" s="511"/>
      <c r="AO166" s="511"/>
      <c r="AP166" s="511"/>
      <c r="AQ166" s="511"/>
      <c r="AR166" s="511"/>
      <c r="AS166" s="511"/>
      <c r="AT166" s="511"/>
      <c r="AU166" s="511"/>
      <c r="AV166" s="511"/>
      <c r="AW166" s="511"/>
      <c r="AX166" s="511"/>
      <c r="AY166" s="511"/>
      <c r="AZ166" s="511"/>
      <c r="BA166" s="511"/>
      <c r="BB166" s="511"/>
      <c r="BC166" s="511"/>
      <c r="BD166" s="511"/>
      <c r="BE166" s="511"/>
      <c r="BF166" s="511"/>
      <c r="BG166" s="511"/>
      <c r="BH166" s="511"/>
      <c r="BI166" s="511"/>
      <c r="BJ166" s="511"/>
      <c r="BK166" s="511"/>
      <c r="BL166" s="511"/>
      <c r="BM166" s="511"/>
      <c r="BN166" s="511"/>
      <c r="BO166" s="511"/>
      <c r="BP166" s="511"/>
      <c r="BQ166" s="511"/>
      <c r="BR166" s="511"/>
      <c r="BS166" s="511"/>
      <c r="BT166" s="511"/>
      <c r="BU166" s="511"/>
    </row>
    <row r="167" spans="1:73" hidden="1" x14ac:dyDescent="0.25">
      <c r="A167" s="26"/>
      <c r="B167" s="26"/>
      <c r="C167" s="26"/>
      <c r="D167" s="26"/>
      <c r="E167" s="26"/>
      <c r="F167" s="26"/>
      <c r="G167" s="26"/>
      <c r="H167" s="26"/>
      <c r="I167" s="26"/>
      <c r="J167" s="26"/>
      <c r="K167" s="26"/>
      <c r="L167" s="26"/>
      <c r="M167" s="26"/>
      <c r="N167" s="26"/>
      <c r="O167" s="26"/>
      <c r="P167" s="26"/>
      <c r="Q167" s="26"/>
      <c r="R167" s="26"/>
      <c r="S167" s="166" t="s">
        <v>314</v>
      </c>
      <c r="T167" s="26"/>
      <c r="U167" s="26"/>
      <c r="V167" s="18"/>
      <c r="W167" s="18"/>
      <c r="X167" s="18"/>
      <c r="Y167" s="18"/>
      <c r="Z167" s="18"/>
      <c r="AA167" s="166" t="s">
        <v>314</v>
      </c>
      <c r="AB167" s="18"/>
      <c r="AC167" s="18"/>
      <c r="AD167" s="18"/>
      <c r="AE167" s="18"/>
      <c r="AF167" s="18"/>
      <c r="AG167" s="18"/>
      <c r="AH167" s="18"/>
      <c r="AI167" s="18"/>
      <c r="AJ167" s="18"/>
      <c r="AK167" s="511" t="s">
        <v>381</v>
      </c>
      <c r="AL167" s="511"/>
      <c r="AM167" s="511"/>
      <c r="AN167" s="511"/>
      <c r="AO167" s="511"/>
      <c r="AP167" s="511"/>
      <c r="AQ167" s="511"/>
      <c r="AR167" s="511"/>
      <c r="AS167" s="511"/>
      <c r="AT167" s="511"/>
      <c r="AU167" s="511"/>
      <c r="AV167" s="511"/>
      <c r="AW167" s="511"/>
      <c r="AX167" s="511"/>
      <c r="AY167" s="511"/>
      <c r="AZ167" s="511"/>
      <c r="BA167" s="511"/>
      <c r="BB167" s="511"/>
      <c r="BC167" s="511"/>
      <c r="BD167" s="511"/>
      <c r="BE167" s="511"/>
      <c r="BF167" s="511"/>
      <c r="BG167" s="511"/>
      <c r="BH167" s="511"/>
      <c r="BI167" s="511"/>
      <c r="BJ167" s="511"/>
      <c r="BK167" s="511"/>
      <c r="BL167" s="511"/>
      <c r="BM167" s="511"/>
      <c r="BN167" s="511"/>
      <c r="BO167" s="511"/>
      <c r="BP167" s="511"/>
      <c r="BQ167" s="511"/>
      <c r="BR167" s="511"/>
      <c r="BS167" s="511"/>
      <c r="BT167" s="511"/>
      <c r="BU167" s="511"/>
    </row>
    <row r="168" spans="1:73" hidden="1" x14ac:dyDescent="0.25">
      <c r="A168" s="26"/>
      <c r="B168" s="26"/>
      <c r="C168" s="26"/>
      <c r="D168" s="26"/>
      <c r="E168" s="26"/>
      <c r="F168" s="26"/>
      <c r="G168" s="26"/>
      <c r="H168" s="26"/>
      <c r="I168" s="26"/>
      <c r="J168" s="26"/>
      <c r="K168" s="26"/>
      <c r="L168" s="26"/>
      <c r="M168" s="26"/>
      <c r="N168" s="26"/>
      <c r="O168" s="26"/>
      <c r="P168" s="26"/>
      <c r="Q168" s="26"/>
      <c r="R168" s="26"/>
      <c r="S168" s="166" t="s">
        <v>315</v>
      </c>
      <c r="T168" s="26"/>
      <c r="U168" s="26"/>
      <c r="V168" s="18"/>
      <c r="W168" s="18"/>
      <c r="X168" s="18"/>
      <c r="Y168" s="18"/>
      <c r="Z168" s="18"/>
      <c r="AA168" s="166" t="s">
        <v>315</v>
      </c>
      <c r="AB168" s="18"/>
      <c r="AC168" s="18"/>
      <c r="AD168" s="18"/>
      <c r="AE168" s="18"/>
      <c r="AF168" s="18"/>
      <c r="AG168" s="18"/>
      <c r="AH168" s="18"/>
      <c r="AI168" s="18"/>
      <c r="AJ168" s="18"/>
      <c r="AK168" s="511" t="s">
        <v>382</v>
      </c>
      <c r="AL168" s="511"/>
      <c r="AM168" s="511"/>
      <c r="AN168" s="511"/>
      <c r="AO168" s="511"/>
      <c r="AP168" s="511"/>
      <c r="AQ168" s="511"/>
      <c r="AR168" s="511"/>
      <c r="AS168" s="511"/>
      <c r="AT168" s="511"/>
      <c r="AU168" s="511"/>
      <c r="AV168" s="511"/>
      <c r="AW168" s="511"/>
      <c r="AX168" s="511"/>
      <c r="AY168" s="511"/>
      <c r="AZ168" s="511"/>
      <c r="BA168" s="511"/>
      <c r="BB168" s="511"/>
      <c r="BC168" s="511"/>
      <c r="BD168" s="511"/>
      <c r="BE168" s="511"/>
      <c r="BF168" s="511"/>
      <c r="BG168" s="511"/>
      <c r="BH168" s="511"/>
      <c r="BI168" s="511"/>
      <c r="BJ168" s="511"/>
      <c r="BK168" s="511"/>
      <c r="BL168" s="511"/>
      <c r="BM168" s="511"/>
      <c r="BN168" s="511"/>
      <c r="BO168" s="511"/>
      <c r="BP168" s="511"/>
      <c r="BQ168" s="511"/>
      <c r="BR168" s="511"/>
      <c r="BS168" s="511"/>
      <c r="BT168" s="511"/>
      <c r="BU168" s="511"/>
    </row>
    <row r="169" spans="1:73" hidden="1" x14ac:dyDescent="0.25">
      <c r="A169" s="26"/>
      <c r="B169" s="26"/>
      <c r="C169" s="26"/>
      <c r="D169" s="26"/>
      <c r="E169" s="26"/>
      <c r="F169" s="26"/>
      <c r="G169" s="26"/>
      <c r="H169" s="26"/>
      <c r="I169" s="26"/>
      <c r="J169" s="26"/>
      <c r="K169" s="26"/>
      <c r="L169" s="26"/>
      <c r="M169" s="26"/>
      <c r="N169" s="26"/>
      <c r="O169" s="26"/>
      <c r="P169" s="26"/>
      <c r="Q169" s="26"/>
      <c r="R169" s="26"/>
      <c r="S169" s="166" t="s">
        <v>316</v>
      </c>
      <c r="T169" s="26"/>
      <c r="U169" s="26"/>
      <c r="V169" s="18"/>
      <c r="W169" s="18"/>
      <c r="X169" s="18"/>
      <c r="Y169" s="18"/>
      <c r="Z169" s="18"/>
      <c r="AA169" s="166" t="s">
        <v>316</v>
      </c>
      <c r="AB169" s="18"/>
      <c r="AC169" s="18"/>
      <c r="AD169" s="18"/>
      <c r="AE169" s="18"/>
      <c r="AF169" s="18"/>
      <c r="AG169" s="18"/>
      <c r="AH169" s="18"/>
      <c r="AI169" s="18"/>
      <c r="AJ169" s="18"/>
      <c r="AK169" s="511" t="s">
        <v>392</v>
      </c>
      <c r="AL169" s="511"/>
      <c r="AM169" s="511"/>
      <c r="AN169" s="511"/>
      <c r="AO169" s="511"/>
      <c r="AP169" s="511"/>
      <c r="AQ169" s="511"/>
      <c r="AR169" s="511"/>
      <c r="AS169" s="511"/>
      <c r="AT169" s="511"/>
      <c r="AU169" s="511"/>
      <c r="AV169" s="511"/>
      <c r="AW169" s="511"/>
      <c r="AX169" s="511"/>
      <c r="AY169" s="511"/>
      <c r="AZ169" s="511"/>
      <c r="BA169" s="511"/>
      <c r="BB169" s="511"/>
      <c r="BC169" s="511"/>
      <c r="BD169" s="511"/>
      <c r="BE169" s="511"/>
      <c r="BF169" s="511"/>
      <c r="BG169" s="511"/>
      <c r="BH169" s="511"/>
      <c r="BI169" s="511"/>
      <c r="BJ169" s="511"/>
      <c r="BK169" s="511"/>
      <c r="BL169" s="511"/>
      <c r="BM169" s="511"/>
      <c r="BN169" s="511"/>
      <c r="BO169" s="511"/>
      <c r="BP169" s="511"/>
      <c r="BQ169" s="511"/>
      <c r="BR169" s="511"/>
      <c r="BS169" s="511"/>
      <c r="BT169" s="511"/>
      <c r="BU169" s="511"/>
    </row>
    <row r="170" spans="1:73" hidden="1" x14ac:dyDescent="0.25">
      <c r="A170" s="26"/>
      <c r="B170" s="26"/>
      <c r="C170" s="26"/>
      <c r="D170" s="26"/>
      <c r="E170" s="26"/>
      <c r="F170" s="26"/>
      <c r="G170" s="26"/>
      <c r="H170" s="26"/>
      <c r="I170" s="26"/>
      <c r="J170" s="26"/>
      <c r="K170" s="26"/>
      <c r="L170" s="26"/>
      <c r="M170" s="26"/>
      <c r="N170" s="26"/>
      <c r="O170" s="26"/>
      <c r="P170" s="26"/>
      <c r="Q170" s="26"/>
      <c r="R170" s="26"/>
      <c r="S170" s="166" t="s">
        <v>317</v>
      </c>
      <c r="T170" s="26"/>
      <c r="U170" s="26"/>
      <c r="V170" s="18"/>
      <c r="W170" s="18"/>
      <c r="X170" s="18"/>
      <c r="Y170" s="18"/>
      <c r="Z170" s="18"/>
      <c r="AA170" s="166" t="s">
        <v>317</v>
      </c>
      <c r="AB170" s="18"/>
      <c r="AC170" s="18"/>
      <c r="AD170" s="18"/>
      <c r="AE170" s="18"/>
      <c r="AF170" s="18"/>
      <c r="AG170" s="18"/>
      <c r="AH170" s="18"/>
      <c r="AI170" s="18"/>
      <c r="AJ170" s="18"/>
      <c r="AK170" s="511" t="s">
        <v>384</v>
      </c>
      <c r="AL170" s="511"/>
      <c r="AM170" s="511"/>
      <c r="AN170" s="511"/>
      <c r="AO170" s="511"/>
      <c r="AP170" s="511"/>
      <c r="AQ170" s="511"/>
      <c r="AR170" s="511"/>
      <c r="AS170" s="511"/>
      <c r="AT170" s="511"/>
      <c r="AU170" s="511"/>
      <c r="AV170" s="511"/>
      <c r="AW170" s="511"/>
      <c r="AX170" s="511"/>
      <c r="AY170" s="511"/>
      <c r="AZ170" s="511"/>
      <c r="BA170" s="511"/>
      <c r="BB170" s="511"/>
      <c r="BC170" s="511"/>
      <c r="BD170" s="511"/>
      <c r="BE170" s="511"/>
      <c r="BF170" s="511"/>
      <c r="BG170" s="511"/>
      <c r="BH170" s="511"/>
      <c r="BI170" s="511"/>
      <c r="BJ170" s="511"/>
      <c r="BK170" s="511"/>
      <c r="BL170" s="511"/>
      <c r="BM170" s="511"/>
      <c r="BN170" s="511"/>
      <c r="BO170" s="511"/>
      <c r="BP170" s="511"/>
      <c r="BQ170" s="511"/>
      <c r="BR170" s="511"/>
      <c r="BS170" s="511"/>
      <c r="BT170" s="511"/>
      <c r="BU170" s="511"/>
    </row>
    <row r="171" spans="1:73" hidden="1" x14ac:dyDescent="0.25">
      <c r="A171" s="26"/>
      <c r="B171" s="26"/>
      <c r="C171" s="26"/>
      <c r="D171" s="26"/>
      <c r="E171" s="26"/>
      <c r="F171" s="26"/>
      <c r="G171" s="26"/>
      <c r="H171" s="26"/>
      <c r="I171" s="26"/>
      <c r="J171" s="26"/>
      <c r="K171" s="26"/>
      <c r="L171" s="26"/>
      <c r="M171" s="26"/>
      <c r="N171" s="26"/>
      <c r="O171" s="26"/>
      <c r="P171" s="26"/>
      <c r="Q171" s="26"/>
      <c r="R171" s="26"/>
      <c r="S171" s="166" t="s">
        <v>318</v>
      </c>
      <c r="T171" s="26"/>
      <c r="U171" s="26"/>
      <c r="V171" s="18"/>
      <c r="W171" s="18"/>
      <c r="X171" s="18"/>
      <c r="Y171" s="18"/>
      <c r="Z171" s="18"/>
      <c r="AA171" s="166" t="s">
        <v>318</v>
      </c>
      <c r="AB171" s="18"/>
      <c r="AC171" s="18"/>
      <c r="AD171" s="18"/>
      <c r="AE171" s="18"/>
      <c r="AF171" s="18"/>
      <c r="AG171" s="18"/>
      <c r="AH171" s="18"/>
      <c r="AI171" s="18"/>
      <c r="AJ171" s="18"/>
      <c r="AK171" s="511" t="s">
        <v>414</v>
      </c>
      <c r="AL171" s="511"/>
      <c r="AM171" s="511"/>
      <c r="AN171" s="511"/>
      <c r="AO171" s="511"/>
      <c r="AP171" s="511"/>
      <c r="AQ171" s="511"/>
      <c r="AR171" s="511"/>
      <c r="AS171" s="511"/>
      <c r="AT171" s="511"/>
      <c r="AU171" s="511"/>
      <c r="AV171" s="511"/>
      <c r="AW171" s="511"/>
      <c r="AX171" s="511"/>
      <c r="AY171" s="511"/>
      <c r="AZ171" s="511"/>
      <c r="BA171" s="511"/>
      <c r="BB171" s="511"/>
      <c r="BC171" s="511"/>
      <c r="BD171" s="511"/>
      <c r="BE171" s="511"/>
      <c r="BF171" s="511"/>
      <c r="BG171" s="511"/>
      <c r="BH171" s="511"/>
      <c r="BI171" s="511"/>
      <c r="BJ171" s="511"/>
      <c r="BK171" s="511"/>
      <c r="BL171" s="511"/>
      <c r="BM171" s="511"/>
      <c r="BN171" s="511"/>
      <c r="BO171" s="511"/>
      <c r="BP171" s="511"/>
      <c r="BQ171" s="511"/>
      <c r="BR171" s="511"/>
      <c r="BS171" s="511"/>
      <c r="BT171" s="511"/>
      <c r="BU171" s="511"/>
    </row>
    <row r="172" spans="1:73" hidden="1" x14ac:dyDescent="0.25">
      <c r="A172" s="26"/>
      <c r="B172" s="26"/>
      <c r="C172" s="26"/>
      <c r="D172" s="26"/>
      <c r="E172" s="26"/>
      <c r="F172" s="26"/>
      <c r="G172" s="26"/>
      <c r="H172" s="26"/>
      <c r="I172" s="26"/>
      <c r="J172" s="26"/>
      <c r="K172" s="26"/>
      <c r="L172" s="26"/>
      <c r="M172" s="26"/>
      <c r="N172" s="26"/>
      <c r="O172" s="26"/>
      <c r="P172" s="26"/>
      <c r="Q172" s="26"/>
      <c r="R172" s="26"/>
      <c r="S172" s="166" t="s">
        <v>319</v>
      </c>
      <c r="T172" s="26"/>
      <c r="U172" s="26"/>
      <c r="V172" s="18"/>
      <c r="W172" s="18"/>
      <c r="X172" s="18"/>
      <c r="Y172" s="18"/>
      <c r="Z172" s="18"/>
      <c r="AA172" s="166" t="s">
        <v>319</v>
      </c>
      <c r="AB172" s="18"/>
      <c r="AC172" s="18"/>
      <c r="AD172" s="18"/>
      <c r="AE172" s="18"/>
      <c r="AF172" s="18"/>
      <c r="AG172" s="18"/>
      <c r="AH172" s="18"/>
      <c r="AI172" s="18"/>
      <c r="AJ172" s="18"/>
      <c r="AK172" s="511" t="s">
        <v>420</v>
      </c>
      <c r="AL172" s="511"/>
      <c r="AM172" s="511"/>
      <c r="AN172" s="511"/>
      <c r="AO172" s="511"/>
      <c r="AP172" s="511"/>
      <c r="AQ172" s="511"/>
      <c r="AR172" s="511"/>
      <c r="AS172" s="511"/>
      <c r="AT172" s="511"/>
      <c r="AU172" s="511"/>
      <c r="AV172" s="511"/>
      <c r="AW172" s="511"/>
      <c r="AX172" s="511"/>
      <c r="AY172" s="511"/>
      <c r="AZ172" s="511"/>
      <c r="BA172" s="511"/>
      <c r="BB172" s="511"/>
      <c r="BC172" s="511"/>
      <c r="BD172" s="511"/>
      <c r="BE172" s="511"/>
      <c r="BF172" s="511"/>
      <c r="BG172" s="511"/>
      <c r="BH172" s="511"/>
      <c r="BI172" s="511"/>
      <c r="BJ172" s="511"/>
      <c r="BK172" s="511"/>
      <c r="BL172" s="511"/>
      <c r="BM172" s="511"/>
      <c r="BN172" s="511"/>
      <c r="BO172" s="511"/>
      <c r="BP172" s="511"/>
      <c r="BQ172" s="511"/>
      <c r="BR172" s="511"/>
      <c r="BS172" s="511"/>
      <c r="BT172" s="511"/>
      <c r="BU172" s="511"/>
    </row>
    <row r="173" spans="1:73" hidden="1" x14ac:dyDescent="0.25">
      <c r="A173" s="26"/>
      <c r="B173" s="26"/>
      <c r="C173" s="26"/>
      <c r="D173" s="26"/>
      <c r="E173" s="26"/>
      <c r="F173" s="26"/>
      <c r="G173" s="26"/>
      <c r="H173" s="26"/>
      <c r="I173" s="26"/>
      <c r="J173" s="26"/>
      <c r="K173" s="26"/>
      <c r="L173" s="26"/>
      <c r="M173" s="26"/>
      <c r="N173" s="26"/>
      <c r="O173" s="26"/>
      <c r="P173" s="26"/>
      <c r="Q173" s="26"/>
      <c r="R173" s="26"/>
      <c r="S173" s="166" t="s">
        <v>320</v>
      </c>
      <c r="T173" s="26"/>
      <c r="U173" s="26"/>
      <c r="V173" s="18"/>
      <c r="W173" s="18"/>
      <c r="X173" s="18"/>
      <c r="Y173" s="18"/>
      <c r="Z173" s="18"/>
      <c r="AA173" s="166" t="s">
        <v>320</v>
      </c>
      <c r="AB173" s="18"/>
      <c r="AC173" s="18"/>
      <c r="AD173" s="18"/>
      <c r="AE173" s="18"/>
      <c r="AF173" s="18"/>
      <c r="AG173" s="18"/>
      <c r="AH173" s="18"/>
      <c r="AI173" s="18"/>
      <c r="AJ173" s="18"/>
      <c r="AK173" s="513" t="s">
        <v>437</v>
      </c>
      <c r="AL173" s="511"/>
      <c r="AM173" s="511"/>
      <c r="AN173" s="511"/>
      <c r="AO173" s="511"/>
      <c r="AP173" s="511"/>
      <c r="AQ173" s="511"/>
      <c r="AR173" s="511"/>
      <c r="AS173" s="511"/>
      <c r="AT173" s="511"/>
      <c r="AU173" s="511"/>
      <c r="AV173" s="511"/>
      <c r="AW173" s="511"/>
      <c r="AX173" s="511"/>
      <c r="AY173" s="511"/>
      <c r="AZ173" s="511"/>
      <c r="BA173" s="511"/>
      <c r="BB173" s="511"/>
      <c r="BC173" s="511"/>
      <c r="BD173" s="511"/>
      <c r="BE173" s="511"/>
      <c r="BF173" s="511"/>
      <c r="BG173" s="511"/>
      <c r="BH173" s="511"/>
      <c r="BI173" s="511"/>
      <c r="BJ173" s="511"/>
      <c r="BK173" s="511"/>
      <c r="BL173" s="511"/>
      <c r="BM173" s="511"/>
      <c r="BN173" s="511"/>
      <c r="BO173" s="511"/>
      <c r="BP173" s="511"/>
      <c r="BQ173" s="511"/>
      <c r="BR173" s="511"/>
      <c r="BS173" s="511"/>
      <c r="BT173" s="511"/>
      <c r="BU173" s="511"/>
    </row>
    <row r="174" spans="1:73" hidden="1" x14ac:dyDescent="0.25">
      <c r="A174" s="26"/>
      <c r="B174" s="26"/>
      <c r="C174" s="26"/>
      <c r="D174" s="26"/>
      <c r="E174" s="26"/>
      <c r="F174" s="26"/>
      <c r="G174" s="26"/>
      <c r="H174" s="26"/>
      <c r="I174" s="26"/>
      <c r="J174" s="26"/>
      <c r="K174" s="26"/>
      <c r="L174" s="26"/>
      <c r="M174" s="26"/>
      <c r="N174" s="26"/>
      <c r="O174" s="26"/>
      <c r="P174" s="26"/>
      <c r="Q174" s="26"/>
      <c r="R174" s="26"/>
      <c r="S174" s="166" t="s">
        <v>321</v>
      </c>
      <c r="T174" s="26"/>
      <c r="U174" s="26"/>
      <c r="V174" s="18"/>
      <c r="W174" s="18"/>
      <c r="X174" s="18"/>
      <c r="Y174" s="18"/>
      <c r="Z174" s="18"/>
      <c r="AA174" s="166" t="s">
        <v>321</v>
      </c>
      <c r="AB174" s="18"/>
      <c r="AC174" s="18"/>
      <c r="AD174" s="18"/>
      <c r="AE174" s="18"/>
      <c r="AF174" s="18"/>
      <c r="AG174" s="18"/>
      <c r="AH174" s="18"/>
      <c r="AI174" s="18"/>
      <c r="AJ174" s="18"/>
      <c r="AK174" s="511" t="s">
        <v>371</v>
      </c>
      <c r="AL174" s="511"/>
      <c r="AM174" s="511"/>
      <c r="AN174" s="511"/>
      <c r="AO174" s="511"/>
      <c r="AP174" s="511"/>
      <c r="AQ174" s="511"/>
      <c r="AR174" s="511"/>
      <c r="AS174" s="511"/>
      <c r="AT174" s="511"/>
      <c r="AU174" s="511"/>
      <c r="AV174" s="511"/>
      <c r="AW174" s="511"/>
      <c r="AX174" s="511"/>
      <c r="AY174" s="511"/>
      <c r="AZ174" s="511"/>
      <c r="BA174" s="511"/>
      <c r="BB174" s="511"/>
      <c r="BC174" s="511"/>
      <c r="BD174" s="511"/>
      <c r="BE174" s="511"/>
      <c r="BF174" s="511"/>
      <c r="BG174" s="511"/>
      <c r="BH174" s="511"/>
      <c r="BI174" s="511"/>
      <c r="BJ174" s="511"/>
      <c r="BK174" s="511"/>
      <c r="BL174" s="511"/>
      <c r="BM174" s="511"/>
      <c r="BN174" s="511"/>
      <c r="BO174" s="511"/>
      <c r="BP174" s="511"/>
      <c r="BQ174" s="511"/>
      <c r="BR174" s="511"/>
      <c r="BS174" s="511"/>
      <c r="BT174" s="511"/>
      <c r="BU174" s="511"/>
    </row>
    <row r="175" spans="1:73" hidden="1" x14ac:dyDescent="0.25">
      <c r="A175" s="26"/>
      <c r="B175" s="26"/>
      <c r="C175" s="26"/>
      <c r="D175" s="26"/>
      <c r="E175" s="26"/>
      <c r="F175" s="26"/>
      <c r="G175" s="26"/>
      <c r="H175" s="26"/>
      <c r="I175" s="26"/>
      <c r="J175" s="26"/>
      <c r="K175" s="26"/>
      <c r="L175" s="26"/>
      <c r="M175" s="26"/>
      <c r="N175" s="26"/>
      <c r="O175" s="26"/>
      <c r="P175" s="26"/>
      <c r="Q175" s="26"/>
      <c r="R175" s="26"/>
      <c r="S175" s="166" t="s">
        <v>322</v>
      </c>
      <c r="T175" s="26"/>
      <c r="U175" s="26"/>
      <c r="V175" s="18"/>
      <c r="W175" s="18"/>
      <c r="X175" s="18"/>
      <c r="Y175" s="18"/>
      <c r="Z175" s="18"/>
      <c r="AA175" s="166" t="s">
        <v>322</v>
      </c>
      <c r="AB175" s="18"/>
      <c r="AC175" s="18"/>
      <c r="AD175" s="18"/>
      <c r="AE175" s="18"/>
      <c r="AF175" s="18"/>
      <c r="AG175" s="18"/>
      <c r="AH175" s="18"/>
      <c r="AI175" s="18"/>
      <c r="AJ175" s="18"/>
      <c r="AK175" s="511" t="s">
        <v>417</v>
      </c>
      <c r="AL175" s="511"/>
      <c r="AM175" s="511"/>
      <c r="AN175" s="511"/>
      <c r="AO175" s="511"/>
      <c r="AP175" s="511"/>
      <c r="AQ175" s="511"/>
      <c r="AR175" s="511"/>
      <c r="AS175" s="511"/>
      <c r="AT175" s="511"/>
      <c r="AU175" s="511"/>
      <c r="AV175" s="511"/>
      <c r="AW175" s="511"/>
      <c r="AX175" s="511"/>
      <c r="AY175" s="511"/>
      <c r="AZ175" s="511"/>
      <c r="BA175" s="511"/>
      <c r="BB175" s="511"/>
      <c r="BC175" s="511"/>
      <c r="BD175" s="511"/>
      <c r="BE175" s="511"/>
      <c r="BF175" s="511"/>
      <c r="BG175" s="511"/>
      <c r="BH175" s="511"/>
      <c r="BI175" s="511"/>
      <c r="BJ175" s="511"/>
      <c r="BK175" s="511"/>
      <c r="BL175" s="511"/>
      <c r="BM175" s="511"/>
      <c r="BN175" s="511"/>
      <c r="BO175" s="511"/>
      <c r="BP175" s="511"/>
      <c r="BQ175" s="511"/>
      <c r="BR175" s="511"/>
      <c r="BS175" s="511"/>
      <c r="BT175" s="511"/>
      <c r="BU175" s="511"/>
    </row>
    <row r="176" spans="1:73" hidden="1" x14ac:dyDescent="0.25">
      <c r="A176" s="26"/>
      <c r="B176" s="26"/>
      <c r="C176" s="26"/>
      <c r="D176" s="26"/>
      <c r="E176" s="26"/>
      <c r="F176" s="26"/>
      <c r="G176" s="26"/>
      <c r="H176" s="26"/>
      <c r="I176" s="26"/>
      <c r="J176" s="26"/>
      <c r="K176" s="26"/>
      <c r="L176" s="26"/>
      <c r="M176" s="26"/>
      <c r="N176" s="26"/>
      <c r="O176" s="26"/>
      <c r="P176" s="26"/>
      <c r="Q176" s="26"/>
      <c r="R176" s="26"/>
      <c r="S176" s="166" t="s">
        <v>323</v>
      </c>
      <c r="T176" s="26"/>
      <c r="U176" s="26"/>
      <c r="V176" s="18"/>
      <c r="W176" s="18"/>
      <c r="X176" s="18"/>
      <c r="Y176" s="18"/>
      <c r="Z176" s="18"/>
      <c r="AA176" s="166" t="s">
        <v>323</v>
      </c>
      <c r="AB176" s="18"/>
      <c r="AC176" s="18"/>
      <c r="AD176" s="18"/>
      <c r="AE176" s="18"/>
      <c r="AF176" s="18"/>
      <c r="AG176" s="18"/>
      <c r="AH176" s="18"/>
      <c r="AI176" s="18"/>
      <c r="AJ176" s="18"/>
      <c r="AK176" s="513" t="s">
        <v>438</v>
      </c>
      <c r="AL176" s="511"/>
      <c r="AM176" s="511"/>
      <c r="AN176" s="511"/>
      <c r="AO176" s="511"/>
      <c r="AP176" s="511"/>
      <c r="AQ176" s="511"/>
      <c r="AR176" s="511"/>
      <c r="AS176" s="511"/>
      <c r="AT176" s="511"/>
      <c r="AU176" s="511"/>
      <c r="AV176" s="511"/>
      <c r="AW176" s="511"/>
      <c r="AX176" s="511"/>
      <c r="AY176" s="511"/>
      <c r="AZ176" s="511"/>
      <c r="BA176" s="511"/>
      <c r="BB176" s="511"/>
      <c r="BC176" s="511"/>
      <c r="BD176" s="511"/>
      <c r="BE176" s="511"/>
      <c r="BF176" s="511"/>
      <c r="BG176" s="511"/>
      <c r="BH176" s="511"/>
      <c r="BI176" s="511"/>
      <c r="BJ176" s="511"/>
      <c r="BK176" s="511"/>
      <c r="BL176" s="511"/>
      <c r="BM176" s="511"/>
      <c r="BN176" s="511"/>
      <c r="BO176" s="511"/>
      <c r="BP176" s="511"/>
      <c r="BQ176" s="511"/>
      <c r="BR176" s="511"/>
      <c r="BS176" s="511"/>
      <c r="BT176" s="511"/>
      <c r="BU176" s="511"/>
    </row>
    <row r="177" spans="1:73" hidden="1" x14ac:dyDescent="0.25">
      <c r="A177" s="26"/>
      <c r="B177" s="26"/>
      <c r="C177" s="26"/>
      <c r="D177" s="26"/>
      <c r="E177" s="26"/>
      <c r="F177" s="26"/>
      <c r="G177" s="26"/>
      <c r="H177" s="26"/>
      <c r="I177" s="26"/>
      <c r="J177" s="26"/>
      <c r="K177" s="26"/>
      <c r="L177" s="26"/>
      <c r="M177" s="26"/>
      <c r="N177" s="26"/>
      <c r="O177" s="26"/>
      <c r="P177" s="26"/>
      <c r="Q177" s="26"/>
      <c r="R177" s="26"/>
      <c r="S177" s="166" t="s">
        <v>338</v>
      </c>
      <c r="T177" s="26"/>
      <c r="U177" s="26"/>
      <c r="V177" s="18"/>
      <c r="W177" s="18"/>
      <c r="X177" s="18"/>
      <c r="Y177" s="18"/>
      <c r="Z177" s="18"/>
      <c r="AA177" s="166" t="s">
        <v>338</v>
      </c>
      <c r="AB177" s="18"/>
      <c r="AC177" s="18"/>
      <c r="AD177" s="18"/>
      <c r="AE177" s="18"/>
      <c r="AF177" s="18"/>
      <c r="AG177" s="18"/>
      <c r="AH177" s="18"/>
      <c r="AI177" s="18"/>
      <c r="AJ177" s="18"/>
      <c r="AK177" s="526" t="s">
        <v>355</v>
      </c>
      <c r="AL177" s="526"/>
      <c r="AM177" s="526"/>
      <c r="AN177" s="526"/>
      <c r="AO177" s="526"/>
      <c r="AP177" s="526"/>
      <c r="AQ177" s="526"/>
      <c r="AR177" s="526"/>
      <c r="AS177" s="526"/>
      <c r="AT177" s="526"/>
      <c r="AU177" s="526"/>
      <c r="AV177" s="526"/>
      <c r="AW177" s="526"/>
      <c r="AX177" s="526"/>
      <c r="AY177" s="526"/>
      <c r="AZ177" s="526"/>
      <c r="BA177" s="526"/>
      <c r="BB177" s="526"/>
      <c r="BC177" s="526"/>
      <c r="BD177" s="526"/>
      <c r="BE177" s="526"/>
      <c r="BF177" s="526"/>
      <c r="BG177" s="526"/>
      <c r="BH177" s="526"/>
      <c r="BI177" s="526"/>
      <c r="BJ177" s="526"/>
      <c r="BK177" s="526"/>
      <c r="BL177" s="526"/>
      <c r="BM177" s="526"/>
      <c r="BN177" s="526"/>
      <c r="BO177" s="526"/>
      <c r="BP177" s="526"/>
      <c r="BQ177" s="526"/>
      <c r="BR177" s="526"/>
      <c r="BS177" s="526"/>
      <c r="BT177" s="526"/>
      <c r="BU177" s="526"/>
    </row>
    <row r="178" spans="1:73" hidden="1" x14ac:dyDescent="0.25">
      <c r="A178" s="26"/>
      <c r="B178" s="26"/>
      <c r="C178" s="26"/>
      <c r="D178" s="26"/>
      <c r="E178" s="26"/>
      <c r="F178" s="26"/>
      <c r="G178" s="26"/>
      <c r="H178" s="26"/>
      <c r="I178" s="26"/>
      <c r="J178" s="26"/>
      <c r="K178" s="26"/>
      <c r="L178" s="26"/>
      <c r="M178" s="26"/>
      <c r="N178" s="26"/>
      <c r="O178" s="26"/>
      <c r="P178" s="26"/>
      <c r="Q178" s="26"/>
      <c r="R178" s="26"/>
      <c r="S178" s="166" t="s">
        <v>324</v>
      </c>
      <c r="T178" s="26"/>
      <c r="U178" s="26"/>
      <c r="V178" s="18"/>
      <c r="W178" s="18"/>
      <c r="X178" s="18"/>
      <c r="Y178" s="18"/>
      <c r="Z178" s="18"/>
      <c r="AA178" s="166" t="s">
        <v>324</v>
      </c>
      <c r="AB178" s="18"/>
      <c r="AC178" s="18"/>
      <c r="AD178" s="18"/>
      <c r="AE178" s="18"/>
      <c r="AF178" s="18"/>
      <c r="AG178" s="18"/>
      <c r="AH178" s="18"/>
      <c r="AI178" s="18"/>
      <c r="AJ178" s="18"/>
      <c r="AK178" s="513" t="s">
        <v>366</v>
      </c>
      <c r="AL178" s="511"/>
      <c r="AM178" s="511"/>
      <c r="AN178" s="511"/>
      <c r="AO178" s="511"/>
      <c r="AP178" s="511"/>
      <c r="AQ178" s="511"/>
      <c r="AR178" s="511"/>
      <c r="AS178" s="511"/>
      <c r="AT178" s="511"/>
      <c r="AU178" s="511"/>
      <c r="AV178" s="511"/>
      <c r="AW178" s="511"/>
      <c r="AX178" s="511"/>
      <c r="AY178" s="511"/>
      <c r="AZ178" s="511"/>
      <c r="BA178" s="511"/>
      <c r="BB178" s="511"/>
      <c r="BC178" s="511"/>
      <c r="BD178" s="511"/>
      <c r="BE178" s="511"/>
      <c r="BF178" s="511"/>
      <c r="BG178" s="511"/>
      <c r="BH178" s="511"/>
      <c r="BI178" s="511"/>
      <c r="BJ178" s="511"/>
      <c r="BK178" s="511"/>
      <c r="BL178" s="511"/>
      <c r="BM178" s="511"/>
      <c r="BN178" s="511"/>
      <c r="BO178" s="511"/>
      <c r="BP178" s="511"/>
      <c r="BQ178" s="511"/>
      <c r="BR178" s="511"/>
      <c r="BS178" s="511"/>
      <c r="BT178" s="511"/>
      <c r="BU178" s="511"/>
    </row>
    <row r="179" spans="1:73" hidden="1" x14ac:dyDescent="0.25">
      <c r="A179" s="26"/>
      <c r="B179" s="26"/>
      <c r="C179" s="26"/>
      <c r="D179" s="26"/>
      <c r="E179" s="26"/>
      <c r="F179" s="26"/>
      <c r="G179" s="26"/>
      <c r="H179" s="26"/>
      <c r="I179" s="26"/>
      <c r="J179" s="26"/>
      <c r="K179" s="26"/>
      <c r="L179" s="26"/>
      <c r="M179" s="26"/>
      <c r="N179" s="26"/>
      <c r="O179" s="26"/>
      <c r="P179" s="26"/>
      <c r="Q179" s="26"/>
      <c r="R179" s="26"/>
      <c r="S179" s="166" t="s">
        <v>325</v>
      </c>
      <c r="T179" s="26"/>
      <c r="U179" s="26"/>
      <c r="V179" s="18"/>
      <c r="W179" s="18"/>
      <c r="X179" s="18"/>
      <c r="Y179" s="18"/>
      <c r="Z179" s="18"/>
      <c r="AA179" s="166" t="s">
        <v>325</v>
      </c>
      <c r="AB179" s="18"/>
      <c r="AC179" s="18"/>
      <c r="AD179" s="18"/>
      <c r="AE179" s="18"/>
      <c r="AF179" s="18"/>
      <c r="AG179" s="18"/>
      <c r="AH179" s="18"/>
      <c r="AI179" s="18"/>
      <c r="AJ179" s="18"/>
      <c r="AK179" s="511" t="s">
        <v>369</v>
      </c>
      <c r="AL179" s="511"/>
      <c r="AM179" s="511"/>
      <c r="AN179" s="511"/>
      <c r="AO179" s="511"/>
      <c r="AP179" s="511"/>
      <c r="AQ179" s="511"/>
      <c r="AR179" s="511"/>
      <c r="AS179" s="511"/>
      <c r="AT179" s="511"/>
      <c r="AU179" s="511"/>
      <c r="AV179" s="511"/>
      <c r="AW179" s="511"/>
      <c r="AX179" s="511"/>
      <c r="AY179" s="511"/>
      <c r="AZ179" s="511"/>
      <c r="BA179" s="511"/>
      <c r="BB179" s="511"/>
      <c r="BC179" s="511"/>
      <c r="BD179" s="511"/>
      <c r="BE179" s="511"/>
      <c r="BF179" s="511"/>
      <c r="BG179" s="511"/>
      <c r="BH179" s="511"/>
      <c r="BI179" s="511"/>
      <c r="BJ179" s="511"/>
      <c r="BK179" s="511"/>
      <c r="BL179" s="511"/>
      <c r="BM179" s="511"/>
      <c r="BN179" s="511"/>
      <c r="BO179" s="511"/>
      <c r="BP179" s="511"/>
      <c r="BQ179" s="511"/>
      <c r="BR179" s="511"/>
      <c r="BS179" s="511"/>
      <c r="BT179" s="511"/>
      <c r="BU179" s="511"/>
    </row>
    <row r="180" spans="1:73" hidden="1" x14ac:dyDescent="0.25">
      <c r="A180" s="26"/>
      <c r="B180" s="26"/>
      <c r="C180" s="26"/>
      <c r="D180" s="26"/>
      <c r="E180" s="26"/>
      <c r="F180" s="26"/>
      <c r="G180" s="26"/>
      <c r="H180" s="26"/>
      <c r="I180" s="26"/>
      <c r="J180" s="26"/>
      <c r="K180" s="26"/>
      <c r="L180" s="26"/>
      <c r="M180" s="26"/>
      <c r="N180" s="26"/>
      <c r="O180" s="26"/>
      <c r="P180" s="26"/>
      <c r="Q180" s="26"/>
      <c r="R180" s="26"/>
      <c r="S180" s="166" t="s">
        <v>326</v>
      </c>
      <c r="T180" s="26"/>
      <c r="U180" s="26"/>
      <c r="V180" s="18"/>
      <c r="W180" s="18"/>
      <c r="X180" s="18"/>
      <c r="Y180" s="18"/>
      <c r="Z180" s="18"/>
      <c r="AA180" s="166" t="s">
        <v>326</v>
      </c>
      <c r="AB180" s="18"/>
      <c r="AC180" s="18"/>
      <c r="AD180" s="18"/>
      <c r="AE180" s="18"/>
      <c r="AF180" s="18"/>
      <c r="AG180" s="18"/>
      <c r="AH180" s="18"/>
      <c r="AI180" s="18"/>
      <c r="AJ180" s="18"/>
      <c r="AK180" s="513" t="s">
        <v>372</v>
      </c>
      <c r="AL180" s="511"/>
      <c r="AM180" s="511"/>
      <c r="AN180" s="511"/>
      <c r="AO180" s="511"/>
      <c r="AP180" s="511"/>
      <c r="AQ180" s="511"/>
      <c r="AR180" s="511"/>
      <c r="AS180" s="511"/>
      <c r="AT180" s="511"/>
      <c r="AU180" s="511"/>
      <c r="AV180" s="511"/>
      <c r="AW180" s="511"/>
      <c r="AX180" s="511"/>
      <c r="AY180" s="511"/>
      <c r="AZ180" s="511"/>
      <c r="BA180" s="511"/>
      <c r="BB180" s="511"/>
      <c r="BC180" s="511"/>
      <c r="BD180" s="511"/>
      <c r="BE180" s="511"/>
      <c r="BF180" s="511"/>
      <c r="BG180" s="511"/>
      <c r="BH180" s="511"/>
      <c r="BI180" s="511"/>
      <c r="BJ180" s="511"/>
      <c r="BK180" s="511"/>
      <c r="BL180" s="511"/>
      <c r="BM180" s="511"/>
      <c r="BN180" s="511"/>
      <c r="BO180" s="511"/>
      <c r="BP180" s="511"/>
      <c r="BQ180" s="511"/>
      <c r="BR180" s="511"/>
      <c r="BS180" s="511"/>
      <c r="BT180" s="511"/>
      <c r="BU180" s="511"/>
    </row>
    <row r="181" spans="1:73" hidden="1" x14ac:dyDescent="0.25">
      <c r="A181" s="26"/>
      <c r="B181" s="26"/>
      <c r="C181" s="26"/>
      <c r="D181" s="26"/>
      <c r="E181" s="26"/>
      <c r="F181" s="26"/>
      <c r="G181" s="26"/>
      <c r="H181" s="26"/>
      <c r="I181" s="26"/>
      <c r="J181" s="26"/>
      <c r="K181" s="26"/>
      <c r="L181" s="26"/>
      <c r="M181" s="26"/>
      <c r="N181" s="26"/>
      <c r="O181" s="26"/>
      <c r="P181" s="26"/>
      <c r="Q181" s="26"/>
      <c r="R181" s="26"/>
      <c r="S181" s="166" t="s">
        <v>338</v>
      </c>
      <c r="T181" s="26"/>
      <c r="U181" s="26"/>
      <c r="V181" s="18"/>
      <c r="W181" s="18"/>
      <c r="X181" s="18"/>
      <c r="Y181" s="18"/>
      <c r="Z181" s="18"/>
      <c r="AA181" s="166" t="s">
        <v>338</v>
      </c>
      <c r="AB181" s="18"/>
      <c r="AC181" s="18"/>
      <c r="AD181" s="18"/>
      <c r="AE181" s="18"/>
      <c r="AF181" s="18"/>
      <c r="AG181" s="18"/>
      <c r="AH181" s="18"/>
      <c r="AI181" s="18"/>
      <c r="AJ181" s="18"/>
      <c r="AK181" s="526" t="s">
        <v>355</v>
      </c>
      <c r="AL181" s="526"/>
      <c r="AM181" s="526"/>
      <c r="AN181" s="526"/>
      <c r="AO181" s="526"/>
      <c r="AP181" s="526"/>
      <c r="AQ181" s="526"/>
      <c r="AR181" s="526"/>
      <c r="AS181" s="526"/>
      <c r="AT181" s="526"/>
      <c r="AU181" s="526"/>
      <c r="AV181" s="526"/>
      <c r="AW181" s="526"/>
      <c r="AX181" s="526"/>
      <c r="AY181" s="526"/>
      <c r="AZ181" s="526"/>
      <c r="BA181" s="526"/>
      <c r="BB181" s="526"/>
      <c r="BC181" s="526"/>
      <c r="BD181" s="526"/>
      <c r="BE181" s="526"/>
      <c r="BF181" s="526"/>
      <c r="BG181" s="526"/>
      <c r="BH181" s="526"/>
      <c r="BI181" s="526"/>
      <c r="BJ181" s="526"/>
      <c r="BK181" s="526"/>
      <c r="BL181" s="526"/>
      <c r="BM181" s="526"/>
      <c r="BN181" s="526"/>
      <c r="BO181" s="526"/>
      <c r="BP181" s="526"/>
      <c r="BQ181" s="526"/>
      <c r="BR181" s="526"/>
      <c r="BS181" s="526"/>
      <c r="BT181" s="526"/>
      <c r="BU181" s="526"/>
    </row>
    <row r="182" spans="1:73" hidden="1" x14ac:dyDescent="0.25">
      <c r="A182" s="26"/>
      <c r="B182" s="26"/>
      <c r="C182" s="26"/>
      <c r="D182" s="26"/>
      <c r="E182" s="26"/>
      <c r="F182" s="26"/>
      <c r="G182" s="26"/>
      <c r="H182" s="26"/>
      <c r="I182" s="26"/>
      <c r="J182" s="26"/>
      <c r="K182" s="26"/>
      <c r="L182" s="26"/>
      <c r="M182" s="26"/>
      <c r="N182" s="26"/>
      <c r="O182" s="26"/>
      <c r="P182" s="26"/>
      <c r="Q182" s="26"/>
      <c r="R182" s="26"/>
      <c r="S182" s="26"/>
      <c r="T182" s="26"/>
      <c r="U182" s="26"/>
      <c r="V182" s="18"/>
      <c r="W182" s="18"/>
      <c r="X182" s="18"/>
      <c r="Y182" s="18"/>
      <c r="Z182" s="18"/>
      <c r="AA182" s="18"/>
      <c r="AB182" s="18"/>
      <c r="AC182" s="18"/>
      <c r="AD182" s="18"/>
      <c r="AE182" s="18"/>
      <c r="AF182" s="18"/>
      <c r="AG182" s="18"/>
      <c r="AH182" s="18"/>
      <c r="AI182" s="18"/>
      <c r="AJ182" s="18"/>
      <c r="AK182" s="18"/>
      <c r="AL182" s="18"/>
      <c r="AM182" s="18"/>
      <c r="AN182" s="18"/>
      <c r="AO182" s="18"/>
      <c r="AP182" s="18"/>
      <c r="AQ182" s="18"/>
      <c r="AR182" s="18"/>
      <c r="AS182" s="18"/>
      <c r="AT182" s="18"/>
      <c r="AU182" s="18"/>
      <c r="AV182" s="18"/>
      <c r="AW182" s="18"/>
      <c r="AX182" s="18"/>
      <c r="AY182" s="18"/>
      <c r="AZ182" s="18"/>
      <c r="BA182" s="18"/>
      <c r="BB182" s="18"/>
      <c r="BC182" s="18"/>
      <c r="BD182" s="18"/>
      <c r="BE182" s="18"/>
      <c r="BF182" s="18"/>
      <c r="BG182" s="18"/>
      <c r="BH182" s="18"/>
      <c r="BI182" s="18"/>
      <c r="BJ182" s="18"/>
      <c r="BK182" s="18"/>
      <c r="BL182" s="18"/>
      <c r="BM182" s="18"/>
      <c r="BN182" s="18"/>
      <c r="BO182" s="18"/>
      <c r="BP182" s="18"/>
      <c r="BQ182" s="18"/>
      <c r="BR182" s="18"/>
      <c r="BS182" s="18"/>
      <c r="BT182" s="18"/>
      <c r="BU182" s="18"/>
    </row>
    <row r="183" spans="1:73" hidden="1" x14ac:dyDescent="0.25">
      <c r="A183" s="26"/>
      <c r="B183" s="26"/>
      <c r="C183" s="26"/>
      <c r="D183" s="26"/>
      <c r="E183" s="26"/>
      <c r="F183" s="26"/>
      <c r="G183" s="26"/>
      <c r="H183" s="26"/>
      <c r="I183" s="26"/>
      <c r="J183" s="26"/>
      <c r="K183" s="26"/>
      <c r="L183" s="26"/>
      <c r="M183" s="26"/>
      <c r="N183" s="26"/>
      <c r="O183" s="26"/>
      <c r="P183" s="26"/>
      <c r="Q183" s="26"/>
      <c r="R183" s="26"/>
      <c r="S183" s="26"/>
      <c r="T183" s="26"/>
      <c r="U183" s="26"/>
      <c r="V183" s="18"/>
      <c r="W183" s="18"/>
      <c r="X183" s="18"/>
      <c r="Y183" s="18"/>
      <c r="Z183" s="18"/>
      <c r="AA183" s="18"/>
      <c r="AB183" s="18"/>
      <c r="AC183" s="18"/>
      <c r="AD183" s="18"/>
      <c r="AE183" s="18"/>
      <c r="AF183" s="18"/>
      <c r="AG183" s="18"/>
      <c r="AH183" s="18"/>
      <c r="AI183" s="18"/>
      <c r="AJ183" s="18"/>
      <c r="AK183" s="18"/>
      <c r="AL183" s="18"/>
      <c r="AM183" s="18"/>
      <c r="AN183" s="18"/>
      <c r="AO183" s="18"/>
      <c r="AP183" s="18"/>
      <c r="AQ183" s="18"/>
      <c r="AR183" s="18"/>
      <c r="AS183" s="18"/>
      <c r="AT183" s="18"/>
      <c r="AU183" s="18"/>
      <c r="AV183" s="18"/>
      <c r="AW183" s="18"/>
      <c r="AX183" s="18"/>
      <c r="AY183" s="18"/>
      <c r="AZ183" s="18"/>
      <c r="BA183" s="18"/>
      <c r="BB183" s="18"/>
      <c r="BC183" s="18"/>
      <c r="BD183" s="18"/>
      <c r="BE183" s="18"/>
      <c r="BF183" s="18"/>
      <c r="BG183" s="18"/>
      <c r="BH183" s="18"/>
      <c r="BI183" s="18"/>
      <c r="BJ183" s="18"/>
      <c r="BK183" s="18"/>
      <c r="BL183" s="18"/>
      <c r="BM183" s="18"/>
      <c r="BN183" s="18"/>
      <c r="BO183" s="18"/>
      <c r="BP183" s="18"/>
      <c r="BQ183" s="18"/>
      <c r="BR183" s="18"/>
      <c r="BS183" s="18"/>
      <c r="BT183" s="18"/>
      <c r="BU183" s="18"/>
    </row>
    <row r="184" spans="1:73" x14ac:dyDescent="0.25">
      <c r="A184" s="26"/>
      <c r="B184" s="26"/>
      <c r="C184" s="26"/>
      <c r="D184" s="26"/>
      <c r="E184" s="26"/>
      <c r="F184" s="26"/>
      <c r="G184" s="26"/>
      <c r="H184" s="26"/>
      <c r="I184" s="26"/>
      <c r="J184" s="26"/>
      <c r="K184" s="26"/>
      <c r="L184" s="26"/>
      <c r="M184" s="26"/>
      <c r="N184" s="26"/>
      <c r="O184" s="26"/>
      <c r="P184" s="26"/>
      <c r="Q184" s="26"/>
      <c r="R184" s="26"/>
      <c r="S184" s="26"/>
      <c r="T184" s="26"/>
      <c r="U184" s="26"/>
      <c r="V184" s="18"/>
      <c r="W184" s="18"/>
      <c r="X184" s="18"/>
      <c r="Y184" s="18"/>
      <c r="Z184" s="18"/>
      <c r="AA184" s="18"/>
      <c r="AB184" s="18"/>
      <c r="AC184" s="18"/>
      <c r="AD184" s="18"/>
      <c r="AE184" s="18"/>
      <c r="AF184" s="18"/>
      <c r="AG184" s="18"/>
      <c r="AH184" s="18"/>
      <c r="AI184" s="18"/>
      <c r="AJ184" s="18"/>
      <c r="AK184" s="18"/>
      <c r="AL184" s="18"/>
      <c r="AM184" s="18"/>
      <c r="AN184" s="18"/>
      <c r="AO184" s="18"/>
      <c r="AP184" s="18"/>
      <c r="AQ184" s="18"/>
      <c r="AR184" s="18"/>
      <c r="AS184" s="18"/>
      <c r="AT184" s="18"/>
      <c r="AU184" s="18"/>
      <c r="AV184" s="18"/>
      <c r="AW184" s="18"/>
      <c r="AX184" s="18"/>
      <c r="AY184" s="18"/>
      <c r="AZ184" s="18"/>
      <c r="BA184" s="18"/>
      <c r="BB184" s="18"/>
      <c r="BC184" s="18"/>
      <c r="BD184" s="18"/>
      <c r="BE184" s="18"/>
      <c r="BF184" s="18"/>
      <c r="BG184" s="18"/>
      <c r="BH184" s="18"/>
      <c r="BI184" s="18"/>
      <c r="BJ184" s="18"/>
      <c r="BK184" s="18"/>
      <c r="BL184" s="18"/>
      <c r="BM184" s="18"/>
      <c r="BN184" s="18"/>
      <c r="BO184" s="18"/>
      <c r="BP184" s="18"/>
      <c r="BQ184" s="18"/>
      <c r="BR184" s="18"/>
      <c r="BS184" s="18"/>
      <c r="BT184" s="18"/>
      <c r="BU184" s="18"/>
    </row>
    <row r="185" spans="1:73" x14ac:dyDescent="0.25">
      <c r="A185" s="26"/>
      <c r="B185" s="26"/>
      <c r="C185" s="26"/>
      <c r="D185" s="26"/>
      <c r="E185" s="26"/>
      <c r="F185" s="26"/>
      <c r="G185" s="26"/>
      <c r="H185" s="26"/>
      <c r="I185" s="26"/>
      <c r="J185" s="26"/>
      <c r="K185" s="26"/>
      <c r="L185" s="26"/>
      <c r="M185" s="26"/>
      <c r="N185" s="26"/>
      <c r="O185" s="26"/>
      <c r="P185" s="26"/>
      <c r="Q185" s="26"/>
      <c r="R185" s="26"/>
      <c r="S185" s="26"/>
      <c r="T185" s="26"/>
      <c r="U185" s="26"/>
      <c r="V185" s="18"/>
      <c r="W185" s="18"/>
      <c r="X185" s="18"/>
      <c r="Y185" s="18"/>
      <c r="Z185" s="18"/>
      <c r="AA185" s="18"/>
      <c r="AB185" s="18"/>
      <c r="AC185" s="18"/>
      <c r="AD185" s="18"/>
      <c r="AE185" s="18"/>
      <c r="AF185" s="18"/>
      <c r="AG185" s="18"/>
      <c r="AH185" s="18"/>
      <c r="AI185" s="18"/>
      <c r="AJ185" s="18"/>
      <c r="AK185" s="18"/>
      <c r="AL185" s="18"/>
      <c r="AM185" s="18"/>
      <c r="AN185" s="18"/>
      <c r="AO185" s="18"/>
      <c r="AP185" s="18"/>
      <c r="AQ185" s="18"/>
      <c r="AR185" s="18"/>
      <c r="AS185" s="18"/>
      <c r="AT185" s="18"/>
      <c r="AU185" s="18"/>
      <c r="AV185" s="18"/>
      <c r="AW185" s="18"/>
      <c r="AX185" s="18"/>
      <c r="AY185" s="18"/>
      <c r="AZ185" s="18"/>
      <c r="BA185" s="18"/>
      <c r="BB185" s="18"/>
      <c r="BC185" s="18"/>
      <c r="BD185" s="18"/>
      <c r="BE185" s="18"/>
      <c r="BF185" s="18"/>
      <c r="BG185" s="18"/>
      <c r="BH185" s="18"/>
      <c r="BI185" s="18"/>
      <c r="BJ185" s="18"/>
      <c r="BK185" s="18"/>
      <c r="BL185" s="18"/>
      <c r="BM185" s="18"/>
      <c r="BN185" s="18"/>
      <c r="BO185" s="18"/>
      <c r="BP185" s="18"/>
      <c r="BQ185" s="18"/>
      <c r="BR185" s="18"/>
      <c r="BS185" s="18"/>
      <c r="BT185" s="18"/>
      <c r="BU185" s="18"/>
    </row>
    <row r="186" spans="1:73" x14ac:dyDescent="0.25">
      <c r="A186" s="26"/>
      <c r="B186" s="26"/>
      <c r="C186" s="26"/>
      <c r="D186" s="26"/>
      <c r="E186" s="26"/>
      <c r="F186" s="26"/>
      <c r="G186" s="26"/>
      <c r="H186" s="26"/>
      <c r="I186" s="26"/>
      <c r="J186" s="26"/>
      <c r="K186" s="26"/>
      <c r="L186" s="26"/>
      <c r="M186" s="26"/>
      <c r="N186" s="26"/>
      <c r="O186" s="26"/>
      <c r="P186" s="26"/>
      <c r="Q186" s="26"/>
      <c r="R186" s="26"/>
      <c r="S186" s="26"/>
      <c r="T186" s="26"/>
      <c r="U186" s="26"/>
      <c r="V186" s="18"/>
      <c r="W186" s="18"/>
      <c r="X186" s="18"/>
      <c r="Y186" s="18"/>
      <c r="Z186" s="18"/>
      <c r="AA186" s="18"/>
      <c r="AB186" s="18"/>
      <c r="AC186" s="18"/>
      <c r="AD186" s="18"/>
      <c r="AE186" s="18"/>
      <c r="AF186" s="18"/>
      <c r="AG186" s="18"/>
      <c r="AH186" s="18"/>
      <c r="AI186" s="18"/>
      <c r="AJ186" s="18"/>
      <c r="AK186" s="18"/>
      <c r="AL186" s="18"/>
      <c r="AM186" s="18"/>
      <c r="AN186" s="18"/>
      <c r="AO186" s="18"/>
      <c r="AP186" s="18"/>
      <c r="AQ186" s="18"/>
      <c r="AR186" s="18"/>
      <c r="AS186" s="18"/>
      <c r="AT186" s="18"/>
      <c r="AU186" s="18"/>
      <c r="AV186" s="18"/>
      <c r="AW186" s="18"/>
      <c r="AX186" s="18"/>
      <c r="AY186" s="18"/>
      <c r="AZ186" s="18"/>
      <c r="BA186" s="18"/>
      <c r="BB186" s="18"/>
      <c r="BC186" s="18"/>
      <c r="BD186" s="18"/>
      <c r="BE186" s="18"/>
      <c r="BF186" s="18"/>
      <c r="BG186" s="18"/>
      <c r="BH186" s="18"/>
      <c r="BI186" s="18"/>
      <c r="BJ186" s="18"/>
      <c r="BK186" s="18"/>
      <c r="BL186" s="18"/>
      <c r="BM186" s="18"/>
      <c r="BN186" s="18"/>
      <c r="BO186" s="18"/>
      <c r="BP186" s="18"/>
      <c r="BQ186" s="18"/>
      <c r="BR186" s="18"/>
      <c r="BS186" s="18"/>
      <c r="BT186" s="18"/>
      <c r="BU186" s="18"/>
    </row>
    <row r="187" spans="1:73" x14ac:dyDescent="0.25">
      <c r="A187" s="26"/>
      <c r="B187" s="26"/>
      <c r="C187" s="26"/>
      <c r="D187" s="26"/>
      <c r="E187" s="26"/>
      <c r="F187" s="26"/>
      <c r="G187" s="26"/>
      <c r="H187" s="26"/>
      <c r="I187" s="26"/>
      <c r="J187" s="26"/>
      <c r="K187" s="26"/>
      <c r="L187" s="26"/>
      <c r="M187" s="26"/>
      <c r="N187" s="26"/>
      <c r="O187" s="26"/>
      <c r="P187" s="26"/>
      <c r="Q187" s="26"/>
      <c r="R187" s="26"/>
      <c r="S187" s="26"/>
      <c r="T187" s="26"/>
      <c r="U187" s="26"/>
      <c r="V187" s="18"/>
      <c r="W187" s="18"/>
      <c r="X187" s="18"/>
      <c r="Y187" s="18"/>
      <c r="Z187" s="18"/>
      <c r="AA187" s="18"/>
      <c r="AB187" s="18"/>
      <c r="AC187" s="18"/>
      <c r="AD187" s="18"/>
      <c r="AE187" s="18"/>
      <c r="AF187" s="18"/>
      <c r="AG187" s="18"/>
      <c r="AH187" s="18"/>
      <c r="AI187" s="18"/>
      <c r="AJ187" s="18"/>
      <c r="AK187" s="18"/>
      <c r="AL187" s="18"/>
      <c r="AM187" s="18"/>
      <c r="AN187" s="18"/>
      <c r="AO187" s="18"/>
      <c r="AP187" s="18"/>
      <c r="AQ187" s="18"/>
      <c r="AR187" s="18"/>
      <c r="AS187" s="18"/>
      <c r="AT187" s="18"/>
      <c r="AU187" s="18"/>
      <c r="AV187" s="18"/>
      <c r="AW187" s="18"/>
      <c r="AX187" s="18"/>
      <c r="AY187" s="18"/>
      <c r="AZ187" s="18"/>
      <c r="BA187" s="18"/>
      <c r="BB187" s="18"/>
      <c r="BC187" s="18"/>
      <c r="BD187" s="18"/>
      <c r="BE187" s="18"/>
      <c r="BF187" s="18"/>
      <c r="BG187" s="18"/>
      <c r="BH187" s="18"/>
      <c r="BI187" s="18"/>
      <c r="BJ187" s="18"/>
      <c r="BK187" s="18"/>
      <c r="BL187" s="18"/>
      <c r="BM187" s="18"/>
      <c r="BN187" s="18"/>
      <c r="BO187" s="18"/>
      <c r="BP187" s="18"/>
      <c r="BQ187" s="18"/>
      <c r="BR187" s="18"/>
      <c r="BS187" s="18"/>
      <c r="BT187" s="18"/>
      <c r="BU187" s="18"/>
    </row>
    <row r="188" spans="1:73" x14ac:dyDescent="0.25">
      <c r="A188" s="26"/>
      <c r="B188" s="26"/>
      <c r="C188" s="26"/>
      <c r="D188" s="26"/>
      <c r="E188" s="26"/>
      <c r="F188" s="26"/>
      <c r="G188" s="26"/>
      <c r="H188" s="26"/>
      <c r="I188" s="26"/>
      <c r="J188" s="26"/>
      <c r="K188" s="26"/>
      <c r="L188" s="26"/>
      <c r="M188" s="26"/>
      <c r="N188" s="26"/>
      <c r="O188" s="26"/>
      <c r="P188" s="26"/>
      <c r="Q188" s="26"/>
      <c r="R188" s="26"/>
      <c r="S188" s="26"/>
      <c r="T188" s="26"/>
      <c r="U188" s="26"/>
      <c r="V188" s="18"/>
      <c r="W188" s="18"/>
      <c r="X188" s="18"/>
      <c r="Y188" s="18"/>
      <c r="Z188" s="18"/>
      <c r="AA188" s="18"/>
      <c r="AB188" s="18"/>
      <c r="AC188" s="18"/>
      <c r="AD188" s="18"/>
      <c r="AE188" s="18"/>
      <c r="AF188" s="18"/>
      <c r="AG188" s="18"/>
      <c r="AH188" s="18"/>
      <c r="AI188" s="18"/>
      <c r="AJ188" s="18"/>
      <c r="AK188" s="18"/>
      <c r="AL188" s="18"/>
      <c r="AM188" s="18"/>
      <c r="AN188" s="18"/>
      <c r="AO188" s="18"/>
      <c r="AP188" s="18"/>
      <c r="AQ188" s="18"/>
      <c r="AR188" s="18"/>
      <c r="AS188" s="18"/>
      <c r="AT188" s="18"/>
      <c r="AU188" s="18"/>
      <c r="AV188" s="18"/>
      <c r="AW188" s="18"/>
      <c r="AX188" s="18"/>
      <c r="AY188" s="18"/>
      <c r="AZ188" s="18"/>
      <c r="BA188" s="18"/>
      <c r="BB188" s="18"/>
      <c r="BC188" s="18"/>
      <c r="BD188" s="18"/>
      <c r="BE188" s="18"/>
      <c r="BF188" s="18"/>
      <c r="BG188" s="18"/>
      <c r="BH188" s="18"/>
      <c r="BI188" s="18"/>
      <c r="BJ188" s="18"/>
      <c r="BK188" s="18"/>
      <c r="BL188" s="18"/>
      <c r="BM188" s="18"/>
      <c r="BN188" s="18"/>
      <c r="BO188" s="18"/>
      <c r="BP188" s="18"/>
      <c r="BQ188" s="18"/>
      <c r="BR188" s="18"/>
      <c r="BS188" s="18"/>
      <c r="BT188" s="18"/>
      <c r="BU188" s="18"/>
    </row>
    <row r="189" spans="1:73" x14ac:dyDescent="0.25">
      <c r="A189" s="26"/>
      <c r="B189" s="26"/>
      <c r="C189" s="26"/>
      <c r="D189" s="26"/>
      <c r="E189" s="26"/>
      <c r="F189" s="26"/>
      <c r="G189" s="26"/>
      <c r="H189" s="26"/>
      <c r="I189" s="26"/>
      <c r="J189" s="26"/>
      <c r="K189" s="26"/>
      <c r="L189" s="26"/>
      <c r="M189" s="26"/>
      <c r="N189" s="26"/>
      <c r="O189" s="26"/>
      <c r="P189" s="26"/>
      <c r="Q189" s="26"/>
      <c r="R189" s="26"/>
      <c r="S189" s="26"/>
      <c r="T189" s="26"/>
      <c r="U189" s="26"/>
      <c r="V189" s="18"/>
      <c r="W189" s="18"/>
      <c r="X189" s="18"/>
      <c r="Y189" s="18"/>
      <c r="Z189" s="18"/>
      <c r="AA189" s="18"/>
      <c r="AB189" s="18"/>
      <c r="AC189" s="18"/>
      <c r="AD189" s="18"/>
      <c r="AE189" s="18"/>
      <c r="AF189" s="18"/>
      <c r="AG189" s="18"/>
      <c r="AH189" s="18"/>
      <c r="AI189" s="18"/>
      <c r="AJ189" s="18"/>
      <c r="AK189" s="18"/>
      <c r="AL189" s="18"/>
      <c r="AM189" s="18"/>
      <c r="AN189" s="18"/>
      <c r="AO189" s="18"/>
      <c r="AP189" s="18"/>
      <c r="AQ189" s="18"/>
      <c r="AR189" s="18"/>
      <c r="AS189" s="18"/>
      <c r="AT189" s="18"/>
      <c r="AU189" s="18"/>
      <c r="AV189" s="18"/>
      <c r="AW189" s="18"/>
      <c r="AX189" s="18"/>
      <c r="AY189" s="18"/>
      <c r="AZ189" s="18"/>
      <c r="BA189" s="18"/>
      <c r="BB189" s="18"/>
      <c r="BC189" s="18"/>
      <c r="BD189" s="18"/>
      <c r="BE189" s="18"/>
      <c r="BF189" s="18"/>
      <c r="BG189" s="18"/>
      <c r="BH189" s="18"/>
      <c r="BI189" s="18"/>
      <c r="BJ189" s="18"/>
      <c r="BK189" s="18"/>
      <c r="BL189" s="18"/>
      <c r="BM189" s="18"/>
      <c r="BN189" s="18"/>
      <c r="BO189" s="18"/>
      <c r="BP189" s="18"/>
      <c r="BQ189" s="18"/>
      <c r="BR189" s="18"/>
      <c r="BS189" s="18"/>
      <c r="BT189" s="18"/>
      <c r="BU189" s="18"/>
    </row>
    <row r="190" spans="1:73" x14ac:dyDescent="0.25">
      <c r="A190" s="26"/>
      <c r="B190" s="26"/>
      <c r="C190" s="26"/>
      <c r="D190" s="26"/>
      <c r="E190" s="26"/>
      <c r="F190" s="26"/>
      <c r="G190" s="26"/>
      <c r="H190" s="26"/>
      <c r="I190" s="26"/>
      <c r="J190" s="26"/>
      <c r="K190" s="26"/>
      <c r="L190" s="26"/>
      <c r="M190" s="26"/>
      <c r="N190" s="26"/>
      <c r="O190" s="26"/>
      <c r="P190" s="26"/>
      <c r="Q190" s="26"/>
      <c r="R190" s="26"/>
      <c r="S190" s="26"/>
      <c r="T190" s="26"/>
      <c r="U190" s="26"/>
      <c r="V190" s="18"/>
      <c r="W190" s="18"/>
      <c r="X190" s="18"/>
      <c r="Y190" s="18"/>
      <c r="Z190" s="18"/>
      <c r="AA190" s="18"/>
      <c r="AB190" s="18"/>
      <c r="AC190" s="18"/>
      <c r="AD190" s="18"/>
      <c r="AE190" s="18"/>
      <c r="AF190" s="18"/>
      <c r="AG190" s="18"/>
      <c r="AH190" s="18"/>
      <c r="AI190" s="18"/>
      <c r="AJ190" s="18"/>
      <c r="AK190" s="18"/>
      <c r="AL190" s="18"/>
      <c r="AM190" s="18"/>
      <c r="AN190" s="18"/>
      <c r="AO190" s="18"/>
      <c r="AP190" s="18"/>
      <c r="AQ190" s="18"/>
      <c r="AR190" s="18"/>
      <c r="AS190" s="18"/>
      <c r="AT190" s="18"/>
      <c r="AU190" s="18"/>
      <c r="AV190" s="18"/>
      <c r="AW190" s="18"/>
      <c r="AX190" s="18"/>
      <c r="AY190" s="18"/>
      <c r="AZ190" s="18"/>
      <c r="BA190" s="18"/>
      <c r="BB190" s="18"/>
      <c r="BC190" s="18"/>
      <c r="BD190" s="18"/>
      <c r="BE190" s="18"/>
      <c r="BF190" s="18"/>
      <c r="BG190" s="18"/>
      <c r="BH190" s="18"/>
      <c r="BI190" s="18"/>
      <c r="BJ190" s="18"/>
      <c r="BK190" s="18"/>
      <c r="BL190" s="18"/>
      <c r="BM190" s="18"/>
      <c r="BN190" s="18"/>
      <c r="BO190" s="18"/>
      <c r="BP190" s="18"/>
      <c r="BQ190" s="18"/>
      <c r="BR190" s="18"/>
      <c r="BS190" s="18"/>
      <c r="BT190" s="18"/>
      <c r="BU190" s="18"/>
    </row>
    <row r="191" spans="1:73" x14ac:dyDescent="0.25">
      <c r="A191" s="26"/>
      <c r="B191" s="26"/>
      <c r="C191" s="26"/>
      <c r="D191" s="26"/>
      <c r="E191" s="26"/>
      <c r="F191" s="26"/>
      <c r="G191" s="26"/>
      <c r="H191" s="26"/>
      <c r="I191" s="26"/>
      <c r="J191" s="26"/>
      <c r="K191" s="26"/>
      <c r="L191" s="26"/>
      <c r="M191" s="26"/>
      <c r="N191" s="26"/>
      <c r="O191" s="26"/>
      <c r="P191" s="26"/>
      <c r="Q191" s="26"/>
      <c r="R191" s="26"/>
      <c r="S191" s="26"/>
      <c r="T191" s="26"/>
      <c r="U191" s="26"/>
      <c r="V191" s="18"/>
      <c r="W191" s="18"/>
      <c r="X191" s="18"/>
      <c r="Y191" s="18"/>
      <c r="Z191" s="18"/>
      <c r="AA191" s="18"/>
      <c r="AB191" s="18"/>
      <c r="AC191" s="18"/>
      <c r="AD191" s="18"/>
      <c r="AE191" s="18"/>
      <c r="AF191" s="18"/>
      <c r="AG191" s="18"/>
      <c r="AH191" s="18"/>
      <c r="AI191" s="18"/>
      <c r="AJ191" s="18"/>
      <c r="AK191" s="18"/>
      <c r="AL191" s="18"/>
      <c r="AM191" s="18"/>
      <c r="AN191" s="18"/>
      <c r="AO191" s="18"/>
      <c r="AP191" s="18"/>
      <c r="AQ191" s="18"/>
      <c r="AR191" s="18"/>
      <c r="AS191" s="18"/>
      <c r="AT191" s="18"/>
      <c r="AU191" s="18"/>
      <c r="AV191" s="18"/>
      <c r="AW191" s="18"/>
      <c r="AX191" s="18"/>
      <c r="AY191" s="18"/>
      <c r="AZ191" s="18"/>
      <c r="BA191" s="18"/>
      <c r="BB191" s="18"/>
      <c r="BC191" s="18"/>
      <c r="BD191" s="18"/>
      <c r="BE191" s="18"/>
      <c r="BF191" s="18"/>
      <c r="BG191" s="18"/>
      <c r="BH191" s="18"/>
      <c r="BI191" s="18"/>
      <c r="BJ191" s="18"/>
      <c r="BK191" s="18"/>
      <c r="BL191" s="18"/>
      <c r="BM191" s="18"/>
      <c r="BN191" s="18"/>
      <c r="BO191" s="18"/>
      <c r="BP191" s="18"/>
      <c r="BQ191" s="18"/>
      <c r="BR191" s="18"/>
      <c r="BS191" s="18"/>
      <c r="BT191" s="18"/>
      <c r="BU191" s="18"/>
    </row>
    <row r="192" spans="1:73" x14ac:dyDescent="0.25">
      <c r="A192" s="26"/>
      <c r="B192" s="26"/>
      <c r="C192" s="26"/>
      <c r="D192" s="26"/>
      <c r="E192" s="26"/>
      <c r="F192" s="26"/>
      <c r="G192" s="26"/>
      <c r="H192" s="26"/>
      <c r="I192" s="26"/>
      <c r="J192" s="26"/>
      <c r="K192" s="26"/>
      <c r="L192" s="26"/>
      <c r="M192" s="26"/>
      <c r="N192" s="26"/>
      <c r="O192" s="26"/>
      <c r="P192" s="26"/>
      <c r="Q192" s="26"/>
      <c r="R192" s="26"/>
      <c r="S192" s="26"/>
      <c r="T192" s="26"/>
      <c r="U192" s="26"/>
      <c r="V192" s="18"/>
      <c r="W192" s="18"/>
      <c r="X192" s="18"/>
      <c r="Y192" s="18"/>
      <c r="Z192" s="18"/>
      <c r="AA192" s="18"/>
      <c r="AB192" s="18"/>
      <c r="AC192" s="18"/>
      <c r="AD192" s="18"/>
      <c r="AE192" s="18"/>
      <c r="AF192" s="18"/>
      <c r="AG192" s="18"/>
      <c r="AH192" s="18"/>
      <c r="AI192" s="18"/>
      <c r="AJ192" s="18"/>
      <c r="AK192" s="18"/>
      <c r="AL192" s="18"/>
      <c r="AM192" s="18"/>
      <c r="AN192" s="18"/>
      <c r="AO192" s="18"/>
      <c r="AP192" s="18"/>
      <c r="AQ192" s="18"/>
      <c r="AR192" s="18"/>
      <c r="AS192" s="18"/>
      <c r="AT192" s="18"/>
      <c r="AU192" s="18"/>
      <c r="AV192" s="18"/>
      <c r="AW192" s="18"/>
      <c r="AX192" s="18"/>
      <c r="AY192" s="18"/>
      <c r="AZ192" s="18"/>
      <c r="BA192" s="18"/>
      <c r="BB192" s="18"/>
      <c r="BC192" s="18"/>
      <c r="BD192" s="18"/>
      <c r="BE192" s="18"/>
      <c r="BF192" s="18"/>
      <c r="BG192" s="18"/>
      <c r="BH192" s="18"/>
      <c r="BI192" s="18"/>
      <c r="BJ192" s="18"/>
      <c r="BK192" s="18"/>
      <c r="BL192" s="18"/>
      <c r="BM192" s="18"/>
      <c r="BN192" s="18"/>
      <c r="BO192" s="18"/>
      <c r="BP192" s="18"/>
      <c r="BQ192" s="18"/>
      <c r="BR192" s="18"/>
      <c r="BS192" s="18"/>
      <c r="BT192" s="18"/>
      <c r="BU192" s="18"/>
    </row>
    <row r="193" spans="1:73" x14ac:dyDescent="0.25">
      <c r="A193" s="26"/>
      <c r="B193" s="26"/>
      <c r="C193" s="26"/>
      <c r="D193" s="26"/>
      <c r="E193" s="26"/>
      <c r="F193" s="26"/>
      <c r="G193" s="26"/>
      <c r="H193" s="26"/>
      <c r="I193" s="26"/>
      <c r="J193" s="26"/>
      <c r="K193" s="26"/>
      <c r="L193" s="26"/>
      <c r="M193" s="26"/>
      <c r="N193" s="26"/>
      <c r="O193" s="26"/>
      <c r="P193" s="26"/>
      <c r="Q193" s="26"/>
      <c r="R193" s="26"/>
      <c r="S193" s="26"/>
      <c r="T193" s="26"/>
      <c r="U193" s="26"/>
      <c r="V193" s="18"/>
      <c r="W193" s="18"/>
      <c r="X193" s="18"/>
      <c r="Y193" s="18"/>
      <c r="Z193" s="18"/>
      <c r="AA193" s="18"/>
      <c r="AB193" s="18"/>
      <c r="AC193" s="18"/>
      <c r="AD193" s="18"/>
      <c r="AE193" s="18"/>
      <c r="AF193" s="18"/>
      <c r="AG193" s="18"/>
      <c r="AH193" s="18"/>
      <c r="AI193" s="18"/>
      <c r="AJ193" s="18"/>
      <c r="AK193" s="18"/>
      <c r="AL193" s="18"/>
      <c r="AM193" s="18"/>
      <c r="AN193" s="18"/>
      <c r="AO193" s="18"/>
      <c r="AP193" s="18"/>
      <c r="AQ193" s="18"/>
      <c r="AR193" s="18"/>
      <c r="AS193" s="18"/>
      <c r="AT193" s="18"/>
      <c r="AU193" s="18"/>
      <c r="AV193" s="18"/>
      <c r="AW193" s="18"/>
      <c r="AX193" s="18"/>
      <c r="AY193" s="18"/>
      <c r="AZ193" s="18"/>
      <c r="BA193" s="18"/>
      <c r="BB193" s="18"/>
      <c r="BC193" s="18"/>
      <c r="BD193" s="18"/>
      <c r="BE193" s="18"/>
      <c r="BF193" s="18"/>
      <c r="BG193" s="18"/>
      <c r="BH193" s="18"/>
      <c r="BI193" s="18"/>
      <c r="BJ193" s="18"/>
      <c r="BK193" s="18"/>
      <c r="BL193" s="18"/>
      <c r="BM193" s="18"/>
      <c r="BN193" s="18"/>
      <c r="BO193" s="18"/>
      <c r="BP193" s="18"/>
      <c r="BQ193" s="18"/>
      <c r="BR193" s="18"/>
      <c r="BS193" s="18"/>
      <c r="BT193" s="18"/>
      <c r="BU193" s="18"/>
    </row>
    <row r="194" spans="1:73" x14ac:dyDescent="0.25">
      <c r="A194" s="26"/>
      <c r="B194" s="26"/>
      <c r="C194" s="26"/>
      <c r="D194" s="26"/>
      <c r="E194" s="26"/>
      <c r="F194" s="26"/>
      <c r="G194" s="26"/>
      <c r="H194" s="26"/>
      <c r="I194" s="26"/>
      <c r="J194" s="26"/>
      <c r="K194" s="26"/>
      <c r="L194" s="26"/>
      <c r="M194" s="26"/>
      <c r="N194" s="26"/>
      <c r="O194" s="26"/>
      <c r="P194" s="26"/>
      <c r="Q194" s="26"/>
      <c r="R194" s="26"/>
      <c r="S194" s="26"/>
      <c r="T194" s="26"/>
      <c r="U194" s="26"/>
      <c r="V194" s="18"/>
      <c r="W194" s="18"/>
      <c r="X194" s="18"/>
      <c r="Y194" s="18"/>
      <c r="Z194" s="18"/>
      <c r="AA194" s="18"/>
      <c r="AB194" s="18"/>
      <c r="AC194" s="18"/>
      <c r="AD194" s="18"/>
      <c r="AE194" s="18"/>
      <c r="AF194" s="18"/>
      <c r="AG194" s="18"/>
      <c r="AH194" s="18"/>
      <c r="AI194" s="18"/>
      <c r="AJ194" s="18"/>
      <c r="AK194" s="18"/>
      <c r="AL194" s="18"/>
      <c r="AM194" s="18"/>
      <c r="AN194" s="18"/>
      <c r="AO194" s="18"/>
      <c r="AP194" s="18"/>
      <c r="AQ194" s="18"/>
      <c r="AR194" s="18"/>
      <c r="AS194" s="18"/>
      <c r="AT194" s="18"/>
      <c r="AU194" s="18"/>
      <c r="AV194" s="18"/>
      <c r="AW194" s="18"/>
      <c r="AX194" s="18"/>
      <c r="AY194" s="18"/>
      <c r="AZ194" s="18"/>
      <c r="BA194" s="18"/>
      <c r="BB194" s="18"/>
      <c r="BC194" s="18"/>
      <c r="BD194" s="18"/>
      <c r="BE194" s="18"/>
      <c r="BF194" s="18"/>
      <c r="BG194" s="18"/>
      <c r="BH194" s="18"/>
      <c r="BI194" s="18"/>
      <c r="BJ194" s="18"/>
      <c r="BK194" s="18"/>
      <c r="BL194" s="18"/>
      <c r="BM194" s="18"/>
      <c r="BN194" s="18"/>
      <c r="BO194" s="18"/>
      <c r="BP194" s="18"/>
      <c r="BQ194" s="18"/>
      <c r="BR194" s="18"/>
      <c r="BS194" s="18"/>
      <c r="BT194" s="18"/>
      <c r="BU194" s="18"/>
    </row>
    <row r="195" spans="1:73" x14ac:dyDescent="0.25">
      <c r="A195" s="26"/>
      <c r="B195" s="26"/>
      <c r="C195" s="26"/>
      <c r="D195" s="26"/>
      <c r="E195" s="26"/>
      <c r="F195" s="26"/>
      <c r="G195" s="26"/>
      <c r="H195" s="26"/>
      <c r="I195" s="26"/>
      <c r="J195" s="26"/>
      <c r="K195" s="26"/>
      <c r="L195" s="26"/>
      <c r="M195" s="26"/>
      <c r="N195" s="26"/>
      <c r="O195" s="26"/>
      <c r="P195" s="26"/>
      <c r="Q195" s="26"/>
      <c r="R195" s="26"/>
      <c r="S195" s="26"/>
      <c r="T195" s="26"/>
      <c r="U195" s="26"/>
      <c r="V195" s="18"/>
      <c r="W195" s="18"/>
      <c r="X195" s="18"/>
      <c r="Y195" s="18"/>
      <c r="Z195" s="18"/>
      <c r="AA195" s="18"/>
      <c r="AB195" s="18"/>
      <c r="AC195" s="18"/>
      <c r="AD195" s="18"/>
      <c r="AE195" s="18"/>
      <c r="AF195" s="18"/>
      <c r="AG195" s="18"/>
      <c r="AH195" s="18"/>
      <c r="AI195" s="18"/>
      <c r="AJ195" s="18"/>
      <c r="AK195" s="18"/>
      <c r="AL195" s="18"/>
      <c r="AM195" s="18"/>
      <c r="AN195" s="18"/>
      <c r="AO195" s="18"/>
      <c r="AP195" s="18"/>
      <c r="AQ195" s="18"/>
      <c r="AR195" s="18"/>
      <c r="AS195" s="18"/>
      <c r="AT195" s="18"/>
      <c r="AU195" s="18"/>
      <c r="AV195" s="18"/>
      <c r="AW195" s="18"/>
      <c r="AX195" s="18"/>
      <c r="AY195" s="18"/>
      <c r="AZ195" s="18"/>
      <c r="BA195" s="18"/>
      <c r="BB195" s="18"/>
      <c r="BC195" s="18"/>
      <c r="BD195" s="18"/>
      <c r="BE195" s="18"/>
      <c r="BF195" s="18"/>
      <c r="BG195" s="18"/>
      <c r="BH195" s="18"/>
      <c r="BI195" s="18"/>
      <c r="BJ195" s="18"/>
      <c r="BK195" s="18"/>
      <c r="BL195" s="18"/>
      <c r="BM195" s="18"/>
      <c r="BN195" s="18"/>
      <c r="BO195" s="18"/>
      <c r="BP195" s="18"/>
      <c r="BQ195" s="18"/>
      <c r="BR195" s="18"/>
      <c r="BS195" s="18"/>
      <c r="BT195" s="18"/>
      <c r="BU195" s="18"/>
    </row>
    <row r="196" spans="1:73" x14ac:dyDescent="0.25">
      <c r="A196" s="26"/>
      <c r="B196" s="26"/>
      <c r="C196" s="26"/>
      <c r="D196" s="26"/>
      <c r="E196" s="26"/>
      <c r="F196" s="26"/>
      <c r="G196" s="26"/>
      <c r="H196" s="26"/>
      <c r="I196" s="26"/>
      <c r="J196" s="26"/>
      <c r="K196" s="26"/>
      <c r="L196" s="26"/>
      <c r="M196" s="26"/>
      <c r="N196" s="26"/>
      <c r="O196" s="26"/>
      <c r="P196" s="26"/>
      <c r="Q196" s="26"/>
      <c r="R196" s="26"/>
      <c r="S196" s="26"/>
      <c r="T196" s="26"/>
      <c r="U196" s="26"/>
      <c r="V196" s="18"/>
      <c r="W196" s="18"/>
      <c r="X196" s="18"/>
      <c r="Y196" s="18"/>
      <c r="Z196" s="18"/>
      <c r="AA196" s="18"/>
      <c r="AB196" s="18"/>
      <c r="AC196" s="18"/>
      <c r="AD196" s="18"/>
      <c r="AE196" s="18"/>
      <c r="AF196" s="18"/>
      <c r="AG196" s="18"/>
      <c r="AH196" s="18"/>
      <c r="AI196" s="18"/>
      <c r="AJ196" s="18"/>
      <c r="AK196" s="18"/>
      <c r="AL196" s="18"/>
      <c r="AM196" s="18"/>
      <c r="AN196" s="18"/>
      <c r="AO196" s="18"/>
      <c r="AP196" s="18"/>
      <c r="AQ196" s="18"/>
      <c r="AR196" s="18"/>
      <c r="AS196" s="18"/>
      <c r="AT196" s="18"/>
      <c r="AU196" s="18"/>
      <c r="AV196" s="18"/>
      <c r="AW196" s="18"/>
      <c r="AX196" s="18"/>
      <c r="AY196" s="18"/>
      <c r="AZ196" s="18"/>
      <c r="BA196" s="18"/>
      <c r="BB196" s="18"/>
      <c r="BC196" s="18"/>
      <c r="BD196" s="18"/>
      <c r="BE196" s="18"/>
      <c r="BF196" s="18"/>
      <c r="BG196" s="18"/>
      <c r="BH196" s="18"/>
      <c r="BI196" s="18"/>
      <c r="BJ196" s="18"/>
      <c r="BK196" s="18"/>
      <c r="BL196" s="18"/>
      <c r="BM196" s="18"/>
      <c r="BN196" s="18"/>
      <c r="BO196" s="18"/>
      <c r="BP196" s="18"/>
      <c r="BQ196" s="18"/>
      <c r="BR196" s="18"/>
      <c r="BS196" s="18"/>
      <c r="BT196" s="18"/>
      <c r="BU196" s="18"/>
    </row>
    <row r="197" spans="1:73" x14ac:dyDescent="0.25">
      <c r="A197" s="26"/>
      <c r="B197" s="26"/>
      <c r="C197" s="26"/>
      <c r="D197" s="26"/>
      <c r="E197" s="26"/>
      <c r="F197" s="26"/>
      <c r="G197" s="26"/>
      <c r="H197" s="26"/>
      <c r="I197" s="26"/>
      <c r="J197" s="26"/>
      <c r="K197" s="26"/>
      <c r="L197" s="26"/>
      <c r="M197" s="26"/>
      <c r="N197" s="26"/>
      <c r="O197" s="26"/>
      <c r="P197" s="26"/>
      <c r="Q197" s="26"/>
      <c r="R197" s="26"/>
      <c r="S197" s="26"/>
      <c r="T197" s="26"/>
      <c r="U197" s="26"/>
      <c r="V197" s="18"/>
      <c r="W197" s="18"/>
      <c r="X197" s="18"/>
      <c r="Y197" s="18"/>
      <c r="Z197" s="18"/>
      <c r="AA197" s="18"/>
      <c r="AB197" s="18"/>
      <c r="AC197" s="18"/>
      <c r="AD197" s="18"/>
      <c r="AE197" s="18"/>
      <c r="AF197" s="18"/>
      <c r="AG197" s="18"/>
      <c r="AH197" s="18"/>
      <c r="AI197" s="18"/>
      <c r="AJ197" s="18"/>
      <c r="AK197" s="18"/>
      <c r="AL197" s="18"/>
      <c r="AM197" s="18"/>
      <c r="AN197" s="18"/>
      <c r="AO197" s="18"/>
      <c r="AP197" s="18"/>
      <c r="AQ197" s="18"/>
      <c r="AR197" s="18"/>
      <c r="AS197" s="18"/>
      <c r="AT197" s="18"/>
      <c r="AU197" s="18"/>
      <c r="AV197" s="18"/>
      <c r="AW197" s="18"/>
      <c r="AX197" s="18"/>
      <c r="AY197" s="18"/>
      <c r="AZ197" s="18"/>
      <c r="BA197" s="18"/>
      <c r="BB197" s="18"/>
      <c r="BC197" s="18"/>
      <c r="BD197" s="18"/>
      <c r="BE197" s="18"/>
      <c r="BF197" s="18"/>
      <c r="BG197" s="18"/>
      <c r="BH197" s="18"/>
      <c r="BI197" s="18"/>
      <c r="BJ197" s="18"/>
      <c r="BK197" s="18"/>
      <c r="BL197" s="18"/>
      <c r="BM197" s="18"/>
      <c r="BN197" s="18"/>
      <c r="BO197" s="18"/>
      <c r="BP197" s="18"/>
      <c r="BQ197" s="18"/>
      <c r="BR197" s="18"/>
      <c r="BS197" s="18"/>
      <c r="BT197" s="18"/>
      <c r="BU197" s="18"/>
    </row>
    <row r="198" spans="1:73" x14ac:dyDescent="0.25">
      <c r="A198" s="26"/>
      <c r="B198" s="26"/>
      <c r="C198" s="26"/>
      <c r="D198" s="26"/>
      <c r="E198" s="26"/>
      <c r="F198" s="26"/>
      <c r="G198" s="26"/>
      <c r="H198" s="26"/>
      <c r="I198" s="26"/>
      <c r="J198" s="26"/>
      <c r="K198" s="26"/>
      <c r="L198" s="26"/>
      <c r="M198" s="26"/>
      <c r="N198" s="26"/>
      <c r="O198" s="26"/>
      <c r="P198" s="26"/>
      <c r="Q198" s="26"/>
      <c r="R198" s="26"/>
      <c r="S198" s="26"/>
      <c r="T198" s="26"/>
      <c r="U198" s="26"/>
      <c r="V198" s="18"/>
      <c r="W198" s="18"/>
      <c r="X198" s="18"/>
      <c r="Y198" s="18"/>
      <c r="Z198" s="18"/>
      <c r="AA198" s="18"/>
      <c r="AB198" s="18"/>
      <c r="AC198" s="18"/>
      <c r="AD198" s="18"/>
      <c r="AE198" s="18"/>
      <c r="AF198" s="18"/>
      <c r="AG198" s="18"/>
      <c r="AH198" s="18"/>
      <c r="AI198" s="18"/>
      <c r="AJ198" s="18"/>
      <c r="AK198" s="18"/>
      <c r="AL198" s="18"/>
      <c r="AM198" s="18"/>
      <c r="AN198" s="18"/>
      <c r="AO198" s="18"/>
      <c r="AP198" s="18"/>
      <c r="AQ198" s="18"/>
      <c r="AR198" s="18"/>
      <c r="AS198" s="18"/>
      <c r="AT198" s="18"/>
      <c r="AU198" s="18"/>
      <c r="AV198" s="18"/>
      <c r="AW198" s="18"/>
      <c r="AX198" s="18"/>
      <c r="AY198" s="18"/>
      <c r="AZ198" s="18"/>
      <c r="BA198" s="18"/>
      <c r="BB198" s="18"/>
      <c r="BC198" s="18"/>
      <c r="BD198" s="18"/>
      <c r="BE198" s="18"/>
      <c r="BF198" s="18"/>
      <c r="BG198" s="18"/>
      <c r="BH198" s="18"/>
      <c r="BI198" s="18"/>
      <c r="BJ198" s="18"/>
      <c r="BK198" s="18"/>
      <c r="BL198" s="18"/>
      <c r="BM198" s="18"/>
      <c r="BN198" s="18"/>
      <c r="BO198" s="18"/>
      <c r="BP198" s="18"/>
      <c r="BQ198" s="18"/>
      <c r="BR198" s="18"/>
      <c r="BS198" s="18"/>
      <c r="BT198" s="18"/>
      <c r="BU198" s="18"/>
    </row>
    <row r="199" spans="1:73" x14ac:dyDescent="0.25">
      <c r="A199" s="26"/>
      <c r="B199" s="26"/>
      <c r="C199" s="26"/>
      <c r="D199" s="26"/>
      <c r="E199" s="26"/>
      <c r="F199" s="26"/>
      <c r="G199" s="26"/>
      <c r="H199" s="26"/>
      <c r="I199" s="26"/>
      <c r="J199" s="26"/>
      <c r="K199" s="26"/>
      <c r="L199" s="26"/>
      <c r="M199" s="26"/>
      <c r="N199" s="26"/>
      <c r="O199" s="26"/>
      <c r="P199" s="26"/>
      <c r="Q199" s="26"/>
      <c r="R199" s="26"/>
      <c r="S199" s="26"/>
      <c r="T199" s="26"/>
      <c r="U199" s="26"/>
      <c r="V199" s="18"/>
      <c r="W199" s="18"/>
      <c r="X199" s="18"/>
      <c r="Y199" s="18"/>
      <c r="Z199" s="18"/>
      <c r="AA199" s="18"/>
      <c r="AB199" s="18"/>
      <c r="AC199" s="18"/>
      <c r="AD199" s="18"/>
      <c r="AE199" s="18"/>
      <c r="AF199" s="18"/>
      <c r="AG199" s="18"/>
      <c r="AH199" s="18"/>
      <c r="AI199" s="18"/>
      <c r="AJ199" s="18"/>
      <c r="AK199" s="18"/>
      <c r="AL199" s="18"/>
      <c r="AM199" s="18"/>
      <c r="AN199" s="18"/>
      <c r="AO199" s="18"/>
      <c r="AP199" s="18"/>
      <c r="AQ199" s="18"/>
      <c r="AR199" s="18"/>
      <c r="AS199" s="18"/>
      <c r="AT199" s="18"/>
      <c r="AU199" s="18"/>
      <c r="AV199" s="18"/>
      <c r="AW199" s="18"/>
      <c r="AX199" s="18"/>
      <c r="AY199" s="18"/>
      <c r="AZ199" s="18"/>
      <c r="BA199" s="18"/>
      <c r="BB199" s="18"/>
      <c r="BC199" s="18"/>
      <c r="BD199" s="18"/>
      <c r="BE199" s="18"/>
      <c r="BF199" s="18"/>
      <c r="BG199" s="18"/>
      <c r="BH199" s="18"/>
      <c r="BI199" s="18"/>
      <c r="BJ199" s="18"/>
      <c r="BK199" s="18"/>
      <c r="BL199" s="18"/>
      <c r="BM199" s="18"/>
      <c r="BN199" s="18"/>
      <c r="BO199" s="18"/>
      <c r="BP199" s="18"/>
      <c r="BQ199" s="18"/>
      <c r="BR199" s="18"/>
      <c r="BS199" s="18"/>
      <c r="BT199" s="18"/>
      <c r="BU199" s="18"/>
    </row>
    <row r="200" spans="1:73" x14ac:dyDescent="0.25">
      <c r="A200" s="26"/>
      <c r="B200" s="26"/>
      <c r="C200" s="26"/>
      <c r="D200" s="26"/>
      <c r="E200" s="26"/>
      <c r="F200" s="26"/>
      <c r="G200" s="26"/>
      <c r="H200" s="26"/>
      <c r="I200" s="26"/>
      <c r="J200" s="26"/>
      <c r="K200" s="26"/>
      <c r="L200" s="26"/>
      <c r="M200" s="26"/>
      <c r="N200" s="26"/>
      <c r="O200" s="26"/>
      <c r="P200" s="26"/>
      <c r="Q200" s="26"/>
      <c r="R200" s="26"/>
      <c r="S200" s="26"/>
      <c r="T200" s="26"/>
      <c r="U200" s="26"/>
      <c r="V200" s="18"/>
      <c r="W200" s="18"/>
      <c r="X200" s="18"/>
      <c r="Y200" s="18"/>
      <c r="Z200" s="18"/>
      <c r="AA200" s="18"/>
      <c r="AB200" s="18"/>
      <c r="AC200" s="18"/>
      <c r="AD200" s="18"/>
      <c r="AE200" s="18"/>
      <c r="AF200" s="18"/>
      <c r="AG200" s="18"/>
      <c r="AH200" s="18"/>
      <c r="AI200" s="18"/>
      <c r="AJ200" s="18"/>
      <c r="AK200" s="18"/>
      <c r="AL200" s="18"/>
      <c r="AM200" s="18"/>
      <c r="AN200" s="18"/>
      <c r="AO200" s="18"/>
      <c r="AP200" s="18"/>
      <c r="AQ200" s="18"/>
      <c r="AR200" s="18"/>
      <c r="AS200" s="18"/>
      <c r="AT200" s="18"/>
      <c r="AU200" s="18"/>
      <c r="AV200" s="18"/>
      <c r="AW200" s="18"/>
      <c r="AX200" s="18"/>
      <c r="AY200" s="18"/>
      <c r="AZ200" s="18"/>
      <c r="BA200" s="18"/>
      <c r="BB200" s="18"/>
      <c r="BC200" s="18"/>
      <c r="BD200" s="18"/>
      <c r="BE200" s="18"/>
      <c r="BF200" s="18"/>
      <c r="BG200" s="18"/>
      <c r="BH200" s="18"/>
      <c r="BI200" s="18"/>
      <c r="BJ200" s="18"/>
      <c r="BK200" s="18"/>
      <c r="BL200" s="18"/>
      <c r="BM200" s="18"/>
      <c r="BN200" s="18"/>
      <c r="BO200" s="18"/>
      <c r="BP200" s="18"/>
      <c r="BQ200" s="18"/>
      <c r="BR200" s="18"/>
      <c r="BS200" s="18"/>
      <c r="BT200" s="18"/>
      <c r="BU200" s="18"/>
    </row>
    <row r="201" spans="1:73" x14ac:dyDescent="0.25">
      <c r="A201" s="26"/>
      <c r="B201" s="26"/>
      <c r="C201" s="26"/>
      <c r="D201" s="26"/>
      <c r="E201" s="26"/>
      <c r="F201" s="26"/>
      <c r="G201" s="26"/>
      <c r="H201" s="26"/>
      <c r="I201" s="26"/>
      <c r="J201" s="26"/>
      <c r="K201" s="26"/>
      <c r="L201" s="26"/>
      <c r="M201" s="26"/>
      <c r="N201" s="26"/>
      <c r="O201" s="26"/>
      <c r="P201" s="26"/>
      <c r="Q201" s="26"/>
      <c r="R201" s="26"/>
      <c r="S201" s="26"/>
      <c r="T201" s="26"/>
      <c r="U201" s="26"/>
      <c r="V201" s="18"/>
      <c r="W201" s="18"/>
      <c r="X201" s="18"/>
      <c r="Y201" s="18"/>
      <c r="Z201" s="18"/>
      <c r="AA201" s="18"/>
      <c r="AB201" s="18"/>
      <c r="AC201" s="18"/>
      <c r="AD201" s="18"/>
      <c r="AE201" s="18"/>
      <c r="AF201" s="18"/>
      <c r="AG201" s="18"/>
      <c r="AH201" s="18"/>
      <c r="AI201" s="18"/>
      <c r="AJ201" s="18"/>
      <c r="AK201" s="18"/>
      <c r="AL201" s="18"/>
      <c r="AM201" s="18"/>
      <c r="AN201" s="18"/>
      <c r="AO201" s="18"/>
      <c r="AP201" s="18"/>
      <c r="AQ201" s="18"/>
      <c r="AR201" s="18"/>
      <c r="AS201" s="18"/>
      <c r="AT201" s="18"/>
      <c r="AU201" s="18"/>
      <c r="AV201" s="18"/>
      <c r="AW201" s="18"/>
      <c r="AX201" s="18"/>
      <c r="AY201" s="18"/>
      <c r="AZ201" s="18"/>
      <c r="BA201" s="18"/>
      <c r="BB201" s="18"/>
      <c r="BC201" s="18"/>
      <c r="BD201" s="18"/>
      <c r="BE201" s="18"/>
      <c r="BF201" s="18"/>
      <c r="BG201" s="18"/>
      <c r="BH201" s="18"/>
      <c r="BI201" s="18"/>
      <c r="BJ201" s="18"/>
      <c r="BK201" s="18"/>
      <c r="BL201" s="18"/>
      <c r="BM201" s="18"/>
      <c r="BN201" s="18"/>
      <c r="BO201" s="18"/>
      <c r="BP201" s="18"/>
      <c r="BQ201" s="18"/>
      <c r="BR201" s="18"/>
      <c r="BS201" s="18"/>
      <c r="BT201" s="18"/>
      <c r="BU201" s="18"/>
    </row>
    <row r="202" spans="1:73" x14ac:dyDescent="0.25">
      <c r="A202" s="26"/>
      <c r="B202" s="26"/>
      <c r="C202" s="26"/>
      <c r="D202" s="26"/>
      <c r="E202" s="26"/>
      <c r="F202" s="26"/>
      <c r="G202" s="26"/>
      <c r="H202" s="26"/>
      <c r="I202" s="26"/>
      <c r="J202" s="26"/>
      <c r="K202" s="26"/>
      <c r="L202" s="26"/>
      <c r="M202" s="26"/>
      <c r="N202" s="26"/>
      <c r="O202" s="26"/>
      <c r="P202" s="26"/>
      <c r="Q202" s="26"/>
      <c r="R202" s="26"/>
      <c r="S202" s="26"/>
      <c r="T202" s="26"/>
      <c r="U202" s="26"/>
      <c r="V202" s="18"/>
      <c r="W202" s="18"/>
      <c r="X202" s="18"/>
      <c r="Y202" s="18"/>
      <c r="Z202" s="18"/>
      <c r="AA202" s="18"/>
      <c r="AB202" s="18"/>
      <c r="AC202" s="18"/>
      <c r="AD202" s="18"/>
      <c r="AE202" s="18"/>
      <c r="AF202" s="18"/>
      <c r="AG202" s="18"/>
      <c r="AH202" s="18"/>
      <c r="AI202" s="18"/>
      <c r="AJ202" s="18"/>
      <c r="AK202" s="18"/>
      <c r="AL202" s="18"/>
      <c r="AM202" s="18"/>
      <c r="AN202" s="18"/>
      <c r="AO202" s="18"/>
      <c r="AP202" s="18"/>
      <c r="AQ202" s="18"/>
      <c r="AR202" s="18"/>
      <c r="AS202" s="18"/>
      <c r="AT202" s="18"/>
      <c r="AU202" s="18"/>
      <c r="AV202" s="18"/>
      <c r="AW202" s="18"/>
      <c r="AX202" s="18"/>
      <c r="AY202" s="18"/>
      <c r="AZ202" s="18"/>
      <c r="BA202" s="18"/>
      <c r="BB202" s="18"/>
      <c r="BC202" s="18"/>
      <c r="BD202" s="18"/>
      <c r="BE202" s="18"/>
      <c r="BF202" s="18"/>
      <c r="BG202" s="18"/>
      <c r="BH202" s="18"/>
      <c r="BI202" s="18"/>
      <c r="BJ202" s="18"/>
      <c r="BK202" s="18"/>
      <c r="BL202" s="18"/>
      <c r="BM202" s="18"/>
      <c r="BN202" s="18"/>
      <c r="BO202" s="18"/>
      <c r="BP202" s="18"/>
      <c r="BQ202" s="18"/>
      <c r="BR202" s="18"/>
      <c r="BS202" s="18"/>
      <c r="BT202" s="18"/>
      <c r="BU202" s="18"/>
    </row>
    <row r="203" spans="1:73" x14ac:dyDescent="0.25">
      <c r="A203" s="26"/>
      <c r="B203" s="26"/>
      <c r="C203" s="26"/>
      <c r="D203" s="26"/>
      <c r="E203" s="26"/>
      <c r="F203" s="26"/>
      <c r="G203" s="26"/>
      <c r="H203" s="26"/>
      <c r="I203" s="26"/>
      <c r="J203" s="26"/>
      <c r="K203" s="26"/>
      <c r="L203" s="26"/>
      <c r="M203" s="26"/>
      <c r="N203" s="26"/>
      <c r="O203" s="26"/>
      <c r="P203" s="26"/>
      <c r="Q203" s="26"/>
      <c r="R203" s="26"/>
      <c r="S203" s="26"/>
      <c r="T203" s="26"/>
      <c r="U203" s="26"/>
      <c r="V203" s="18"/>
      <c r="W203" s="18"/>
      <c r="X203" s="18"/>
      <c r="Y203" s="18"/>
      <c r="Z203" s="18"/>
      <c r="AA203" s="18"/>
      <c r="AB203" s="18"/>
      <c r="AC203" s="18"/>
      <c r="AD203" s="18"/>
      <c r="AE203" s="18"/>
      <c r="AF203" s="18"/>
      <c r="AG203" s="18"/>
      <c r="AH203" s="18"/>
      <c r="AI203" s="18"/>
      <c r="AJ203" s="18"/>
      <c r="AK203" s="18"/>
      <c r="AL203" s="18"/>
      <c r="AM203" s="18"/>
      <c r="AN203" s="18"/>
      <c r="AO203" s="18"/>
      <c r="AP203" s="18"/>
      <c r="AQ203" s="18"/>
      <c r="AR203" s="18"/>
      <c r="AS203" s="18"/>
      <c r="AT203" s="18"/>
      <c r="AU203" s="18"/>
      <c r="AV203" s="18"/>
      <c r="AW203" s="18"/>
      <c r="AX203" s="18"/>
      <c r="AY203" s="18"/>
      <c r="AZ203" s="18"/>
      <c r="BA203" s="18"/>
      <c r="BB203" s="18"/>
      <c r="BC203" s="18"/>
      <c r="BD203" s="18"/>
      <c r="BE203" s="18"/>
      <c r="BF203" s="18"/>
      <c r="BG203" s="18"/>
      <c r="BH203" s="18"/>
      <c r="BI203" s="18"/>
      <c r="BJ203" s="18"/>
      <c r="BK203" s="18"/>
      <c r="BL203" s="18"/>
      <c r="BM203" s="18"/>
      <c r="BN203" s="18"/>
      <c r="BO203" s="18"/>
      <c r="BP203" s="18"/>
      <c r="BQ203" s="18"/>
      <c r="BR203" s="18"/>
      <c r="BS203" s="18"/>
      <c r="BT203" s="18"/>
      <c r="BU203" s="18"/>
    </row>
    <row r="204" spans="1:73" x14ac:dyDescent="0.25">
      <c r="A204" s="26"/>
      <c r="B204" s="26"/>
      <c r="C204" s="26"/>
      <c r="D204" s="26"/>
      <c r="E204" s="26"/>
      <c r="F204" s="26"/>
      <c r="G204" s="26"/>
      <c r="H204" s="26"/>
      <c r="I204" s="26"/>
      <c r="J204" s="26"/>
      <c r="K204" s="26"/>
      <c r="L204" s="26"/>
      <c r="M204" s="26"/>
      <c r="N204" s="26"/>
      <c r="O204" s="26"/>
      <c r="P204" s="26"/>
      <c r="Q204" s="26"/>
      <c r="R204" s="26"/>
      <c r="S204" s="26"/>
      <c r="T204" s="26"/>
      <c r="U204" s="26"/>
      <c r="V204" s="18"/>
      <c r="W204" s="18"/>
      <c r="X204" s="18"/>
      <c r="Y204" s="18"/>
      <c r="Z204" s="18"/>
      <c r="AA204" s="18"/>
      <c r="AB204" s="18"/>
      <c r="AC204" s="18"/>
      <c r="AD204" s="18"/>
      <c r="AE204" s="18"/>
      <c r="AF204" s="18"/>
      <c r="AG204" s="18"/>
      <c r="AH204" s="18"/>
      <c r="AI204" s="18"/>
      <c r="AJ204" s="18"/>
      <c r="AK204" s="18"/>
      <c r="AL204" s="18"/>
      <c r="AM204" s="18"/>
      <c r="AN204" s="18"/>
      <c r="AO204" s="18"/>
      <c r="AP204" s="18"/>
      <c r="AQ204" s="18"/>
      <c r="AR204" s="18"/>
      <c r="AS204" s="18"/>
      <c r="AT204" s="18"/>
      <c r="AU204" s="18"/>
      <c r="AV204" s="18"/>
      <c r="AW204" s="18"/>
      <c r="AX204" s="18"/>
      <c r="AY204" s="18"/>
      <c r="AZ204" s="18"/>
      <c r="BA204" s="18"/>
      <c r="BB204" s="18"/>
      <c r="BC204" s="18"/>
      <c r="BD204" s="18"/>
      <c r="BE204" s="18"/>
      <c r="BF204" s="18"/>
      <c r="BG204" s="18"/>
      <c r="BH204" s="18"/>
      <c r="BI204" s="18"/>
      <c r="BJ204" s="18"/>
      <c r="BK204" s="18"/>
      <c r="BL204" s="18"/>
      <c r="BM204" s="18"/>
      <c r="BN204" s="18"/>
      <c r="BO204" s="18"/>
      <c r="BP204" s="18"/>
      <c r="BQ204" s="18"/>
      <c r="BR204" s="18"/>
      <c r="BS204" s="18"/>
      <c r="BT204" s="18"/>
      <c r="BU204" s="18"/>
    </row>
    <row r="205" spans="1:73" x14ac:dyDescent="0.25">
      <c r="A205" s="26"/>
      <c r="B205" s="26"/>
      <c r="C205" s="26"/>
      <c r="D205" s="26"/>
      <c r="E205" s="26"/>
      <c r="F205" s="26"/>
      <c r="G205" s="26"/>
      <c r="H205" s="26"/>
      <c r="I205" s="26"/>
      <c r="J205" s="26"/>
      <c r="K205" s="26"/>
      <c r="L205" s="26"/>
      <c r="M205" s="26"/>
      <c r="N205" s="26"/>
      <c r="O205" s="26"/>
      <c r="P205" s="26"/>
      <c r="Q205" s="26"/>
      <c r="R205" s="26"/>
      <c r="S205" s="26"/>
      <c r="T205" s="26"/>
      <c r="U205" s="26"/>
      <c r="V205" s="18"/>
      <c r="W205" s="18"/>
      <c r="X205" s="18"/>
      <c r="Y205" s="18"/>
      <c r="Z205" s="18"/>
      <c r="AA205" s="18"/>
      <c r="AB205" s="18"/>
      <c r="AC205" s="18"/>
      <c r="AD205" s="18"/>
      <c r="AE205" s="18"/>
      <c r="AF205" s="18"/>
      <c r="AG205" s="18"/>
      <c r="AH205" s="18"/>
      <c r="AI205" s="18"/>
      <c r="AJ205" s="18"/>
      <c r="AK205" s="18"/>
      <c r="AL205" s="18"/>
      <c r="AM205" s="18"/>
      <c r="AN205" s="18"/>
      <c r="AO205" s="18"/>
      <c r="AP205" s="18"/>
      <c r="AQ205" s="18"/>
      <c r="AR205" s="18"/>
      <c r="AS205" s="18"/>
      <c r="AT205" s="18"/>
      <c r="AU205" s="18"/>
      <c r="AV205" s="18"/>
      <c r="AW205" s="18"/>
      <c r="AX205" s="18"/>
      <c r="AY205" s="18"/>
      <c r="AZ205" s="18"/>
      <c r="BA205" s="18"/>
      <c r="BB205" s="18"/>
      <c r="BC205" s="18"/>
      <c r="BD205" s="18"/>
      <c r="BE205" s="18"/>
      <c r="BF205" s="18"/>
      <c r="BG205" s="18"/>
      <c r="BH205" s="18"/>
      <c r="BI205" s="18"/>
      <c r="BJ205" s="18"/>
      <c r="BK205" s="18"/>
      <c r="BL205" s="18"/>
      <c r="BM205" s="18"/>
      <c r="BN205" s="18"/>
      <c r="BO205" s="18"/>
      <c r="BP205" s="18"/>
      <c r="BQ205" s="18"/>
      <c r="BR205" s="18"/>
      <c r="BS205" s="18"/>
      <c r="BT205" s="18"/>
      <c r="BU205" s="18"/>
    </row>
    <row r="206" spans="1:73" x14ac:dyDescent="0.25">
      <c r="A206" s="26"/>
      <c r="B206" s="26"/>
      <c r="C206" s="26"/>
      <c r="D206" s="26"/>
      <c r="E206" s="26"/>
      <c r="F206" s="26"/>
      <c r="G206" s="26"/>
      <c r="H206" s="26"/>
      <c r="I206" s="26"/>
      <c r="J206" s="26"/>
      <c r="K206" s="26"/>
      <c r="L206" s="26"/>
      <c r="M206" s="26"/>
      <c r="N206" s="26"/>
      <c r="O206" s="26"/>
      <c r="P206" s="26"/>
      <c r="Q206" s="26"/>
      <c r="R206" s="26"/>
      <c r="S206" s="26"/>
      <c r="T206" s="26"/>
      <c r="U206" s="26"/>
      <c r="V206" s="18"/>
      <c r="W206" s="18"/>
      <c r="X206" s="18"/>
      <c r="Y206" s="18"/>
      <c r="Z206" s="18"/>
      <c r="AA206" s="18"/>
      <c r="AB206" s="18"/>
      <c r="AC206" s="18"/>
      <c r="AD206" s="18"/>
      <c r="AE206" s="18"/>
      <c r="AF206" s="18"/>
      <c r="AG206" s="18"/>
      <c r="AH206" s="18"/>
      <c r="AI206" s="18"/>
      <c r="AJ206" s="18"/>
      <c r="AK206" s="18"/>
      <c r="AL206" s="18"/>
      <c r="AM206" s="18"/>
      <c r="AN206" s="18"/>
      <c r="AO206" s="18"/>
      <c r="AP206" s="18"/>
      <c r="AQ206" s="18"/>
      <c r="AR206" s="18"/>
      <c r="AS206" s="18"/>
      <c r="AT206" s="18"/>
      <c r="AU206" s="18"/>
      <c r="AV206" s="18"/>
      <c r="AW206" s="18"/>
      <c r="AX206" s="18"/>
      <c r="AY206" s="18"/>
      <c r="AZ206" s="18"/>
      <c r="BA206" s="18"/>
      <c r="BB206" s="18"/>
      <c r="BC206" s="18"/>
      <c r="BD206" s="18"/>
      <c r="BE206" s="18"/>
      <c r="BF206" s="18"/>
      <c r="BG206" s="18"/>
      <c r="BH206" s="18"/>
      <c r="BI206" s="18"/>
      <c r="BJ206" s="18"/>
      <c r="BK206" s="18"/>
      <c r="BL206" s="18"/>
      <c r="BM206" s="18"/>
      <c r="BN206" s="18"/>
      <c r="BO206" s="18"/>
      <c r="BP206" s="18"/>
      <c r="BQ206" s="18"/>
      <c r="BR206" s="18"/>
      <c r="BS206" s="18"/>
      <c r="BT206" s="18"/>
      <c r="BU206" s="18"/>
    </row>
    <row r="207" spans="1:73" x14ac:dyDescent="0.25">
      <c r="A207" s="26"/>
      <c r="B207" s="26"/>
      <c r="C207" s="26"/>
      <c r="D207" s="26"/>
      <c r="E207" s="26"/>
      <c r="F207" s="26"/>
      <c r="G207" s="26"/>
      <c r="H207" s="26"/>
      <c r="I207" s="26"/>
      <c r="J207" s="26"/>
      <c r="K207" s="26"/>
      <c r="L207" s="26"/>
      <c r="M207" s="26"/>
      <c r="N207" s="26"/>
      <c r="O207" s="26"/>
      <c r="P207" s="26"/>
      <c r="Q207" s="26"/>
      <c r="R207" s="26"/>
      <c r="S207" s="26"/>
      <c r="T207" s="26"/>
      <c r="U207" s="26"/>
      <c r="V207" s="18"/>
      <c r="W207" s="18"/>
      <c r="X207" s="18"/>
      <c r="Y207" s="18"/>
      <c r="Z207" s="18"/>
      <c r="AA207" s="18"/>
      <c r="AB207" s="18"/>
      <c r="AC207" s="18"/>
      <c r="AD207" s="18"/>
      <c r="AE207" s="18"/>
      <c r="AF207" s="18"/>
      <c r="AG207" s="18"/>
      <c r="AH207" s="18"/>
      <c r="AI207" s="18"/>
      <c r="AJ207" s="18"/>
      <c r="AK207" s="18"/>
      <c r="AL207" s="18"/>
      <c r="AM207" s="18"/>
      <c r="AN207" s="18"/>
      <c r="AO207" s="18"/>
      <c r="AP207" s="18"/>
      <c r="AQ207" s="18"/>
      <c r="AR207" s="18"/>
      <c r="AS207" s="18"/>
      <c r="AT207" s="18"/>
      <c r="AU207" s="18"/>
      <c r="AV207" s="18"/>
      <c r="AW207" s="18"/>
      <c r="AX207" s="18"/>
      <c r="AY207" s="18"/>
      <c r="AZ207" s="18"/>
      <c r="BA207" s="18"/>
      <c r="BB207" s="18"/>
      <c r="BC207" s="18"/>
      <c r="BD207" s="18"/>
      <c r="BE207" s="18"/>
      <c r="BF207" s="18"/>
      <c r="BG207" s="18"/>
      <c r="BH207" s="18"/>
      <c r="BI207" s="18"/>
      <c r="BJ207" s="18"/>
      <c r="BK207" s="18"/>
      <c r="BL207" s="18"/>
      <c r="BM207" s="18"/>
      <c r="BN207" s="18"/>
      <c r="BO207" s="18"/>
      <c r="BP207" s="18"/>
      <c r="BQ207" s="18"/>
      <c r="BR207" s="18"/>
      <c r="BS207" s="18"/>
      <c r="BT207" s="18"/>
      <c r="BU207" s="18"/>
    </row>
    <row r="208" spans="1:73" x14ac:dyDescent="0.25">
      <c r="A208" s="26"/>
      <c r="B208" s="26"/>
      <c r="C208" s="26"/>
      <c r="D208" s="26"/>
      <c r="E208" s="26"/>
      <c r="F208" s="26"/>
      <c r="G208" s="26"/>
      <c r="H208" s="26"/>
      <c r="I208" s="26"/>
      <c r="J208" s="26"/>
      <c r="K208" s="26"/>
      <c r="L208" s="26"/>
      <c r="M208" s="26"/>
      <c r="N208" s="26"/>
      <c r="O208" s="26"/>
      <c r="P208" s="26"/>
      <c r="Q208" s="26"/>
      <c r="R208" s="26"/>
      <c r="S208" s="26"/>
      <c r="T208" s="26"/>
      <c r="U208" s="26"/>
      <c r="V208" s="18"/>
      <c r="W208" s="18"/>
      <c r="X208" s="18"/>
      <c r="Y208" s="18"/>
      <c r="Z208" s="18"/>
      <c r="AA208" s="18"/>
      <c r="AB208" s="18"/>
      <c r="AC208" s="18"/>
      <c r="AD208" s="18"/>
      <c r="AE208" s="18"/>
      <c r="AF208" s="18"/>
      <c r="AG208" s="18"/>
      <c r="AH208" s="18"/>
      <c r="AI208" s="18"/>
      <c r="AJ208" s="18"/>
      <c r="AK208" s="18"/>
      <c r="AL208" s="18"/>
      <c r="AM208" s="18"/>
      <c r="AN208" s="18"/>
      <c r="AO208" s="18"/>
      <c r="AP208" s="18"/>
      <c r="AQ208" s="18"/>
      <c r="AR208" s="18"/>
      <c r="AS208" s="18"/>
      <c r="AT208" s="18"/>
      <c r="AU208" s="18"/>
      <c r="AV208" s="18"/>
      <c r="AW208" s="18"/>
      <c r="AX208" s="18"/>
      <c r="AY208" s="18"/>
      <c r="AZ208" s="18"/>
      <c r="BA208" s="18"/>
      <c r="BB208" s="18"/>
      <c r="BC208" s="18"/>
      <c r="BD208" s="18"/>
      <c r="BE208" s="18"/>
      <c r="BF208" s="18"/>
      <c r="BG208" s="18"/>
      <c r="BH208" s="18"/>
      <c r="BI208" s="18"/>
      <c r="BJ208" s="18"/>
      <c r="BK208" s="18"/>
      <c r="BL208" s="18"/>
      <c r="BM208" s="18"/>
      <c r="BN208" s="18"/>
      <c r="BO208" s="18"/>
      <c r="BP208" s="18"/>
      <c r="BQ208" s="18"/>
      <c r="BR208" s="18"/>
      <c r="BS208" s="18"/>
      <c r="BT208" s="18"/>
      <c r="BU208" s="18"/>
    </row>
    <row r="209" spans="1:73" x14ac:dyDescent="0.25">
      <c r="A209" s="26"/>
      <c r="B209" s="26"/>
      <c r="C209" s="26"/>
      <c r="D209" s="26"/>
      <c r="E209" s="26"/>
      <c r="F209" s="26"/>
      <c r="G209" s="26"/>
      <c r="H209" s="26"/>
      <c r="I209" s="26"/>
      <c r="J209" s="26"/>
      <c r="K209" s="26"/>
      <c r="L209" s="26"/>
      <c r="M209" s="26"/>
      <c r="N209" s="26"/>
      <c r="O209" s="26"/>
      <c r="P209" s="26"/>
      <c r="Q209" s="26"/>
      <c r="R209" s="26"/>
      <c r="S209" s="26"/>
      <c r="T209" s="26"/>
      <c r="U209" s="26"/>
      <c r="V209" s="18"/>
      <c r="W209" s="18"/>
      <c r="X209" s="18"/>
      <c r="Y209" s="18"/>
      <c r="Z209" s="18"/>
      <c r="AA209" s="18"/>
      <c r="AB209" s="18"/>
      <c r="AC209" s="18"/>
      <c r="AD209" s="18"/>
      <c r="AE209" s="18"/>
      <c r="AF209" s="18"/>
      <c r="AG209" s="18"/>
      <c r="AH209" s="18"/>
      <c r="AI209" s="18"/>
      <c r="AJ209" s="18"/>
      <c r="AK209" s="18"/>
      <c r="AL209" s="18"/>
      <c r="AM209" s="18"/>
      <c r="AN209" s="18"/>
      <c r="AO209" s="18"/>
      <c r="AP209" s="18"/>
      <c r="AQ209" s="18"/>
      <c r="AR209" s="18"/>
      <c r="AS209" s="18"/>
      <c r="AT209" s="18"/>
      <c r="AU209" s="18"/>
      <c r="AV209" s="18"/>
      <c r="AW209" s="18"/>
      <c r="AX209" s="18"/>
      <c r="AY209" s="18"/>
      <c r="AZ209" s="18"/>
      <c r="BA209" s="18"/>
      <c r="BB209" s="18"/>
      <c r="BC209" s="18"/>
      <c r="BD209" s="18"/>
      <c r="BE209" s="18"/>
      <c r="BF209" s="18"/>
      <c r="BG209" s="18"/>
      <c r="BH209" s="18"/>
      <c r="BI209" s="18"/>
      <c r="BJ209" s="18"/>
      <c r="BK209" s="18"/>
      <c r="BL209" s="18"/>
      <c r="BM209" s="18"/>
      <c r="BN209" s="18"/>
      <c r="BO209" s="18"/>
      <c r="BP209" s="18"/>
      <c r="BQ209" s="18"/>
      <c r="BR209" s="18"/>
      <c r="BS209" s="18"/>
      <c r="BT209" s="18"/>
      <c r="BU209" s="18"/>
    </row>
    <row r="210" spans="1:73" x14ac:dyDescent="0.25">
      <c r="A210" s="26"/>
      <c r="B210" s="26"/>
      <c r="C210" s="26"/>
      <c r="D210" s="26"/>
      <c r="E210" s="26"/>
      <c r="F210" s="26"/>
      <c r="G210" s="26"/>
      <c r="H210" s="26"/>
      <c r="I210" s="26"/>
      <c r="J210" s="26"/>
      <c r="K210" s="26"/>
      <c r="L210" s="26"/>
      <c r="M210" s="26"/>
      <c r="N210" s="26"/>
      <c r="O210" s="26"/>
      <c r="P210" s="26"/>
      <c r="Q210" s="26"/>
      <c r="R210" s="26"/>
      <c r="S210" s="26"/>
      <c r="T210" s="26"/>
      <c r="U210" s="26"/>
      <c r="V210" s="18"/>
      <c r="W210" s="18"/>
      <c r="X210" s="18"/>
      <c r="Y210" s="18"/>
      <c r="Z210" s="18"/>
      <c r="AA210" s="18"/>
      <c r="AB210" s="18"/>
      <c r="AC210" s="18"/>
      <c r="AD210" s="18"/>
      <c r="AE210" s="18"/>
      <c r="AF210" s="18"/>
      <c r="AG210" s="18"/>
      <c r="AH210" s="18"/>
      <c r="AI210" s="18"/>
      <c r="AJ210" s="18"/>
      <c r="AK210" s="18"/>
      <c r="AL210" s="18"/>
      <c r="AM210" s="18"/>
      <c r="AN210" s="18"/>
      <c r="AO210" s="18"/>
      <c r="AP210" s="18"/>
      <c r="AQ210" s="18"/>
      <c r="AR210" s="18"/>
      <c r="AS210" s="18"/>
      <c r="AT210" s="18"/>
      <c r="AU210" s="18"/>
      <c r="AV210" s="18"/>
      <c r="AW210" s="18"/>
      <c r="AX210" s="18"/>
      <c r="AY210" s="18"/>
      <c r="AZ210" s="18"/>
      <c r="BA210" s="18"/>
      <c r="BB210" s="18"/>
      <c r="BC210" s="18"/>
      <c r="BD210" s="18"/>
      <c r="BE210" s="18"/>
      <c r="BF210" s="18"/>
      <c r="BG210" s="18"/>
      <c r="BH210" s="18"/>
      <c r="BI210" s="18"/>
      <c r="BJ210" s="18"/>
      <c r="BK210" s="18"/>
      <c r="BL210" s="18"/>
      <c r="BM210" s="18"/>
      <c r="BN210" s="18"/>
      <c r="BO210" s="18"/>
      <c r="BP210" s="18"/>
      <c r="BQ210" s="18"/>
      <c r="BR210" s="18"/>
      <c r="BS210" s="18"/>
      <c r="BT210" s="18"/>
      <c r="BU210" s="18"/>
    </row>
    <row r="211" spans="1:73" x14ac:dyDescent="0.25">
      <c r="A211" s="26"/>
      <c r="B211" s="26"/>
      <c r="C211" s="26"/>
      <c r="D211" s="26"/>
      <c r="E211" s="26"/>
      <c r="F211" s="26"/>
      <c r="G211" s="26"/>
      <c r="H211" s="26"/>
      <c r="I211" s="26"/>
      <c r="J211" s="26"/>
      <c r="K211" s="26"/>
      <c r="L211" s="26"/>
      <c r="M211" s="26"/>
      <c r="N211" s="26"/>
      <c r="O211" s="26"/>
      <c r="P211" s="26"/>
      <c r="Q211" s="26"/>
      <c r="R211" s="26"/>
      <c r="S211" s="26"/>
      <c r="T211" s="26"/>
      <c r="U211" s="26"/>
      <c r="V211" s="18"/>
      <c r="W211" s="18"/>
      <c r="X211" s="18"/>
      <c r="Y211" s="18"/>
      <c r="Z211" s="18"/>
      <c r="AA211" s="18"/>
      <c r="AB211" s="18"/>
      <c r="AC211" s="18"/>
      <c r="AD211" s="18"/>
      <c r="AE211" s="18"/>
      <c r="AF211" s="18"/>
      <c r="AG211" s="18"/>
      <c r="AH211" s="18"/>
      <c r="AI211" s="18"/>
      <c r="AJ211" s="18"/>
      <c r="AK211" s="18"/>
      <c r="AL211" s="18"/>
      <c r="AM211" s="18"/>
      <c r="AN211" s="18"/>
      <c r="AO211" s="18"/>
      <c r="AP211" s="18"/>
      <c r="AQ211" s="18"/>
      <c r="AR211" s="18"/>
      <c r="AS211" s="18"/>
      <c r="AT211" s="18"/>
      <c r="AU211" s="18"/>
      <c r="AV211" s="18"/>
      <c r="AW211" s="18"/>
      <c r="AX211" s="18"/>
      <c r="AY211" s="18"/>
      <c r="AZ211" s="18"/>
      <c r="BA211" s="18"/>
      <c r="BB211" s="18"/>
      <c r="BC211" s="18"/>
      <c r="BD211" s="18"/>
      <c r="BE211" s="18"/>
      <c r="BF211" s="18"/>
      <c r="BG211" s="18"/>
      <c r="BH211" s="18"/>
      <c r="BI211" s="18"/>
      <c r="BJ211" s="18"/>
      <c r="BK211" s="18"/>
      <c r="BL211" s="18"/>
      <c r="BM211" s="18"/>
      <c r="BN211" s="18"/>
      <c r="BO211" s="18"/>
      <c r="BP211" s="18"/>
      <c r="BQ211" s="18"/>
      <c r="BR211" s="18"/>
      <c r="BS211" s="18"/>
      <c r="BT211" s="18"/>
      <c r="BU211" s="18"/>
    </row>
    <row r="212" spans="1:73" x14ac:dyDescent="0.25">
      <c r="A212" s="26"/>
      <c r="B212" s="26"/>
      <c r="C212" s="26"/>
      <c r="D212" s="26"/>
      <c r="E212" s="26"/>
      <c r="F212" s="26"/>
      <c r="G212" s="26"/>
      <c r="H212" s="26"/>
      <c r="I212" s="26"/>
      <c r="J212" s="26"/>
      <c r="K212" s="26"/>
      <c r="L212" s="26"/>
      <c r="M212" s="26"/>
      <c r="N212" s="26"/>
      <c r="O212" s="26"/>
      <c r="P212" s="26"/>
      <c r="Q212" s="26"/>
      <c r="R212" s="26"/>
      <c r="S212" s="26"/>
      <c r="T212" s="26"/>
      <c r="U212" s="26"/>
      <c r="V212" s="18"/>
      <c r="W212" s="18"/>
      <c r="X212" s="18"/>
      <c r="Y212" s="18"/>
      <c r="Z212" s="18"/>
      <c r="AA212" s="18"/>
      <c r="AB212" s="18"/>
      <c r="AC212" s="18"/>
      <c r="AD212" s="18"/>
      <c r="AE212" s="18"/>
      <c r="AF212" s="18"/>
      <c r="AG212" s="18"/>
      <c r="AH212" s="18"/>
      <c r="AI212" s="18"/>
      <c r="AJ212" s="18"/>
      <c r="AK212" s="18"/>
      <c r="AL212" s="18"/>
      <c r="AM212" s="18"/>
      <c r="AN212" s="18"/>
      <c r="AO212" s="18"/>
      <c r="AP212" s="18"/>
      <c r="AQ212" s="18"/>
      <c r="AR212" s="18"/>
      <c r="AS212" s="18"/>
      <c r="AT212" s="18"/>
      <c r="AU212" s="18"/>
      <c r="AV212" s="18"/>
      <c r="AW212" s="18"/>
      <c r="AX212" s="18"/>
      <c r="AY212" s="18"/>
      <c r="AZ212" s="18"/>
      <c r="BA212" s="18"/>
      <c r="BB212" s="18"/>
      <c r="BC212" s="18"/>
      <c r="BD212" s="18"/>
      <c r="BE212" s="18"/>
      <c r="BF212" s="18"/>
      <c r="BG212" s="18"/>
      <c r="BH212" s="18"/>
      <c r="BI212" s="18"/>
      <c r="BJ212" s="18"/>
      <c r="BK212" s="18"/>
      <c r="BL212" s="18"/>
      <c r="BM212" s="18"/>
      <c r="BN212" s="18"/>
      <c r="BO212" s="18"/>
      <c r="BP212" s="18"/>
      <c r="BQ212" s="18"/>
      <c r="BR212" s="18"/>
      <c r="BS212" s="18"/>
      <c r="BT212" s="18"/>
      <c r="BU212" s="18"/>
    </row>
    <row r="213" spans="1:73" x14ac:dyDescent="0.25">
      <c r="A213" s="26"/>
      <c r="B213" s="26"/>
      <c r="C213" s="26"/>
      <c r="D213" s="26"/>
      <c r="E213" s="26"/>
      <c r="F213" s="26"/>
      <c r="G213" s="26"/>
      <c r="H213" s="26"/>
      <c r="I213" s="26"/>
      <c r="J213" s="26"/>
      <c r="K213" s="26"/>
      <c r="L213" s="26"/>
      <c r="M213" s="26"/>
      <c r="N213" s="26"/>
      <c r="O213" s="26"/>
      <c r="P213" s="26"/>
      <c r="Q213" s="26"/>
      <c r="R213" s="26"/>
      <c r="S213" s="26"/>
      <c r="T213" s="26"/>
      <c r="U213" s="26"/>
      <c r="V213" s="18"/>
      <c r="W213" s="18"/>
      <c r="X213" s="18"/>
      <c r="Y213" s="18"/>
      <c r="Z213" s="18"/>
      <c r="AA213" s="18"/>
      <c r="AB213" s="18"/>
      <c r="AC213" s="18"/>
      <c r="AD213" s="18"/>
      <c r="AE213" s="18"/>
      <c r="AF213" s="18"/>
      <c r="AG213" s="18"/>
      <c r="AH213" s="18"/>
      <c r="AI213" s="18"/>
      <c r="AJ213" s="18"/>
      <c r="AK213" s="18"/>
      <c r="AL213" s="18"/>
      <c r="AM213" s="18"/>
      <c r="AN213" s="18"/>
      <c r="AO213" s="18"/>
      <c r="AP213" s="18"/>
      <c r="AQ213" s="18"/>
      <c r="AR213" s="18"/>
      <c r="AS213" s="18"/>
      <c r="AT213" s="18"/>
      <c r="AU213" s="18"/>
      <c r="AV213" s="18"/>
      <c r="AW213" s="18"/>
      <c r="AX213" s="18"/>
      <c r="AY213" s="18"/>
      <c r="AZ213" s="18"/>
      <c r="BA213" s="18"/>
      <c r="BB213" s="18"/>
      <c r="BC213" s="18"/>
      <c r="BD213" s="18"/>
      <c r="BE213" s="18"/>
      <c r="BF213" s="18"/>
      <c r="BG213" s="18"/>
      <c r="BH213" s="18"/>
      <c r="BI213" s="18"/>
      <c r="BJ213" s="18"/>
      <c r="BK213" s="18"/>
      <c r="BL213" s="18"/>
      <c r="BM213" s="18"/>
      <c r="BN213" s="18"/>
      <c r="BO213" s="18"/>
      <c r="BP213" s="18"/>
      <c r="BQ213" s="18"/>
      <c r="BR213" s="18"/>
      <c r="BS213" s="18"/>
      <c r="BT213" s="18"/>
      <c r="BU213" s="18"/>
    </row>
    <row r="214" spans="1:73" x14ac:dyDescent="0.25">
      <c r="A214" s="26"/>
      <c r="B214" s="26"/>
      <c r="C214" s="26"/>
      <c r="D214" s="26"/>
      <c r="E214" s="26"/>
      <c r="F214" s="26"/>
      <c r="G214" s="26"/>
      <c r="H214" s="26"/>
      <c r="I214" s="26"/>
      <c r="J214" s="26"/>
      <c r="K214" s="26"/>
      <c r="L214" s="26"/>
      <c r="M214" s="26"/>
      <c r="N214" s="26"/>
      <c r="O214" s="26"/>
      <c r="P214" s="26"/>
      <c r="Q214" s="26"/>
      <c r="R214" s="26"/>
      <c r="S214" s="26"/>
      <c r="T214" s="26"/>
      <c r="U214" s="26"/>
      <c r="V214" s="18"/>
      <c r="W214" s="18"/>
      <c r="X214" s="18"/>
      <c r="Y214" s="18"/>
      <c r="Z214" s="18"/>
      <c r="AA214" s="18"/>
      <c r="AB214" s="18"/>
      <c r="AC214" s="18"/>
      <c r="AD214" s="18"/>
      <c r="AE214" s="18"/>
      <c r="AF214" s="18"/>
      <c r="AG214" s="18"/>
      <c r="AH214" s="18"/>
      <c r="AI214" s="18"/>
      <c r="AJ214" s="18"/>
      <c r="AK214" s="18"/>
      <c r="AL214" s="18"/>
      <c r="AM214" s="18"/>
      <c r="AN214" s="18"/>
      <c r="AO214" s="18"/>
      <c r="AP214" s="18"/>
      <c r="AQ214" s="18"/>
      <c r="AR214" s="18"/>
      <c r="AS214" s="18"/>
      <c r="AT214" s="18"/>
      <c r="AU214" s="18"/>
      <c r="AV214" s="18"/>
      <c r="AW214" s="18"/>
      <c r="AX214" s="18"/>
      <c r="AY214" s="18"/>
      <c r="AZ214" s="18"/>
      <c r="BA214" s="18"/>
      <c r="BB214" s="18"/>
      <c r="BC214" s="18"/>
      <c r="BD214" s="18"/>
      <c r="BE214" s="18"/>
      <c r="BF214" s="18"/>
      <c r="BG214" s="18"/>
      <c r="BH214" s="18"/>
      <c r="BI214" s="18"/>
      <c r="BJ214" s="18"/>
      <c r="BK214" s="18"/>
      <c r="BL214" s="18"/>
      <c r="BM214" s="18"/>
      <c r="BN214" s="18"/>
      <c r="BO214" s="18"/>
      <c r="BP214" s="18"/>
      <c r="BQ214" s="18"/>
      <c r="BR214" s="18"/>
      <c r="BS214" s="18"/>
      <c r="BT214" s="18"/>
      <c r="BU214" s="18"/>
    </row>
    <row r="215" spans="1:73" x14ac:dyDescent="0.25">
      <c r="A215" s="26"/>
      <c r="B215" s="26"/>
      <c r="C215" s="26"/>
      <c r="D215" s="26"/>
      <c r="E215" s="26"/>
      <c r="F215" s="26"/>
      <c r="G215" s="26"/>
      <c r="H215" s="26"/>
      <c r="I215" s="26"/>
      <c r="J215" s="26"/>
      <c r="K215" s="26"/>
      <c r="L215" s="26"/>
      <c r="M215" s="26"/>
      <c r="N215" s="26"/>
      <c r="O215" s="26"/>
      <c r="P215" s="26"/>
      <c r="Q215" s="26"/>
      <c r="R215" s="26"/>
      <c r="S215" s="26"/>
      <c r="T215" s="26"/>
      <c r="U215" s="26"/>
      <c r="V215" s="18"/>
      <c r="W215" s="18"/>
      <c r="X215" s="18"/>
      <c r="Y215" s="18"/>
      <c r="Z215" s="18"/>
      <c r="AA215" s="18"/>
      <c r="AB215" s="18"/>
      <c r="AC215" s="18"/>
      <c r="AD215" s="18"/>
      <c r="AE215" s="18"/>
      <c r="AF215" s="18"/>
      <c r="AG215" s="18"/>
      <c r="AH215" s="18"/>
      <c r="AI215" s="18"/>
      <c r="AJ215" s="18"/>
      <c r="AK215" s="18"/>
      <c r="AL215" s="18"/>
      <c r="AM215" s="18"/>
      <c r="AN215" s="18"/>
      <c r="AO215" s="18"/>
      <c r="AP215" s="18"/>
      <c r="AQ215" s="18"/>
      <c r="AR215" s="18"/>
      <c r="AS215" s="18"/>
      <c r="AT215" s="18"/>
      <c r="AU215" s="18"/>
      <c r="AV215" s="18"/>
      <c r="AW215" s="18"/>
      <c r="AX215" s="18"/>
      <c r="AY215" s="18"/>
      <c r="AZ215" s="18"/>
      <c r="BA215" s="18"/>
      <c r="BB215" s="18"/>
      <c r="BC215" s="18"/>
      <c r="BD215" s="18"/>
      <c r="BE215" s="18"/>
      <c r="BF215" s="18"/>
      <c r="BG215" s="18"/>
      <c r="BH215" s="18"/>
      <c r="BI215" s="18"/>
      <c r="BJ215" s="18"/>
      <c r="BK215" s="18"/>
      <c r="BL215" s="18"/>
      <c r="BM215" s="18"/>
      <c r="BN215" s="18"/>
      <c r="BO215" s="18"/>
      <c r="BP215" s="18"/>
      <c r="BQ215" s="18"/>
      <c r="BR215" s="18"/>
      <c r="BS215" s="18"/>
      <c r="BT215" s="18"/>
      <c r="BU215" s="18"/>
    </row>
    <row r="216" spans="1:73" x14ac:dyDescent="0.25">
      <c r="A216" s="26"/>
      <c r="B216" s="26"/>
      <c r="C216" s="26"/>
      <c r="D216" s="26"/>
      <c r="E216" s="26"/>
      <c r="F216" s="26"/>
      <c r="G216" s="26"/>
      <c r="H216" s="26"/>
      <c r="I216" s="26"/>
      <c r="J216" s="26"/>
      <c r="K216" s="26"/>
      <c r="L216" s="26"/>
      <c r="M216" s="26"/>
      <c r="N216" s="26"/>
      <c r="O216" s="26"/>
      <c r="P216" s="26"/>
      <c r="Q216" s="26"/>
      <c r="R216" s="26"/>
      <c r="S216" s="26"/>
      <c r="T216" s="26"/>
      <c r="U216" s="26"/>
      <c r="V216" s="18"/>
      <c r="W216" s="18"/>
      <c r="X216" s="18"/>
      <c r="Y216" s="18"/>
      <c r="Z216" s="18"/>
      <c r="AA216" s="18"/>
      <c r="AB216" s="18"/>
      <c r="AC216" s="18"/>
      <c r="AD216" s="18"/>
      <c r="AE216" s="18"/>
      <c r="AF216" s="18"/>
      <c r="AG216" s="18"/>
      <c r="AH216" s="18"/>
      <c r="AI216" s="18"/>
      <c r="AJ216" s="18"/>
      <c r="AK216" s="18"/>
      <c r="AL216" s="18"/>
      <c r="AM216" s="18"/>
      <c r="AN216" s="18"/>
      <c r="AO216" s="18"/>
      <c r="AP216" s="18"/>
      <c r="AQ216" s="18"/>
      <c r="AR216" s="18"/>
      <c r="AS216" s="18"/>
      <c r="AT216" s="18"/>
      <c r="AU216" s="18"/>
      <c r="AV216" s="18"/>
      <c r="AW216" s="18"/>
      <c r="AX216" s="18"/>
      <c r="AY216" s="18"/>
      <c r="AZ216" s="18"/>
      <c r="BA216" s="18"/>
      <c r="BB216" s="18"/>
      <c r="BC216" s="18"/>
      <c r="BD216" s="18"/>
      <c r="BE216" s="18"/>
      <c r="BF216" s="18"/>
      <c r="BG216" s="18"/>
      <c r="BH216" s="18"/>
      <c r="BI216" s="18"/>
      <c r="BJ216" s="18"/>
      <c r="BK216" s="18"/>
      <c r="BL216" s="18"/>
      <c r="BM216" s="18"/>
      <c r="BN216" s="18"/>
      <c r="BO216" s="18"/>
      <c r="BP216" s="18"/>
      <c r="BQ216" s="18"/>
      <c r="BR216" s="18"/>
      <c r="BS216" s="18"/>
      <c r="BT216" s="18"/>
      <c r="BU216" s="18"/>
    </row>
    <row r="217" spans="1:73" x14ac:dyDescent="0.25">
      <c r="A217" s="26"/>
      <c r="B217" s="26"/>
      <c r="C217" s="26"/>
      <c r="D217" s="26"/>
      <c r="E217" s="26"/>
      <c r="F217" s="26"/>
      <c r="G217" s="26"/>
      <c r="H217" s="26"/>
      <c r="I217" s="26"/>
      <c r="J217" s="26"/>
      <c r="K217" s="26"/>
      <c r="L217" s="26"/>
      <c r="M217" s="26"/>
      <c r="N217" s="26"/>
      <c r="O217" s="26"/>
      <c r="P217" s="26"/>
      <c r="Q217" s="26"/>
      <c r="R217" s="26"/>
      <c r="S217" s="26"/>
      <c r="T217" s="26"/>
      <c r="U217" s="26"/>
      <c r="V217" s="18"/>
      <c r="W217" s="18"/>
      <c r="X217" s="18"/>
      <c r="Y217" s="18"/>
      <c r="Z217" s="18"/>
      <c r="AA217" s="18"/>
      <c r="AB217" s="18"/>
      <c r="AC217" s="18"/>
      <c r="AD217" s="18"/>
      <c r="AE217" s="18"/>
      <c r="AF217" s="18"/>
      <c r="AG217" s="18"/>
      <c r="AH217" s="18"/>
      <c r="AI217" s="18"/>
      <c r="AJ217" s="18"/>
      <c r="AK217" s="18"/>
      <c r="AL217" s="18"/>
      <c r="AM217" s="18"/>
      <c r="AN217" s="18"/>
      <c r="AO217" s="18"/>
      <c r="AP217" s="18"/>
      <c r="AQ217" s="18"/>
      <c r="AR217" s="18"/>
      <c r="AS217" s="18"/>
      <c r="AT217" s="18"/>
      <c r="AU217" s="18"/>
      <c r="AV217" s="18"/>
      <c r="AW217" s="18"/>
      <c r="AX217" s="18"/>
      <c r="AY217" s="18"/>
      <c r="AZ217" s="18"/>
      <c r="BA217" s="18"/>
      <c r="BB217" s="18"/>
      <c r="BC217" s="18"/>
      <c r="BD217" s="18"/>
      <c r="BE217" s="18"/>
      <c r="BF217" s="18"/>
      <c r="BG217" s="18"/>
      <c r="BH217" s="18"/>
      <c r="BI217" s="18"/>
      <c r="BJ217" s="18"/>
      <c r="BK217" s="18"/>
      <c r="BL217" s="18"/>
      <c r="BM217" s="18"/>
      <c r="BN217" s="18"/>
      <c r="BO217" s="18"/>
      <c r="BP217" s="18"/>
      <c r="BQ217" s="18"/>
      <c r="BR217" s="18"/>
      <c r="BS217" s="18"/>
      <c r="BT217" s="18"/>
      <c r="BU217" s="18"/>
    </row>
    <row r="218" spans="1:73" x14ac:dyDescent="0.25">
      <c r="A218" s="26"/>
      <c r="B218" s="26"/>
      <c r="C218" s="26"/>
      <c r="D218" s="26"/>
      <c r="E218" s="26"/>
      <c r="F218" s="26"/>
      <c r="G218" s="26"/>
      <c r="H218" s="26"/>
      <c r="I218" s="26"/>
      <c r="J218" s="26"/>
      <c r="K218" s="26"/>
      <c r="L218" s="26"/>
      <c r="M218" s="26"/>
      <c r="N218" s="26"/>
      <c r="O218" s="26"/>
      <c r="P218" s="26"/>
      <c r="Q218" s="26"/>
      <c r="R218" s="26"/>
      <c r="S218" s="26"/>
      <c r="T218" s="26"/>
      <c r="U218" s="26"/>
      <c r="V218" s="18"/>
      <c r="W218" s="18"/>
      <c r="X218" s="18"/>
      <c r="Y218" s="18"/>
      <c r="Z218" s="18"/>
      <c r="AA218" s="18"/>
      <c r="AB218" s="18"/>
      <c r="AC218" s="18"/>
      <c r="AD218" s="18"/>
      <c r="AE218" s="18"/>
      <c r="AF218" s="18"/>
      <c r="AG218" s="18"/>
      <c r="AH218" s="18"/>
      <c r="AI218" s="18"/>
      <c r="AJ218" s="18"/>
      <c r="AK218" s="18"/>
      <c r="AL218" s="18"/>
      <c r="AM218" s="18"/>
      <c r="AN218" s="18"/>
      <c r="AO218" s="18"/>
      <c r="AP218" s="18"/>
      <c r="AQ218" s="18"/>
      <c r="AR218" s="18"/>
      <c r="AS218" s="18"/>
      <c r="AT218" s="18"/>
      <c r="AU218" s="18"/>
      <c r="AV218" s="18"/>
      <c r="AW218" s="18"/>
      <c r="AX218" s="18"/>
      <c r="AY218" s="18"/>
      <c r="AZ218" s="18"/>
      <c r="BA218" s="18"/>
      <c r="BB218" s="18"/>
      <c r="BC218" s="18"/>
      <c r="BD218" s="18"/>
      <c r="BE218" s="18"/>
      <c r="BF218" s="18"/>
      <c r="BG218" s="18"/>
      <c r="BH218" s="18"/>
      <c r="BI218" s="18"/>
      <c r="BJ218" s="18"/>
      <c r="BK218" s="18"/>
      <c r="BL218" s="18"/>
      <c r="BM218" s="18"/>
      <c r="BN218" s="18"/>
      <c r="BO218" s="18"/>
      <c r="BP218" s="18"/>
      <c r="BQ218" s="18"/>
      <c r="BR218" s="18"/>
      <c r="BS218" s="18"/>
      <c r="BT218" s="18"/>
      <c r="BU218" s="18"/>
    </row>
    <row r="219" spans="1:73" x14ac:dyDescent="0.25">
      <c r="A219" s="26"/>
      <c r="B219" s="26"/>
      <c r="C219" s="26"/>
      <c r="D219" s="26"/>
      <c r="E219" s="26"/>
      <c r="F219" s="26"/>
      <c r="G219" s="26"/>
      <c r="H219" s="26"/>
      <c r="I219" s="26"/>
      <c r="J219" s="26"/>
      <c r="K219" s="26"/>
      <c r="L219" s="26"/>
      <c r="M219" s="26"/>
      <c r="N219" s="26"/>
      <c r="O219" s="26"/>
      <c r="P219" s="26"/>
      <c r="Q219" s="26"/>
      <c r="R219" s="26"/>
      <c r="S219" s="26"/>
      <c r="T219" s="26"/>
      <c r="U219" s="26"/>
      <c r="V219" s="18"/>
      <c r="W219" s="18"/>
      <c r="X219" s="18"/>
      <c r="Y219" s="18"/>
      <c r="Z219" s="18"/>
      <c r="AA219" s="18"/>
      <c r="AB219" s="18"/>
      <c r="AC219" s="18"/>
      <c r="AD219" s="18"/>
      <c r="AE219" s="18"/>
      <c r="AF219" s="18"/>
      <c r="AG219" s="18"/>
      <c r="AH219" s="18"/>
      <c r="AI219" s="18"/>
      <c r="AJ219" s="18"/>
      <c r="AK219" s="18"/>
      <c r="AL219" s="18"/>
      <c r="AM219" s="18"/>
      <c r="AN219" s="18"/>
      <c r="AO219" s="18"/>
      <c r="AP219" s="18"/>
      <c r="AQ219" s="18"/>
      <c r="AR219" s="18"/>
      <c r="AS219" s="18"/>
      <c r="AT219" s="18"/>
      <c r="AU219" s="18"/>
      <c r="AV219" s="18"/>
      <c r="AW219" s="18"/>
      <c r="AX219" s="18"/>
      <c r="AY219" s="18"/>
      <c r="AZ219" s="18"/>
      <c r="BA219" s="18"/>
      <c r="BB219" s="18"/>
      <c r="BC219" s="18"/>
      <c r="BD219" s="18"/>
      <c r="BE219" s="18"/>
      <c r="BF219" s="18"/>
      <c r="BG219" s="18"/>
      <c r="BH219" s="18"/>
      <c r="BI219" s="18"/>
      <c r="BJ219" s="18"/>
      <c r="BK219" s="18"/>
      <c r="BL219" s="18"/>
      <c r="BM219" s="18"/>
      <c r="BN219" s="18"/>
      <c r="BO219" s="18"/>
      <c r="BP219" s="18"/>
      <c r="BQ219" s="18"/>
      <c r="BR219" s="18"/>
      <c r="BS219" s="18"/>
      <c r="BT219" s="18"/>
      <c r="BU219" s="18"/>
    </row>
    <row r="220" spans="1:73" x14ac:dyDescent="0.25">
      <c r="A220" s="26"/>
      <c r="B220" s="26"/>
      <c r="C220" s="26"/>
      <c r="D220" s="26"/>
      <c r="E220" s="26"/>
      <c r="F220" s="26"/>
      <c r="G220" s="26"/>
      <c r="H220" s="26"/>
      <c r="I220" s="26"/>
      <c r="J220" s="26"/>
      <c r="K220" s="26"/>
      <c r="L220" s="26"/>
      <c r="M220" s="26"/>
      <c r="N220" s="26"/>
      <c r="O220" s="26"/>
      <c r="P220" s="26"/>
      <c r="Q220" s="26"/>
      <c r="R220" s="26"/>
      <c r="S220" s="26"/>
      <c r="T220" s="26"/>
      <c r="U220" s="26"/>
      <c r="V220" s="18"/>
      <c r="W220" s="18"/>
      <c r="X220" s="18"/>
      <c r="Y220" s="18"/>
      <c r="Z220" s="18"/>
      <c r="AA220" s="18"/>
      <c r="AB220" s="18"/>
      <c r="AC220" s="18"/>
      <c r="AD220" s="18"/>
      <c r="AE220" s="18"/>
      <c r="AF220" s="18"/>
      <c r="AG220" s="18"/>
      <c r="AH220" s="18"/>
      <c r="AI220" s="18"/>
      <c r="AJ220" s="18"/>
      <c r="AK220" s="18"/>
      <c r="AL220" s="18"/>
      <c r="AM220" s="18"/>
      <c r="AN220" s="18"/>
      <c r="AO220" s="18"/>
      <c r="AP220" s="18"/>
      <c r="AQ220" s="18"/>
      <c r="AR220" s="18"/>
      <c r="AS220" s="18"/>
      <c r="AT220" s="18"/>
      <c r="AU220" s="18"/>
      <c r="AV220" s="18"/>
      <c r="AW220" s="18"/>
      <c r="AX220" s="18"/>
      <c r="AY220" s="18"/>
      <c r="AZ220" s="18"/>
      <c r="BA220" s="18"/>
      <c r="BB220" s="18"/>
      <c r="BC220" s="18"/>
      <c r="BD220" s="18"/>
      <c r="BE220" s="18"/>
      <c r="BF220" s="18"/>
      <c r="BG220" s="18"/>
      <c r="BH220" s="18"/>
      <c r="BI220" s="18"/>
      <c r="BJ220" s="18"/>
      <c r="BK220" s="18"/>
      <c r="BL220" s="18"/>
      <c r="BM220" s="18"/>
      <c r="BN220" s="18"/>
      <c r="BO220" s="18"/>
      <c r="BP220" s="18"/>
      <c r="BQ220" s="18"/>
      <c r="BR220" s="18"/>
      <c r="BS220" s="18"/>
      <c r="BT220" s="18"/>
      <c r="BU220" s="18"/>
    </row>
    <row r="221" spans="1:73" x14ac:dyDescent="0.25">
      <c r="A221" s="26"/>
      <c r="B221" s="26"/>
      <c r="C221" s="26"/>
      <c r="D221" s="26"/>
      <c r="E221" s="26"/>
      <c r="F221" s="26"/>
      <c r="G221" s="26"/>
      <c r="H221" s="26"/>
      <c r="I221" s="26"/>
      <c r="J221" s="26"/>
      <c r="K221" s="26"/>
      <c r="L221" s="26"/>
      <c r="M221" s="26"/>
      <c r="N221" s="26"/>
      <c r="O221" s="26"/>
      <c r="P221" s="26"/>
      <c r="Q221" s="26"/>
      <c r="R221" s="26"/>
      <c r="S221" s="26"/>
      <c r="T221" s="26"/>
      <c r="U221" s="26"/>
      <c r="V221" s="18"/>
      <c r="W221" s="18"/>
      <c r="X221" s="18"/>
      <c r="Y221" s="18"/>
      <c r="Z221" s="18"/>
      <c r="AA221" s="18"/>
      <c r="AB221" s="18"/>
      <c r="AC221" s="18"/>
      <c r="AD221" s="18"/>
      <c r="AE221" s="18"/>
      <c r="AF221" s="18"/>
      <c r="AG221" s="18"/>
      <c r="AH221" s="18"/>
      <c r="AI221" s="18"/>
      <c r="AJ221" s="18"/>
      <c r="AK221" s="18"/>
      <c r="AL221" s="18"/>
      <c r="AM221" s="18"/>
      <c r="AN221" s="18"/>
      <c r="AO221" s="18"/>
      <c r="AP221" s="18"/>
      <c r="AQ221" s="18"/>
      <c r="AR221" s="18"/>
      <c r="AS221" s="18"/>
      <c r="AT221" s="18"/>
      <c r="AU221" s="18"/>
      <c r="AV221" s="18"/>
      <c r="AW221" s="18"/>
      <c r="AX221" s="18"/>
      <c r="AY221" s="18"/>
      <c r="AZ221" s="18"/>
      <c r="BA221" s="18"/>
      <c r="BB221" s="18"/>
      <c r="BC221" s="18"/>
      <c r="BD221" s="18"/>
      <c r="BE221" s="18"/>
      <c r="BF221" s="18"/>
      <c r="BG221" s="18"/>
      <c r="BH221" s="18"/>
      <c r="BI221" s="18"/>
      <c r="BJ221" s="18"/>
      <c r="BK221" s="18"/>
      <c r="BL221" s="18"/>
      <c r="BM221" s="18"/>
      <c r="BN221" s="18"/>
      <c r="BO221" s="18"/>
      <c r="BP221" s="18"/>
      <c r="BQ221" s="18"/>
      <c r="BR221" s="18"/>
      <c r="BS221" s="18"/>
      <c r="BT221" s="18"/>
      <c r="BU221" s="18"/>
    </row>
    <row r="222" spans="1:73" x14ac:dyDescent="0.25">
      <c r="A222" s="26"/>
      <c r="B222" s="26"/>
      <c r="C222" s="26"/>
      <c r="D222" s="26"/>
      <c r="E222" s="26"/>
      <c r="F222" s="26"/>
      <c r="G222" s="26"/>
      <c r="H222" s="26"/>
      <c r="I222" s="26"/>
      <c r="J222" s="26"/>
      <c r="K222" s="26"/>
      <c r="L222" s="26"/>
      <c r="M222" s="26"/>
      <c r="N222" s="26"/>
      <c r="O222" s="26"/>
      <c r="P222" s="26"/>
      <c r="Q222" s="26"/>
      <c r="R222" s="26"/>
      <c r="S222" s="26"/>
      <c r="T222" s="26"/>
      <c r="U222" s="26"/>
      <c r="V222" s="18"/>
      <c r="W222" s="18"/>
      <c r="X222" s="18"/>
      <c r="Y222" s="18"/>
      <c r="Z222" s="18"/>
      <c r="AA222" s="18"/>
      <c r="AB222" s="18"/>
      <c r="AC222" s="18"/>
      <c r="AD222" s="18"/>
      <c r="AE222" s="18"/>
      <c r="AF222" s="18"/>
      <c r="AG222" s="18"/>
      <c r="AH222" s="18"/>
      <c r="AI222" s="18"/>
      <c r="AJ222" s="18"/>
      <c r="AK222" s="18"/>
      <c r="AL222" s="18"/>
      <c r="AM222" s="18"/>
      <c r="AN222" s="18"/>
      <c r="AO222" s="18"/>
      <c r="AP222" s="18"/>
      <c r="AQ222" s="18"/>
      <c r="AR222" s="18"/>
      <c r="AS222" s="18"/>
      <c r="AT222" s="18"/>
      <c r="AU222" s="18"/>
      <c r="AV222" s="18"/>
      <c r="AW222" s="18"/>
      <c r="AX222" s="18"/>
      <c r="AY222" s="18"/>
      <c r="AZ222" s="18"/>
      <c r="BA222" s="18"/>
      <c r="BB222" s="18"/>
      <c r="BC222" s="18"/>
      <c r="BD222" s="18"/>
      <c r="BE222" s="18"/>
      <c r="BF222" s="18"/>
      <c r="BG222" s="18"/>
      <c r="BH222" s="18"/>
      <c r="BI222" s="18"/>
      <c r="BJ222" s="18"/>
      <c r="BK222" s="18"/>
      <c r="BL222" s="18"/>
      <c r="BM222" s="18"/>
      <c r="BN222" s="18"/>
      <c r="BO222" s="18"/>
      <c r="BP222" s="18"/>
      <c r="BQ222" s="18"/>
      <c r="BR222" s="18"/>
      <c r="BS222" s="18"/>
      <c r="BT222" s="18"/>
      <c r="BU222" s="18"/>
    </row>
    <row r="223" spans="1:73" x14ac:dyDescent="0.25">
      <c r="A223" s="26"/>
      <c r="B223" s="26"/>
      <c r="C223" s="26"/>
      <c r="D223" s="26"/>
      <c r="E223" s="26"/>
      <c r="F223" s="26"/>
      <c r="G223" s="26"/>
      <c r="H223" s="26"/>
      <c r="I223" s="26"/>
      <c r="J223" s="26"/>
      <c r="K223" s="26"/>
      <c r="L223" s="26"/>
      <c r="M223" s="26"/>
      <c r="N223" s="26"/>
      <c r="O223" s="26"/>
      <c r="P223" s="26"/>
      <c r="Q223" s="26"/>
      <c r="R223" s="26"/>
      <c r="S223" s="26"/>
      <c r="T223" s="26"/>
      <c r="U223" s="26"/>
      <c r="V223" s="18"/>
      <c r="W223" s="18"/>
      <c r="X223" s="18"/>
      <c r="Y223" s="18"/>
      <c r="Z223" s="18"/>
      <c r="AA223" s="18"/>
      <c r="AB223" s="18"/>
      <c r="AC223" s="18"/>
      <c r="AD223" s="18"/>
      <c r="AE223" s="18"/>
      <c r="AF223" s="18"/>
      <c r="AG223" s="18"/>
      <c r="AH223" s="18"/>
      <c r="AI223" s="18"/>
      <c r="AJ223" s="18"/>
      <c r="AK223" s="18"/>
      <c r="AL223" s="18"/>
      <c r="AM223" s="18"/>
      <c r="AN223" s="18"/>
      <c r="AO223" s="18"/>
      <c r="AP223" s="18"/>
      <c r="AQ223" s="18"/>
      <c r="AR223" s="18"/>
      <c r="AS223" s="18"/>
      <c r="AT223" s="18"/>
      <c r="AU223" s="18"/>
      <c r="AV223" s="18"/>
      <c r="AW223" s="18"/>
      <c r="AX223" s="18"/>
      <c r="AY223" s="18"/>
      <c r="AZ223" s="18"/>
      <c r="BA223" s="18"/>
      <c r="BB223" s="18"/>
      <c r="BC223" s="18"/>
      <c r="BD223" s="18"/>
      <c r="BE223" s="18"/>
      <c r="BF223" s="18"/>
      <c r="BG223" s="18"/>
      <c r="BH223" s="18"/>
      <c r="BI223" s="18"/>
      <c r="BJ223" s="18"/>
      <c r="BK223" s="18"/>
      <c r="BL223" s="18"/>
      <c r="BM223" s="18"/>
      <c r="BN223" s="18"/>
      <c r="BO223" s="18"/>
      <c r="BP223" s="18"/>
      <c r="BQ223" s="18"/>
      <c r="BR223" s="18"/>
      <c r="BS223" s="18"/>
      <c r="BT223" s="18"/>
      <c r="BU223" s="18"/>
    </row>
    <row r="224" spans="1:73" x14ac:dyDescent="0.25">
      <c r="A224" s="26"/>
      <c r="B224" s="26"/>
      <c r="C224" s="26"/>
      <c r="D224" s="26"/>
      <c r="E224" s="26"/>
      <c r="F224" s="26"/>
      <c r="G224" s="26"/>
      <c r="H224" s="26"/>
      <c r="I224" s="26"/>
      <c r="J224" s="26"/>
      <c r="K224" s="26"/>
      <c r="L224" s="26"/>
      <c r="M224" s="26"/>
      <c r="N224" s="26"/>
      <c r="O224" s="26"/>
      <c r="P224" s="26"/>
      <c r="Q224" s="26"/>
      <c r="R224" s="26"/>
      <c r="S224" s="26"/>
      <c r="T224" s="26"/>
      <c r="U224" s="26"/>
      <c r="V224" s="18"/>
      <c r="W224" s="18"/>
      <c r="X224" s="18"/>
      <c r="Y224" s="18"/>
      <c r="Z224" s="18"/>
      <c r="AA224" s="18"/>
      <c r="AB224" s="18"/>
      <c r="AC224" s="18"/>
      <c r="AD224" s="18"/>
      <c r="AE224" s="18"/>
      <c r="AF224" s="18"/>
      <c r="AG224" s="18"/>
      <c r="AH224" s="18"/>
      <c r="AI224" s="18"/>
      <c r="AJ224" s="18"/>
      <c r="AK224" s="18"/>
      <c r="AL224" s="18"/>
      <c r="AM224" s="18"/>
      <c r="AN224" s="18"/>
      <c r="AO224" s="18"/>
      <c r="AP224" s="18"/>
      <c r="AQ224" s="18"/>
      <c r="AR224" s="18"/>
      <c r="AS224" s="18"/>
      <c r="AT224" s="18"/>
      <c r="AU224" s="18"/>
      <c r="AV224" s="18"/>
      <c r="AW224" s="18"/>
      <c r="AX224" s="18"/>
      <c r="AY224" s="18"/>
      <c r="AZ224" s="18"/>
      <c r="BA224" s="18"/>
      <c r="BB224" s="18"/>
      <c r="BC224" s="18"/>
      <c r="BD224" s="18"/>
      <c r="BE224" s="18"/>
      <c r="BF224" s="18"/>
      <c r="BG224" s="18"/>
      <c r="BH224" s="18"/>
      <c r="BI224" s="18"/>
      <c r="BJ224" s="18"/>
      <c r="BK224" s="18"/>
      <c r="BL224" s="18"/>
      <c r="BM224" s="18"/>
      <c r="BN224" s="18"/>
      <c r="BO224" s="18"/>
      <c r="BP224" s="18"/>
      <c r="BQ224" s="18"/>
      <c r="BR224" s="18"/>
      <c r="BS224" s="18"/>
      <c r="BT224" s="18"/>
      <c r="BU224" s="18"/>
    </row>
    <row r="225" spans="1:73" x14ac:dyDescent="0.25">
      <c r="A225" s="26"/>
      <c r="B225" s="26"/>
      <c r="C225" s="26"/>
      <c r="D225" s="26"/>
      <c r="E225" s="26"/>
      <c r="F225" s="26"/>
      <c r="G225" s="26"/>
      <c r="H225" s="26"/>
      <c r="I225" s="26"/>
      <c r="J225" s="26"/>
      <c r="K225" s="26"/>
      <c r="L225" s="26"/>
      <c r="M225" s="26"/>
      <c r="N225" s="26"/>
      <c r="O225" s="26"/>
      <c r="P225" s="26"/>
      <c r="Q225" s="26"/>
      <c r="R225" s="26"/>
      <c r="S225" s="26"/>
      <c r="T225" s="26"/>
      <c r="U225" s="26"/>
      <c r="V225" s="18"/>
      <c r="W225" s="18"/>
      <c r="X225" s="18"/>
      <c r="Y225" s="18"/>
      <c r="Z225" s="18"/>
      <c r="AA225" s="18"/>
      <c r="AB225" s="18"/>
      <c r="AC225" s="18"/>
      <c r="AD225" s="18"/>
      <c r="AE225" s="18"/>
      <c r="AF225" s="18"/>
      <c r="AG225" s="18"/>
      <c r="AH225" s="18"/>
      <c r="AI225" s="18"/>
      <c r="AJ225" s="18"/>
      <c r="AK225" s="18"/>
      <c r="AL225" s="18"/>
      <c r="AM225" s="18"/>
      <c r="AN225" s="18"/>
      <c r="AO225" s="18"/>
      <c r="AP225" s="18"/>
      <c r="AQ225" s="18"/>
      <c r="AR225" s="18"/>
      <c r="AS225" s="18"/>
      <c r="AT225" s="18"/>
      <c r="AU225" s="18"/>
      <c r="AV225" s="18"/>
      <c r="AW225" s="18"/>
      <c r="AX225" s="18"/>
      <c r="AY225" s="18"/>
      <c r="AZ225" s="18"/>
      <c r="BA225" s="18"/>
      <c r="BB225" s="18"/>
      <c r="BC225" s="18"/>
      <c r="BD225" s="18"/>
      <c r="BE225" s="18"/>
      <c r="BF225" s="18"/>
      <c r="BG225" s="18"/>
      <c r="BH225" s="18"/>
      <c r="BI225" s="18"/>
      <c r="BJ225" s="18"/>
      <c r="BK225" s="18"/>
      <c r="BL225" s="18"/>
      <c r="BM225" s="18"/>
      <c r="BN225" s="18"/>
      <c r="BO225" s="18"/>
      <c r="BP225" s="18"/>
      <c r="BQ225" s="18"/>
      <c r="BR225" s="18"/>
      <c r="BS225" s="18"/>
      <c r="BT225" s="18"/>
      <c r="BU225" s="18"/>
    </row>
    <row r="226" spans="1:73" x14ac:dyDescent="0.25">
      <c r="A226" s="26"/>
      <c r="B226" s="26"/>
      <c r="C226" s="26"/>
      <c r="D226" s="26"/>
      <c r="E226" s="26"/>
      <c r="F226" s="26"/>
      <c r="G226" s="26"/>
      <c r="H226" s="26"/>
      <c r="I226" s="26"/>
      <c r="J226" s="26"/>
      <c r="K226" s="26"/>
      <c r="L226" s="26"/>
      <c r="M226" s="26"/>
      <c r="N226" s="26"/>
      <c r="O226" s="26"/>
      <c r="P226" s="26"/>
      <c r="Q226" s="26"/>
      <c r="R226" s="26"/>
      <c r="S226" s="26"/>
      <c r="T226" s="26"/>
      <c r="U226" s="26"/>
      <c r="V226" s="18"/>
      <c r="W226" s="18"/>
      <c r="X226" s="18"/>
      <c r="Y226" s="18"/>
      <c r="Z226" s="18"/>
      <c r="AA226" s="18"/>
      <c r="AB226" s="18"/>
      <c r="AC226" s="18"/>
      <c r="AD226" s="18"/>
      <c r="AE226" s="18"/>
      <c r="AF226" s="18"/>
      <c r="AG226" s="18"/>
      <c r="AH226" s="18"/>
      <c r="AI226" s="18"/>
      <c r="AJ226" s="18"/>
      <c r="AK226" s="18"/>
      <c r="AL226" s="18"/>
      <c r="AM226" s="18"/>
      <c r="AN226" s="18"/>
      <c r="AO226" s="18"/>
      <c r="AP226" s="18"/>
      <c r="AQ226" s="18"/>
      <c r="AR226" s="18"/>
      <c r="AS226" s="18"/>
      <c r="AT226" s="18"/>
      <c r="AU226" s="18"/>
      <c r="AV226" s="18"/>
      <c r="AW226" s="18"/>
      <c r="AX226" s="18"/>
      <c r="AY226" s="18"/>
      <c r="AZ226" s="18"/>
      <c r="BA226" s="18"/>
      <c r="BB226" s="18"/>
      <c r="BC226" s="18"/>
      <c r="BD226" s="18"/>
      <c r="BE226" s="18"/>
      <c r="BF226" s="18"/>
      <c r="BG226" s="18"/>
      <c r="BH226" s="18"/>
      <c r="BI226" s="18"/>
      <c r="BJ226" s="18"/>
      <c r="BK226" s="18"/>
      <c r="BL226" s="18"/>
      <c r="BM226" s="18"/>
      <c r="BN226" s="18"/>
      <c r="BO226" s="18"/>
      <c r="BP226" s="18"/>
      <c r="BQ226" s="18"/>
      <c r="BR226" s="18"/>
      <c r="BS226" s="18"/>
      <c r="BT226" s="18"/>
      <c r="BU226" s="18"/>
    </row>
    <row r="227" spans="1:73" x14ac:dyDescent="0.25">
      <c r="A227" s="26"/>
      <c r="B227" s="26"/>
      <c r="C227" s="26"/>
      <c r="D227" s="26"/>
      <c r="E227" s="26"/>
      <c r="F227" s="26"/>
      <c r="G227" s="26"/>
      <c r="H227" s="26"/>
      <c r="I227" s="26"/>
      <c r="J227" s="26"/>
      <c r="K227" s="26"/>
      <c r="L227" s="26"/>
      <c r="M227" s="26"/>
      <c r="N227" s="26"/>
      <c r="O227" s="26"/>
      <c r="P227" s="26"/>
      <c r="Q227" s="26"/>
      <c r="R227" s="26"/>
      <c r="S227" s="26"/>
      <c r="T227" s="26"/>
      <c r="U227" s="26"/>
      <c r="V227" s="18"/>
      <c r="W227" s="18"/>
      <c r="X227" s="18"/>
      <c r="Y227" s="18"/>
      <c r="Z227" s="18"/>
      <c r="AA227" s="18"/>
      <c r="AB227" s="18"/>
      <c r="AC227" s="18"/>
      <c r="AD227" s="18"/>
      <c r="AE227" s="18"/>
      <c r="AF227" s="18"/>
      <c r="AG227" s="18"/>
      <c r="AH227" s="18"/>
      <c r="AI227" s="18"/>
      <c r="AJ227" s="18"/>
      <c r="AK227" s="18"/>
      <c r="AL227" s="18"/>
      <c r="AM227" s="18"/>
      <c r="AN227" s="18"/>
      <c r="AO227" s="18"/>
      <c r="AP227" s="18"/>
      <c r="AQ227" s="18"/>
      <c r="AR227" s="18"/>
      <c r="AS227" s="18"/>
      <c r="AT227" s="18"/>
      <c r="AU227" s="18"/>
      <c r="AV227" s="18"/>
      <c r="AW227" s="18"/>
      <c r="AX227" s="18"/>
      <c r="AY227" s="18"/>
      <c r="AZ227" s="18"/>
      <c r="BA227" s="18"/>
      <c r="BB227" s="18"/>
      <c r="BC227" s="18"/>
      <c r="BD227" s="18"/>
      <c r="BE227" s="18"/>
      <c r="BF227" s="18"/>
      <c r="BG227" s="18"/>
      <c r="BH227" s="18"/>
      <c r="BI227" s="18"/>
      <c r="BJ227" s="18"/>
      <c r="BK227" s="18"/>
      <c r="BL227" s="18"/>
      <c r="BM227" s="18"/>
      <c r="BN227" s="18"/>
      <c r="BO227" s="18"/>
      <c r="BP227" s="18"/>
      <c r="BQ227" s="18"/>
      <c r="BR227" s="18"/>
      <c r="BS227" s="18"/>
      <c r="BT227" s="18"/>
      <c r="BU227" s="18"/>
    </row>
    <row r="228" spans="1:73" x14ac:dyDescent="0.25">
      <c r="A228" s="26"/>
      <c r="B228" s="26"/>
      <c r="C228" s="26"/>
      <c r="D228" s="26"/>
      <c r="E228" s="26"/>
      <c r="F228" s="26"/>
      <c r="G228" s="26"/>
      <c r="H228" s="26"/>
      <c r="I228" s="26"/>
      <c r="J228" s="26"/>
      <c r="K228" s="26"/>
      <c r="L228" s="26"/>
      <c r="M228" s="26"/>
      <c r="N228" s="26"/>
      <c r="O228" s="26"/>
      <c r="P228" s="26"/>
      <c r="Q228" s="26"/>
      <c r="R228" s="26"/>
      <c r="S228" s="26"/>
      <c r="T228" s="26"/>
      <c r="U228" s="26"/>
      <c r="V228" s="18"/>
      <c r="W228" s="18"/>
      <c r="X228" s="18"/>
      <c r="Y228" s="18"/>
      <c r="Z228" s="18"/>
      <c r="AA228" s="18"/>
      <c r="AB228" s="18"/>
      <c r="AC228" s="18"/>
      <c r="AD228" s="18"/>
      <c r="AE228" s="18"/>
      <c r="AF228" s="18"/>
      <c r="AG228" s="18"/>
      <c r="AH228" s="18"/>
      <c r="AI228" s="18"/>
      <c r="AJ228" s="18"/>
      <c r="AK228" s="18"/>
      <c r="AL228" s="18"/>
      <c r="AM228" s="18"/>
      <c r="AN228" s="18"/>
      <c r="AO228" s="18"/>
      <c r="AP228" s="18"/>
      <c r="AQ228" s="18"/>
      <c r="AR228" s="18"/>
      <c r="AS228" s="18"/>
      <c r="AT228" s="18"/>
      <c r="AU228" s="18"/>
      <c r="AV228" s="18"/>
      <c r="AW228" s="18"/>
      <c r="AX228" s="18"/>
      <c r="AY228" s="18"/>
      <c r="AZ228" s="18"/>
      <c r="BA228" s="18"/>
      <c r="BB228" s="18"/>
      <c r="BC228" s="18"/>
      <c r="BD228" s="18"/>
      <c r="BE228" s="18"/>
      <c r="BF228" s="18"/>
      <c r="BG228" s="18"/>
      <c r="BH228" s="18"/>
      <c r="BI228" s="18"/>
      <c r="BJ228" s="18"/>
      <c r="BK228" s="18"/>
      <c r="BL228" s="18"/>
      <c r="BM228" s="18"/>
      <c r="BN228" s="18"/>
      <c r="BO228" s="18"/>
      <c r="BP228" s="18"/>
      <c r="BQ228" s="18"/>
      <c r="BR228" s="18"/>
      <c r="BS228" s="18"/>
      <c r="BT228" s="18"/>
      <c r="BU228" s="18"/>
    </row>
    <row r="229" spans="1:73" x14ac:dyDescent="0.25">
      <c r="A229" s="26"/>
      <c r="B229" s="26"/>
      <c r="C229" s="26"/>
      <c r="D229" s="26"/>
      <c r="E229" s="26"/>
      <c r="F229" s="26"/>
      <c r="G229" s="26"/>
      <c r="H229" s="26"/>
      <c r="I229" s="26"/>
      <c r="J229" s="26"/>
      <c r="K229" s="26"/>
      <c r="L229" s="26"/>
      <c r="M229" s="26"/>
      <c r="N229" s="26"/>
      <c r="O229" s="26"/>
      <c r="P229" s="26"/>
      <c r="Q229" s="26"/>
      <c r="R229" s="26"/>
      <c r="S229" s="26"/>
      <c r="T229" s="26"/>
      <c r="U229" s="26"/>
      <c r="V229" s="18"/>
      <c r="W229" s="18"/>
      <c r="X229" s="18"/>
      <c r="Y229" s="18"/>
      <c r="Z229" s="18"/>
      <c r="AA229" s="18"/>
      <c r="AB229" s="18"/>
      <c r="AC229" s="18"/>
      <c r="AD229" s="18"/>
      <c r="AE229" s="18"/>
      <c r="AF229" s="18"/>
      <c r="AG229" s="18"/>
      <c r="AH229" s="18"/>
      <c r="AI229" s="18"/>
      <c r="AJ229" s="18"/>
      <c r="AK229" s="18"/>
      <c r="AL229" s="18"/>
      <c r="AM229" s="18"/>
      <c r="AN229" s="18"/>
      <c r="AO229" s="18"/>
      <c r="AP229" s="18"/>
      <c r="AQ229" s="18"/>
      <c r="AR229" s="18"/>
      <c r="AS229" s="18"/>
      <c r="AT229" s="18"/>
      <c r="AU229" s="18"/>
      <c r="AV229" s="18"/>
      <c r="AW229" s="18"/>
      <c r="AX229" s="18"/>
      <c r="AY229" s="18"/>
      <c r="AZ229" s="18"/>
      <c r="BA229" s="18"/>
      <c r="BB229" s="18"/>
      <c r="BC229" s="18"/>
      <c r="BD229" s="18"/>
      <c r="BE229" s="18"/>
      <c r="BF229" s="18"/>
      <c r="BG229" s="18"/>
      <c r="BH229" s="18"/>
      <c r="BI229" s="18"/>
      <c r="BJ229" s="18"/>
      <c r="BK229" s="18"/>
      <c r="BL229" s="18"/>
      <c r="BM229" s="18"/>
      <c r="BN229" s="18"/>
      <c r="BO229" s="18"/>
      <c r="BP229" s="18"/>
      <c r="BQ229" s="18"/>
      <c r="BR229" s="18"/>
      <c r="BS229" s="18"/>
      <c r="BT229" s="18"/>
      <c r="BU229" s="18"/>
    </row>
    <row r="230" spans="1:73" x14ac:dyDescent="0.25">
      <c r="A230" s="26"/>
      <c r="B230" s="26"/>
      <c r="C230" s="26"/>
      <c r="D230" s="26"/>
      <c r="E230" s="26"/>
      <c r="F230" s="26"/>
      <c r="G230" s="26"/>
      <c r="H230" s="26"/>
      <c r="I230" s="26"/>
      <c r="J230" s="26"/>
      <c r="K230" s="26"/>
      <c r="L230" s="26"/>
      <c r="M230" s="26"/>
      <c r="N230" s="26"/>
      <c r="O230" s="26"/>
      <c r="P230" s="26"/>
      <c r="Q230" s="26"/>
      <c r="R230" s="26"/>
      <c r="S230" s="26"/>
      <c r="T230" s="26"/>
      <c r="U230" s="26"/>
      <c r="V230" s="18"/>
      <c r="W230" s="18"/>
      <c r="X230" s="18"/>
      <c r="Y230" s="18"/>
      <c r="Z230" s="18"/>
      <c r="AA230" s="18"/>
      <c r="AB230" s="18"/>
      <c r="AC230" s="18"/>
      <c r="AD230" s="18"/>
      <c r="AE230" s="18"/>
      <c r="AF230" s="18"/>
      <c r="AG230" s="18"/>
      <c r="AH230" s="18"/>
      <c r="AI230" s="18"/>
      <c r="AJ230" s="18"/>
      <c r="AK230" s="18"/>
      <c r="AL230" s="18"/>
      <c r="AM230" s="18"/>
      <c r="AN230" s="18"/>
      <c r="AO230" s="18"/>
      <c r="AP230" s="18"/>
      <c r="AQ230" s="18"/>
      <c r="AR230" s="18"/>
      <c r="AS230" s="18"/>
      <c r="AT230" s="18"/>
      <c r="AU230" s="18"/>
      <c r="AV230" s="18"/>
      <c r="AW230" s="18"/>
      <c r="AX230" s="18"/>
      <c r="AY230" s="18"/>
      <c r="AZ230" s="18"/>
      <c r="BA230" s="18"/>
      <c r="BB230" s="18"/>
      <c r="BC230" s="18"/>
      <c r="BD230" s="18"/>
      <c r="BE230" s="18"/>
      <c r="BF230" s="18"/>
      <c r="BG230" s="18"/>
      <c r="BH230" s="18"/>
      <c r="BI230" s="18"/>
      <c r="BJ230" s="18"/>
      <c r="BK230" s="18"/>
      <c r="BL230" s="18"/>
      <c r="BM230" s="18"/>
      <c r="BN230" s="18"/>
      <c r="BO230" s="18"/>
      <c r="BP230" s="18"/>
      <c r="BQ230" s="18"/>
      <c r="BR230" s="18"/>
      <c r="BS230" s="18"/>
      <c r="BT230" s="18"/>
      <c r="BU230" s="18"/>
    </row>
    <row r="231" spans="1:73" x14ac:dyDescent="0.25">
      <c r="A231" s="26"/>
      <c r="B231" s="26"/>
      <c r="C231" s="26"/>
      <c r="D231" s="26"/>
      <c r="E231" s="26"/>
      <c r="F231" s="26"/>
      <c r="G231" s="26"/>
      <c r="H231" s="26"/>
      <c r="I231" s="26"/>
      <c r="J231" s="26"/>
      <c r="K231" s="26"/>
      <c r="L231" s="26"/>
      <c r="M231" s="26"/>
      <c r="N231" s="26"/>
      <c r="O231" s="26"/>
      <c r="P231" s="26"/>
      <c r="Q231" s="26"/>
      <c r="R231" s="26"/>
      <c r="S231" s="26"/>
      <c r="T231" s="26"/>
      <c r="U231" s="26"/>
      <c r="V231" s="18"/>
      <c r="W231" s="18"/>
      <c r="X231" s="18"/>
      <c r="Y231" s="18"/>
      <c r="Z231" s="18"/>
      <c r="AA231" s="18"/>
      <c r="AB231" s="18"/>
      <c r="AC231" s="18"/>
      <c r="AD231" s="18"/>
      <c r="AE231" s="18"/>
      <c r="AF231" s="18"/>
      <c r="AG231" s="18"/>
      <c r="AH231" s="18"/>
      <c r="AI231" s="18"/>
      <c r="AJ231" s="18"/>
      <c r="AK231" s="18"/>
      <c r="AL231" s="18"/>
      <c r="AM231" s="18"/>
      <c r="AN231" s="18"/>
      <c r="AO231" s="18"/>
      <c r="AP231" s="18"/>
      <c r="AQ231" s="18"/>
      <c r="AR231" s="18"/>
      <c r="AS231" s="18"/>
      <c r="AT231" s="18"/>
      <c r="AU231" s="18"/>
      <c r="AV231" s="18"/>
      <c r="AW231" s="18"/>
      <c r="AX231" s="18"/>
      <c r="AY231" s="18"/>
      <c r="AZ231" s="18"/>
      <c r="BA231" s="18"/>
      <c r="BB231" s="18"/>
      <c r="BC231" s="18"/>
      <c r="BD231" s="18"/>
      <c r="BE231" s="18"/>
      <c r="BF231" s="18"/>
      <c r="BG231" s="18"/>
      <c r="BH231" s="18"/>
      <c r="BI231" s="18"/>
      <c r="BJ231" s="18"/>
      <c r="BK231" s="18"/>
      <c r="BL231" s="18"/>
      <c r="BM231" s="18"/>
      <c r="BN231" s="18"/>
      <c r="BO231" s="18"/>
      <c r="BP231" s="18"/>
      <c r="BQ231" s="18"/>
      <c r="BR231" s="18"/>
      <c r="BS231" s="18"/>
      <c r="BT231" s="18"/>
      <c r="BU231" s="18"/>
    </row>
    <row r="232" spans="1:73" x14ac:dyDescent="0.25">
      <c r="A232" s="26"/>
      <c r="B232" s="26"/>
      <c r="C232" s="26"/>
      <c r="D232" s="26"/>
      <c r="E232" s="26"/>
      <c r="F232" s="26"/>
      <c r="G232" s="26"/>
      <c r="H232" s="26"/>
      <c r="I232" s="26"/>
      <c r="J232" s="26"/>
      <c r="K232" s="26"/>
      <c r="L232" s="26"/>
      <c r="M232" s="26"/>
      <c r="N232" s="26"/>
      <c r="O232" s="26"/>
      <c r="P232" s="26"/>
      <c r="Q232" s="26"/>
      <c r="R232" s="26"/>
      <c r="S232" s="26"/>
      <c r="T232" s="26"/>
      <c r="U232" s="26"/>
      <c r="V232" s="18"/>
      <c r="W232" s="18"/>
      <c r="X232" s="18"/>
      <c r="Y232" s="18"/>
      <c r="Z232" s="18"/>
      <c r="AA232" s="18"/>
      <c r="AB232" s="18"/>
      <c r="AC232" s="18"/>
      <c r="AD232" s="18"/>
      <c r="AE232" s="18"/>
      <c r="AF232" s="18"/>
      <c r="AG232" s="18"/>
      <c r="AH232" s="18"/>
      <c r="AI232" s="18"/>
      <c r="AJ232" s="18"/>
      <c r="AK232" s="18"/>
      <c r="AL232" s="18"/>
      <c r="AM232" s="18"/>
      <c r="AN232" s="18"/>
      <c r="AO232" s="18"/>
      <c r="AP232" s="18"/>
      <c r="AQ232" s="18"/>
      <c r="AR232" s="18"/>
      <c r="AS232" s="18"/>
      <c r="AT232" s="18"/>
      <c r="AU232" s="18"/>
      <c r="AV232" s="18"/>
      <c r="AW232" s="18"/>
      <c r="AX232" s="18"/>
      <c r="AY232" s="18"/>
      <c r="AZ232" s="18"/>
      <c r="BA232" s="18"/>
      <c r="BB232" s="18"/>
      <c r="BC232" s="18"/>
      <c r="BD232" s="18"/>
      <c r="BE232" s="18"/>
      <c r="BF232" s="18"/>
      <c r="BG232" s="18"/>
      <c r="BH232" s="18"/>
      <c r="BI232" s="18"/>
      <c r="BJ232" s="18"/>
      <c r="BK232" s="18"/>
      <c r="BL232" s="18"/>
      <c r="BM232" s="18"/>
      <c r="BN232" s="18"/>
      <c r="BO232" s="18"/>
      <c r="BP232" s="18"/>
      <c r="BQ232" s="18"/>
      <c r="BR232" s="18"/>
      <c r="BS232" s="18"/>
      <c r="BT232" s="18"/>
      <c r="BU232" s="18"/>
    </row>
    <row r="233" spans="1:73" x14ac:dyDescent="0.25">
      <c r="A233" s="26"/>
      <c r="B233" s="26"/>
      <c r="C233" s="26"/>
      <c r="D233" s="26"/>
      <c r="E233" s="26"/>
      <c r="F233" s="26"/>
      <c r="G233" s="26"/>
      <c r="H233" s="26"/>
      <c r="I233" s="26"/>
      <c r="J233" s="26"/>
      <c r="K233" s="26"/>
      <c r="L233" s="26"/>
      <c r="M233" s="26"/>
      <c r="N233" s="26"/>
      <c r="O233" s="26"/>
      <c r="P233" s="26"/>
      <c r="Q233" s="26"/>
      <c r="R233" s="26"/>
      <c r="S233" s="26"/>
      <c r="T233" s="26"/>
      <c r="U233" s="26"/>
      <c r="V233" s="18"/>
      <c r="W233" s="18"/>
      <c r="X233" s="18"/>
      <c r="Y233" s="18"/>
      <c r="Z233" s="18"/>
      <c r="AA233" s="18"/>
      <c r="AB233" s="18"/>
      <c r="AC233" s="18"/>
      <c r="AD233" s="18"/>
      <c r="AE233" s="18"/>
      <c r="AF233" s="18"/>
      <c r="AG233" s="18"/>
      <c r="AH233" s="18"/>
      <c r="AI233" s="18"/>
      <c r="AJ233" s="18"/>
      <c r="AK233" s="18"/>
      <c r="AL233" s="18"/>
      <c r="AM233" s="18"/>
      <c r="AN233" s="18"/>
      <c r="AO233" s="18"/>
      <c r="AP233" s="18"/>
      <c r="AQ233" s="18"/>
      <c r="AR233" s="18"/>
      <c r="AS233" s="18"/>
      <c r="AT233" s="18"/>
      <c r="AU233" s="18"/>
      <c r="AV233" s="18"/>
      <c r="AW233" s="18"/>
      <c r="AX233" s="18"/>
      <c r="AY233" s="18"/>
      <c r="AZ233" s="18"/>
      <c r="BA233" s="18"/>
      <c r="BB233" s="18"/>
      <c r="BC233" s="18"/>
      <c r="BD233" s="18"/>
      <c r="BE233" s="18"/>
      <c r="BF233" s="18"/>
      <c r="BG233" s="18"/>
      <c r="BH233" s="18"/>
      <c r="BI233" s="18"/>
      <c r="BJ233" s="18"/>
      <c r="BK233" s="18"/>
      <c r="BL233" s="18"/>
      <c r="BM233" s="18"/>
      <c r="BN233" s="18"/>
      <c r="BO233" s="18"/>
      <c r="BP233" s="18"/>
      <c r="BQ233" s="18"/>
      <c r="BR233" s="18"/>
      <c r="BS233" s="18"/>
      <c r="BT233" s="18"/>
      <c r="BU233" s="18"/>
    </row>
    <row r="234" spans="1:73" x14ac:dyDescent="0.25">
      <c r="A234" s="26"/>
      <c r="B234" s="26"/>
      <c r="C234" s="26"/>
      <c r="D234" s="26"/>
      <c r="E234" s="26"/>
      <c r="F234" s="26"/>
      <c r="G234" s="26"/>
      <c r="H234" s="26"/>
      <c r="I234" s="26"/>
      <c r="J234" s="26"/>
      <c r="K234" s="26"/>
      <c r="L234" s="26"/>
      <c r="M234" s="26"/>
      <c r="N234" s="26"/>
      <c r="O234" s="26"/>
      <c r="P234" s="26"/>
      <c r="Q234" s="26"/>
      <c r="R234" s="26"/>
      <c r="S234" s="26"/>
      <c r="T234" s="26"/>
      <c r="U234" s="26"/>
      <c r="V234" s="18"/>
      <c r="W234" s="18"/>
      <c r="X234" s="18"/>
      <c r="Y234" s="18"/>
      <c r="Z234" s="18"/>
      <c r="AA234" s="18"/>
      <c r="AB234" s="18"/>
      <c r="AC234" s="18"/>
      <c r="AD234" s="18"/>
      <c r="AE234" s="18"/>
      <c r="AF234" s="18"/>
      <c r="AG234" s="18"/>
      <c r="AH234" s="18"/>
      <c r="AI234" s="18"/>
      <c r="AJ234" s="18"/>
      <c r="AK234" s="18"/>
      <c r="AL234" s="18"/>
      <c r="AM234" s="18"/>
      <c r="AN234" s="18"/>
      <c r="AO234" s="18"/>
      <c r="AP234" s="18"/>
      <c r="AQ234" s="18"/>
      <c r="AR234" s="18"/>
      <c r="AS234" s="18"/>
      <c r="AT234" s="18"/>
      <c r="AU234" s="18"/>
      <c r="AV234" s="18"/>
      <c r="AW234" s="18"/>
      <c r="AX234" s="18"/>
      <c r="AY234" s="18"/>
      <c r="AZ234" s="18"/>
      <c r="BA234" s="18"/>
      <c r="BB234" s="18"/>
      <c r="BC234" s="18"/>
      <c r="BD234" s="18"/>
      <c r="BE234" s="18"/>
      <c r="BF234" s="18"/>
      <c r="BG234" s="18"/>
      <c r="BH234" s="18"/>
      <c r="BI234" s="18"/>
      <c r="BJ234" s="18"/>
      <c r="BK234" s="18"/>
      <c r="BL234" s="18"/>
      <c r="BM234" s="18"/>
      <c r="BN234" s="18"/>
      <c r="BO234" s="18"/>
      <c r="BP234" s="18"/>
      <c r="BQ234" s="18"/>
      <c r="BR234" s="18"/>
      <c r="BS234" s="18"/>
      <c r="BT234" s="18"/>
      <c r="BU234" s="18"/>
    </row>
    <row r="235" spans="1:73" x14ac:dyDescent="0.25">
      <c r="A235" s="26"/>
      <c r="B235" s="26"/>
      <c r="C235" s="26"/>
      <c r="D235" s="26"/>
      <c r="E235" s="26"/>
      <c r="F235" s="26"/>
      <c r="G235" s="26"/>
      <c r="H235" s="26"/>
      <c r="I235" s="26"/>
      <c r="J235" s="26"/>
      <c r="K235" s="26"/>
      <c r="L235" s="26"/>
      <c r="M235" s="26"/>
      <c r="N235" s="26"/>
      <c r="O235" s="26"/>
      <c r="P235" s="26"/>
      <c r="Q235" s="26"/>
      <c r="R235" s="26"/>
      <c r="S235" s="26"/>
      <c r="T235" s="26"/>
      <c r="U235" s="26"/>
      <c r="V235" s="18"/>
      <c r="W235" s="18"/>
      <c r="X235" s="18"/>
      <c r="Y235" s="18"/>
      <c r="Z235" s="18"/>
      <c r="AA235" s="18"/>
      <c r="AB235" s="18"/>
      <c r="AC235" s="18"/>
      <c r="AD235" s="18"/>
      <c r="AE235" s="18"/>
      <c r="AF235" s="18"/>
      <c r="AG235" s="18"/>
      <c r="AH235" s="18"/>
      <c r="AI235" s="18"/>
      <c r="AJ235" s="18"/>
      <c r="AK235" s="18"/>
      <c r="AL235" s="18"/>
      <c r="AM235" s="18"/>
      <c r="AN235" s="18"/>
      <c r="AO235" s="18"/>
      <c r="AP235" s="18"/>
      <c r="AQ235" s="18"/>
      <c r="AR235" s="18"/>
      <c r="AS235" s="18"/>
      <c r="AT235" s="18"/>
      <c r="AU235" s="18"/>
      <c r="AV235" s="18"/>
      <c r="AW235" s="18"/>
      <c r="AX235" s="18"/>
      <c r="AY235" s="18"/>
      <c r="AZ235" s="18"/>
      <c r="BA235" s="18"/>
      <c r="BB235" s="18"/>
      <c r="BC235" s="18"/>
      <c r="BD235" s="18"/>
      <c r="BE235" s="18"/>
      <c r="BF235" s="18"/>
      <c r="BG235" s="18"/>
      <c r="BH235" s="18"/>
      <c r="BI235" s="18"/>
      <c r="BJ235" s="18"/>
      <c r="BK235" s="18"/>
      <c r="BL235" s="18"/>
      <c r="BM235" s="18"/>
      <c r="BN235" s="18"/>
      <c r="BO235" s="18"/>
      <c r="BP235" s="18"/>
      <c r="BQ235" s="18"/>
      <c r="BR235" s="18"/>
      <c r="BS235" s="18"/>
      <c r="BT235" s="18"/>
      <c r="BU235" s="18"/>
    </row>
    <row r="236" spans="1:73" x14ac:dyDescent="0.25">
      <c r="A236" s="26"/>
      <c r="B236" s="26"/>
      <c r="C236" s="26"/>
      <c r="D236" s="26"/>
      <c r="E236" s="26"/>
      <c r="F236" s="26"/>
      <c r="G236" s="26"/>
      <c r="H236" s="26"/>
      <c r="I236" s="26"/>
      <c r="J236" s="26"/>
      <c r="K236" s="26"/>
      <c r="L236" s="26"/>
      <c r="M236" s="26"/>
      <c r="N236" s="26"/>
      <c r="O236" s="26"/>
      <c r="P236" s="26"/>
      <c r="Q236" s="26"/>
      <c r="R236" s="26"/>
      <c r="S236" s="26"/>
      <c r="T236" s="26"/>
      <c r="U236" s="26"/>
      <c r="V236" s="18"/>
      <c r="W236" s="18"/>
      <c r="X236" s="18"/>
      <c r="Y236" s="18"/>
      <c r="Z236" s="18"/>
      <c r="AA236" s="18"/>
      <c r="AB236" s="18"/>
      <c r="AC236" s="18"/>
      <c r="AD236" s="18"/>
      <c r="AE236" s="18"/>
      <c r="AF236" s="18"/>
      <c r="AG236" s="18"/>
      <c r="AH236" s="18"/>
      <c r="AI236" s="18"/>
      <c r="AJ236" s="18"/>
      <c r="AK236" s="18"/>
      <c r="AL236" s="18"/>
      <c r="AM236" s="18"/>
      <c r="AN236" s="18"/>
      <c r="AO236" s="18"/>
      <c r="AP236" s="18"/>
      <c r="AQ236" s="18"/>
      <c r="AR236" s="18"/>
      <c r="AS236" s="18"/>
      <c r="AT236" s="18"/>
      <c r="AU236" s="18"/>
      <c r="AV236" s="18"/>
      <c r="AW236" s="18"/>
      <c r="AX236" s="18"/>
      <c r="AY236" s="18"/>
      <c r="AZ236" s="18"/>
      <c r="BA236" s="18"/>
      <c r="BB236" s="18"/>
      <c r="BC236" s="18"/>
      <c r="BD236" s="18"/>
      <c r="BE236" s="18"/>
      <c r="BF236" s="18"/>
      <c r="BG236" s="18"/>
      <c r="BH236" s="18"/>
      <c r="BI236" s="18"/>
      <c r="BJ236" s="18"/>
      <c r="BK236" s="18"/>
      <c r="BL236" s="18"/>
      <c r="BM236" s="18"/>
      <c r="BN236" s="18"/>
      <c r="BO236" s="18"/>
      <c r="BP236" s="18"/>
      <c r="BQ236" s="18"/>
      <c r="BR236" s="18"/>
      <c r="BS236" s="18"/>
      <c r="BT236" s="18"/>
      <c r="BU236" s="18"/>
    </row>
    <row r="237" spans="1:73" x14ac:dyDescent="0.25">
      <c r="A237" s="26"/>
      <c r="B237" s="26"/>
      <c r="C237" s="26"/>
      <c r="D237" s="26"/>
      <c r="E237" s="26"/>
      <c r="F237" s="26"/>
      <c r="G237" s="26"/>
      <c r="H237" s="26"/>
      <c r="I237" s="26"/>
      <c r="J237" s="26"/>
      <c r="K237" s="26"/>
      <c r="L237" s="26"/>
      <c r="M237" s="26"/>
      <c r="N237" s="26"/>
      <c r="O237" s="26"/>
      <c r="P237" s="26"/>
      <c r="Q237" s="26"/>
      <c r="R237" s="26"/>
      <c r="S237" s="26"/>
      <c r="T237" s="26"/>
      <c r="U237" s="26"/>
      <c r="V237" s="18"/>
      <c r="W237" s="18"/>
      <c r="X237" s="18"/>
      <c r="Y237" s="18"/>
      <c r="Z237" s="18"/>
      <c r="AA237" s="18"/>
      <c r="AB237" s="18"/>
      <c r="AC237" s="18"/>
      <c r="AD237" s="18"/>
      <c r="AE237" s="18"/>
      <c r="AF237" s="18"/>
      <c r="AG237" s="18"/>
      <c r="AH237" s="18"/>
      <c r="AI237" s="18"/>
      <c r="AJ237" s="18"/>
      <c r="AK237" s="18"/>
      <c r="AL237" s="18"/>
      <c r="AM237" s="18"/>
      <c r="AN237" s="18"/>
      <c r="AO237" s="18"/>
      <c r="AP237" s="18"/>
      <c r="AQ237" s="18"/>
      <c r="AR237" s="18"/>
      <c r="AS237" s="18"/>
      <c r="AT237" s="18"/>
      <c r="AU237" s="18"/>
      <c r="AV237" s="18"/>
      <c r="AW237" s="18"/>
      <c r="AX237" s="18"/>
      <c r="AY237" s="18"/>
      <c r="AZ237" s="18"/>
      <c r="BA237" s="18"/>
      <c r="BB237" s="18"/>
      <c r="BC237" s="18"/>
      <c r="BD237" s="18"/>
      <c r="BE237" s="18"/>
      <c r="BF237" s="18"/>
      <c r="BG237" s="18"/>
      <c r="BH237" s="18"/>
      <c r="BI237" s="18"/>
      <c r="BJ237" s="18"/>
      <c r="BK237" s="18"/>
      <c r="BL237" s="18"/>
      <c r="BM237" s="18"/>
      <c r="BN237" s="18"/>
      <c r="BO237" s="18"/>
      <c r="BP237" s="18"/>
      <c r="BQ237" s="18"/>
      <c r="BR237" s="18"/>
      <c r="BS237" s="18"/>
      <c r="BT237" s="18"/>
      <c r="BU237" s="18"/>
    </row>
    <row r="238" spans="1:73" x14ac:dyDescent="0.25">
      <c r="A238" s="26"/>
      <c r="B238" s="26"/>
      <c r="C238" s="26"/>
      <c r="D238" s="26"/>
      <c r="E238" s="26"/>
      <c r="F238" s="26"/>
      <c r="G238" s="26"/>
      <c r="H238" s="26"/>
      <c r="I238" s="26"/>
      <c r="J238" s="26"/>
      <c r="K238" s="26"/>
      <c r="L238" s="26"/>
      <c r="M238" s="26"/>
      <c r="N238" s="26"/>
      <c r="O238" s="26"/>
      <c r="P238" s="26"/>
      <c r="Q238" s="26"/>
      <c r="R238" s="26"/>
      <c r="S238" s="26"/>
      <c r="T238" s="26"/>
      <c r="U238" s="26"/>
      <c r="V238" s="18"/>
      <c r="W238" s="18"/>
      <c r="X238" s="18"/>
      <c r="Y238" s="18"/>
      <c r="Z238" s="18"/>
      <c r="AA238" s="18"/>
      <c r="AB238" s="18"/>
      <c r="AC238" s="18"/>
      <c r="AD238" s="18"/>
      <c r="AE238" s="18"/>
      <c r="AF238" s="18"/>
      <c r="AG238" s="18"/>
      <c r="AH238" s="18"/>
      <c r="AI238" s="18"/>
      <c r="AJ238" s="18"/>
      <c r="AK238" s="18"/>
      <c r="AL238" s="18"/>
      <c r="AM238" s="18"/>
      <c r="AN238" s="18"/>
      <c r="AO238" s="18"/>
      <c r="AP238" s="18"/>
      <c r="AQ238" s="18"/>
      <c r="AR238" s="18"/>
      <c r="AS238" s="18"/>
      <c r="AT238" s="18"/>
      <c r="AU238" s="18"/>
      <c r="AV238" s="18"/>
      <c r="AW238" s="18"/>
      <c r="AX238" s="18"/>
      <c r="AY238" s="18"/>
      <c r="AZ238" s="18"/>
      <c r="BA238" s="18"/>
      <c r="BB238" s="18"/>
      <c r="BC238" s="18"/>
      <c r="BD238" s="18"/>
      <c r="BE238" s="18"/>
      <c r="BF238" s="18"/>
      <c r="BG238" s="18"/>
      <c r="BH238" s="18"/>
      <c r="BI238" s="18"/>
      <c r="BJ238" s="18"/>
      <c r="BK238" s="18"/>
      <c r="BL238" s="18"/>
      <c r="BM238" s="18"/>
      <c r="BN238" s="18"/>
      <c r="BO238" s="18"/>
      <c r="BP238" s="18"/>
      <c r="BQ238" s="18"/>
      <c r="BR238" s="18"/>
      <c r="BS238" s="18"/>
      <c r="BT238" s="18"/>
      <c r="BU238" s="18"/>
    </row>
    <row r="239" spans="1:73" x14ac:dyDescent="0.25">
      <c r="A239" s="26"/>
      <c r="B239" s="26"/>
      <c r="C239" s="26"/>
      <c r="D239" s="26"/>
      <c r="E239" s="26"/>
      <c r="F239" s="26"/>
      <c r="G239" s="26"/>
      <c r="H239" s="26"/>
      <c r="I239" s="26"/>
      <c r="J239" s="26"/>
      <c r="K239" s="26"/>
      <c r="L239" s="26"/>
      <c r="M239" s="26"/>
      <c r="N239" s="26"/>
      <c r="O239" s="26"/>
      <c r="P239" s="26"/>
      <c r="Q239" s="26"/>
      <c r="R239" s="26"/>
      <c r="S239" s="26"/>
      <c r="T239" s="26"/>
      <c r="U239" s="26"/>
      <c r="V239" s="18"/>
      <c r="W239" s="18"/>
      <c r="X239" s="18"/>
      <c r="Y239" s="18"/>
      <c r="Z239" s="18"/>
      <c r="AA239" s="18"/>
      <c r="AB239" s="18"/>
      <c r="AC239" s="18"/>
      <c r="AD239" s="18"/>
      <c r="AE239" s="18"/>
      <c r="AF239" s="18"/>
      <c r="AG239" s="18"/>
      <c r="AH239" s="18"/>
      <c r="AI239" s="18"/>
      <c r="AJ239" s="18"/>
      <c r="AK239" s="18"/>
      <c r="AL239" s="18"/>
      <c r="AM239" s="18"/>
      <c r="AN239" s="18"/>
      <c r="AO239" s="18"/>
      <c r="AP239" s="18"/>
      <c r="AQ239" s="18"/>
      <c r="AR239" s="18"/>
      <c r="AS239" s="18"/>
      <c r="AT239" s="18"/>
      <c r="AU239" s="18"/>
      <c r="AV239" s="18"/>
      <c r="AW239" s="18"/>
      <c r="AX239" s="18"/>
      <c r="AY239" s="18"/>
      <c r="AZ239" s="18"/>
      <c r="BA239" s="18"/>
      <c r="BB239" s="18"/>
      <c r="BC239" s="18"/>
      <c r="BD239" s="18"/>
      <c r="BE239" s="18"/>
      <c r="BF239" s="18"/>
      <c r="BG239" s="18"/>
      <c r="BH239" s="18"/>
      <c r="BI239" s="18"/>
      <c r="BJ239" s="18"/>
      <c r="BK239" s="18"/>
      <c r="BL239" s="18"/>
      <c r="BM239" s="18"/>
      <c r="BN239" s="18"/>
      <c r="BO239" s="18"/>
      <c r="BP239" s="18"/>
      <c r="BQ239" s="18"/>
      <c r="BR239" s="18"/>
      <c r="BS239" s="18"/>
      <c r="BT239" s="18"/>
      <c r="BU239" s="18"/>
    </row>
    <row r="240" spans="1:73" x14ac:dyDescent="0.25">
      <c r="A240" s="26"/>
      <c r="B240" s="26"/>
      <c r="C240" s="26"/>
      <c r="D240" s="26"/>
      <c r="E240" s="26"/>
      <c r="F240" s="26"/>
      <c r="G240" s="26"/>
      <c r="H240" s="26"/>
      <c r="I240" s="26"/>
      <c r="J240" s="26"/>
      <c r="K240" s="26"/>
      <c r="L240" s="26"/>
      <c r="M240" s="26"/>
      <c r="N240" s="26"/>
      <c r="O240" s="26"/>
      <c r="P240" s="26"/>
      <c r="Q240" s="26"/>
      <c r="R240" s="26"/>
      <c r="S240" s="26"/>
      <c r="T240" s="26"/>
      <c r="U240" s="26"/>
      <c r="V240" s="18"/>
      <c r="W240" s="18"/>
      <c r="X240" s="18"/>
      <c r="Y240" s="18"/>
      <c r="Z240" s="18"/>
      <c r="AA240" s="18"/>
      <c r="AB240" s="18"/>
      <c r="AC240" s="18"/>
      <c r="AD240" s="18"/>
      <c r="AE240" s="18"/>
      <c r="AF240" s="18"/>
      <c r="AG240" s="18"/>
      <c r="AH240" s="18"/>
      <c r="AI240" s="18"/>
      <c r="AJ240" s="18"/>
      <c r="AK240" s="18"/>
      <c r="AL240" s="18"/>
      <c r="AM240" s="18"/>
      <c r="AN240" s="18"/>
      <c r="AO240" s="18"/>
      <c r="AP240" s="18"/>
      <c r="AQ240" s="18"/>
      <c r="AR240" s="18"/>
      <c r="AS240" s="18"/>
      <c r="AT240" s="18"/>
      <c r="AU240" s="18"/>
      <c r="AV240" s="18"/>
      <c r="AW240" s="18"/>
      <c r="AX240" s="18"/>
      <c r="AY240" s="18"/>
      <c r="AZ240" s="18"/>
      <c r="BA240" s="18"/>
      <c r="BB240" s="18"/>
      <c r="BC240" s="18"/>
      <c r="BD240" s="18"/>
      <c r="BE240" s="18"/>
      <c r="BF240" s="18"/>
      <c r="BG240" s="18"/>
      <c r="BH240" s="18"/>
      <c r="BI240" s="18"/>
      <c r="BJ240" s="18"/>
      <c r="BK240" s="18"/>
      <c r="BL240" s="18"/>
      <c r="BM240" s="18"/>
      <c r="BN240" s="18"/>
      <c r="BO240" s="18"/>
      <c r="BP240" s="18"/>
      <c r="BQ240" s="18"/>
      <c r="BR240" s="18"/>
      <c r="BS240" s="18"/>
      <c r="BT240" s="18"/>
      <c r="BU240" s="18"/>
    </row>
    <row r="241" spans="1:73" x14ac:dyDescent="0.25">
      <c r="A241" s="26"/>
      <c r="B241" s="26"/>
      <c r="C241" s="26"/>
      <c r="D241" s="26"/>
      <c r="E241" s="26"/>
      <c r="F241" s="26"/>
      <c r="G241" s="26"/>
      <c r="H241" s="26"/>
      <c r="I241" s="26"/>
      <c r="J241" s="26"/>
      <c r="K241" s="26"/>
      <c r="L241" s="26"/>
      <c r="M241" s="26"/>
      <c r="N241" s="26"/>
      <c r="O241" s="26"/>
      <c r="P241" s="26"/>
      <c r="Q241" s="26"/>
      <c r="R241" s="26"/>
      <c r="S241" s="26"/>
      <c r="T241" s="26"/>
      <c r="U241" s="26"/>
      <c r="V241" s="18"/>
      <c r="W241" s="18"/>
      <c r="X241" s="18"/>
      <c r="Y241" s="18"/>
      <c r="Z241" s="18"/>
      <c r="AA241" s="18"/>
      <c r="AB241" s="18"/>
      <c r="AC241" s="18"/>
      <c r="AD241" s="18"/>
      <c r="AE241" s="18"/>
      <c r="AF241" s="18"/>
      <c r="AG241" s="18"/>
      <c r="AH241" s="18"/>
      <c r="AI241" s="18"/>
      <c r="AJ241" s="18"/>
      <c r="AK241" s="18"/>
      <c r="AL241" s="18"/>
      <c r="AM241" s="18"/>
      <c r="AN241" s="18"/>
      <c r="AO241" s="18"/>
      <c r="AP241" s="18"/>
      <c r="AQ241" s="18"/>
      <c r="AR241" s="18"/>
      <c r="AS241" s="18"/>
      <c r="AT241" s="18"/>
      <c r="AU241" s="18"/>
      <c r="AV241" s="18"/>
      <c r="AW241" s="18"/>
      <c r="AX241" s="18"/>
      <c r="AY241" s="18"/>
      <c r="AZ241" s="18"/>
      <c r="BA241" s="18"/>
      <c r="BB241" s="18"/>
      <c r="BC241" s="18"/>
      <c r="BD241" s="18"/>
      <c r="BE241" s="18"/>
      <c r="BF241" s="18"/>
      <c r="BG241" s="18"/>
      <c r="BH241" s="18"/>
      <c r="BI241" s="18"/>
      <c r="BJ241" s="18"/>
      <c r="BK241" s="18"/>
      <c r="BL241" s="18"/>
      <c r="BM241" s="18"/>
      <c r="BN241" s="18"/>
      <c r="BO241" s="18"/>
      <c r="BP241" s="18"/>
      <c r="BQ241" s="18"/>
      <c r="BR241" s="18"/>
      <c r="BS241" s="18"/>
      <c r="BT241" s="18"/>
      <c r="BU241" s="18"/>
    </row>
    <row r="242" spans="1:73" x14ac:dyDescent="0.25">
      <c r="A242" s="26"/>
      <c r="B242" s="26"/>
      <c r="C242" s="26"/>
      <c r="D242" s="26"/>
      <c r="E242" s="26"/>
      <c r="F242" s="26"/>
      <c r="G242" s="26"/>
      <c r="H242" s="26"/>
      <c r="I242" s="26"/>
      <c r="J242" s="26"/>
      <c r="K242" s="26"/>
      <c r="L242" s="26"/>
      <c r="M242" s="26"/>
      <c r="N242" s="26"/>
      <c r="O242" s="26"/>
      <c r="P242" s="26"/>
      <c r="Q242" s="26"/>
      <c r="R242" s="26"/>
      <c r="S242" s="26"/>
      <c r="T242" s="26"/>
      <c r="U242" s="26"/>
      <c r="V242" s="18"/>
      <c r="W242" s="18"/>
      <c r="X242" s="18"/>
      <c r="Y242" s="18"/>
      <c r="Z242" s="18"/>
      <c r="AA242" s="18"/>
      <c r="AB242" s="18"/>
      <c r="AC242" s="18"/>
      <c r="AD242" s="18"/>
      <c r="AE242" s="18"/>
      <c r="AF242" s="18"/>
      <c r="AG242" s="18"/>
      <c r="AH242" s="18"/>
      <c r="AI242" s="18"/>
      <c r="AJ242" s="18"/>
      <c r="AK242" s="18"/>
      <c r="AL242" s="18"/>
      <c r="AM242" s="18"/>
      <c r="AN242" s="18"/>
      <c r="AO242" s="18"/>
      <c r="AP242" s="18"/>
      <c r="AQ242" s="18"/>
      <c r="AR242" s="18"/>
      <c r="AS242" s="18"/>
      <c r="AT242" s="18"/>
      <c r="AU242" s="18"/>
      <c r="AV242" s="18"/>
      <c r="AW242" s="18"/>
      <c r="AX242" s="18"/>
      <c r="AY242" s="18"/>
      <c r="AZ242" s="18"/>
      <c r="BA242" s="18"/>
      <c r="BB242" s="18"/>
      <c r="BC242" s="18"/>
      <c r="BD242" s="18"/>
      <c r="BE242" s="18"/>
      <c r="BF242" s="18"/>
      <c r="BG242" s="18"/>
      <c r="BH242" s="18"/>
      <c r="BI242" s="18"/>
      <c r="BJ242" s="18"/>
      <c r="BK242" s="18"/>
      <c r="BL242" s="18"/>
      <c r="BM242" s="18"/>
      <c r="BN242" s="18"/>
      <c r="BO242" s="18"/>
      <c r="BP242" s="18"/>
      <c r="BQ242" s="18"/>
      <c r="BR242" s="18"/>
      <c r="BS242" s="18"/>
      <c r="BT242" s="18"/>
      <c r="BU242" s="18"/>
    </row>
    <row r="243" spans="1:73" x14ac:dyDescent="0.25">
      <c r="A243" s="26"/>
      <c r="B243" s="26"/>
      <c r="C243" s="26"/>
      <c r="D243" s="26"/>
      <c r="E243" s="26"/>
      <c r="F243" s="26"/>
      <c r="G243" s="26"/>
      <c r="H243" s="26"/>
      <c r="I243" s="26"/>
      <c r="J243" s="26"/>
      <c r="K243" s="26"/>
      <c r="L243" s="26"/>
      <c r="M243" s="26"/>
      <c r="N243" s="26"/>
      <c r="O243" s="26"/>
      <c r="P243" s="26"/>
      <c r="Q243" s="26"/>
      <c r="R243" s="26"/>
      <c r="S243" s="26"/>
      <c r="T243" s="26"/>
      <c r="U243" s="26"/>
      <c r="V243" s="18"/>
      <c r="W243" s="18"/>
      <c r="X243" s="18"/>
      <c r="Y243" s="18"/>
      <c r="Z243" s="18"/>
      <c r="AA243" s="18"/>
      <c r="AB243" s="18"/>
      <c r="AC243" s="18"/>
      <c r="AD243" s="18"/>
      <c r="AE243" s="18"/>
      <c r="AF243" s="18"/>
      <c r="AG243" s="18"/>
      <c r="AH243" s="18"/>
      <c r="AI243" s="18"/>
      <c r="AJ243" s="18"/>
      <c r="AK243" s="18"/>
      <c r="AL243" s="18"/>
      <c r="AM243" s="18"/>
      <c r="AN243" s="18"/>
      <c r="AO243" s="18"/>
      <c r="AP243" s="18"/>
      <c r="AQ243" s="18"/>
      <c r="AR243" s="18"/>
      <c r="AS243" s="18"/>
      <c r="AT243" s="18"/>
      <c r="AU243" s="18"/>
      <c r="AV243" s="18"/>
      <c r="AW243" s="18"/>
      <c r="AX243" s="18"/>
      <c r="AY243" s="18"/>
      <c r="AZ243" s="18"/>
      <c r="BA243" s="18"/>
      <c r="BB243" s="18"/>
      <c r="BC243" s="18"/>
      <c r="BD243" s="18"/>
      <c r="BE243" s="18"/>
      <c r="BF243" s="18"/>
      <c r="BG243" s="18"/>
      <c r="BH243" s="18"/>
      <c r="BI243" s="18"/>
      <c r="BJ243" s="18"/>
      <c r="BK243" s="18"/>
      <c r="BL243" s="18"/>
      <c r="BM243" s="18"/>
      <c r="BN243" s="18"/>
      <c r="BO243" s="18"/>
      <c r="BP243" s="18"/>
      <c r="BQ243" s="18"/>
      <c r="BR243" s="18"/>
      <c r="BS243" s="18"/>
      <c r="BT243" s="18"/>
      <c r="BU243" s="18"/>
    </row>
    <row r="244" spans="1:73" x14ac:dyDescent="0.25">
      <c r="A244" s="26"/>
      <c r="B244" s="26"/>
      <c r="C244" s="26"/>
      <c r="D244" s="26"/>
      <c r="E244" s="26"/>
      <c r="F244" s="26"/>
      <c r="G244" s="26"/>
      <c r="H244" s="26"/>
      <c r="I244" s="26"/>
      <c r="J244" s="26"/>
      <c r="K244" s="26"/>
      <c r="L244" s="26"/>
      <c r="M244" s="26"/>
      <c r="N244" s="26"/>
      <c r="O244" s="26"/>
      <c r="P244" s="26"/>
      <c r="Q244" s="26"/>
      <c r="R244" s="26"/>
      <c r="S244" s="26"/>
      <c r="T244" s="26"/>
      <c r="U244" s="26"/>
      <c r="V244" s="18"/>
      <c r="W244" s="18"/>
      <c r="X244" s="18"/>
      <c r="Y244" s="18"/>
      <c r="Z244" s="18"/>
      <c r="AA244" s="18"/>
      <c r="AB244" s="18"/>
      <c r="AC244" s="18"/>
      <c r="AD244" s="18"/>
      <c r="AE244" s="18"/>
      <c r="AF244" s="18"/>
      <c r="AG244" s="18"/>
      <c r="AH244" s="18"/>
      <c r="AI244" s="18"/>
      <c r="AJ244" s="18"/>
      <c r="AK244" s="18"/>
      <c r="AL244" s="18"/>
      <c r="AM244" s="18"/>
      <c r="AN244" s="18"/>
      <c r="AO244" s="18"/>
      <c r="AP244" s="18"/>
      <c r="AQ244" s="18"/>
      <c r="AR244" s="18"/>
      <c r="AS244" s="18"/>
      <c r="AT244" s="18"/>
      <c r="AU244" s="18"/>
      <c r="AV244" s="18"/>
      <c r="AW244" s="18"/>
      <c r="AX244" s="18"/>
      <c r="AY244" s="18"/>
      <c r="AZ244" s="18"/>
      <c r="BA244" s="18"/>
      <c r="BB244" s="18"/>
      <c r="BC244" s="18"/>
      <c r="BD244" s="18"/>
      <c r="BE244" s="18"/>
      <c r="BF244" s="18"/>
      <c r="BG244" s="18"/>
      <c r="BH244" s="18"/>
      <c r="BI244" s="18"/>
      <c r="BJ244" s="18"/>
      <c r="BK244" s="18"/>
      <c r="BL244" s="18"/>
      <c r="BM244" s="18"/>
      <c r="BN244" s="18"/>
      <c r="BO244" s="18"/>
      <c r="BP244" s="18"/>
      <c r="BQ244" s="18"/>
      <c r="BR244" s="18"/>
      <c r="BS244" s="18"/>
      <c r="BT244" s="18"/>
      <c r="BU244" s="18"/>
    </row>
    <row r="245" spans="1:73" x14ac:dyDescent="0.25">
      <c r="A245" s="26"/>
      <c r="B245" s="26"/>
      <c r="C245" s="26"/>
      <c r="D245" s="26"/>
      <c r="E245" s="26"/>
      <c r="F245" s="26"/>
      <c r="G245" s="26"/>
      <c r="H245" s="26"/>
      <c r="I245" s="26"/>
      <c r="J245" s="26"/>
      <c r="K245" s="26"/>
      <c r="L245" s="26"/>
      <c r="M245" s="26"/>
      <c r="N245" s="26"/>
      <c r="O245" s="26"/>
      <c r="P245" s="26"/>
      <c r="Q245" s="26"/>
      <c r="R245" s="26"/>
      <c r="S245" s="26"/>
      <c r="T245" s="26"/>
      <c r="U245" s="26"/>
      <c r="V245" s="18"/>
      <c r="W245" s="18"/>
      <c r="X245" s="18"/>
      <c r="Y245" s="18"/>
      <c r="Z245" s="18"/>
      <c r="AA245" s="18"/>
      <c r="AB245" s="18"/>
      <c r="AC245" s="18"/>
      <c r="AD245" s="18"/>
      <c r="AE245" s="18"/>
      <c r="AF245" s="18"/>
      <c r="AG245" s="18"/>
      <c r="AH245" s="18"/>
      <c r="AI245" s="18"/>
      <c r="AJ245" s="18"/>
      <c r="AK245" s="18"/>
      <c r="AL245" s="18"/>
      <c r="AM245" s="18"/>
      <c r="AN245" s="18"/>
      <c r="AO245" s="18"/>
      <c r="AP245" s="18"/>
      <c r="AQ245" s="18"/>
      <c r="AR245" s="18"/>
      <c r="AS245" s="18"/>
      <c r="AT245" s="18"/>
      <c r="AU245" s="18"/>
      <c r="AV245" s="18"/>
      <c r="AW245" s="18"/>
      <c r="AX245" s="18"/>
      <c r="AY245" s="18"/>
      <c r="AZ245" s="18"/>
      <c r="BA245" s="18"/>
      <c r="BB245" s="18"/>
      <c r="BC245" s="18"/>
      <c r="BD245" s="18"/>
      <c r="BE245" s="18"/>
      <c r="BF245" s="18"/>
      <c r="BG245" s="18"/>
      <c r="BH245" s="18"/>
      <c r="BI245" s="18"/>
      <c r="BJ245" s="18"/>
      <c r="BK245" s="18"/>
      <c r="BL245" s="18"/>
      <c r="BM245" s="18"/>
      <c r="BN245" s="18"/>
      <c r="BO245" s="18"/>
      <c r="BP245" s="18"/>
      <c r="BQ245" s="18"/>
      <c r="BR245" s="18"/>
      <c r="BS245" s="18"/>
      <c r="BT245" s="18"/>
      <c r="BU245" s="18"/>
    </row>
    <row r="246" spans="1:73" x14ac:dyDescent="0.25">
      <c r="A246" s="26"/>
      <c r="B246" s="26"/>
      <c r="C246" s="26"/>
      <c r="D246" s="26"/>
      <c r="E246" s="26"/>
      <c r="F246" s="26"/>
      <c r="G246" s="26"/>
      <c r="H246" s="26"/>
      <c r="I246" s="26"/>
      <c r="J246" s="26"/>
      <c r="K246" s="26"/>
      <c r="L246" s="26"/>
      <c r="M246" s="26"/>
      <c r="N246" s="26"/>
      <c r="O246" s="26"/>
      <c r="P246" s="26"/>
      <c r="Q246" s="26"/>
      <c r="R246" s="26"/>
      <c r="S246" s="26"/>
      <c r="T246" s="26"/>
      <c r="U246" s="26"/>
      <c r="V246" s="18"/>
      <c r="W246" s="18"/>
      <c r="X246" s="18"/>
      <c r="Y246" s="18"/>
      <c r="Z246" s="18"/>
      <c r="AA246" s="18"/>
      <c r="AB246" s="18"/>
      <c r="AC246" s="18"/>
      <c r="AD246" s="18"/>
      <c r="AE246" s="18"/>
      <c r="AF246" s="18"/>
      <c r="AG246" s="18"/>
      <c r="AH246" s="18"/>
      <c r="AI246" s="18"/>
      <c r="AJ246" s="18"/>
      <c r="AK246" s="18"/>
      <c r="AL246" s="18"/>
      <c r="AM246" s="18"/>
      <c r="AN246" s="18"/>
      <c r="AO246" s="18"/>
      <c r="AP246" s="18"/>
      <c r="AQ246" s="18"/>
      <c r="AR246" s="18"/>
      <c r="AS246" s="18"/>
      <c r="AT246" s="18"/>
      <c r="AU246" s="18"/>
      <c r="AV246" s="18"/>
      <c r="AW246" s="18"/>
      <c r="AX246" s="18"/>
      <c r="AY246" s="18"/>
      <c r="AZ246" s="18"/>
      <c r="BA246" s="18"/>
      <c r="BB246" s="18"/>
      <c r="BC246" s="18"/>
      <c r="BD246" s="18"/>
      <c r="BE246" s="18"/>
      <c r="BF246" s="18"/>
      <c r="BG246" s="18"/>
      <c r="BH246" s="18"/>
      <c r="BI246" s="18"/>
      <c r="BJ246" s="18"/>
      <c r="BK246" s="18"/>
      <c r="BL246" s="18"/>
      <c r="BM246" s="18"/>
      <c r="BN246" s="18"/>
      <c r="BO246" s="18"/>
      <c r="BP246" s="18"/>
      <c r="BQ246" s="18"/>
      <c r="BR246" s="18"/>
      <c r="BS246" s="18"/>
      <c r="BT246" s="18"/>
      <c r="BU246" s="18"/>
    </row>
    <row r="247" spans="1:73" x14ac:dyDescent="0.25">
      <c r="A247" s="26"/>
      <c r="B247" s="26"/>
      <c r="C247" s="26"/>
      <c r="D247" s="26"/>
      <c r="E247" s="26"/>
      <c r="F247" s="26"/>
      <c r="G247" s="26"/>
      <c r="H247" s="26"/>
      <c r="I247" s="26"/>
      <c r="J247" s="26"/>
      <c r="K247" s="26"/>
      <c r="L247" s="26"/>
      <c r="M247" s="26"/>
      <c r="N247" s="26"/>
      <c r="O247" s="26"/>
      <c r="P247" s="26"/>
      <c r="Q247" s="26"/>
      <c r="R247" s="26"/>
      <c r="S247" s="26"/>
      <c r="T247" s="26"/>
      <c r="U247" s="26"/>
      <c r="V247" s="18"/>
      <c r="W247" s="18"/>
      <c r="X247" s="18"/>
      <c r="Y247" s="18"/>
      <c r="Z247" s="18"/>
      <c r="AA247" s="18"/>
      <c r="AB247" s="18"/>
      <c r="AC247" s="18"/>
      <c r="AD247" s="18"/>
      <c r="AE247" s="18"/>
      <c r="AF247" s="18"/>
      <c r="AG247" s="18"/>
      <c r="AH247" s="18"/>
      <c r="AI247" s="18"/>
      <c r="AJ247" s="18"/>
      <c r="AK247" s="18"/>
      <c r="AL247" s="18"/>
      <c r="AM247" s="18"/>
      <c r="AN247" s="18"/>
      <c r="AO247" s="18"/>
      <c r="AP247" s="18"/>
      <c r="AQ247" s="18"/>
      <c r="AR247" s="18"/>
      <c r="AS247" s="18"/>
      <c r="AT247" s="18"/>
      <c r="AU247" s="18"/>
      <c r="AV247" s="18"/>
      <c r="AW247" s="18"/>
      <c r="AX247" s="18"/>
      <c r="AY247" s="18"/>
      <c r="AZ247" s="18"/>
      <c r="BA247" s="18"/>
      <c r="BB247" s="18"/>
      <c r="BC247" s="18"/>
      <c r="BD247" s="18"/>
      <c r="BE247" s="18"/>
      <c r="BF247" s="18"/>
      <c r="BG247" s="18"/>
      <c r="BH247" s="18"/>
      <c r="BI247" s="18"/>
      <c r="BJ247" s="18"/>
      <c r="BK247" s="18"/>
      <c r="BL247" s="18"/>
      <c r="BM247" s="18"/>
      <c r="BN247" s="18"/>
      <c r="BO247" s="18"/>
      <c r="BP247" s="18"/>
      <c r="BQ247" s="18"/>
      <c r="BR247" s="18"/>
      <c r="BS247" s="18"/>
      <c r="BT247" s="18"/>
      <c r="BU247" s="18"/>
    </row>
    <row r="248" spans="1:73" x14ac:dyDescent="0.25">
      <c r="A248" s="26"/>
      <c r="B248" s="26"/>
      <c r="C248" s="26"/>
      <c r="D248" s="26"/>
      <c r="E248" s="26"/>
      <c r="F248" s="26"/>
      <c r="G248" s="26"/>
      <c r="H248" s="26"/>
      <c r="I248" s="26"/>
      <c r="J248" s="26"/>
      <c r="K248" s="26"/>
      <c r="L248" s="26"/>
      <c r="M248" s="26"/>
      <c r="N248" s="26"/>
      <c r="O248" s="26"/>
      <c r="P248" s="26"/>
      <c r="Q248" s="26"/>
      <c r="R248" s="26"/>
      <c r="S248" s="26"/>
      <c r="T248" s="26"/>
      <c r="U248" s="26"/>
      <c r="V248" s="18"/>
      <c r="W248" s="18"/>
      <c r="X248" s="18"/>
      <c r="Y248" s="18"/>
      <c r="Z248" s="18"/>
      <c r="AA248" s="18"/>
      <c r="AB248" s="18"/>
      <c r="AC248" s="18"/>
      <c r="AD248" s="18"/>
      <c r="AE248" s="18"/>
      <c r="AF248" s="18"/>
      <c r="AG248" s="18"/>
      <c r="AH248" s="18"/>
      <c r="AI248" s="18"/>
      <c r="AJ248" s="18"/>
      <c r="AK248" s="18"/>
      <c r="AL248" s="18"/>
      <c r="AM248" s="18"/>
      <c r="AN248" s="18"/>
      <c r="AO248" s="18"/>
      <c r="AP248" s="18"/>
      <c r="AQ248" s="18"/>
      <c r="AR248" s="18"/>
      <c r="AS248" s="18"/>
      <c r="AT248" s="18"/>
      <c r="AU248" s="18"/>
      <c r="AV248" s="18"/>
      <c r="AW248" s="18"/>
      <c r="AX248" s="18"/>
      <c r="AY248" s="18"/>
      <c r="AZ248" s="18"/>
      <c r="BA248" s="18"/>
      <c r="BB248" s="18"/>
      <c r="BC248" s="18"/>
      <c r="BD248" s="18"/>
      <c r="BE248" s="18"/>
      <c r="BF248" s="18"/>
      <c r="BG248" s="18"/>
      <c r="BH248" s="18"/>
      <c r="BI248" s="18"/>
      <c r="BJ248" s="18"/>
      <c r="BK248" s="18"/>
      <c r="BL248" s="18"/>
      <c r="BM248" s="18"/>
      <c r="BN248" s="18"/>
      <c r="BO248" s="18"/>
      <c r="BP248" s="18"/>
      <c r="BQ248" s="18"/>
      <c r="BR248" s="18"/>
      <c r="BS248" s="18"/>
      <c r="BT248" s="18"/>
      <c r="BU248" s="18"/>
    </row>
    <row r="249" spans="1:73" x14ac:dyDescent="0.25">
      <c r="A249" s="26"/>
      <c r="B249" s="26"/>
      <c r="C249" s="26"/>
      <c r="D249" s="26"/>
      <c r="E249" s="26"/>
      <c r="F249" s="26"/>
      <c r="G249" s="26"/>
      <c r="H249" s="26"/>
      <c r="I249" s="26"/>
      <c r="J249" s="26"/>
      <c r="K249" s="26"/>
      <c r="L249" s="26"/>
      <c r="M249" s="26"/>
      <c r="N249" s="26"/>
      <c r="O249" s="26"/>
      <c r="P249" s="26"/>
      <c r="Q249" s="26"/>
      <c r="R249" s="26"/>
      <c r="S249" s="26"/>
      <c r="T249" s="26"/>
      <c r="U249" s="26"/>
      <c r="V249" s="18"/>
      <c r="W249" s="18"/>
      <c r="X249" s="18"/>
      <c r="Y249" s="18"/>
      <c r="Z249" s="18"/>
      <c r="AA249" s="18"/>
      <c r="AB249" s="18"/>
      <c r="AC249" s="18"/>
      <c r="AD249" s="18"/>
      <c r="AE249" s="18"/>
      <c r="AF249" s="18"/>
      <c r="AG249" s="18"/>
      <c r="AH249" s="18"/>
      <c r="AI249" s="18"/>
      <c r="AJ249" s="18"/>
      <c r="AK249" s="18"/>
      <c r="AL249" s="18"/>
      <c r="AM249" s="18"/>
      <c r="AN249" s="18"/>
      <c r="AO249" s="18"/>
      <c r="AP249" s="18"/>
      <c r="AQ249" s="18"/>
      <c r="AR249" s="18"/>
      <c r="AS249" s="18"/>
      <c r="AT249" s="18"/>
      <c r="AU249" s="18"/>
      <c r="AV249" s="18"/>
      <c r="AW249" s="18"/>
      <c r="AX249" s="18"/>
      <c r="AY249" s="18"/>
      <c r="AZ249" s="18"/>
      <c r="BA249" s="18"/>
      <c r="BB249" s="18"/>
      <c r="BC249" s="18"/>
      <c r="BD249" s="18"/>
      <c r="BE249" s="18"/>
      <c r="BF249" s="18"/>
      <c r="BG249" s="18"/>
      <c r="BH249" s="18"/>
      <c r="BI249" s="18"/>
      <c r="BJ249" s="18"/>
      <c r="BK249" s="18"/>
      <c r="BL249" s="18"/>
      <c r="BM249" s="18"/>
      <c r="BN249" s="18"/>
      <c r="BO249" s="18"/>
      <c r="BP249" s="18"/>
      <c r="BQ249" s="18"/>
      <c r="BR249" s="18"/>
      <c r="BS249" s="18"/>
      <c r="BT249" s="18"/>
      <c r="BU249" s="18"/>
    </row>
    <row r="250" spans="1:73" x14ac:dyDescent="0.25">
      <c r="A250" s="26"/>
      <c r="B250" s="26"/>
      <c r="C250" s="26"/>
      <c r="D250" s="26"/>
      <c r="E250" s="26"/>
      <c r="F250" s="26"/>
      <c r="G250" s="26"/>
      <c r="H250" s="26"/>
      <c r="I250" s="26"/>
      <c r="J250" s="26"/>
      <c r="K250" s="26"/>
      <c r="L250" s="26"/>
      <c r="M250" s="26"/>
      <c r="N250" s="26"/>
      <c r="O250" s="26"/>
      <c r="P250" s="26"/>
      <c r="Q250" s="26"/>
      <c r="R250" s="26"/>
      <c r="S250" s="26"/>
      <c r="T250" s="26"/>
      <c r="U250" s="26"/>
      <c r="V250" s="18"/>
      <c r="W250" s="18"/>
      <c r="X250" s="18"/>
      <c r="Y250" s="18"/>
      <c r="Z250" s="18"/>
      <c r="AA250" s="18"/>
      <c r="AB250" s="18"/>
      <c r="AC250" s="18"/>
      <c r="AD250" s="18"/>
      <c r="AE250" s="18"/>
      <c r="AF250" s="18"/>
      <c r="AG250" s="18"/>
      <c r="AH250" s="18"/>
      <c r="AI250" s="18"/>
      <c r="AJ250" s="18"/>
      <c r="AK250" s="18"/>
      <c r="AL250" s="18"/>
      <c r="AM250" s="18"/>
      <c r="AN250" s="18"/>
      <c r="AO250" s="18"/>
      <c r="AP250" s="18"/>
      <c r="AQ250" s="18"/>
      <c r="AR250" s="18"/>
      <c r="AS250" s="18"/>
      <c r="AT250" s="18"/>
      <c r="AU250" s="18"/>
      <c r="AV250" s="18"/>
      <c r="AW250" s="18"/>
      <c r="AX250" s="18"/>
      <c r="AY250" s="18"/>
      <c r="AZ250" s="18"/>
      <c r="BA250" s="18"/>
      <c r="BB250" s="18"/>
      <c r="BC250" s="18"/>
      <c r="BD250" s="18"/>
      <c r="BE250" s="18"/>
      <c r="BF250" s="18"/>
      <c r="BG250" s="18"/>
      <c r="BH250" s="18"/>
      <c r="BI250" s="18"/>
      <c r="BJ250" s="18"/>
      <c r="BK250" s="18"/>
      <c r="BL250" s="18"/>
      <c r="BM250" s="18"/>
      <c r="BN250" s="18"/>
      <c r="BO250" s="18"/>
      <c r="BP250" s="18"/>
      <c r="BQ250" s="18"/>
      <c r="BR250" s="18"/>
      <c r="BS250" s="18"/>
      <c r="BT250" s="18"/>
      <c r="BU250" s="18"/>
    </row>
    <row r="251" spans="1:73" x14ac:dyDescent="0.25">
      <c r="A251" s="26"/>
      <c r="B251" s="26"/>
      <c r="C251" s="26"/>
      <c r="D251" s="26"/>
      <c r="E251" s="26"/>
      <c r="F251" s="26"/>
      <c r="G251" s="26"/>
      <c r="H251" s="26"/>
      <c r="I251" s="26"/>
      <c r="J251" s="26"/>
      <c r="K251" s="26"/>
      <c r="L251" s="26"/>
      <c r="M251" s="26"/>
      <c r="N251" s="26"/>
      <c r="O251" s="26"/>
      <c r="P251" s="26"/>
      <c r="Q251" s="26"/>
      <c r="R251" s="26"/>
      <c r="S251" s="26"/>
      <c r="T251" s="26"/>
      <c r="U251" s="26"/>
      <c r="V251" s="18"/>
      <c r="W251" s="18"/>
      <c r="X251" s="18"/>
      <c r="Y251" s="18"/>
      <c r="Z251" s="18"/>
      <c r="AA251" s="18"/>
      <c r="AB251" s="18"/>
      <c r="AC251" s="18"/>
      <c r="AD251" s="18"/>
      <c r="AE251" s="18"/>
      <c r="AF251" s="18"/>
      <c r="AG251" s="18"/>
      <c r="AH251" s="18"/>
      <c r="AI251" s="18"/>
      <c r="AJ251" s="18"/>
      <c r="AK251" s="18"/>
      <c r="AL251" s="18"/>
      <c r="AM251" s="18"/>
      <c r="AN251" s="18"/>
      <c r="AO251" s="18"/>
      <c r="AP251" s="18"/>
      <c r="AQ251" s="18"/>
      <c r="AR251" s="18"/>
      <c r="AS251" s="18"/>
      <c r="AT251" s="18"/>
      <c r="AU251" s="18"/>
      <c r="AV251" s="18"/>
      <c r="AW251" s="18"/>
      <c r="AX251" s="18"/>
      <c r="AY251" s="18"/>
      <c r="AZ251" s="18"/>
      <c r="BA251" s="18"/>
      <c r="BB251" s="18"/>
      <c r="BC251" s="18"/>
      <c r="BD251" s="18"/>
      <c r="BE251" s="18"/>
      <c r="BF251" s="18"/>
      <c r="BG251" s="18"/>
      <c r="BH251" s="18"/>
      <c r="BI251" s="18"/>
      <c r="BJ251" s="18"/>
      <c r="BK251" s="18"/>
      <c r="BL251" s="18"/>
      <c r="BM251" s="18"/>
      <c r="BN251" s="18"/>
      <c r="BO251" s="18"/>
      <c r="BP251" s="18"/>
      <c r="BQ251" s="18"/>
      <c r="BR251" s="18"/>
      <c r="BS251" s="18"/>
      <c r="BT251" s="18"/>
      <c r="BU251" s="18"/>
    </row>
    <row r="252" spans="1:73" x14ac:dyDescent="0.25">
      <c r="A252" s="26"/>
      <c r="B252" s="26"/>
      <c r="C252" s="26"/>
      <c r="D252" s="26"/>
      <c r="E252" s="26"/>
      <c r="F252" s="26"/>
      <c r="G252" s="26"/>
      <c r="H252" s="26"/>
      <c r="I252" s="26"/>
      <c r="J252" s="26"/>
      <c r="K252" s="26"/>
      <c r="L252" s="26"/>
      <c r="M252" s="26"/>
      <c r="N252" s="26"/>
      <c r="O252" s="26"/>
      <c r="P252" s="26"/>
      <c r="Q252" s="26"/>
      <c r="R252" s="26"/>
      <c r="S252" s="26"/>
      <c r="T252" s="26"/>
      <c r="U252" s="26"/>
      <c r="V252" s="18"/>
      <c r="W252" s="18"/>
      <c r="X252" s="18"/>
      <c r="Y252" s="18"/>
      <c r="Z252" s="18"/>
      <c r="AA252" s="18"/>
      <c r="AB252" s="18"/>
      <c r="AC252" s="18"/>
      <c r="AD252" s="18"/>
      <c r="AE252" s="18"/>
      <c r="AF252" s="18"/>
      <c r="AG252" s="18"/>
      <c r="AH252" s="18"/>
      <c r="AI252" s="18"/>
      <c r="AJ252" s="18"/>
      <c r="AK252" s="18"/>
      <c r="AL252" s="18"/>
      <c r="AM252" s="18"/>
      <c r="AN252" s="18"/>
      <c r="AO252" s="18"/>
      <c r="AP252" s="18"/>
      <c r="AQ252" s="18"/>
      <c r="AR252" s="18"/>
      <c r="AS252" s="18"/>
      <c r="AT252" s="18"/>
      <c r="AU252" s="18"/>
      <c r="AV252" s="18"/>
      <c r="AW252" s="18"/>
      <c r="AX252" s="18"/>
      <c r="AY252" s="18"/>
      <c r="AZ252" s="18"/>
      <c r="BA252" s="18"/>
      <c r="BB252" s="18"/>
      <c r="BC252" s="18"/>
      <c r="BD252" s="18"/>
      <c r="BE252" s="18"/>
      <c r="BF252" s="18"/>
      <c r="BG252" s="18"/>
      <c r="BH252" s="18"/>
      <c r="BI252" s="18"/>
      <c r="BJ252" s="18"/>
      <c r="BK252" s="18"/>
      <c r="BL252" s="18"/>
      <c r="BM252" s="18"/>
      <c r="BN252" s="18"/>
      <c r="BO252" s="18"/>
      <c r="BP252" s="18"/>
      <c r="BQ252" s="18"/>
      <c r="BR252" s="18"/>
      <c r="BS252" s="18"/>
      <c r="BT252" s="18"/>
      <c r="BU252" s="18"/>
    </row>
    <row r="253" spans="1:73" x14ac:dyDescent="0.25">
      <c r="A253" s="26"/>
      <c r="B253" s="26"/>
      <c r="C253" s="26"/>
      <c r="D253" s="26"/>
      <c r="E253" s="26"/>
      <c r="F253" s="26"/>
      <c r="G253" s="26"/>
      <c r="H253" s="26"/>
      <c r="I253" s="26"/>
      <c r="J253" s="26"/>
      <c r="K253" s="26"/>
      <c r="L253" s="26"/>
      <c r="M253" s="26"/>
      <c r="N253" s="26"/>
      <c r="O253" s="26"/>
      <c r="P253" s="26"/>
      <c r="Q253" s="26"/>
      <c r="R253" s="26"/>
      <c r="S253" s="26"/>
      <c r="T253" s="26"/>
      <c r="U253" s="26"/>
      <c r="V253" s="18"/>
      <c r="W253" s="18"/>
      <c r="X253" s="18"/>
      <c r="Y253" s="18"/>
      <c r="Z253" s="18"/>
      <c r="AA253" s="18"/>
      <c r="AB253" s="18"/>
      <c r="AC253" s="18"/>
      <c r="AD253" s="18"/>
      <c r="AE253" s="18"/>
      <c r="AF253" s="18"/>
      <c r="AG253" s="18"/>
      <c r="AH253" s="18"/>
      <c r="AI253" s="18"/>
      <c r="AJ253" s="18"/>
      <c r="AK253" s="18"/>
      <c r="AL253" s="18"/>
      <c r="AM253" s="18"/>
      <c r="AN253" s="18"/>
      <c r="AO253" s="18"/>
      <c r="AP253" s="18"/>
      <c r="AQ253" s="18"/>
      <c r="AR253" s="18"/>
      <c r="AS253" s="18"/>
      <c r="AT253" s="18"/>
      <c r="AU253" s="18"/>
      <c r="AV253" s="18"/>
      <c r="AW253" s="18"/>
      <c r="AX253" s="18"/>
      <c r="AY253" s="18"/>
      <c r="AZ253" s="18"/>
      <c r="BA253" s="18"/>
      <c r="BB253" s="18"/>
      <c r="BC253" s="18"/>
      <c r="BD253" s="18"/>
      <c r="BE253" s="18"/>
      <c r="BF253" s="18"/>
      <c r="BG253" s="18"/>
      <c r="BH253" s="18"/>
      <c r="BI253" s="18"/>
      <c r="BJ253" s="18"/>
      <c r="BK253" s="18"/>
      <c r="BL253" s="18"/>
      <c r="BM253" s="18"/>
      <c r="BN253" s="18"/>
      <c r="BO253" s="18"/>
      <c r="BP253" s="18"/>
      <c r="BQ253" s="18"/>
      <c r="BR253" s="18"/>
      <c r="BS253" s="18"/>
      <c r="BT253" s="18"/>
      <c r="BU253" s="18"/>
    </row>
    <row r="254" spans="1:73" x14ac:dyDescent="0.25">
      <c r="A254" s="26"/>
      <c r="B254" s="26"/>
      <c r="C254" s="26"/>
      <c r="D254" s="26"/>
      <c r="E254" s="26"/>
      <c r="F254" s="26"/>
      <c r="G254" s="26"/>
      <c r="H254" s="26"/>
      <c r="I254" s="26"/>
      <c r="J254" s="26"/>
      <c r="K254" s="26"/>
      <c r="L254" s="26"/>
      <c r="M254" s="26"/>
      <c r="N254" s="26"/>
      <c r="O254" s="26"/>
      <c r="P254" s="26"/>
      <c r="Q254" s="26"/>
      <c r="R254" s="26"/>
      <c r="S254" s="26"/>
      <c r="T254" s="26"/>
      <c r="U254" s="26"/>
      <c r="V254" s="18"/>
      <c r="W254" s="18"/>
      <c r="X254" s="18"/>
      <c r="Y254" s="18"/>
      <c r="Z254" s="18"/>
      <c r="AA254" s="18"/>
      <c r="AB254" s="18"/>
      <c r="AC254" s="18"/>
      <c r="AD254" s="18"/>
      <c r="AE254" s="18"/>
      <c r="AF254" s="18"/>
      <c r="AG254" s="18"/>
      <c r="AH254" s="18"/>
      <c r="AI254" s="18"/>
      <c r="AJ254" s="18"/>
      <c r="AK254" s="18"/>
      <c r="AL254" s="18"/>
      <c r="AM254" s="18"/>
      <c r="AN254" s="18"/>
      <c r="AO254" s="18"/>
      <c r="AP254" s="18"/>
      <c r="AQ254" s="18"/>
      <c r="AR254" s="18"/>
      <c r="AS254" s="18"/>
      <c r="AT254" s="18"/>
      <c r="AU254" s="18"/>
      <c r="AV254" s="18"/>
      <c r="AW254" s="18"/>
      <c r="AX254" s="18"/>
      <c r="AY254" s="18"/>
      <c r="AZ254" s="18"/>
      <c r="BA254" s="18"/>
      <c r="BB254" s="18"/>
      <c r="BC254" s="18"/>
      <c r="BD254" s="18"/>
      <c r="BE254" s="18"/>
      <c r="BF254" s="18"/>
      <c r="BG254" s="18"/>
      <c r="BH254" s="18"/>
      <c r="BI254" s="18"/>
      <c r="BJ254" s="18"/>
      <c r="BK254" s="18"/>
      <c r="BL254" s="18"/>
      <c r="BM254" s="18"/>
      <c r="BN254" s="18"/>
      <c r="BO254" s="18"/>
      <c r="BP254" s="18"/>
      <c r="BQ254" s="18"/>
      <c r="BR254" s="18"/>
      <c r="BS254" s="18"/>
      <c r="BT254" s="18"/>
      <c r="BU254" s="18"/>
    </row>
    <row r="255" spans="1:73" x14ac:dyDescent="0.25">
      <c r="A255" s="26"/>
      <c r="B255" s="26"/>
      <c r="C255" s="26"/>
      <c r="D255" s="26"/>
      <c r="E255" s="26"/>
      <c r="F255" s="26"/>
      <c r="G255" s="26"/>
      <c r="H255" s="26"/>
      <c r="I255" s="26"/>
      <c r="J255" s="26"/>
      <c r="K255" s="26"/>
      <c r="L255" s="26"/>
      <c r="M255" s="26"/>
      <c r="N255" s="26"/>
      <c r="O255" s="26"/>
      <c r="P255" s="26"/>
      <c r="Q255" s="26"/>
      <c r="R255" s="26"/>
      <c r="S255" s="26"/>
      <c r="T255" s="26"/>
      <c r="U255" s="26"/>
      <c r="V255" s="18"/>
      <c r="W255" s="18"/>
      <c r="X255" s="18"/>
      <c r="Y255" s="18"/>
      <c r="Z255" s="18"/>
      <c r="AA255" s="18"/>
      <c r="AB255" s="18"/>
      <c r="AC255" s="18"/>
      <c r="AD255" s="18"/>
      <c r="AE255" s="18"/>
      <c r="AF255" s="18"/>
      <c r="AG255" s="18"/>
      <c r="AH255" s="18"/>
      <c r="AI255" s="18"/>
      <c r="AJ255" s="18"/>
      <c r="AK255" s="18"/>
      <c r="AL255" s="18"/>
      <c r="AM255" s="18"/>
      <c r="AN255" s="18"/>
      <c r="AO255" s="18"/>
      <c r="AP255" s="18"/>
      <c r="AQ255" s="18"/>
      <c r="AR255" s="18"/>
      <c r="AS255" s="18"/>
      <c r="AT255" s="18"/>
      <c r="AU255" s="18"/>
      <c r="AV255" s="18"/>
      <c r="AW255" s="18"/>
      <c r="AX255" s="18"/>
      <c r="AY255" s="18"/>
      <c r="AZ255" s="18"/>
      <c r="BA255" s="18"/>
      <c r="BB255" s="18"/>
      <c r="BC255" s="18"/>
      <c r="BD255" s="18"/>
      <c r="BE255" s="18"/>
      <c r="BF255" s="18"/>
      <c r="BG255" s="18"/>
      <c r="BH255" s="18"/>
      <c r="BI255" s="18"/>
      <c r="BJ255" s="18"/>
      <c r="BK255" s="18"/>
      <c r="BL255" s="18"/>
      <c r="BM255" s="18"/>
      <c r="BN255" s="18"/>
      <c r="BO255" s="18"/>
      <c r="BP255" s="18"/>
      <c r="BQ255" s="18"/>
      <c r="BR255" s="18"/>
      <c r="BS255" s="18"/>
      <c r="BT255" s="18"/>
      <c r="BU255" s="18"/>
    </row>
    <row r="256" spans="1:73" x14ac:dyDescent="0.25">
      <c r="A256" s="26"/>
      <c r="B256" s="26"/>
      <c r="C256" s="26"/>
      <c r="D256" s="26"/>
      <c r="E256" s="26"/>
      <c r="F256" s="26"/>
      <c r="G256" s="26"/>
      <c r="H256" s="26"/>
      <c r="I256" s="26"/>
      <c r="J256" s="26"/>
      <c r="K256" s="26"/>
      <c r="L256" s="26"/>
      <c r="M256" s="26"/>
      <c r="N256" s="26"/>
      <c r="O256" s="26"/>
      <c r="P256" s="26"/>
      <c r="Q256" s="26"/>
      <c r="R256" s="26"/>
      <c r="S256" s="26"/>
      <c r="T256" s="26"/>
      <c r="U256" s="26"/>
      <c r="V256" s="18"/>
      <c r="W256" s="18"/>
      <c r="X256" s="18"/>
      <c r="Y256" s="18"/>
      <c r="Z256" s="18"/>
      <c r="AA256" s="18"/>
      <c r="AB256" s="18"/>
      <c r="AC256" s="18"/>
      <c r="AD256" s="18"/>
      <c r="AE256" s="18"/>
      <c r="AF256" s="18"/>
      <c r="AG256" s="18"/>
      <c r="AH256" s="18"/>
      <c r="AI256" s="18"/>
      <c r="AJ256" s="18"/>
      <c r="AK256" s="18"/>
      <c r="AL256" s="18"/>
      <c r="AM256" s="18"/>
      <c r="AN256" s="18"/>
      <c r="AO256" s="18"/>
      <c r="AP256" s="18"/>
      <c r="AQ256" s="18"/>
      <c r="AR256" s="18"/>
      <c r="AS256" s="18"/>
      <c r="AT256" s="18"/>
      <c r="AU256" s="18"/>
      <c r="AV256" s="18"/>
      <c r="AW256" s="18"/>
      <c r="AX256" s="18"/>
      <c r="AY256" s="18"/>
      <c r="AZ256" s="18"/>
      <c r="BA256" s="18"/>
      <c r="BB256" s="18"/>
      <c r="BC256" s="18"/>
      <c r="BD256" s="18"/>
      <c r="BE256" s="18"/>
      <c r="BF256" s="18"/>
      <c r="BG256" s="18"/>
      <c r="BH256" s="18"/>
      <c r="BI256" s="18"/>
      <c r="BJ256" s="18"/>
      <c r="BK256" s="18"/>
      <c r="BL256" s="18"/>
      <c r="BM256" s="18"/>
      <c r="BN256" s="18"/>
      <c r="BO256" s="18"/>
      <c r="BP256" s="18"/>
      <c r="BQ256" s="18"/>
      <c r="BR256" s="18"/>
      <c r="BS256" s="18"/>
      <c r="BT256" s="18"/>
      <c r="BU256" s="18"/>
    </row>
    <row r="257" spans="1:73" x14ac:dyDescent="0.25">
      <c r="A257" s="26"/>
      <c r="B257" s="26"/>
      <c r="C257" s="26"/>
      <c r="D257" s="26"/>
      <c r="E257" s="26"/>
      <c r="F257" s="26"/>
      <c r="G257" s="26"/>
      <c r="H257" s="26"/>
      <c r="I257" s="26"/>
      <c r="J257" s="26"/>
      <c r="K257" s="26"/>
      <c r="L257" s="26"/>
      <c r="M257" s="26"/>
      <c r="N257" s="26"/>
      <c r="O257" s="26"/>
      <c r="P257" s="26"/>
      <c r="Q257" s="26"/>
      <c r="R257" s="26"/>
      <c r="S257" s="26"/>
      <c r="T257" s="26"/>
      <c r="U257" s="26"/>
      <c r="V257" s="18"/>
      <c r="W257" s="18"/>
      <c r="X257" s="18"/>
      <c r="Y257" s="18"/>
      <c r="Z257" s="18"/>
      <c r="AA257" s="18"/>
      <c r="AB257" s="18"/>
      <c r="AC257" s="18"/>
      <c r="AD257" s="18"/>
      <c r="AE257" s="18"/>
      <c r="AF257" s="18"/>
      <c r="AG257" s="18"/>
      <c r="AH257" s="18"/>
      <c r="AI257" s="18"/>
      <c r="AJ257" s="18"/>
      <c r="AK257" s="18"/>
      <c r="AL257" s="18"/>
      <c r="AM257" s="18"/>
      <c r="AN257" s="18"/>
      <c r="AO257" s="18"/>
      <c r="AP257" s="18"/>
      <c r="AQ257" s="18"/>
      <c r="AR257" s="18"/>
      <c r="AS257" s="18"/>
      <c r="AT257" s="18"/>
      <c r="AU257" s="18"/>
      <c r="AV257" s="18"/>
      <c r="AW257" s="18"/>
      <c r="AX257" s="18"/>
      <c r="AY257" s="18"/>
      <c r="AZ257" s="18"/>
      <c r="BA257" s="18"/>
      <c r="BB257" s="18"/>
      <c r="BC257" s="18"/>
      <c r="BD257" s="18"/>
      <c r="BE257" s="18"/>
      <c r="BF257" s="18"/>
      <c r="BG257" s="18"/>
      <c r="BH257" s="18"/>
      <c r="BI257" s="18"/>
      <c r="BJ257" s="18"/>
      <c r="BK257" s="18"/>
      <c r="BL257" s="18"/>
      <c r="BM257" s="18"/>
      <c r="BN257" s="18"/>
      <c r="BO257" s="18"/>
      <c r="BP257" s="18"/>
      <c r="BQ257" s="18"/>
      <c r="BR257" s="18"/>
      <c r="BS257" s="18"/>
      <c r="BT257" s="18"/>
      <c r="BU257" s="18"/>
    </row>
    <row r="258" spans="1:73" x14ac:dyDescent="0.25">
      <c r="A258" s="26"/>
      <c r="B258" s="26"/>
      <c r="C258" s="26"/>
      <c r="D258" s="26"/>
      <c r="E258" s="26"/>
      <c r="F258" s="26"/>
      <c r="G258" s="26"/>
      <c r="H258" s="26"/>
      <c r="I258" s="26"/>
      <c r="J258" s="26"/>
      <c r="K258" s="26"/>
      <c r="L258" s="26"/>
      <c r="M258" s="26"/>
      <c r="N258" s="26"/>
      <c r="O258" s="26"/>
      <c r="P258" s="26"/>
      <c r="Q258" s="26"/>
      <c r="R258" s="26"/>
      <c r="S258" s="26"/>
      <c r="T258" s="26"/>
      <c r="U258" s="26"/>
      <c r="V258" s="18"/>
      <c r="W258" s="18"/>
      <c r="X258" s="18"/>
      <c r="Y258" s="18"/>
      <c r="Z258" s="18"/>
      <c r="AA258" s="18"/>
      <c r="AB258" s="18"/>
      <c r="AC258" s="18"/>
      <c r="AD258" s="18"/>
      <c r="AE258" s="18"/>
      <c r="AF258" s="18"/>
      <c r="AG258" s="18"/>
      <c r="AH258" s="18"/>
      <c r="AI258" s="18"/>
      <c r="AJ258" s="18"/>
      <c r="AK258" s="18"/>
      <c r="AL258" s="18"/>
      <c r="AM258" s="18"/>
      <c r="AN258" s="18"/>
      <c r="AO258" s="18"/>
      <c r="AP258" s="18"/>
      <c r="AQ258" s="18"/>
      <c r="AR258" s="18"/>
      <c r="AS258" s="18"/>
      <c r="AT258" s="18"/>
      <c r="AU258" s="18"/>
      <c r="AV258" s="18"/>
      <c r="AW258" s="18"/>
      <c r="AX258" s="18"/>
      <c r="AY258" s="18"/>
      <c r="AZ258" s="18"/>
      <c r="BA258" s="18"/>
      <c r="BB258" s="18"/>
      <c r="BC258" s="18"/>
      <c r="BD258" s="18"/>
      <c r="BE258" s="18"/>
      <c r="BF258" s="18"/>
      <c r="BG258" s="18"/>
      <c r="BH258" s="18"/>
      <c r="BI258" s="18"/>
      <c r="BJ258" s="18"/>
      <c r="BK258" s="18"/>
      <c r="BL258" s="18"/>
      <c r="BM258" s="18"/>
      <c r="BN258" s="18"/>
      <c r="BO258" s="18"/>
      <c r="BP258" s="18"/>
      <c r="BQ258" s="18"/>
      <c r="BR258" s="18"/>
      <c r="BS258" s="18"/>
      <c r="BT258" s="18"/>
      <c r="BU258" s="18"/>
    </row>
    <row r="259" spans="1:73" x14ac:dyDescent="0.25">
      <c r="A259" s="26"/>
      <c r="B259" s="26"/>
      <c r="C259" s="26"/>
      <c r="D259" s="26"/>
      <c r="E259" s="26"/>
      <c r="F259" s="26"/>
      <c r="G259" s="26"/>
      <c r="H259" s="26"/>
      <c r="I259" s="26"/>
      <c r="J259" s="26"/>
      <c r="K259" s="26"/>
      <c r="L259" s="26"/>
      <c r="M259" s="26"/>
      <c r="N259" s="26"/>
      <c r="O259" s="26"/>
      <c r="P259" s="26"/>
      <c r="Q259" s="26"/>
      <c r="R259" s="26"/>
      <c r="S259" s="26"/>
      <c r="T259" s="26"/>
      <c r="U259" s="26"/>
      <c r="V259" s="18"/>
      <c r="W259" s="18"/>
      <c r="X259" s="18"/>
      <c r="Y259" s="18"/>
      <c r="Z259" s="18"/>
      <c r="AA259" s="18"/>
      <c r="AB259" s="18"/>
      <c r="AC259" s="18"/>
      <c r="AD259" s="18"/>
      <c r="AE259" s="18"/>
      <c r="AF259" s="18"/>
      <c r="AG259" s="18"/>
      <c r="AH259" s="18"/>
      <c r="AI259" s="18"/>
      <c r="AJ259" s="18"/>
      <c r="AK259" s="18"/>
      <c r="AL259" s="18"/>
      <c r="AM259" s="18"/>
      <c r="AN259" s="18"/>
      <c r="AO259" s="18"/>
      <c r="AP259" s="18"/>
      <c r="AQ259" s="18"/>
      <c r="AR259" s="18"/>
      <c r="AS259" s="18"/>
      <c r="AT259" s="18"/>
      <c r="AU259" s="18"/>
      <c r="AV259" s="18"/>
      <c r="AW259" s="18"/>
      <c r="AX259" s="18"/>
      <c r="AY259" s="18"/>
      <c r="AZ259" s="18"/>
      <c r="BA259" s="18"/>
      <c r="BB259" s="18"/>
      <c r="BC259" s="18"/>
      <c r="BD259" s="18"/>
      <c r="BE259" s="18"/>
      <c r="BF259" s="18"/>
      <c r="BG259" s="18"/>
      <c r="BH259" s="18"/>
      <c r="BI259" s="18"/>
      <c r="BJ259" s="18"/>
      <c r="BK259" s="18"/>
      <c r="BL259" s="18"/>
      <c r="BM259" s="18"/>
      <c r="BN259" s="18"/>
      <c r="BO259" s="18"/>
      <c r="BP259" s="18"/>
      <c r="BQ259" s="18"/>
      <c r="BR259" s="18"/>
      <c r="BS259" s="18"/>
      <c r="BT259" s="18"/>
      <c r="BU259" s="18"/>
    </row>
    <row r="260" spans="1:73" x14ac:dyDescent="0.25">
      <c r="A260" s="26"/>
      <c r="B260" s="26"/>
      <c r="C260" s="26"/>
      <c r="D260" s="26"/>
      <c r="E260" s="26"/>
      <c r="F260" s="26"/>
      <c r="G260" s="26"/>
      <c r="H260" s="26"/>
      <c r="I260" s="26"/>
      <c r="J260" s="26"/>
      <c r="K260" s="26"/>
      <c r="L260" s="26"/>
      <c r="M260" s="26"/>
      <c r="N260" s="26"/>
      <c r="O260" s="26"/>
      <c r="P260" s="26"/>
      <c r="Q260" s="26"/>
      <c r="R260" s="26"/>
      <c r="S260" s="26"/>
      <c r="T260" s="26"/>
      <c r="U260" s="26"/>
      <c r="V260" s="18"/>
      <c r="W260" s="18"/>
      <c r="X260" s="18"/>
      <c r="Y260" s="18"/>
      <c r="Z260" s="18"/>
      <c r="AA260" s="18"/>
      <c r="AB260" s="18"/>
      <c r="AC260" s="18"/>
      <c r="AD260" s="18"/>
      <c r="AE260" s="18"/>
      <c r="AF260" s="18"/>
      <c r="AG260" s="18"/>
      <c r="AH260" s="18"/>
      <c r="AI260" s="18"/>
      <c r="AJ260" s="18"/>
      <c r="AK260" s="18"/>
      <c r="AL260" s="18"/>
      <c r="AM260" s="18"/>
      <c r="AN260" s="18"/>
      <c r="AO260" s="18"/>
      <c r="AP260" s="18"/>
      <c r="AQ260" s="18"/>
      <c r="AR260" s="18"/>
      <c r="AS260" s="18"/>
      <c r="AT260" s="18"/>
      <c r="AU260" s="18"/>
      <c r="AV260" s="18"/>
      <c r="AW260" s="18"/>
      <c r="AX260" s="18"/>
      <c r="AY260" s="18"/>
      <c r="AZ260" s="18"/>
      <c r="BA260" s="18"/>
      <c r="BB260" s="18"/>
      <c r="BC260" s="18"/>
      <c r="BD260" s="18"/>
      <c r="BE260" s="18"/>
      <c r="BF260" s="18"/>
      <c r="BG260" s="18"/>
      <c r="BH260" s="18"/>
      <c r="BI260" s="18"/>
      <c r="BJ260" s="18"/>
      <c r="BK260" s="18"/>
      <c r="BL260" s="18"/>
      <c r="BM260" s="18"/>
      <c r="BN260" s="18"/>
      <c r="BO260" s="18"/>
      <c r="BP260" s="18"/>
      <c r="BQ260" s="18"/>
      <c r="BR260" s="18"/>
      <c r="BS260" s="18"/>
      <c r="BT260" s="18"/>
      <c r="BU260" s="18"/>
    </row>
    <row r="261" spans="1:73" x14ac:dyDescent="0.25">
      <c r="A261" s="26"/>
      <c r="B261" s="26"/>
      <c r="C261" s="26"/>
      <c r="D261" s="26"/>
      <c r="E261" s="26"/>
      <c r="F261" s="26"/>
      <c r="G261" s="26"/>
      <c r="H261" s="26"/>
      <c r="I261" s="26"/>
      <c r="J261" s="26"/>
      <c r="K261" s="26"/>
      <c r="L261" s="26"/>
      <c r="M261" s="26"/>
      <c r="N261" s="26"/>
      <c r="O261" s="26"/>
      <c r="P261" s="26"/>
      <c r="Q261" s="26"/>
      <c r="R261" s="26"/>
      <c r="S261" s="26"/>
      <c r="T261" s="26"/>
      <c r="U261" s="26"/>
      <c r="V261" s="18"/>
      <c r="W261" s="18"/>
      <c r="X261" s="18"/>
      <c r="Y261" s="18"/>
      <c r="Z261" s="18"/>
      <c r="AA261" s="18"/>
      <c r="AB261" s="18"/>
      <c r="AC261" s="18"/>
      <c r="AD261" s="18"/>
      <c r="AE261" s="18"/>
      <c r="AF261" s="18"/>
      <c r="AG261" s="18"/>
      <c r="AH261" s="18"/>
      <c r="AI261" s="18"/>
      <c r="AJ261" s="18"/>
      <c r="AK261" s="18"/>
      <c r="AL261" s="18"/>
      <c r="AM261" s="18"/>
      <c r="AN261" s="18"/>
      <c r="AO261" s="18"/>
      <c r="AP261" s="18"/>
      <c r="AQ261" s="18"/>
      <c r="AR261" s="18"/>
      <c r="AS261" s="18"/>
      <c r="AT261" s="18"/>
      <c r="AU261" s="18"/>
      <c r="AV261" s="18"/>
      <c r="AW261" s="18"/>
      <c r="AX261" s="18"/>
      <c r="AY261" s="18"/>
      <c r="AZ261" s="18"/>
      <c r="BA261" s="18"/>
      <c r="BB261" s="18"/>
      <c r="BC261" s="18"/>
      <c r="BD261" s="18"/>
      <c r="BE261" s="18"/>
      <c r="BF261" s="18"/>
      <c r="BG261" s="18"/>
      <c r="BH261" s="18"/>
      <c r="BI261" s="18"/>
      <c r="BJ261" s="18"/>
      <c r="BK261" s="18"/>
      <c r="BL261" s="18"/>
      <c r="BM261" s="18"/>
      <c r="BN261" s="18"/>
      <c r="BO261" s="18"/>
      <c r="BP261" s="18"/>
      <c r="BQ261" s="18"/>
      <c r="BR261" s="18"/>
      <c r="BS261" s="18"/>
      <c r="BT261" s="18"/>
      <c r="BU261" s="18"/>
    </row>
    <row r="262" spans="1:73" x14ac:dyDescent="0.25">
      <c r="A262" s="26"/>
      <c r="B262" s="26"/>
      <c r="C262" s="26"/>
      <c r="D262" s="26"/>
      <c r="E262" s="26"/>
      <c r="F262" s="26"/>
      <c r="G262" s="26"/>
      <c r="H262" s="26"/>
      <c r="I262" s="26"/>
      <c r="J262" s="26"/>
      <c r="K262" s="26"/>
      <c r="L262" s="26"/>
      <c r="M262" s="26"/>
      <c r="N262" s="26"/>
      <c r="O262" s="26"/>
      <c r="P262" s="26"/>
      <c r="Q262" s="26"/>
      <c r="R262" s="26"/>
      <c r="S262" s="26"/>
      <c r="T262" s="26"/>
      <c r="U262" s="26"/>
      <c r="V262" s="18"/>
      <c r="W262" s="18"/>
      <c r="X262" s="18"/>
      <c r="Y262" s="18"/>
      <c r="Z262" s="18"/>
      <c r="AA262" s="18"/>
      <c r="AB262" s="18"/>
      <c r="AC262" s="18"/>
      <c r="AD262" s="18"/>
      <c r="AE262" s="18"/>
      <c r="AF262" s="18"/>
      <c r="AG262" s="18"/>
      <c r="AH262" s="18"/>
      <c r="AI262" s="18"/>
      <c r="AJ262" s="18"/>
      <c r="AK262" s="18"/>
      <c r="AL262" s="18"/>
      <c r="AM262" s="18"/>
      <c r="AN262" s="18"/>
      <c r="AO262" s="18"/>
      <c r="AP262" s="18"/>
      <c r="AQ262" s="18"/>
      <c r="AR262" s="18"/>
      <c r="AS262" s="18"/>
      <c r="AT262" s="18"/>
      <c r="AU262" s="18"/>
      <c r="AV262" s="18"/>
      <c r="AW262" s="18"/>
      <c r="AX262" s="18"/>
      <c r="AY262" s="18"/>
      <c r="AZ262" s="18"/>
      <c r="BA262" s="18"/>
      <c r="BB262" s="18"/>
      <c r="BC262" s="18"/>
      <c r="BD262" s="18"/>
      <c r="BE262" s="18"/>
      <c r="BF262" s="18"/>
      <c r="BG262" s="18"/>
      <c r="BH262" s="18"/>
      <c r="BI262" s="18"/>
      <c r="BJ262" s="18"/>
      <c r="BK262" s="18"/>
      <c r="BL262" s="18"/>
      <c r="BM262" s="18"/>
      <c r="BN262" s="18"/>
      <c r="BO262" s="18"/>
      <c r="BP262" s="18"/>
      <c r="BQ262" s="18"/>
      <c r="BR262" s="18"/>
      <c r="BS262" s="18"/>
      <c r="BT262" s="18"/>
      <c r="BU262" s="18"/>
    </row>
    <row r="263" spans="1:73" x14ac:dyDescent="0.25">
      <c r="A263" s="26"/>
      <c r="B263" s="26"/>
      <c r="C263" s="26"/>
      <c r="D263" s="26"/>
      <c r="E263" s="26"/>
      <c r="F263" s="26"/>
      <c r="G263" s="26"/>
      <c r="H263" s="26"/>
      <c r="I263" s="26"/>
      <c r="J263" s="26"/>
      <c r="K263" s="26"/>
      <c r="L263" s="26"/>
      <c r="M263" s="26"/>
      <c r="N263" s="26"/>
      <c r="O263" s="26"/>
      <c r="P263" s="26"/>
      <c r="Q263" s="26"/>
      <c r="R263" s="26"/>
      <c r="S263" s="26"/>
      <c r="T263" s="26"/>
      <c r="U263" s="26"/>
      <c r="V263" s="18"/>
      <c r="W263" s="18"/>
      <c r="X263" s="18"/>
      <c r="Y263" s="18"/>
      <c r="Z263" s="18"/>
      <c r="AA263" s="18"/>
      <c r="AB263" s="18"/>
      <c r="AC263" s="18"/>
      <c r="AD263" s="18"/>
      <c r="AE263" s="18"/>
      <c r="AF263" s="18"/>
      <c r="AG263" s="18"/>
      <c r="AH263" s="18"/>
      <c r="AI263" s="18"/>
      <c r="AJ263" s="18"/>
      <c r="AK263" s="18"/>
      <c r="AL263" s="18"/>
      <c r="AM263" s="18"/>
      <c r="AN263" s="18"/>
      <c r="AO263" s="18"/>
      <c r="AP263" s="18"/>
      <c r="AQ263" s="18"/>
      <c r="AR263" s="18"/>
      <c r="AS263" s="18"/>
      <c r="AT263" s="18"/>
      <c r="AU263" s="18"/>
      <c r="AV263" s="18"/>
      <c r="AW263" s="18"/>
      <c r="AX263" s="18"/>
      <c r="AY263" s="18"/>
      <c r="AZ263" s="18"/>
      <c r="BA263" s="18"/>
      <c r="BB263" s="18"/>
      <c r="BC263" s="18"/>
      <c r="BD263" s="18"/>
      <c r="BE263" s="18"/>
      <c r="BF263" s="18"/>
      <c r="BG263" s="18"/>
      <c r="BH263" s="18"/>
      <c r="BI263" s="18"/>
      <c r="BJ263" s="18"/>
      <c r="BK263" s="18"/>
      <c r="BL263" s="18"/>
      <c r="BM263" s="18"/>
      <c r="BN263" s="18"/>
      <c r="BO263" s="18"/>
      <c r="BP263" s="18"/>
      <c r="BQ263" s="18"/>
      <c r="BR263" s="18"/>
      <c r="BS263" s="18"/>
      <c r="BT263" s="18"/>
      <c r="BU263" s="18"/>
    </row>
    <row r="264" spans="1:73" x14ac:dyDescent="0.25">
      <c r="A264" s="26"/>
      <c r="B264" s="26"/>
      <c r="C264" s="26"/>
      <c r="D264" s="26"/>
      <c r="E264" s="26"/>
      <c r="F264" s="26"/>
      <c r="G264" s="26"/>
      <c r="H264" s="26"/>
      <c r="I264" s="26"/>
      <c r="J264" s="26"/>
      <c r="K264" s="26"/>
      <c r="L264" s="26"/>
      <c r="M264" s="26"/>
      <c r="N264" s="26"/>
      <c r="O264" s="26"/>
      <c r="P264" s="26"/>
      <c r="Q264" s="26"/>
      <c r="R264" s="26"/>
      <c r="S264" s="26"/>
      <c r="T264" s="26"/>
      <c r="U264" s="26"/>
      <c r="V264" s="18"/>
      <c r="W264" s="18"/>
      <c r="X264" s="18"/>
      <c r="Y264" s="18"/>
      <c r="Z264" s="18"/>
      <c r="AA264" s="18"/>
      <c r="AB264" s="18"/>
      <c r="AC264" s="18"/>
      <c r="AD264" s="18"/>
      <c r="AE264" s="18"/>
      <c r="AF264" s="18"/>
      <c r="AG264" s="18"/>
      <c r="AH264" s="18"/>
      <c r="AI264" s="18"/>
      <c r="AJ264" s="18"/>
      <c r="AK264" s="18"/>
      <c r="AL264" s="18"/>
      <c r="AM264" s="18"/>
      <c r="AN264" s="18"/>
      <c r="AO264" s="18"/>
      <c r="AP264" s="18"/>
      <c r="AQ264" s="18"/>
      <c r="AR264" s="18"/>
      <c r="AS264" s="18"/>
      <c r="AT264" s="18"/>
      <c r="AU264" s="18"/>
      <c r="AV264" s="18"/>
      <c r="AW264" s="18"/>
      <c r="AX264" s="18"/>
      <c r="AY264" s="18"/>
      <c r="AZ264" s="18"/>
      <c r="BA264" s="18"/>
      <c r="BB264" s="18"/>
      <c r="BC264" s="18"/>
      <c r="BD264" s="18"/>
      <c r="BE264" s="18"/>
      <c r="BF264" s="18"/>
      <c r="BG264" s="18"/>
      <c r="BH264" s="18"/>
      <c r="BI264" s="18"/>
      <c r="BJ264" s="18"/>
      <c r="BK264" s="18"/>
      <c r="BL264" s="18"/>
      <c r="BM264" s="18"/>
      <c r="BN264" s="18"/>
      <c r="BO264" s="18"/>
      <c r="BP264" s="18"/>
      <c r="BQ264" s="18"/>
      <c r="BR264" s="18"/>
      <c r="BS264" s="18"/>
      <c r="BT264" s="18"/>
      <c r="BU264" s="18"/>
    </row>
    <row r="265" spans="1:73" x14ac:dyDescent="0.25">
      <c r="A265" s="26"/>
      <c r="B265" s="26"/>
      <c r="C265" s="26"/>
      <c r="D265" s="26"/>
      <c r="E265" s="26"/>
      <c r="F265" s="26"/>
      <c r="G265" s="26"/>
      <c r="H265" s="26"/>
      <c r="I265" s="26"/>
      <c r="J265" s="26"/>
      <c r="K265" s="26"/>
      <c r="L265" s="26"/>
      <c r="M265" s="26"/>
      <c r="N265" s="26"/>
      <c r="O265" s="26"/>
      <c r="P265" s="26"/>
      <c r="Q265" s="26"/>
      <c r="R265" s="26"/>
      <c r="S265" s="26"/>
      <c r="T265" s="26"/>
      <c r="U265" s="26"/>
      <c r="V265" s="18"/>
      <c r="W265" s="18"/>
      <c r="X265" s="18"/>
      <c r="Y265" s="18"/>
      <c r="Z265" s="18"/>
      <c r="AA265" s="18"/>
      <c r="AB265" s="18"/>
      <c r="AC265" s="18"/>
      <c r="AD265" s="18"/>
      <c r="AE265" s="18"/>
      <c r="AF265" s="18"/>
      <c r="AG265" s="18"/>
      <c r="AH265" s="18"/>
      <c r="AI265" s="18"/>
      <c r="AJ265" s="18"/>
      <c r="AK265" s="18"/>
      <c r="AL265" s="18"/>
      <c r="AM265" s="18"/>
      <c r="AN265" s="18"/>
      <c r="AO265" s="18"/>
      <c r="AP265" s="18"/>
      <c r="AQ265" s="18"/>
      <c r="AR265" s="18"/>
      <c r="AS265" s="18"/>
      <c r="AT265" s="18"/>
      <c r="AU265" s="18"/>
      <c r="AV265" s="18"/>
      <c r="AW265" s="18"/>
      <c r="AX265" s="18"/>
      <c r="AY265" s="18"/>
      <c r="AZ265" s="18"/>
      <c r="BA265" s="18"/>
      <c r="BB265" s="18"/>
      <c r="BC265" s="18"/>
      <c r="BD265" s="18"/>
      <c r="BE265" s="18"/>
      <c r="BF265" s="18"/>
      <c r="BG265" s="18"/>
      <c r="BH265" s="18"/>
      <c r="BI265" s="18"/>
      <c r="BJ265" s="18"/>
      <c r="BK265" s="18"/>
      <c r="BL265" s="18"/>
      <c r="BM265" s="18"/>
      <c r="BN265" s="18"/>
      <c r="BO265" s="18"/>
      <c r="BP265" s="18"/>
      <c r="BQ265" s="18"/>
      <c r="BR265" s="18"/>
      <c r="BS265" s="18"/>
      <c r="BT265" s="18"/>
      <c r="BU265" s="18"/>
    </row>
    <row r="266" spans="1:73" x14ac:dyDescent="0.25">
      <c r="A266" s="26"/>
      <c r="B266" s="26"/>
      <c r="C266" s="26"/>
      <c r="D266" s="26"/>
      <c r="E266" s="26"/>
      <c r="F266" s="26"/>
      <c r="G266" s="26"/>
      <c r="H266" s="26"/>
      <c r="I266" s="26"/>
      <c r="J266" s="26"/>
      <c r="K266" s="26"/>
      <c r="L266" s="26"/>
      <c r="M266" s="26"/>
      <c r="N266" s="26"/>
      <c r="O266" s="26"/>
      <c r="P266" s="26"/>
      <c r="Q266" s="26"/>
      <c r="R266" s="26"/>
      <c r="S266" s="26"/>
      <c r="T266" s="26"/>
      <c r="U266" s="26"/>
      <c r="V266" s="18"/>
      <c r="W266" s="18"/>
      <c r="X266" s="18"/>
      <c r="Y266" s="18"/>
      <c r="Z266" s="18"/>
      <c r="AA266" s="18"/>
      <c r="AB266" s="18"/>
      <c r="AC266" s="18"/>
      <c r="AD266" s="18"/>
      <c r="AE266" s="18"/>
      <c r="AF266" s="18"/>
      <c r="AG266" s="18"/>
      <c r="AH266" s="18"/>
      <c r="AI266" s="18"/>
      <c r="AJ266" s="18"/>
      <c r="AK266" s="18"/>
      <c r="AL266" s="18"/>
      <c r="AM266" s="18"/>
      <c r="AN266" s="18"/>
      <c r="AO266" s="18"/>
      <c r="AP266" s="18"/>
      <c r="AQ266" s="18"/>
      <c r="AR266" s="18"/>
      <c r="AS266" s="18"/>
      <c r="AT266" s="18"/>
      <c r="AU266" s="18"/>
      <c r="AV266" s="18"/>
      <c r="AW266" s="18"/>
      <c r="AX266" s="18"/>
      <c r="AY266" s="18"/>
      <c r="AZ266" s="18"/>
      <c r="BA266" s="18"/>
      <c r="BB266" s="18"/>
      <c r="BC266" s="18"/>
      <c r="BD266" s="18"/>
      <c r="BE266" s="18"/>
      <c r="BF266" s="18"/>
      <c r="BG266" s="18"/>
      <c r="BH266" s="18"/>
      <c r="BI266" s="18"/>
      <c r="BJ266" s="18"/>
      <c r="BK266" s="18"/>
      <c r="BL266" s="18"/>
      <c r="BM266" s="18"/>
      <c r="BN266" s="18"/>
      <c r="BO266" s="18"/>
      <c r="BP266" s="18"/>
      <c r="BQ266" s="18"/>
      <c r="BR266" s="18"/>
      <c r="BS266" s="18"/>
      <c r="BT266" s="18"/>
      <c r="BU266" s="18"/>
    </row>
    <row r="267" spans="1:73" x14ac:dyDescent="0.25">
      <c r="A267" s="26"/>
      <c r="B267" s="26"/>
      <c r="C267" s="26"/>
      <c r="D267" s="26"/>
      <c r="E267" s="26"/>
      <c r="F267" s="26"/>
      <c r="G267" s="26"/>
      <c r="H267" s="26"/>
      <c r="I267" s="26"/>
      <c r="J267" s="26"/>
      <c r="K267" s="26"/>
      <c r="L267" s="26"/>
      <c r="M267" s="26"/>
      <c r="N267" s="26"/>
      <c r="O267" s="26"/>
      <c r="P267" s="26"/>
      <c r="Q267" s="26"/>
      <c r="R267" s="26"/>
      <c r="S267" s="26"/>
      <c r="T267" s="26"/>
      <c r="U267" s="26"/>
      <c r="V267" s="18"/>
      <c r="W267" s="18"/>
      <c r="X267" s="18"/>
      <c r="Y267" s="18"/>
      <c r="Z267" s="18"/>
      <c r="AA267" s="18"/>
      <c r="AB267" s="18"/>
      <c r="AC267" s="18"/>
      <c r="AD267" s="18"/>
      <c r="AE267" s="18"/>
      <c r="AF267" s="18"/>
      <c r="AG267" s="18"/>
      <c r="AH267" s="18"/>
      <c r="AI267" s="18"/>
      <c r="AJ267" s="18"/>
      <c r="AK267" s="18"/>
      <c r="AL267" s="18"/>
      <c r="AM267" s="18"/>
      <c r="AN267" s="18"/>
      <c r="AO267" s="18"/>
      <c r="AP267" s="18"/>
      <c r="AQ267" s="18"/>
      <c r="AR267" s="18"/>
      <c r="AS267" s="18"/>
      <c r="AT267" s="18"/>
      <c r="AU267" s="18"/>
      <c r="AV267" s="18"/>
      <c r="AW267" s="18"/>
      <c r="AX267" s="18"/>
      <c r="AY267" s="18"/>
      <c r="AZ267" s="18"/>
      <c r="BA267" s="18"/>
      <c r="BB267" s="18"/>
      <c r="BC267" s="18"/>
      <c r="BD267" s="18"/>
      <c r="BE267" s="18"/>
      <c r="BF267" s="18"/>
      <c r="BG267" s="18"/>
      <c r="BH267" s="18"/>
      <c r="BI267" s="18"/>
      <c r="BJ267" s="18"/>
      <c r="BK267" s="18"/>
      <c r="BL267" s="18"/>
      <c r="BM267" s="18"/>
      <c r="BN267" s="18"/>
      <c r="BO267" s="18"/>
      <c r="BP267" s="18"/>
      <c r="BQ267" s="18"/>
      <c r="BR267" s="18"/>
      <c r="BS267" s="18"/>
      <c r="BT267" s="18"/>
      <c r="BU267" s="18"/>
    </row>
    <row r="268" spans="1:73" x14ac:dyDescent="0.25">
      <c r="A268" s="26"/>
      <c r="B268" s="26"/>
      <c r="C268" s="26"/>
      <c r="D268" s="26"/>
      <c r="E268" s="26"/>
      <c r="F268" s="26"/>
      <c r="G268" s="26"/>
      <c r="H268" s="26"/>
      <c r="I268" s="26"/>
      <c r="J268" s="26"/>
      <c r="K268" s="26"/>
      <c r="L268" s="26"/>
      <c r="M268" s="26"/>
      <c r="N268" s="26"/>
      <c r="O268" s="26"/>
      <c r="P268" s="26"/>
      <c r="Q268" s="26"/>
      <c r="R268" s="26"/>
      <c r="S268" s="26"/>
      <c r="T268" s="26"/>
      <c r="U268" s="26"/>
      <c r="V268" s="18"/>
      <c r="W268" s="18"/>
      <c r="X268" s="18"/>
      <c r="Y268" s="18"/>
      <c r="Z268" s="18"/>
      <c r="AA268" s="18"/>
      <c r="AB268" s="18"/>
      <c r="AC268" s="18"/>
      <c r="AD268" s="18"/>
      <c r="AE268" s="18"/>
      <c r="AF268" s="18"/>
      <c r="AG268" s="18"/>
      <c r="AH268" s="18"/>
      <c r="AI268" s="18"/>
      <c r="AJ268" s="18"/>
      <c r="AK268" s="18"/>
      <c r="AL268" s="18"/>
      <c r="AM268" s="18"/>
      <c r="AN268" s="18"/>
      <c r="AO268" s="18"/>
      <c r="AP268" s="18"/>
      <c r="AQ268" s="18"/>
      <c r="AR268" s="18"/>
      <c r="AS268" s="18"/>
      <c r="AT268" s="18"/>
      <c r="AU268" s="18"/>
      <c r="AV268" s="18"/>
      <c r="AW268" s="18"/>
      <c r="AX268" s="18"/>
      <c r="AY268" s="18"/>
      <c r="AZ268" s="18"/>
      <c r="BA268" s="18"/>
      <c r="BB268" s="18"/>
      <c r="BC268" s="18"/>
      <c r="BD268" s="18"/>
      <c r="BE268" s="18"/>
      <c r="BF268" s="18"/>
      <c r="BG268" s="18"/>
      <c r="BH268" s="18"/>
      <c r="BI268" s="18"/>
      <c r="BJ268" s="18"/>
      <c r="BK268" s="18"/>
      <c r="BL268" s="18"/>
      <c r="BM268" s="18"/>
      <c r="BN268" s="18"/>
      <c r="BO268" s="18"/>
      <c r="BP268" s="18"/>
      <c r="BQ268" s="18"/>
      <c r="BR268" s="18"/>
      <c r="BS268" s="18"/>
      <c r="BT268" s="18"/>
      <c r="BU268" s="18"/>
    </row>
    <row r="269" spans="1:73" x14ac:dyDescent="0.25">
      <c r="A269" s="26"/>
      <c r="B269" s="26"/>
      <c r="C269" s="26"/>
      <c r="D269" s="26"/>
      <c r="E269" s="26"/>
      <c r="F269" s="26"/>
      <c r="G269" s="26"/>
      <c r="H269" s="26"/>
      <c r="I269" s="26"/>
      <c r="J269" s="26"/>
      <c r="K269" s="26"/>
      <c r="L269" s="26"/>
      <c r="M269" s="26"/>
      <c r="N269" s="26"/>
      <c r="O269" s="26"/>
      <c r="P269" s="26"/>
      <c r="Q269" s="26"/>
      <c r="R269" s="26"/>
      <c r="S269" s="26"/>
      <c r="T269" s="26"/>
      <c r="U269" s="26"/>
      <c r="V269" s="18"/>
      <c r="W269" s="18"/>
      <c r="X269" s="18"/>
      <c r="Y269" s="18"/>
      <c r="Z269" s="18"/>
      <c r="AA269" s="18"/>
      <c r="AB269" s="18"/>
      <c r="AC269" s="18"/>
      <c r="AD269" s="18"/>
      <c r="AE269" s="18"/>
      <c r="AF269" s="18"/>
      <c r="AG269" s="18"/>
      <c r="AH269" s="18"/>
      <c r="AI269" s="18"/>
      <c r="AJ269" s="18"/>
      <c r="AK269" s="18"/>
      <c r="AL269" s="18"/>
      <c r="AM269" s="18"/>
      <c r="AN269" s="18"/>
      <c r="AO269" s="18"/>
      <c r="AP269" s="18"/>
      <c r="AQ269" s="18"/>
      <c r="AR269" s="18"/>
      <c r="AS269" s="18"/>
      <c r="AT269" s="18"/>
      <c r="AU269" s="18"/>
      <c r="AV269" s="18"/>
      <c r="AW269" s="18"/>
      <c r="AX269" s="18"/>
      <c r="AY269" s="18"/>
      <c r="AZ269" s="18"/>
      <c r="BA269" s="18"/>
      <c r="BB269" s="18"/>
      <c r="BC269" s="18"/>
      <c r="BD269" s="18"/>
      <c r="BE269" s="18"/>
      <c r="BF269" s="18"/>
      <c r="BG269" s="18"/>
      <c r="BH269" s="18"/>
      <c r="BI269" s="18"/>
      <c r="BJ269" s="18"/>
      <c r="BK269" s="18"/>
      <c r="BL269" s="18"/>
      <c r="BM269" s="18"/>
      <c r="BN269" s="18"/>
      <c r="BO269" s="18"/>
      <c r="BP269" s="18"/>
      <c r="BQ269" s="18"/>
      <c r="BR269" s="18"/>
      <c r="BS269" s="18"/>
      <c r="BT269" s="18"/>
      <c r="BU269" s="18"/>
    </row>
    <row r="270" spans="1:73" x14ac:dyDescent="0.25">
      <c r="A270" s="3"/>
      <c r="B270" s="3"/>
      <c r="C270" s="26"/>
      <c r="D270" s="3"/>
      <c r="E270" s="3"/>
      <c r="F270" s="3"/>
      <c r="G270" s="3"/>
      <c r="H270" s="3"/>
      <c r="I270" s="3"/>
      <c r="J270" s="3"/>
      <c r="K270" s="3"/>
      <c r="L270" s="3"/>
      <c r="M270" s="3"/>
      <c r="N270" s="3"/>
      <c r="O270" s="3"/>
      <c r="P270" s="3"/>
      <c r="Q270" s="3"/>
      <c r="R270" s="3"/>
      <c r="S270" s="3"/>
      <c r="T270" s="3"/>
      <c r="U270" s="3"/>
    </row>
    <row r="271" spans="1:73" x14ac:dyDescent="0.25">
      <c r="A271" s="3"/>
      <c r="B271" s="3"/>
      <c r="C271" s="3"/>
      <c r="D271" s="3"/>
      <c r="E271" s="3"/>
      <c r="F271" s="3"/>
      <c r="G271" s="3"/>
      <c r="H271" s="3"/>
      <c r="I271" s="3"/>
      <c r="J271" s="3"/>
      <c r="K271" s="3"/>
      <c r="L271" s="3"/>
      <c r="M271" s="3"/>
      <c r="N271" s="3"/>
      <c r="O271" s="3"/>
      <c r="P271" s="3"/>
      <c r="Q271" s="3"/>
      <c r="R271" s="3"/>
      <c r="S271" s="3"/>
      <c r="T271" s="3"/>
      <c r="U271" s="3"/>
    </row>
    <row r="272" spans="1:73" x14ac:dyDescent="0.25">
      <c r="A272" s="3"/>
      <c r="B272" s="3"/>
      <c r="C272" s="3"/>
      <c r="D272" s="3"/>
      <c r="E272" s="3"/>
      <c r="F272" s="3"/>
      <c r="G272" s="3"/>
      <c r="H272" s="3"/>
      <c r="I272" s="3"/>
      <c r="J272" s="3"/>
      <c r="K272" s="3"/>
      <c r="L272" s="3"/>
      <c r="M272" s="3"/>
      <c r="N272" s="3"/>
      <c r="O272" s="3"/>
      <c r="P272" s="3"/>
      <c r="Q272" s="3"/>
      <c r="R272" s="3"/>
      <c r="S272" s="3"/>
      <c r="T272" s="3"/>
      <c r="U272" s="3"/>
    </row>
    <row r="273" spans="1:21" x14ac:dyDescent="0.25">
      <c r="A273" s="3"/>
      <c r="B273" s="3"/>
      <c r="C273" s="3"/>
      <c r="D273" s="3"/>
      <c r="E273" s="3"/>
      <c r="F273" s="3"/>
      <c r="G273" s="3"/>
      <c r="H273" s="3"/>
      <c r="I273" s="3"/>
      <c r="J273" s="3"/>
      <c r="K273" s="3"/>
      <c r="L273" s="3"/>
      <c r="M273" s="3"/>
      <c r="N273" s="3"/>
      <c r="O273" s="3"/>
      <c r="P273" s="3"/>
      <c r="Q273" s="3"/>
      <c r="R273" s="3"/>
      <c r="S273" s="3"/>
      <c r="T273" s="3"/>
      <c r="U273" s="3"/>
    </row>
    <row r="274" spans="1:21" x14ac:dyDescent="0.25">
      <c r="A274" s="3"/>
      <c r="B274" s="3"/>
      <c r="C274" s="3"/>
      <c r="D274" s="3"/>
      <c r="E274" s="3"/>
      <c r="F274" s="3"/>
      <c r="G274" s="3"/>
      <c r="H274" s="3"/>
      <c r="I274" s="3"/>
      <c r="J274" s="3"/>
      <c r="K274" s="3"/>
      <c r="L274" s="3"/>
      <c r="M274" s="3"/>
      <c r="N274" s="3"/>
      <c r="O274" s="3"/>
      <c r="P274" s="3"/>
      <c r="Q274" s="3"/>
      <c r="R274" s="3"/>
      <c r="S274" s="3"/>
      <c r="T274" s="3"/>
      <c r="U274" s="3"/>
    </row>
    <row r="275" spans="1:21" x14ac:dyDescent="0.25">
      <c r="A275" s="3"/>
      <c r="B275" s="3"/>
      <c r="C275" s="3"/>
      <c r="D275" s="3"/>
      <c r="E275" s="3"/>
      <c r="F275" s="3"/>
      <c r="G275" s="3"/>
      <c r="H275" s="3"/>
      <c r="I275" s="3"/>
      <c r="J275" s="3"/>
      <c r="K275" s="3"/>
      <c r="L275" s="3"/>
      <c r="M275" s="3"/>
      <c r="N275" s="3"/>
      <c r="O275" s="3"/>
      <c r="P275" s="3"/>
      <c r="Q275" s="3"/>
      <c r="R275" s="3"/>
      <c r="S275" s="3"/>
      <c r="T275" s="3"/>
      <c r="U275" s="3"/>
    </row>
    <row r="276" spans="1:21" x14ac:dyDescent="0.25">
      <c r="A276" s="3"/>
      <c r="B276" s="3"/>
      <c r="C276" s="3"/>
      <c r="D276" s="3"/>
      <c r="E276" s="3"/>
      <c r="F276" s="3"/>
      <c r="G276" s="3"/>
      <c r="H276" s="3"/>
      <c r="I276" s="3"/>
      <c r="J276" s="3"/>
      <c r="K276" s="3"/>
      <c r="L276" s="3"/>
      <c r="M276" s="3"/>
      <c r="N276" s="3"/>
      <c r="O276" s="3"/>
      <c r="P276" s="3"/>
      <c r="Q276" s="3"/>
      <c r="R276" s="3"/>
      <c r="S276" s="3"/>
      <c r="T276" s="3"/>
      <c r="U276" s="3"/>
    </row>
    <row r="277" spans="1:21" x14ac:dyDescent="0.25">
      <c r="A277" s="3"/>
      <c r="B277" s="3"/>
      <c r="C277" s="3"/>
      <c r="D277" s="3"/>
      <c r="E277" s="3"/>
      <c r="F277" s="3"/>
      <c r="G277" s="3"/>
      <c r="H277" s="3"/>
      <c r="I277" s="3"/>
      <c r="J277" s="3"/>
      <c r="K277" s="3"/>
      <c r="L277" s="3"/>
      <c r="M277" s="3"/>
      <c r="N277" s="3"/>
      <c r="O277" s="3"/>
      <c r="P277" s="3"/>
      <c r="Q277" s="3"/>
      <c r="R277" s="3"/>
      <c r="S277" s="3"/>
      <c r="T277" s="3"/>
      <c r="U277" s="3"/>
    </row>
    <row r="278" spans="1:21" x14ac:dyDescent="0.25">
      <c r="A278" s="3"/>
      <c r="B278" s="3"/>
      <c r="C278" s="3"/>
      <c r="D278" s="3"/>
      <c r="E278" s="3"/>
      <c r="F278" s="3"/>
      <c r="G278" s="3"/>
      <c r="H278" s="3"/>
      <c r="I278" s="3"/>
      <c r="J278" s="3"/>
      <c r="K278" s="3"/>
      <c r="L278" s="3"/>
      <c r="M278" s="3"/>
      <c r="N278" s="3"/>
      <c r="O278" s="3"/>
      <c r="P278" s="3"/>
      <c r="Q278" s="3"/>
      <c r="R278" s="3"/>
      <c r="S278" s="3"/>
      <c r="T278" s="3"/>
      <c r="U278" s="3"/>
    </row>
    <row r="279" spans="1:21" x14ac:dyDescent="0.25">
      <c r="A279" s="3"/>
      <c r="B279" s="3"/>
      <c r="C279" s="3"/>
      <c r="D279" s="3"/>
      <c r="E279" s="3"/>
      <c r="F279" s="3"/>
      <c r="G279" s="3"/>
      <c r="H279" s="3"/>
      <c r="I279" s="3"/>
      <c r="J279" s="3"/>
      <c r="K279" s="3"/>
      <c r="L279" s="3"/>
      <c r="M279" s="3"/>
      <c r="N279" s="3"/>
      <c r="O279" s="3"/>
      <c r="P279" s="3"/>
      <c r="Q279" s="3"/>
      <c r="R279" s="3"/>
      <c r="S279" s="3"/>
      <c r="T279" s="3"/>
      <c r="U279" s="3"/>
    </row>
    <row r="280" spans="1:21" x14ac:dyDescent="0.25">
      <c r="A280" s="3"/>
      <c r="B280" s="3"/>
      <c r="C280" s="3"/>
      <c r="D280" s="3"/>
      <c r="E280" s="3"/>
      <c r="F280" s="3"/>
      <c r="G280" s="3"/>
      <c r="H280" s="3"/>
      <c r="I280" s="3"/>
      <c r="J280" s="3"/>
      <c r="K280" s="3"/>
      <c r="L280" s="3"/>
      <c r="M280" s="3"/>
      <c r="N280" s="3"/>
      <c r="O280" s="3"/>
      <c r="P280" s="3"/>
      <c r="Q280" s="3"/>
      <c r="R280" s="3"/>
      <c r="S280" s="3"/>
      <c r="T280" s="3"/>
      <c r="U280" s="3"/>
    </row>
    <row r="281" spans="1:21" x14ac:dyDescent="0.25">
      <c r="A281" s="3"/>
      <c r="B281" s="3"/>
      <c r="C281" s="3"/>
      <c r="D281" s="3"/>
      <c r="E281" s="3"/>
      <c r="F281" s="3"/>
      <c r="G281" s="3"/>
      <c r="H281" s="3"/>
      <c r="I281" s="3"/>
      <c r="J281" s="3"/>
      <c r="K281" s="3"/>
      <c r="L281" s="3"/>
      <c r="M281" s="3"/>
      <c r="N281" s="3"/>
      <c r="O281" s="3"/>
      <c r="P281" s="3"/>
      <c r="Q281" s="3"/>
      <c r="R281" s="3"/>
      <c r="S281" s="3"/>
      <c r="T281" s="3"/>
      <c r="U281" s="3"/>
    </row>
    <row r="282" spans="1:21" x14ac:dyDescent="0.25">
      <c r="A282" s="3"/>
      <c r="B282" s="3"/>
      <c r="C282" s="3"/>
      <c r="D282" s="3"/>
      <c r="E282" s="3"/>
      <c r="F282" s="3"/>
      <c r="G282" s="3"/>
      <c r="H282" s="3"/>
      <c r="I282" s="3"/>
      <c r="J282" s="3"/>
      <c r="K282" s="3"/>
      <c r="L282" s="3"/>
      <c r="M282" s="3"/>
      <c r="N282" s="3"/>
      <c r="O282" s="3"/>
      <c r="P282" s="3"/>
      <c r="Q282" s="3"/>
      <c r="R282" s="3"/>
      <c r="S282" s="3"/>
      <c r="T282" s="3"/>
      <c r="U282" s="3"/>
    </row>
    <row r="283" spans="1:21" x14ac:dyDescent="0.25">
      <c r="A283" s="3"/>
      <c r="B283" s="3"/>
      <c r="C283" s="3"/>
      <c r="D283" s="3"/>
      <c r="E283" s="3"/>
      <c r="F283" s="3"/>
      <c r="G283" s="3"/>
      <c r="H283" s="3"/>
      <c r="I283" s="3"/>
      <c r="J283" s="3"/>
      <c r="K283" s="3"/>
      <c r="L283" s="3"/>
      <c r="M283" s="3"/>
      <c r="N283" s="3"/>
      <c r="O283" s="3"/>
      <c r="P283" s="3"/>
      <c r="Q283" s="3"/>
      <c r="R283" s="3"/>
      <c r="S283" s="3"/>
      <c r="T283" s="3"/>
      <c r="U283" s="3"/>
    </row>
    <row r="284" spans="1:21" x14ac:dyDescent="0.25">
      <c r="A284" s="3"/>
      <c r="B284" s="3"/>
      <c r="C284" s="3"/>
      <c r="D284" s="3"/>
      <c r="E284" s="3"/>
      <c r="F284" s="3"/>
      <c r="G284" s="3"/>
      <c r="H284" s="3"/>
      <c r="I284" s="3"/>
      <c r="J284" s="3"/>
      <c r="K284" s="3"/>
      <c r="L284" s="3"/>
      <c r="M284" s="3"/>
      <c r="N284" s="3"/>
      <c r="O284" s="3"/>
      <c r="P284" s="3"/>
      <c r="Q284" s="3"/>
      <c r="R284" s="3"/>
      <c r="S284" s="3"/>
      <c r="T284" s="3"/>
      <c r="U284" s="3"/>
    </row>
    <row r="285" spans="1:21" x14ac:dyDescent="0.25">
      <c r="A285" s="3"/>
      <c r="B285" s="3"/>
      <c r="C285" s="3"/>
      <c r="D285" s="3"/>
      <c r="E285" s="3"/>
      <c r="F285" s="3"/>
      <c r="G285" s="3"/>
      <c r="H285" s="3"/>
      <c r="I285" s="3"/>
      <c r="J285" s="3"/>
      <c r="K285" s="3"/>
      <c r="L285" s="3"/>
      <c r="M285" s="3"/>
      <c r="N285" s="3"/>
      <c r="O285" s="3"/>
      <c r="P285" s="3"/>
      <c r="Q285" s="3"/>
      <c r="R285" s="3"/>
      <c r="S285" s="3"/>
      <c r="T285" s="3"/>
      <c r="U285" s="3"/>
    </row>
    <row r="286" spans="1:21" x14ac:dyDescent="0.25">
      <c r="A286" s="3"/>
      <c r="B286" s="3"/>
      <c r="C286" s="3"/>
      <c r="D286" s="3"/>
      <c r="E286" s="3"/>
      <c r="F286" s="3"/>
      <c r="G286" s="3"/>
      <c r="H286" s="3"/>
      <c r="I286" s="3"/>
      <c r="J286" s="3"/>
      <c r="K286" s="3"/>
      <c r="L286" s="3"/>
      <c r="M286" s="3"/>
      <c r="N286" s="3"/>
      <c r="O286" s="3"/>
      <c r="P286" s="3"/>
      <c r="Q286" s="3"/>
      <c r="R286" s="3"/>
      <c r="S286" s="3"/>
      <c r="T286" s="3"/>
      <c r="U286" s="3"/>
    </row>
    <row r="287" spans="1:21" x14ac:dyDescent="0.25">
      <c r="A287" s="3"/>
      <c r="B287" s="3"/>
      <c r="C287" s="3"/>
      <c r="D287" s="3"/>
      <c r="E287" s="3"/>
      <c r="F287" s="3"/>
      <c r="G287" s="3"/>
      <c r="H287" s="3"/>
      <c r="I287" s="3"/>
      <c r="J287" s="3"/>
      <c r="K287" s="3"/>
      <c r="L287" s="3"/>
      <c r="M287" s="3"/>
      <c r="N287" s="3"/>
      <c r="O287" s="3"/>
      <c r="P287" s="3"/>
      <c r="Q287" s="3"/>
      <c r="R287" s="3"/>
      <c r="S287" s="3"/>
      <c r="T287" s="3"/>
      <c r="U287" s="3"/>
    </row>
    <row r="288" spans="1:21" x14ac:dyDescent="0.25">
      <c r="A288" s="3"/>
      <c r="B288" s="3"/>
      <c r="C288" s="3"/>
      <c r="D288" s="3"/>
      <c r="E288" s="3"/>
      <c r="F288" s="3"/>
      <c r="G288" s="3"/>
      <c r="H288" s="3"/>
      <c r="I288" s="3"/>
      <c r="J288" s="3"/>
      <c r="K288" s="3"/>
      <c r="L288" s="3"/>
      <c r="M288" s="3"/>
      <c r="N288" s="3"/>
      <c r="O288" s="3"/>
      <c r="P288" s="3"/>
      <c r="Q288" s="3"/>
      <c r="R288" s="3"/>
      <c r="S288" s="3"/>
      <c r="T288" s="3"/>
      <c r="U288" s="3"/>
    </row>
    <row r="289" spans="1:21" x14ac:dyDescent="0.25">
      <c r="A289" s="3"/>
      <c r="B289" s="3"/>
      <c r="C289" s="3"/>
      <c r="D289" s="3"/>
      <c r="E289" s="3"/>
      <c r="F289" s="3"/>
      <c r="G289" s="3"/>
      <c r="H289" s="3"/>
      <c r="I289" s="3"/>
      <c r="J289" s="3"/>
      <c r="K289" s="3"/>
      <c r="L289" s="3"/>
      <c r="M289" s="3"/>
      <c r="N289" s="3"/>
      <c r="O289" s="3"/>
      <c r="P289" s="3"/>
      <c r="Q289" s="3"/>
      <c r="R289" s="3"/>
      <c r="S289" s="3"/>
      <c r="T289" s="3"/>
      <c r="U289" s="3"/>
    </row>
    <row r="290" spans="1:21" x14ac:dyDescent="0.25">
      <c r="A290" s="3"/>
      <c r="B290" s="3"/>
      <c r="C290" s="3"/>
      <c r="D290" s="3"/>
      <c r="E290" s="3"/>
      <c r="F290" s="3"/>
      <c r="G290" s="3"/>
      <c r="H290" s="3"/>
      <c r="I290" s="3"/>
      <c r="J290" s="3"/>
      <c r="K290" s="3"/>
      <c r="L290" s="3"/>
      <c r="M290" s="3"/>
      <c r="N290" s="3"/>
      <c r="O290" s="3"/>
      <c r="P290" s="3"/>
      <c r="Q290" s="3"/>
      <c r="R290" s="3"/>
      <c r="S290" s="3"/>
      <c r="T290" s="3"/>
      <c r="U290" s="3"/>
    </row>
    <row r="291" spans="1:21" x14ac:dyDescent="0.25">
      <c r="A291" s="3"/>
      <c r="B291" s="3"/>
      <c r="C291" s="3"/>
      <c r="D291" s="3"/>
      <c r="E291" s="3"/>
      <c r="F291" s="3"/>
      <c r="G291" s="3"/>
      <c r="H291" s="3"/>
      <c r="I291" s="3"/>
      <c r="J291" s="3"/>
      <c r="K291" s="3"/>
      <c r="L291" s="3"/>
      <c r="M291" s="3"/>
      <c r="N291" s="3"/>
      <c r="O291" s="3"/>
      <c r="P291" s="3"/>
      <c r="Q291" s="3"/>
      <c r="R291" s="3"/>
      <c r="S291" s="3"/>
      <c r="T291" s="3"/>
      <c r="U291" s="3"/>
    </row>
    <row r="292" spans="1:21" x14ac:dyDescent="0.25">
      <c r="A292" s="3"/>
      <c r="B292" s="3"/>
      <c r="C292" s="3"/>
      <c r="D292" s="3"/>
      <c r="E292" s="3"/>
      <c r="F292" s="3"/>
      <c r="G292" s="3"/>
      <c r="H292" s="3"/>
      <c r="I292" s="3"/>
      <c r="J292" s="3"/>
      <c r="K292" s="3"/>
      <c r="L292" s="3"/>
      <c r="M292" s="3"/>
      <c r="N292" s="3"/>
      <c r="O292" s="3"/>
      <c r="P292" s="3"/>
      <c r="Q292" s="3"/>
      <c r="R292" s="3"/>
      <c r="S292" s="3"/>
      <c r="T292" s="3"/>
      <c r="U292" s="3"/>
    </row>
    <row r="293" spans="1:21" x14ac:dyDescent="0.25">
      <c r="A293" s="3"/>
      <c r="B293" s="3"/>
      <c r="C293" s="3"/>
      <c r="D293" s="3"/>
      <c r="E293" s="3"/>
      <c r="F293" s="3"/>
      <c r="G293" s="3"/>
      <c r="H293" s="3"/>
      <c r="I293" s="3"/>
      <c r="J293" s="3"/>
      <c r="K293" s="3"/>
      <c r="L293" s="3"/>
      <c r="M293" s="3"/>
      <c r="N293" s="3"/>
      <c r="O293" s="3"/>
      <c r="P293" s="3"/>
      <c r="Q293" s="3"/>
      <c r="R293" s="3"/>
      <c r="S293" s="3"/>
      <c r="T293" s="3"/>
      <c r="U293" s="3"/>
    </row>
    <row r="294" spans="1:21" x14ac:dyDescent="0.25">
      <c r="A294" s="3"/>
      <c r="B294" s="3"/>
      <c r="C294" s="3"/>
      <c r="D294" s="3"/>
      <c r="E294" s="3"/>
      <c r="F294" s="3"/>
      <c r="G294" s="3"/>
      <c r="H294" s="3"/>
      <c r="I294" s="3"/>
      <c r="J294" s="3"/>
      <c r="K294" s="3"/>
      <c r="L294" s="3"/>
      <c r="M294" s="3"/>
      <c r="N294" s="3"/>
      <c r="O294" s="3"/>
      <c r="P294" s="3"/>
      <c r="Q294" s="3"/>
      <c r="R294" s="3"/>
      <c r="S294" s="3"/>
      <c r="T294" s="3"/>
      <c r="U294" s="3"/>
    </row>
    <row r="295" spans="1:21" x14ac:dyDescent="0.25">
      <c r="A295" s="3"/>
      <c r="B295" s="3"/>
      <c r="C295" s="3"/>
      <c r="D295" s="3"/>
      <c r="E295" s="3"/>
      <c r="F295" s="3"/>
      <c r="G295" s="3"/>
      <c r="H295" s="3"/>
      <c r="I295" s="3"/>
      <c r="J295" s="3"/>
      <c r="K295" s="3"/>
      <c r="L295" s="3"/>
      <c r="M295" s="3"/>
      <c r="N295" s="3"/>
      <c r="O295" s="3"/>
      <c r="P295" s="3"/>
      <c r="Q295" s="3"/>
      <c r="R295" s="3"/>
      <c r="S295" s="3"/>
      <c r="T295" s="3"/>
      <c r="U295" s="3"/>
    </row>
    <row r="296" spans="1:21" x14ac:dyDescent="0.25">
      <c r="A296" s="3"/>
      <c r="B296" s="3"/>
      <c r="C296" s="3"/>
      <c r="D296" s="3"/>
      <c r="E296" s="3"/>
      <c r="F296" s="3"/>
      <c r="G296" s="3"/>
      <c r="H296" s="3"/>
      <c r="I296" s="3"/>
      <c r="J296" s="3"/>
      <c r="K296" s="3"/>
      <c r="L296" s="3"/>
      <c r="M296" s="3"/>
      <c r="N296" s="3"/>
      <c r="O296" s="3"/>
      <c r="P296" s="3"/>
      <c r="Q296" s="3"/>
      <c r="R296" s="3"/>
      <c r="S296" s="3"/>
      <c r="T296" s="3"/>
      <c r="U296" s="3"/>
    </row>
    <row r="297" spans="1:21" x14ac:dyDescent="0.25">
      <c r="A297" s="3"/>
      <c r="B297" s="3"/>
      <c r="C297" s="3"/>
      <c r="D297" s="3"/>
      <c r="E297" s="3"/>
      <c r="F297" s="3"/>
      <c r="G297" s="3"/>
      <c r="H297" s="3"/>
      <c r="I297" s="3"/>
      <c r="J297" s="3"/>
      <c r="K297" s="3"/>
      <c r="L297" s="3"/>
      <c r="M297" s="3"/>
      <c r="N297" s="3"/>
      <c r="O297" s="3"/>
      <c r="P297" s="3"/>
      <c r="Q297" s="3"/>
      <c r="R297" s="3"/>
      <c r="S297" s="3"/>
      <c r="T297" s="3"/>
      <c r="U297" s="3"/>
    </row>
    <row r="298" spans="1:21" x14ac:dyDescent="0.25">
      <c r="A298" s="3"/>
      <c r="B298" s="3"/>
      <c r="C298" s="3"/>
      <c r="D298" s="3"/>
      <c r="E298" s="3"/>
      <c r="F298" s="3"/>
      <c r="G298" s="3"/>
      <c r="H298" s="3"/>
      <c r="I298" s="3"/>
      <c r="J298" s="3"/>
      <c r="K298" s="3"/>
      <c r="L298" s="3"/>
      <c r="M298" s="3"/>
      <c r="N298" s="3"/>
      <c r="O298" s="3"/>
      <c r="P298" s="3"/>
      <c r="Q298" s="3"/>
      <c r="R298" s="3"/>
      <c r="S298" s="3"/>
      <c r="T298" s="3"/>
      <c r="U298" s="3"/>
    </row>
    <row r="299" spans="1:21" x14ac:dyDescent="0.25">
      <c r="A299" s="3"/>
      <c r="B299" s="3"/>
      <c r="C299" s="3"/>
      <c r="D299" s="3"/>
      <c r="E299" s="3"/>
      <c r="F299" s="3"/>
      <c r="G299" s="3"/>
      <c r="H299" s="3"/>
      <c r="I299" s="3"/>
      <c r="J299" s="3"/>
      <c r="K299" s="3"/>
      <c r="L299" s="3"/>
      <c r="M299" s="3"/>
      <c r="N299" s="3"/>
      <c r="O299" s="3"/>
      <c r="P299" s="3"/>
      <c r="Q299" s="3"/>
      <c r="R299" s="3"/>
      <c r="S299" s="3"/>
      <c r="T299" s="3"/>
      <c r="U299" s="3"/>
    </row>
    <row r="300" spans="1:21" x14ac:dyDescent="0.25">
      <c r="A300" s="3"/>
      <c r="B300" s="3"/>
      <c r="C300" s="3"/>
      <c r="D300" s="3"/>
      <c r="E300" s="3"/>
      <c r="F300" s="3"/>
      <c r="G300" s="3"/>
      <c r="H300" s="3"/>
      <c r="I300" s="3"/>
      <c r="J300" s="3"/>
      <c r="K300" s="3"/>
      <c r="L300" s="3"/>
      <c r="M300" s="3"/>
      <c r="N300" s="3"/>
      <c r="O300" s="3"/>
      <c r="P300" s="3"/>
      <c r="Q300" s="3"/>
      <c r="R300" s="3"/>
      <c r="S300" s="3"/>
      <c r="T300" s="3"/>
      <c r="U300" s="3"/>
    </row>
    <row r="301" spans="1:21" x14ac:dyDescent="0.25">
      <c r="A301" s="3"/>
      <c r="B301" s="3"/>
      <c r="C301" s="3"/>
      <c r="D301" s="3"/>
      <c r="E301" s="3"/>
      <c r="F301" s="3"/>
      <c r="G301" s="3"/>
      <c r="H301" s="3"/>
      <c r="I301" s="3"/>
      <c r="J301" s="3"/>
      <c r="K301" s="3"/>
      <c r="L301" s="3"/>
      <c r="M301" s="3"/>
      <c r="N301" s="3"/>
      <c r="O301" s="3"/>
      <c r="P301" s="3"/>
      <c r="Q301" s="3"/>
      <c r="R301" s="3"/>
      <c r="S301" s="3"/>
      <c r="T301" s="3"/>
      <c r="U301" s="3"/>
    </row>
    <row r="302" spans="1:21" x14ac:dyDescent="0.25">
      <c r="A302" s="3"/>
      <c r="B302" s="3"/>
      <c r="C302" s="3"/>
      <c r="D302" s="3"/>
      <c r="E302" s="3"/>
      <c r="F302" s="3"/>
      <c r="G302" s="3"/>
      <c r="H302" s="3"/>
      <c r="I302" s="3"/>
      <c r="J302" s="3"/>
      <c r="K302" s="3"/>
      <c r="L302" s="3"/>
      <c r="M302" s="3"/>
      <c r="N302" s="3"/>
      <c r="O302" s="3"/>
      <c r="P302" s="3"/>
      <c r="Q302" s="3"/>
      <c r="R302" s="3"/>
      <c r="S302" s="3"/>
      <c r="T302" s="3"/>
      <c r="U302" s="3"/>
    </row>
    <row r="303" spans="1:21" x14ac:dyDescent="0.25">
      <c r="A303" s="3"/>
      <c r="B303" s="3"/>
      <c r="C303" s="3"/>
      <c r="D303" s="3"/>
      <c r="E303" s="3"/>
      <c r="F303" s="3"/>
      <c r="G303" s="3"/>
      <c r="H303" s="3"/>
      <c r="I303" s="3"/>
      <c r="J303" s="3"/>
      <c r="K303" s="3"/>
      <c r="L303" s="3"/>
      <c r="M303" s="3"/>
      <c r="N303" s="3"/>
      <c r="O303" s="3"/>
      <c r="P303" s="3"/>
      <c r="Q303" s="3"/>
      <c r="R303" s="3"/>
      <c r="S303" s="3"/>
      <c r="T303" s="3"/>
      <c r="U303" s="3"/>
    </row>
    <row r="304" spans="1:21" x14ac:dyDescent="0.25">
      <c r="A304" s="3"/>
      <c r="B304" s="3"/>
      <c r="C304" s="3"/>
      <c r="D304" s="3"/>
      <c r="E304" s="3"/>
      <c r="F304" s="3"/>
      <c r="G304" s="3"/>
      <c r="H304" s="3"/>
      <c r="I304" s="3"/>
      <c r="J304" s="3"/>
      <c r="K304" s="3"/>
      <c r="L304" s="3"/>
      <c r="M304" s="3"/>
      <c r="N304" s="3"/>
      <c r="O304" s="3"/>
      <c r="P304" s="3"/>
      <c r="Q304" s="3"/>
      <c r="R304" s="3"/>
      <c r="S304" s="3"/>
      <c r="T304" s="3"/>
      <c r="U304" s="3"/>
    </row>
    <row r="305" spans="1:21" x14ac:dyDescent="0.25">
      <c r="A305" s="3"/>
      <c r="B305" s="3"/>
      <c r="C305" s="3"/>
      <c r="D305" s="3"/>
      <c r="E305" s="3"/>
      <c r="F305" s="3"/>
      <c r="G305" s="3"/>
      <c r="H305" s="3"/>
      <c r="I305" s="3"/>
      <c r="J305" s="3"/>
      <c r="K305" s="3"/>
      <c r="L305" s="3"/>
      <c r="M305" s="3"/>
      <c r="N305" s="3"/>
      <c r="O305" s="3"/>
      <c r="P305" s="3"/>
      <c r="Q305" s="3"/>
      <c r="R305" s="3"/>
      <c r="S305" s="3"/>
      <c r="T305" s="3"/>
      <c r="U305" s="3"/>
    </row>
    <row r="306" spans="1:21" x14ac:dyDescent="0.25">
      <c r="A306" s="3"/>
      <c r="B306" s="3"/>
      <c r="C306" s="3"/>
      <c r="D306" s="3"/>
      <c r="E306" s="3"/>
      <c r="F306" s="3"/>
      <c r="G306" s="3"/>
      <c r="H306" s="3"/>
      <c r="I306" s="3"/>
      <c r="J306" s="3"/>
      <c r="K306" s="3"/>
      <c r="L306" s="3"/>
      <c r="M306" s="3"/>
      <c r="N306" s="3"/>
      <c r="O306" s="3"/>
      <c r="P306" s="3"/>
      <c r="Q306" s="3"/>
      <c r="R306" s="3"/>
      <c r="S306" s="3"/>
      <c r="T306" s="3"/>
      <c r="U306" s="3"/>
    </row>
    <row r="307" spans="1:21" x14ac:dyDescent="0.25">
      <c r="A307" s="3"/>
      <c r="B307" s="3"/>
      <c r="C307" s="3"/>
      <c r="D307" s="3"/>
      <c r="E307" s="3"/>
      <c r="F307" s="3"/>
      <c r="G307" s="3"/>
      <c r="H307" s="3"/>
      <c r="I307" s="3"/>
      <c r="J307" s="3"/>
      <c r="K307" s="3"/>
      <c r="L307" s="3"/>
      <c r="M307" s="3"/>
      <c r="N307" s="3"/>
      <c r="O307" s="3"/>
      <c r="P307" s="3"/>
      <c r="Q307" s="3"/>
      <c r="R307" s="3"/>
      <c r="S307" s="3"/>
      <c r="T307" s="3"/>
      <c r="U307" s="3"/>
    </row>
    <row r="308" spans="1:21" x14ac:dyDescent="0.25">
      <c r="A308" s="3"/>
      <c r="B308" s="3"/>
      <c r="C308" s="3"/>
      <c r="D308" s="3"/>
      <c r="E308" s="3"/>
      <c r="F308" s="3"/>
      <c r="G308" s="3"/>
      <c r="H308" s="3"/>
      <c r="I308" s="3"/>
      <c r="J308" s="3"/>
      <c r="K308" s="3"/>
      <c r="L308" s="3"/>
      <c r="M308" s="3"/>
      <c r="N308" s="3"/>
      <c r="O308" s="3"/>
      <c r="P308" s="3"/>
      <c r="Q308" s="3"/>
      <c r="R308" s="3"/>
      <c r="S308" s="3"/>
      <c r="T308" s="3"/>
      <c r="U308" s="3"/>
    </row>
    <row r="309" spans="1:21" x14ac:dyDescent="0.25">
      <c r="A309" s="3"/>
      <c r="B309" s="3"/>
      <c r="C309" s="3"/>
      <c r="D309" s="3"/>
      <c r="E309" s="3"/>
      <c r="F309" s="3"/>
      <c r="G309" s="3"/>
      <c r="H309" s="3"/>
      <c r="I309" s="3"/>
      <c r="J309" s="3"/>
      <c r="K309" s="3"/>
      <c r="L309" s="3"/>
      <c r="M309" s="3"/>
      <c r="N309" s="3"/>
      <c r="O309" s="3"/>
      <c r="P309" s="3"/>
      <c r="Q309" s="3"/>
      <c r="R309" s="3"/>
      <c r="S309" s="3"/>
      <c r="T309" s="3"/>
      <c r="U309" s="3"/>
    </row>
    <row r="310" spans="1:21" x14ac:dyDescent="0.25">
      <c r="A310" s="3"/>
      <c r="B310" s="3"/>
      <c r="C310" s="3"/>
      <c r="D310" s="3"/>
      <c r="E310" s="3"/>
      <c r="F310" s="3"/>
      <c r="G310" s="3"/>
      <c r="H310" s="3"/>
      <c r="I310" s="3"/>
      <c r="J310" s="3"/>
      <c r="K310" s="3"/>
      <c r="L310" s="3"/>
      <c r="M310" s="3"/>
      <c r="N310" s="3"/>
      <c r="O310" s="3"/>
      <c r="P310" s="3"/>
      <c r="Q310" s="3"/>
      <c r="R310" s="3"/>
      <c r="S310" s="3"/>
      <c r="T310" s="3"/>
      <c r="U310" s="3"/>
    </row>
    <row r="311" spans="1:21" x14ac:dyDescent="0.25">
      <c r="A311" s="3"/>
      <c r="B311" s="3"/>
      <c r="C311" s="3"/>
      <c r="D311" s="3"/>
      <c r="E311" s="3"/>
      <c r="F311" s="3"/>
      <c r="G311" s="3"/>
      <c r="H311" s="3"/>
      <c r="I311" s="3"/>
      <c r="J311" s="3"/>
      <c r="K311" s="3"/>
      <c r="L311" s="3"/>
      <c r="M311" s="3"/>
      <c r="N311" s="3"/>
      <c r="O311" s="3"/>
      <c r="P311" s="3"/>
      <c r="Q311" s="3"/>
      <c r="R311" s="3"/>
      <c r="S311" s="3"/>
      <c r="T311" s="3"/>
      <c r="U311" s="3"/>
    </row>
    <row r="312" spans="1:21" x14ac:dyDescent="0.25">
      <c r="A312" s="3"/>
      <c r="B312" s="3"/>
      <c r="C312" s="3"/>
      <c r="D312" s="3"/>
      <c r="E312" s="3"/>
      <c r="F312" s="3"/>
      <c r="G312" s="3"/>
      <c r="H312" s="3"/>
      <c r="I312" s="3"/>
      <c r="J312" s="3"/>
      <c r="K312" s="3"/>
      <c r="L312" s="3"/>
      <c r="M312" s="3"/>
      <c r="N312" s="3"/>
      <c r="O312" s="3"/>
      <c r="P312" s="3"/>
      <c r="Q312" s="3"/>
      <c r="R312" s="3"/>
      <c r="S312" s="3"/>
      <c r="T312" s="3"/>
      <c r="U312" s="3"/>
    </row>
    <row r="313" spans="1:21" x14ac:dyDescent="0.25">
      <c r="A313" s="3"/>
      <c r="B313" s="3"/>
      <c r="C313" s="3"/>
      <c r="D313" s="3"/>
      <c r="E313" s="3"/>
      <c r="F313" s="3"/>
      <c r="G313" s="3"/>
      <c r="H313" s="3"/>
      <c r="I313" s="3"/>
      <c r="J313" s="3"/>
      <c r="K313" s="3"/>
      <c r="L313" s="3"/>
      <c r="M313" s="3"/>
      <c r="N313" s="3"/>
      <c r="O313" s="3"/>
      <c r="P313" s="3"/>
      <c r="Q313" s="3"/>
      <c r="R313" s="3"/>
      <c r="S313" s="3"/>
      <c r="T313" s="3"/>
      <c r="U313" s="3"/>
    </row>
    <row r="314" spans="1:21" x14ac:dyDescent="0.25">
      <c r="A314" s="3"/>
      <c r="B314" s="3"/>
      <c r="C314" s="3"/>
      <c r="D314" s="3"/>
      <c r="E314" s="3"/>
      <c r="F314" s="3"/>
      <c r="G314" s="3"/>
      <c r="H314" s="3"/>
      <c r="I314" s="3"/>
      <c r="J314" s="3"/>
      <c r="K314" s="3"/>
      <c r="L314" s="3"/>
      <c r="M314" s="3"/>
      <c r="N314" s="3"/>
      <c r="O314" s="3"/>
      <c r="P314" s="3"/>
      <c r="Q314" s="3"/>
      <c r="R314" s="3"/>
      <c r="S314" s="3"/>
      <c r="T314" s="3"/>
      <c r="U314" s="3"/>
    </row>
    <row r="315" spans="1:21" x14ac:dyDescent="0.25">
      <c r="A315" s="3"/>
      <c r="B315" s="3"/>
      <c r="C315" s="3"/>
      <c r="D315" s="3"/>
      <c r="E315" s="3"/>
      <c r="F315" s="3"/>
      <c r="G315" s="3"/>
      <c r="H315" s="3"/>
      <c r="I315" s="3"/>
      <c r="J315" s="3"/>
      <c r="K315" s="3"/>
      <c r="L315" s="3"/>
      <c r="M315" s="3"/>
      <c r="N315" s="3"/>
      <c r="O315" s="3"/>
      <c r="P315" s="3"/>
      <c r="Q315" s="3"/>
      <c r="R315" s="3"/>
      <c r="S315" s="3"/>
      <c r="T315" s="3"/>
      <c r="U315" s="3"/>
    </row>
    <row r="316" spans="1:21" x14ac:dyDescent="0.25">
      <c r="A316" s="3"/>
      <c r="B316" s="3"/>
      <c r="C316" s="3"/>
      <c r="D316" s="3"/>
      <c r="E316" s="3"/>
      <c r="F316" s="3"/>
      <c r="G316" s="3"/>
      <c r="H316" s="3"/>
      <c r="I316" s="3"/>
      <c r="J316" s="3"/>
      <c r="K316" s="3"/>
      <c r="L316" s="3"/>
      <c r="M316" s="3"/>
      <c r="N316" s="3"/>
      <c r="O316" s="3"/>
      <c r="P316" s="3"/>
      <c r="Q316" s="3"/>
      <c r="R316" s="3"/>
      <c r="S316" s="3"/>
      <c r="T316" s="3"/>
      <c r="U316" s="3"/>
    </row>
    <row r="317" spans="1:21" x14ac:dyDescent="0.25">
      <c r="A317" s="3"/>
      <c r="B317" s="3"/>
      <c r="C317" s="3"/>
      <c r="D317" s="3"/>
      <c r="E317" s="3"/>
      <c r="F317" s="3"/>
      <c r="G317" s="3"/>
      <c r="H317" s="3"/>
      <c r="I317" s="3"/>
      <c r="J317" s="3"/>
      <c r="K317" s="3"/>
      <c r="L317" s="3"/>
      <c r="M317" s="3"/>
      <c r="N317" s="3"/>
      <c r="O317" s="3"/>
      <c r="P317" s="3"/>
      <c r="Q317" s="3"/>
      <c r="R317" s="3"/>
      <c r="S317" s="3"/>
      <c r="T317" s="3"/>
      <c r="U317" s="3"/>
    </row>
    <row r="318" spans="1:21" x14ac:dyDescent="0.25">
      <c r="A318" s="3"/>
      <c r="B318" s="3"/>
      <c r="C318" s="3"/>
      <c r="D318" s="3"/>
      <c r="E318" s="3"/>
      <c r="F318" s="3"/>
      <c r="G318" s="3"/>
      <c r="H318" s="3"/>
      <c r="I318" s="3"/>
      <c r="J318" s="3"/>
      <c r="K318" s="3"/>
      <c r="L318" s="3"/>
      <c r="M318" s="3"/>
      <c r="N318" s="3"/>
      <c r="O318" s="3"/>
      <c r="P318" s="3"/>
      <c r="Q318" s="3"/>
      <c r="R318" s="3"/>
      <c r="S318" s="3"/>
      <c r="T318" s="3"/>
      <c r="U318" s="3"/>
    </row>
    <row r="319" spans="1:21" x14ac:dyDescent="0.25">
      <c r="A319" s="3"/>
      <c r="B319" s="3"/>
      <c r="C319" s="3"/>
      <c r="D319" s="3"/>
      <c r="E319" s="3"/>
      <c r="F319" s="3"/>
      <c r="G319" s="3"/>
      <c r="H319" s="3"/>
      <c r="I319" s="3"/>
      <c r="J319" s="3"/>
      <c r="K319" s="3"/>
      <c r="L319" s="3"/>
      <c r="M319" s="3"/>
      <c r="N319" s="3"/>
      <c r="O319" s="3"/>
      <c r="P319" s="3"/>
      <c r="Q319" s="3"/>
      <c r="R319" s="3"/>
      <c r="S319" s="3"/>
      <c r="T319" s="3"/>
      <c r="U319" s="3"/>
    </row>
    <row r="320" spans="1:21" x14ac:dyDescent="0.25">
      <c r="A320" s="3"/>
      <c r="B320" s="3"/>
      <c r="C320" s="3"/>
      <c r="D320" s="3"/>
      <c r="E320" s="3"/>
      <c r="F320" s="3"/>
      <c r="G320" s="3"/>
      <c r="H320" s="3"/>
      <c r="I320" s="3"/>
      <c r="J320" s="3"/>
      <c r="K320" s="3"/>
      <c r="L320" s="3"/>
      <c r="M320" s="3"/>
      <c r="N320" s="3"/>
      <c r="O320" s="3"/>
      <c r="P320" s="3"/>
      <c r="Q320" s="3"/>
      <c r="R320" s="3"/>
      <c r="S320" s="3"/>
      <c r="T320" s="3"/>
      <c r="U320" s="3"/>
    </row>
    <row r="321" spans="1:21" x14ac:dyDescent="0.25">
      <c r="A321" s="3"/>
      <c r="B321" s="3"/>
      <c r="C321" s="3"/>
      <c r="D321" s="3"/>
      <c r="E321" s="3"/>
      <c r="F321" s="3"/>
      <c r="G321" s="3"/>
      <c r="H321" s="3"/>
      <c r="I321" s="3"/>
      <c r="J321" s="3"/>
      <c r="K321" s="3"/>
      <c r="L321" s="3"/>
      <c r="M321" s="3"/>
      <c r="N321" s="3"/>
      <c r="O321" s="3"/>
      <c r="P321" s="3"/>
      <c r="Q321" s="3"/>
      <c r="R321" s="3"/>
      <c r="S321" s="3"/>
      <c r="T321" s="3"/>
      <c r="U321" s="3"/>
    </row>
    <row r="322" spans="1:21" x14ac:dyDescent="0.25">
      <c r="A322" s="3"/>
      <c r="B322" s="3"/>
      <c r="C322" s="3"/>
      <c r="D322" s="3"/>
      <c r="E322" s="3"/>
      <c r="F322" s="3"/>
      <c r="G322" s="3"/>
      <c r="H322" s="3"/>
      <c r="I322" s="3"/>
      <c r="J322" s="3"/>
      <c r="K322" s="3"/>
      <c r="L322" s="3"/>
      <c r="M322" s="3"/>
      <c r="N322" s="3"/>
      <c r="O322" s="3"/>
      <c r="P322" s="3"/>
      <c r="Q322" s="3"/>
      <c r="R322" s="3"/>
      <c r="S322" s="3"/>
      <c r="T322" s="3"/>
      <c r="U322" s="3"/>
    </row>
    <row r="323" spans="1:21" x14ac:dyDescent="0.25">
      <c r="A323" s="3"/>
      <c r="B323" s="3"/>
      <c r="C323" s="3"/>
      <c r="D323" s="3"/>
      <c r="E323" s="3"/>
      <c r="F323" s="3"/>
      <c r="G323" s="3"/>
      <c r="H323" s="3"/>
      <c r="I323" s="3"/>
      <c r="J323" s="3"/>
      <c r="K323" s="3"/>
      <c r="L323" s="3"/>
      <c r="M323" s="3"/>
      <c r="N323" s="3"/>
      <c r="O323" s="3"/>
      <c r="P323" s="3"/>
      <c r="Q323" s="3"/>
      <c r="R323" s="3"/>
      <c r="S323" s="3"/>
      <c r="T323" s="3"/>
      <c r="U323" s="3"/>
    </row>
    <row r="324" spans="1:21" x14ac:dyDescent="0.25">
      <c r="A324" s="3"/>
      <c r="B324" s="3"/>
      <c r="C324" s="3"/>
      <c r="D324" s="3"/>
      <c r="E324" s="3"/>
      <c r="F324" s="3"/>
      <c r="G324" s="3"/>
      <c r="H324" s="3"/>
      <c r="I324" s="3"/>
      <c r="J324" s="3"/>
      <c r="K324" s="3"/>
      <c r="L324" s="3"/>
      <c r="M324" s="3"/>
      <c r="N324" s="3"/>
      <c r="O324" s="3"/>
      <c r="P324" s="3"/>
      <c r="Q324" s="3"/>
      <c r="R324" s="3"/>
      <c r="S324" s="3"/>
      <c r="T324" s="3"/>
      <c r="U324" s="3"/>
    </row>
    <row r="325" spans="1:21" x14ac:dyDescent="0.25">
      <c r="A325" s="3"/>
      <c r="B325" s="3"/>
      <c r="C325" s="3"/>
      <c r="D325" s="3"/>
      <c r="E325" s="3"/>
      <c r="F325" s="3"/>
      <c r="G325" s="3"/>
      <c r="H325" s="3"/>
      <c r="I325" s="3"/>
      <c r="J325" s="3"/>
      <c r="K325" s="3"/>
      <c r="L325" s="3"/>
      <c r="M325" s="3"/>
      <c r="N325" s="3"/>
      <c r="O325" s="3"/>
      <c r="P325" s="3"/>
      <c r="Q325" s="3"/>
      <c r="R325" s="3"/>
      <c r="S325" s="3"/>
      <c r="T325" s="3"/>
      <c r="U325" s="3"/>
    </row>
    <row r="326" spans="1:21" x14ac:dyDescent="0.25">
      <c r="A326" s="3"/>
      <c r="B326" s="3"/>
      <c r="C326" s="3"/>
      <c r="D326" s="3"/>
      <c r="E326" s="3"/>
      <c r="F326" s="3"/>
      <c r="G326" s="3"/>
      <c r="H326" s="3"/>
      <c r="I326" s="3"/>
      <c r="J326" s="3"/>
      <c r="K326" s="3"/>
      <c r="L326" s="3"/>
      <c r="M326" s="3"/>
      <c r="N326" s="3"/>
      <c r="O326" s="3"/>
      <c r="P326" s="3"/>
      <c r="Q326" s="3"/>
      <c r="R326" s="3"/>
      <c r="S326" s="3"/>
      <c r="T326" s="3"/>
      <c r="U326" s="3"/>
    </row>
    <row r="327" spans="1:21" x14ac:dyDescent="0.25">
      <c r="A327" s="3"/>
      <c r="B327" s="3"/>
      <c r="C327" s="3"/>
      <c r="D327" s="3"/>
      <c r="E327" s="3"/>
      <c r="F327" s="3"/>
      <c r="G327" s="3"/>
      <c r="H327" s="3"/>
      <c r="I327" s="3"/>
      <c r="J327" s="3"/>
      <c r="K327" s="3"/>
      <c r="L327" s="3"/>
      <c r="M327" s="3"/>
      <c r="N327" s="3"/>
      <c r="O327" s="3"/>
      <c r="P327" s="3"/>
      <c r="Q327" s="3"/>
      <c r="R327" s="3"/>
      <c r="S327" s="3"/>
      <c r="T327" s="3"/>
      <c r="U327" s="3"/>
    </row>
    <row r="328" spans="1:21" x14ac:dyDescent="0.25">
      <c r="A328" s="3"/>
      <c r="B328" s="3"/>
      <c r="C328" s="3"/>
      <c r="D328" s="3"/>
      <c r="E328" s="3"/>
      <c r="F328" s="3"/>
      <c r="G328" s="3"/>
      <c r="H328" s="3"/>
      <c r="I328" s="3"/>
      <c r="J328" s="3"/>
      <c r="K328" s="3"/>
      <c r="L328" s="3"/>
      <c r="M328" s="3"/>
      <c r="N328" s="3"/>
      <c r="O328" s="3"/>
      <c r="P328" s="3"/>
      <c r="Q328" s="3"/>
      <c r="R328" s="3"/>
      <c r="S328" s="3"/>
      <c r="T328" s="3"/>
      <c r="U328" s="3"/>
    </row>
    <row r="329" spans="1:21" x14ac:dyDescent="0.25">
      <c r="A329" s="3"/>
      <c r="B329" s="3"/>
      <c r="C329" s="3"/>
      <c r="D329" s="3"/>
      <c r="E329" s="3"/>
      <c r="F329" s="3"/>
      <c r="G329" s="3"/>
      <c r="H329" s="3"/>
      <c r="I329" s="3"/>
      <c r="J329" s="3"/>
      <c r="K329" s="3"/>
      <c r="L329" s="3"/>
      <c r="M329" s="3"/>
      <c r="N329" s="3"/>
      <c r="O329" s="3"/>
      <c r="P329" s="3"/>
      <c r="Q329" s="3"/>
      <c r="R329" s="3"/>
      <c r="S329" s="3"/>
      <c r="T329" s="3"/>
      <c r="U329" s="3"/>
    </row>
    <row r="330" spans="1:21" x14ac:dyDescent="0.25">
      <c r="A330" s="3"/>
      <c r="B330" s="3"/>
      <c r="C330" s="3"/>
      <c r="D330" s="3"/>
      <c r="E330" s="3"/>
      <c r="F330" s="3"/>
      <c r="G330" s="3"/>
      <c r="H330" s="3"/>
      <c r="I330" s="3"/>
      <c r="J330" s="3"/>
      <c r="K330" s="3"/>
      <c r="L330" s="3"/>
      <c r="M330" s="3"/>
      <c r="N330" s="3"/>
      <c r="O330" s="3"/>
      <c r="P330" s="3"/>
      <c r="Q330" s="3"/>
      <c r="R330" s="3"/>
      <c r="S330" s="3"/>
      <c r="T330" s="3"/>
      <c r="U330" s="3"/>
    </row>
    <row r="331" spans="1:21" x14ac:dyDescent="0.25">
      <c r="A331" s="3"/>
      <c r="B331" s="3"/>
      <c r="C331" s="3"/>
      <c r="D331" s="3"/>
      <c r="E331" s="3"/>
      <c r="F331" s="3"/>
      <c r="G331" s="3"/>
      <c r="H331" s="3"/>
      <c r="I331" s="3"/>
      <c r="J331" s="3"/>
      <c r="K331" s="3"/>
      <c r="L331" s="3"/>
      <c r="M331" s="3"/>
      <c r="N331" s="3"/>
      <c r="O331" s="3"/>
      <c r="P331" s="3"/>
      <c r="Q331" s="3"/>
      <c r="R331" s="3"/>
      <c r="S331" s="3"/>
      <c r="T331" s="3"/>
      <c r="U331" s="3"/>
    </row>
    <row r="332" spans="1:21" x14ac:dyDescent="0.25">
      <c r="A332" s="3"/>
      <c r="B332" s="3"/>
      <c r="C332" s="3"/>
      <c r="D332" s="3"/>
      <c r="E332" s="3"/>
      <c r="F332" s="3"/>
      <c r="G332" s="3"/>
      <c r="H332" s="3"/>
      <c r="I332" s="3"/>
      <c r="J332" s="3"/>
      <c r="K332" s="3"/>
      <c r="L332" s="3"/>
      <c r="M332" s="3"/>
      <c r="N332" s="3"/>
      <c r="O332" s="3"/>
      <c r="P332" s="3"/>
      <c r="Q332" s="3"/>
      <c r="R332" s="3"/>
      <c r="S332" s="3"/>
      <c r="T332" s="3"/>
      <c r="U332" s="3"/>
    </row>
    <row r="333" spans="1:21" x14ac:dyDescent="0.25">
      <c r="A333" s="3"/>
      <c r="B333" s="3"/>
      <c r="C333" s="3"/>
      <c r="D333" s="3"/>
      <c r="E333" s="3"/>
      <c r="F333" s="3"/>
      <c r="G333" s="3"/>
      <c r="H333" s="3"/>
      <c r="I333" s="3"/>
      <c r="J333" s="3"/>
      <c r="K333" s="3"/>
      <c r="L333" s="3"/>
      <c r="M333" s="3"/>
      <c r="N333" s="3"/>
      <c r="O333" s="3"/>
      <c r="P333" s="3"/>
      <c r="Q333" s="3"/>
      <c r="R333" s="3"/>
      <c r="S333" s="3"/>
      <c r="T333" s="3"/>
      <c r="U333" s="3"/>
    </row>
    <row r="334" spans="1:21" x14ac:dyDescent="0.25">
      <c r="A334" s="3"/>
      <c r="B334" s="3"/>
      <c r="C334" s="3"/>
      <c r="D334" s="3"/>
      <c r="E334" s="3"/>
      <c r="F334" s="3"/>
      <c r="G334" s="3"/>
      <c r="H334" s="3"/>
      <c r="I334" s="3"/>
      <c r="J334" s="3"/>
      <c r="K334" s="3"/>
      <c r="L334" s="3"/>
      <c r="M334" s="3"/>
      <c r="N334" s="3"/>
      <c r="O334" s="3"/>
      <c r="P334" s="3"/>
      <c r="Q334" s="3"/>
      <c r="R334" s="3"/>
      <c r="S334" s="3"/>
      <c r="T334" s="3"/>
      <c r="U334" s="3"/>
    </row>
    <row r="335" spans="1:21" x14ac:dyDescent="0.25">
      <c r="A335" s="3"/>
      <c r="B335" s="3"/>
      <c r="C335" s="3"/>
      <c r="D335" s="3"/>
      <c r="E335" s="3"/>
      <c r="F335" s="3"/>
      <c r="G335" s="3"/>
      <c r="H335" s="3"/>
      <c r="I335" s="3"/>
      <c r="J335" s="3"/>
      <c r="K335" s="3"/>
      <c r="L335" s="3"/>
      <c r="M335" s="3"/>
      <c r="N335" s="3"/>
      <c r="O335" s="3"/>
      <c r="P335" s="3"/>
      <c r="Q335" s="3"/>
      <c r="R335" s="3"/>
      <c r="S335" s="3"/>
      <c r="T335" s="3"/>
      <c r="U335" s="3"/>
    </row>
    <row r="336" spans="1:21" x14ac:dyDescent="0.25">
      <c r="A336" s="3"/>
      <c r="B336" s="3"/>
      <c r="C336" s="3"/>
      <c r="D336" s="3"/>
      <c r="E336" s="3"/>
      <c r="F336" s="3"/>
      <c r="G336" s="3"/>
      <c r="H336" s="3"/>
      <c r="I336" s="3"/>
      <c r="J336" s="3"/>
      <c r="K336" s="3"/>
      <c r="L336" s="3"/>
      <c r="M336" s="3"/>
      <c r="N336" s="3"/>
      <c r="O336" s="3"/>
      <c r="P336" s="3"/>
      <c r="Q336" s="3"/>
      <c r="R336" s="3"/>
      <c r="S336" s="3"/>
      <c r="T336" s="3"/>
      <c r="U336" s="3"/>
    </row>
    <row r="337" spans="1:21" x14ac:dyDescent="0.25">
      <c r="A337" s="3"/>
      <c r="B337" s="3"/>
      <c r="C337" s="3"/>
      <c r="D337" s="3"/>
      <c r="E337" s="3"/>
      <c r="F337" s="3"/>
      <c r="G337" s="3"/>
      <c r="H337" s="3"/>
      <c r="I337" s="3"/>
      <c r="J337" s="3"/>
      <c r="K337" s="3"/>
      <c r="L337" s="3"/>
      <c r="M337" s="3"/>
      <c r="N337" s="3"/>
      <c r="O337" s="3"/>
      <c r="P337" s="3"/>
      <c r="Q337" s="3"/>
      <c r="R337" s="3"/>
      <c r="S337" s="3"/>
      <c r="T337" s="3"/>
      <c r="U337" s="3"/>
    </row>
    <row r="338" spans="1:21" x14ac:dyDescent="0.25">
      <c r="A338" s="3"/>
      <c r="B338" s="3"/>
      <c r="C338" s="3"/>
      <c r="D338" s="3"/>
      <c r="E338" s="3"/>
      <c r="F338" s="3"/>
      <c r="G338" s="3"/>
      <c r="H338" s="3"/>
      <c r="I338" s="3"/>
      <c r="J338" s="3"/>
      <c r="K338" s="3"/>
      <c r="L338" s="3"/>
      <c r="M338" s="3"/>
      <c r="N338" s="3"/>
      <c r="O338" s="3"/>
      <c r="P338" s="3"/>
      <c r="Q338" s="3"/>
      <c r="R338" s="3"/>
      <c r="S338" s="3"/>
      <c r="T338" s="3"/>
      <c r="U338" s="3"/>
    </row>
    <row r="339" spans="1:21" x14ac:dyDescent="0.25">
      <c r="A339" s="3"/>
      <c r="B339" s="3"/>
      <c r="C339" s="3"/>
      <c r="D339" s="3"/>
      <c r="E339" s="3"/>
      <c r="F339" s="3"/>
      <c r="G339" s="3"/>
      <c r="H339" s="3"/>
      <c r="I339" s="3"/>
      <c r="J339" s="3"/>
      <c r="K339" s="3"/>
      <c r="L339" s="3"/>
      <c r="M339" s="3"/>
      <c r="N339" s="3"/>
      <c r="O339" s="3"/>
      <c r="P339" s="3"/>
      <c r="Q339" s="3"/>
      <c r="R339" s="3"/>
      <c r="S339" s="3"/>
      <c r="T339" s="3"/>
      <c r="U339" s="3"/>
    </row>
    <row r="340" spans="1:21" x14ac:dyDescent="0.25">
      <c r="A340" s="3"/>
      <c r="B340" s="3"/>
      <c r="C340" s="3"/>
      <c r="D340" s="3"/>
      <c r="E340" s="3"/>
      <c r="F340" s="3"/>
      <c r="G340" s="3"/>
      <c r="H340" s="3"/>
      <c r="I340" s="3"/>
      <c r="J340" s="3"/>
      <c r="K340" s="3"/>
      <c r="L340" s="3"/>
      <c r="M340" s="3"/>
      <c r="N340" s="3"/>
      <c r="O340" s="3"/>
      <c r="P340" s="3"/>
      <c r="Q340" s="3"/>
      <c r="R340" s="3"/>
      <c r="S340" s="3"/>
      <c r="T340" s="3"/>
      <c r="U340" s="3"/>
    </row>
    <row r="341" spans="1:21" x14ac:dyDescent="0.25">
      <c r="A341" s="3"/>
      <c r="B341" s="3"/>
      <c r="C341" s="3"/>
      <c r="D341" s="3"/>
      <c r="E341" s="3"/>
      <c r="F341" s="3"/>
      <c r="G341" s="3"/>
      <c r="H341" s="3"/>
      <c r="I341" s="3"/>
      <c r="J341" s="3"/>
      <c r="K341" s="3"/>
      <c r="L341" s="3"/>
      <c r="M341" s="3"/>
      <c r="N341" s="3"/>
      <c r="O341" s="3"/>
      <c r="P341" s="3"/>
      <c r="Q341" s="3"/>
      <c r="R341" s="3"/>
      <c r="S341" s="3"/>
      <c r="T341" s="3"/>
      <c r="U341" s="3"/>
    </row>
    <row r="342" spans="1:21" x14ac:dyDescent="0.25">
      <c r="A342" s="3"/>
      <c r="B342" s="3"/>
      <c r="C342" s="3"/>
      <c r="D342" s="3"/>
      <c r="E342" s="3"/>
      <c r="F342" s="3"/>
      <c r="G342" s="3"/>
      <c r="H342" s="3"/>
      <c r="I342" s="3"/>
      <c r="J342" s="3"/>
      <c r="K342" s="3"/>
      <c r="L342" s="3"/>
      <c r="M342" s="3"/>
      <c r="N342" s="3"/>
      <c r="O342" s="3"/>
      <c r="P342" s="3"/>
      <c r="Q342" s="3"/>
      <c r="R342" s="3"/>
      <c r="S342" s="3"/>
      <c r="T342" s="3"/>
      <c r="U342" s="3"/>
    </row>
    <row r="343" spans="1:21" x14ac:dyDescent="0.25">
      <c r="A343" s="3"/>
      <c r="B343" s="3"/>
      <c r="C343" s="3"/>
      <c r="D343" s="3"/>
      <c r="E343" s="3"/>
      <c r="F343" s="3"/>
      <c r="G343" s="3"/>
      <c r="H343" s="3"/>
      <c r="I343" s="3"/>
      <c r="J343" s="3"/>
      <c r="K343" s="3"/>
      <c r="L343" s="3"/>
      <c r="M343" s="3"/>
      <c r="N343" s="3"/>
      <c r="O343" s="3"/>
      <c r="P343" s="3"/>
      <c r="Q343" s="3"/>
      <c r="R343" s="3"/>
      <c r="S343" s="3"/>
      <c r="T343" s="3"/>
      <c r="U343" s="3"/>
    </row>
    <row r="344" spans="1:21" x14ac:dyDescent="0.25">
      <c r="A344" s="3"/>
      <c r="B344" s="3"/>
      <c r="C344" s="3"/>
      <c r="D344" s="3"/>
      <c r="E344" s="3"/>
      <c r="F344" s="3"/>
      <c r="G344" s="3"/>
      <c r="H344" s="3"/>
      <c r="I344" s="3"/>
      <c r="J344" s="3"/>
      <c r="K344" s="3"/>
      <c r="L344" s="3"/>
      <c r="M344" s="3"/>
      <c r="N344" s="3"/>
      <c r="O344" s="3"/>
      <c r="P344" s="3"/>
      <c r="Q344" s="3"/>
      <c r="R344" s="3"/>
      <c r="S344" s="3"/>
      <c r="T344" s="3"/>
      <c r="U344" s="3"/>
    </row>
    <row r="345" spans="1:21" x14ac:dyDescent="0.25">
      <c r="A345" s="3"/>
      <c r="B345" s="3"/>
      <c r="C345" s="3"/>
      <c r="D345" s="3"/>
      <c r="E345" s="3"/>
      <c r="F345" s="3"/>
      <c r="G345" s="3"/>
      <c r="H345" s="3"/>
      <c r="I345" s="3"/>
      <c r="J345" s="3"/>
      <c r="K345" s="3"/>
      <c r="L345" s="3"/>
      <c r="M345" s="3"/>
      <c r="N345" s="3"/>
      <c r="O345" s="3"/>
      <c r="P345" s="3"/>
      <c r="Q345" s="3"/>
      <c r="R345" s="3"/>
      <c r="S345" s="3"/>
      <c r="T345" s="3"/>
      <c r="U345" s="3"/>
    </row>
    <row r="346" spans="1:21" x14ac:dyDescent="0.25">
      <c r="A346" s="3"/>
      <c r="B346" s="3"/>
      <c r="C346" s="3"/>
      <c r="D346" s="3"/>
      <c r="E346" s="3"/>
      <c r="F346" s="3"/>
      <c r="G346" s="3"/>
      <c r="H346" s="3"/>
      <c r="I346" s="3"/>
      <c r="J346" s="3"/>
      <c r="K346" s="3"/>
      <c r="L346" s="3"/>
      <c r="M346" s="3"/>
      <c r="N346" s="3"/>
      <c r="O346" s="3"/>
      <c r="P346" s="3"/>
      <c r="Q346" s="3"/>
      <c r="R346" s="3"/>
      <c r="S346" s="3"/>
      <c r="T346" s="3"/>
      <c r="U346" s="3"/>
    </row>
    <row r="347" spans="1:21" x14ac:dyDescent="0.25">
      <c r="C347" s="3"/>
    </row>
  </sheetData>
  <sheetProtection algorithmName="SHA-512" hashValue="SL6SDj67Yv/WP7UPpdxyTYpUlsJkNBQdM7HBL3vBi+UHLiUQBjY7yi1GzBHHmMWlK8OFoSX9xOeNm0KFYV87RA==" saltValue="yd8b1bw7bCCBsIcZ4nuM1A==" spinCount="100000" sheet="1" objects="1" scenarios="1"/>
  <mergeCells count="216">
    <mergeCell ref="C96:H96"/>
    <mergeCell ref="J95:N95"/>
    <mergeCell ref="G45:M45"/>
    <mergeCell ref="AK107:BU107"/>
    <mergeCell ref="E73:M73"/>
    <mergeCell ref="S96:Y96"/>
    <mergeCell ref="AK98:BU98"/>
    <mergeCell ref="AK99:BU99"/>
    <mergeCell ref="AK100:BU100"/>
    <mergeCell ref="AK101:BU101"/>
    <mergeCell ref="O70:Y70"/>
    <mergeCell ref="AG73:AH74"/>
    <mergeCell ref="AA73:AE74"/>
    <mergeCell ref="P84:Q84"/>
    <mergeCell ref="C84:D84"/>
    <mergeCell ref="O68:Y68"/>
    <mergeCell ref="AG70:AH70"/>
    <mergeCell ref="O71:Y71"/>
    <mergeCell ref="AG71:AH71"/>
    <mergeCell ref="AL5:BK26"/>
    <mergeCell ref="AK117:BU117"/>
    <mergeCell ref="AK118:BU118"/>
    <mergeCell ref="AA16:AB16"/>
    <mergeCell ref="U16:V16"/>
    <mergeCell ref="AF12:AH12"/>
    <mergeCell ref="AC17:AF17"/>
    <mergeCell ref="AF14:AH14"/>
    <mergeCell ref="AC16:AF16"/>
    <mergeCell ref="C19:AH19"/>
    <mergeCell ref="AG17:AH17"/>
    <mergeCell ref="C16:G17"/>
    <mergeCell ref="J16:M16"/>
    <mergeCell ref="X22:AC22"/>
    <mergeCell ref="J17:M17"/>
    <mergeCell ref="F84:G84"/>
    <mergeCell ref="C11:H11"/>
    <mergeCell ref="C12:H12"/>
    <mergeCell ref="C13:H13"/>
    <mergeCell ref="U17:V17"/>
    <mergeCell ref="H16:I17"/>
    <mergeCell ref="E75:N75"/>
    <mergeCell ref="O74:Y74"/>
    <mergeCell ref="O73:Y73"/>
    <mergeCell ref="W25:AH25"/>
    <mergeCell ref="T23:AA23"/>
    <mergeCell ref="O60:Y60"/>
    <mergeCell ref="C34:AH35"/>
    <mergeCell ref="C49:S49"/>
    <mergeCell ref="O61:Y61"/>
    <mergeCell ref="AD49:AE49"/>
    <mergeCell ref="C31:AI32"/>
    <mergeCell ref="O69:Y69"/>
    <mergeCell ref="C51:AI52"/>
    <mergeCell ref="O67:Y67"/>
    <mergeCell ref="AA7:AB7"/>
    <mergeCell ref="AC7:AD7"/>
    <mergeCell ref="Q7:Z7"/>
    <mergeCell ref="O9:Q9"/>
    <mergeCell ref="G1:AJ2"/>
    <mergeCell ref="B1:F2"/>
    <mergeCell ref="AF10:AH10"/>
    <mergeCell ref="C9:H9"/>
    <mergeCell ref="C5:AH6"/>
    <mergeCell ref="R9:S9"/>
    <mergeCell ref="I9:N9"/>
    <mergeCell ref="AE3:AJ4"/>
    <mergeCell ref="C7:O7"/>
    <mergeCell ref="AG7:AH7"/>
    <mergeCell ref="Z3:AD4"/>
    <mergeCell ref="AE7:AF7"/>
    <mergeCell ref="H3:Y4"/>
    <mergeCell ref="B3:G4"/>
    <mergeCell ref="O10:Q10"/>
    <mergeCell ref="R10:S10"/>
    <mergeCell ref="O11:Q11"/>
    <mergeCell ref="R11:S11"/>
    <mergeCell ref="R12:S12"/>
    <mergeCell ref="AG84:AH84"/>
    <mergeCell ref="C77:Y77"/>
    <mergeCell ref="AK133:BU133"/>
    <mergeCell ref="AK134:BU134"/>
    <mergeCell ref="AK139:BU139"/>
    <mergeCell ref="AK137:BU137"/>
    <mergeCell ref="J96:M96"/>
    <mergeCell ref="AK138:BU138"/>
    <mergeCell ref="AK102:BU102"/>
    <mergeCell ref="AK103:BU103"/>
    <mergeCell ref="C106:I106"/>
    <mergeCell ref="AA96:AG96"/>
    <mergeCell ref="AK104:BU104"/>
    <mergeCell ref="AK105:BU105"/>
    <mergeCell ref="AK106:BU106"/>
    <mergeCell ref="C82:G82"/>
    <mergeCell ref="AA84:AB84"/>
    <mergeCell ref="S84:Y84"/>
    <mergeCell ref="AD84:AE84"/>
    <mergeCell ref="I84:N84"/>
    <mergeCell ref="AK115:BU115"/>
    <mergeCell ref="AK108:BU108"/>
    <mergeCell ref="AK109:BU109"/>
    <mergeCell ref="AG60:AH60"/>
    <mergeCell ref="AG69:AH69"/>
    <mergeCell ref="AG72:AH72"/>
    <mergeCell ref="AG68:AH68"/>
    <mergeCell ref="O65:Y65"/>
    <mergeCell ref="R22:W22"/>
    <mergeCell ref="L23:S23"/>
    <mergeCell ref="AF26:AH26"/>
    <mergeCell ref="AG65:AH65"/>
    <mergeCell ref="AG66:AH66"/>
    <mergeCell ref="G39:O39"/>
    <mergeCell ref="AG61:AH61"/>
    <mergeCell ref="AG67:AH67"/>
    <mergeCell ref="N47:R47"/>
    <mergeCell ref="O64:Y64"/>
    <mergeCell ref="O66:Y66"/>
    <mergeCell ref="C23:K23"/>
    <mergeCell ref="L22:Q22"/>
    <mergeCell ref="AB23:AH23"/>
    <mergeCell ref="AG64:AH64"/>
    <mergeCell ref="G37:P37"/>
    <mergeCell ref="O75:Y75"/>
    <mergeCell ref="C22:K22"/>
    <mergeCell ref="AD22:AH22"/>
    <mergeCell ref="O13:Q13"/>
    <mergeCell ref="I12:N12"/>
    <mergeCell ref="C25:F26"/>
    <mergeCell ref="I47:M47"/>
    <mergeCell ref="N45:R45"/>
    <mergeCell ref="P16:Q16"/>
    <mergeCell ref="O12:Q12"/>
    <mergeCell ref="R13:S13"/>
    <mergeCell ref="AG16:AH16"/>
    <mergeCell ref="AF13:AH13"/>
    <mergeCell ref="I13:N13"/>
    <mergeCell ref="O14:Q14"/>
    <mergeCell ref="I14:N14"/>
    <mergeCell ref="P17:Q17"/>
    <mergeCell ref="AA17:AB17"/>
    <mergeCell ref="C29:N29"/>
    <mergeCell ref="T9:T13"/>
    <mergeCell ref="R16:T16"/>
    <mergeCell ref="R17:T17"/>
    <mergeCell ref="C10:H10"/>
    <mergeCell ref="I10:N10"/>
    <mergeCell ref="I11:N11"/>
    <mergeCell ref="AF11:AH11"/>
    <mergeCell ref="AF9:AH9"/>
    <mergeCell ref="AK181:BU181"/>
    <mergeCell ref="AK170:BU170"/>
    <mergeCell ref="AK171:BU171"/>
    <mergeCell ref="AK172:BU172"/>
    <mergeCell ref="AK173:BU173"/>
    <mergeCell ref="AK174:BU174"/>
    <mergeCell ref="AK175:BU175"/>
    <mergeCell ref="AK176:BU176"/>
    <mergeCell ref="AK177:BU177"/>
    <mergeCell ref="AK178:BU178"/>
    <mergeCell ref="AK179:BU179"/>
    <mergeCell ref="AK180:BU180"/>
    <mergeCell ref="AK169:BU169"/>
    <mergeCell ref="AK140:BU140"/>
    <mergeCell ref="AK155:BU155"/>
    <mergeCell ref="AK156:BU156"/>
    <mergeCell ref="AK157:BU157"/>
    <mergeCell ref="AK158:BU158"/>
    <mergeCell ref="AK159:BU159"/>
    <mergeCell ref="AK160:BU160"/>
    <mergeCell ref="AK161:BU161"/>
    <mergeCell ref="AK162:BU162"/>
    <mergeCell ref="C112:J112"/>
    <mergeCell ref="AK110:BU110"/>
    <mergeCell ref="AK111:BU111"/>
    <mergeCell ref="AK112:BU112"/>
    <mergeCell ref="AK113:BU113"/>
    <mergeCell ref="AK135:BU135"/>
    <mergeCell ref="AK136:BU136"/>
    <mergeCell ref="AK124:BU124"/>
    <mergeCell ref="AK125:BU125"/>
    <mergeCell ref="AK116:BU116"/>
    <mergeCell ref="I121:M121"/>
    <mergeCell ref="C135:L136"/>
    <mergeCell ref="C121:G121"/>
    <mergeCell ref="AK122:BU122"/>
    <mergeCell ref="AK123:BU123"/>
    <mergeCell ref="AK119:BU119"/>
    <mergeCell ref="AK120:BU120"/>
    <mergeCell ref="AK121:BU121"/>
    <mergeCell ref="AK114:BU114"/>
    <mergeCell ref="AK167:BU167"/>
    <mergeCell ref="AK168:BU168"/>
    <mergeCell ref="AK146:BU146"/>
    <mergeCell ref="AK147:BU147"/>
    <mergeCell ref="AK148:BU148"/>
    <mergeCell ref="AK149:BU149"/>
    <mergeCell ref="AK150:BU150"/>
    <mergeCell ref="AK151:BU151"/>
    <mergeCell ref="AK152:BU152"/>
    <mergeCell ref="AK153:BU153"/>
    <mergeCell ref="AK154:BU154"/>
    <mergeCell ref="AK144:BU144"/>
    <mergeCell ref="AK145:BU145"/>
    <mergeCell ref="AK128:BU128"/>
    <mergeCell ref="AK126:BU126"/>
    <mergeCell ref="AK127:BU127"/>
    <mergeCell ref="AK129:BU129"/>
    <mergeCell ref="AK164:BU164"/>
    <mergeCell ref="AK165:BU165"/>
    <mergeCell ref="AK166:BU166"/>
    <mergeCell ref="AK130:BU130"/>
    <mergeCell ref="AK131:BU131"/>
    <mergeCell ref="AK141:BU141"/>
    <mergeCell ref="AK132:BU132"/>
    <mergeCell ref="AK142:BU142"/>
    <mergeCell ref="AK143:BU143"/>
    <mergeCell ref="AK163:BU163"/>
  </mergeCells>
  <phoneticPr fontId="2" type="noConversion"/>
  <dataValidations count="14">
    <dataValidation type="list" allowBlank="1" showInputMessage="1" showErrorMessage="1" sqref="AG72" xr:uid="{8D7A775F-5FBA-4D1F-BB0E-F6A57CCE9F0F}">
      <formula1>$C$86:$C$87</formula1>
    </dataValidation>
    <dataValidation type="list" allowBlank="1" showInputMessage="1" showErrorMessage="1" sqref="L22 X22 R22" xr:uid="{AC5F7343-79F8-456F-AD0A-D1196C1BE0D1}">
      <formula1>$I$86:$I$94</formula1>
    </dataValidation>
    <dataValidation type="list" allowBlank="1" showInputMessage="1" showErrorMessage="1" sqref="F60:F61 C64:C75 E37 E45:E47 E39" xr:uid="{A59CFDC1-4B1E-4C4C-9B48-56170244FDBA}">
      <formula1>$P$86:$P$88</formula1>
    </dataValidation>
    <dataValidation type="list" allowBlank="1" showInputMessage="1" showErrorMessage="1" sqref="G43 U41 U47 U39 G41 U45" xr:uid="{F3BEEC3C-7292-4552-AA46-7093570E958F}">
      <formula1>$AG$86:$AG$87</formula1>
    </dataValidation>
    <dataValidation type="list" allowBlank="1" showInputMessage="1" showErrorMessage="1" sqref="AG60:AH61 AG68:AH68 AG64:AH66 AG70:AH71" xr:uid="{8FFA0A92-DB99-4270-9D84-FCD2EBDE743C}">
      <formula1>$AA$86:$AA$87</formula1>
    </dataValidation>
    <dataValidation type="list" allowBlank="1" showInputMessage="1" showErrorMessage="1" sqref="AF26:AH26" xr:uid="{8C7A0318-4461-4FF7-BA67-B55545FE47D2}">
      <formula1>$AD$86:$AD$89</formula1>
    </dataValidation>
    <dataValidation type="list" allowBlank="1" showInputMessage="1" showErrorMessage="1" sqref="L23:AA23" xr:uid="{3B0EB7AF-9BDE-42EF-B9E8-769D55FF3EF1}">
      <formula1>$C$114:$C$118</formula1>
    </dataValidation>
    <dataValidation type="list" allowBlank="1" showInputMessage="1" showErrorMessage="1" sqref="I14:N14" xr:uid="{71ACA412-3029-42DA-8211-89EBD1474839}">
      <formula1>$AA$97:$AA$181</formula1>
    </dataValidation>
    <dataValidation type="list" allowBlank="1" showInputMessage="1" showErrorMessage="1" sqref="I9:N13" xr:uid="{BF285B05-DFC8-4AA5-9E11-24030D36B2BB}">
      <formula1>$S$97:$S$182</formula1>
    </dataValidation>
    <dataValidation type="list" allowBlank="1" showInputMessage="1" showErrorMessage="1" sqref="AD49:AE49" xr:uid="{ACFA5F9D-0A50-45D0-BC9D-EB9F7646E703}">
      <formula1>$C$86:$C$88</formula1>
    </dataValidation>
    <dataValidation type="list" allowBlank="1" showInputMessage="1" showErrorMessage="1" sqref="AA7:AH7" xr:uid="{4BCFC12F-9B80-44D2-BEC1-C89D89AA564F}">
      <formula1>$S$86:$S$91</formula1>
    </dataValidation>
    <dataValidation type="list" allowBlank="1" showInputMessage="1" showErrorMessage="1" sqref="I47" xr:uid="{00DC4DA8-5E55-4B45-9E70-60FFC6B6E24B}">
      <formula1>$C$123:$C$133</formula1>
    </dataValidation>
    <dataValidation type="list" allowBlank="1" showInputMessage="1" showErrorMessage="1" sqref="N45:R45" xr:uid="{9B4EBF47-C899-4A05-A652-B9B6B4462517}">
      <formula1>$I$123:$I$125</formula1>
    </dataValidation>
    <dataValidation type="list" allowBlank="1" showInputMessage="1" showErrorMessage="1" sqref="W25:AH25" xr:uid="{FF006212-3533-4C54-8619-A7CB7B9ED48D}">
      <formula1>$C$139:$C$146</formula1>
    </dataValidation>
  </dataValidations>
  <printOptions horizontalCentered="1" verticalCentered="1"/>
  <pageMargins left="0.4" right="0.4" top="0.5" bottom="0.35" header="0" footer="0"/>
  <pageSetup scale="91"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B1ACD-E4B0-4BE8-96A1-C38E8A541C8E}">
  <sheetPr>
    <tabColor rgb="FFFFFFCC"/>
    <pageSetUpPr fitToPage="1"/>
  </sheetPr>
  <dimension ref="A1:BU345"/>
  <sheetViews>
    <sheetView showGridLines="0" zoomScaleNormal="100" workbookViewId="0"/>
  </sheetViews>
  <sheetFormatPr defaultRowHeight="12.5" x14ac:dyDescent="0.25"/>
  <cols>
    <col min="1" max="1" width="2.7265625" customWidth="1"/>
    <col min="2" max="2" width="0.7265625" customWidth="1"/>
    <col min="3" max="3" width="3.7265625" customWidth="1"/>
    <col min="4" max="17" width="3.26953125" customWidth="1"/>
    <col min="18" max="18" width="3.7265625" customWidth="1"/>
    <col min="19" max="34" width="3.26953125" customWidth="1"/>
    <col min="35" max="36" width="0.7265625" customWidth="1"/>
    <col min="37" max="73" width="3.26953125" customWidth="1"/>
  </cols>
  <sheetData>
    <row r="1" spans="1:73" ht="12.75" customHeight="1" x14ac:dyDescent="0.25">
      <c r="A1" s="18"/>
      <c r="B1" s="573"/>
      <c r="C1" s="574"/>
      <c r="D1" s="574"/>
      <c r="E1" s="574"/>
      <c r="F1" s="574"/>
      <c r="G1" s="567" t="s">
        <v>636</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G1" s="568"/>
      <c r="AH1" s="568"/>
      <c r="AI1" s="568"/>
      <c r="AJ1" s="569"/>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row>
    <row r="2" spans="1:73" ht="13.5" customHeight="1" thickBot="1" x14ac:dyDescent="0.3">
      <c r="A2" s="309"/>
      <c r="B2" s="575"/>
      <c r="C2" s="576"/>
      <c r="D2" s="576"/>
      <c r="E2" s="576"/>
      <c r="F2" s="576"/>
      <c r="G2" s="570"/>
      <c r="H2" s="571"/>
      <c r="I2" s="571"/>
      <c r="J2" s="571"/>
      <c r="K2" s="571"/>
      <c r="L2" s="571"/>
      <c r="M2" s="571"/>
      <c r="N2" s="571"/>
      <c r="O2" s="571"/>
      <c r="P2" s="571"/>
      <c r="Q2" s="571"/>
      <c r="R2" s="571"/>
      <c r="S2" s="571"/>
      <c r="T2" s="571"/>
      <c r="U2" s="571"/>
      <c r="V2" s="571"/>
      <c r="W2" s="571"/>
      <c r="X2" s="571"/>
      <c r="Y2" s="571"/>
      <c r="Z2" s="571"/>
      <c r="AA2" s="571"/>
      <c r="AB2" s="571"/>
      <c r="AC2" s="571"/>
      <c r="AD2" s="571"/>
      <c r="AE2" s="571"/>
      <c r="AF2" s="571"/>
      <c r="AG2" s="571"/>
      <c r="AH2" s="571"/>
      <c r="AI2" s="571"/>
      <c r="AJ2" s="572"/>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8"/>
    </row>
    <row r="3" spans="1:73" ht="12.75" customHeight="1" x14ac:dyDescent="0.25">
      <c r="A3" s="18"/>
      <c r="B3" s="597" t="s">
        <v>497</v>
      </c>
      <c r="C3" s="598"/>
      <c r="D3" s="598"/>
      <c r="E3" s="598"/>
      <c r="F3" s="598"/>
      <c r="G3" s="599"/>
      <c r="H3" s="644" t="s">
        <v>517</v>
      </c>
      <c r="I3" s="645"/>
      <c r="J3" s="645"/>
      <c r="K3" s="645"/>
      <c r="L3" s="645"/>
      <c r="M3" s="645"/>
      <c r="N3" s="645"/>
      <c r="O3" s="645"/>
      <c r="P3" s="645"/>
      <c r="Q3" s="645"/>
      <c r="R3" s="645"/>
      <c r="S3" s="645"/>
      <c r="T3" s="645"/>
      <c r="U3" s="645"/>
      <c r="V3" s="645"/>
      <c r="W3" s="645"/>
      <c r="X3" s="645"/>
      <c r="Y3" s="646"/>
      <c r="Z3" s="585" t="s">
        <v>65</v>
      </c>
      <c r="AA3" s="586"/>
      <c r="AB3" s="586"/>
      <c r="AC3" s="586"/>
      <c r="AD3" s="587"/>
      <c r="AE3" s="650" t="s">
        <v>637</v>
      </c>
      <c r="AF3" s="651"/>
      <c r="AG3" s="651"/>
      <c r="AH3" s="651"/>
      <c r="AI3" s="651"/>
      <c r="AJ3" s="652"/>
      <c r="AK3" s="18"/>
      <c r="AL3" s="26"/>
      <c r="AM3" s="345"/>
      <c r="AN3" s="345"/>
      <c r="AO3" s="345"/>
      <c r="AP3" s="345"/>
      <c r="AQ3" s="345"/>
      <c r="AR3" s="345"/>
      <c r="AS3" s="345"/>
      <c r="AT3" s="345"/>
      <c r="AU3" s="345"/>
      <c r="AV3" s="345"/>
      <c r="AW3" s="345"/>
      <c r="AX3" s="345"/>
      <c r="AY3" s="345"/>
      <c r="AZ3" s="345"/>
      <c r="BA3" s="345"/>
      <c r="BB3" s="345"/>
      <c r="BC3" s="345"/>
      <c r="BD3" s="345"/>
      <c r="BE3" s="345"/>
      <c r="BF3" s="345"/>
      <c r="BG3" s="345"/>
      <c r="BH3" s="345"/>
      <c r="BI3" s="345"/>
      <c r="BJ3" s="345"/>
      <c r="BK3" s="345"/>
      <c r="BL3" s="18"/>
      <c r="BM3" s="18"/>
      <c r="BN3" s="18"/>
      <c r="BO3" s="18"/>
      <c r="BP3" s="18"/>
      <c r="BQ3" s="18"/>
      <c r="BR3" s="18"/>
      <c r="BS3" s="18"/>
      <c r="BT3" s="18"/>
      <c r="BU3" s="18"/>
    </row>
    <row r="4" spans="1:73" ht="13" thickBot="1" x14ac:dyDescent="0.3">
      <c r="A4" s="18"/>
      <c r="B4" s="600"/>
      <c r="C4" s="601"/>
      <c r="D4" s="601"/>
      <c r="E4" s="601"/>
      <c r="F4" s="601"/>
      <c r="G4" s="602"/>
      <c r="H4" s="647"/>
      <c r="I4" s="648"/>
      <c r="J4" s="648"/>
      <c r="K4" s="648"/>
      <c r="L4" s="648"/>
      <c r="M4" s="648"/>
      <c r="N4" s="648"/>
      <c r="O4" s="648"/>
      <c r="P4" s="648"/>
      <c r="Q4" s="648"/>
      <c r="R4" s="648"/>
      <c r="S4" s="648"/>
      <c r="T4" s="648"/>
      <c r="U4" s="648"/>
      <c r="V4" s="648"/>
      <c r="W4" s="648"/>
      <c r="X4" s="648"/>
      <c r="Y4" s="649"/>
      <c r="Z4" s="588"/>
      <c r="AA4" s="589"/>
      <c r="AB4" s="589"/>
      <c r="AC4" s="589"/>
      <c r="AD4" s="590"/>
      <c r="AE4" s="653"/>
      <c r="AF4" s="654"/>
      <c r="AG4" s="654"/>
      <c r="AH4" s="654"/>
      <c r="AI4" s="654"/>
      <c r="AJ4" s="655"/>
      <c r="AK4" s="18"/>
      <c r="AL4" s="345"/>
      <c r="AM4" s="345"/>
      <c r="AN4" s="345"/>
      <c r="AO4" s="345"/>
      <c r="AP4" s="345"/>
      <c r="AQ4" s="345"/>
      <c r="AR4" s="345"/>
      <c r="AS4" s="345"/>
      <c r="AT4" s="345"/>
      <c r="AU4" s="345"/>
      <c r="AV4" s="345"/>
      <c r="AW4" s="345"/>
      <c r="AX4" s="345"/>
      <c r="AY4" s="345"/>
      <c r="AZ4" s="345"/>
      <c r="BA4" s="345"/>
      <c r="BB4" s="345"/>
      <c r="BC4" s="345"/>
      <c r="BD4" s="345"/>
      <c r="BE4" s="345"/>
      <c r="BF4" s="345"/>
      <c r="BG4" s="345"/>
      <c r="BH4" s="345"/>
      <c r="BI4" s="345"/>
      <c r="BJ4" s="345"/>
      <c r="BK4" s="345"/>
      <c r="BL4" s="18"/>
      <c r="BM4" s="18"/>
      <c r="BN4" s="18"/>
      <c r="BO4" s="18"/>
      <c r="BP4" s="18"/>
      <c r="BQ4" s="18"/>
      <c r="BR4" s="18"/>
      <c r="BS4" s="18"/>
      <c r="BT4" s="18"/>
      <c r="BU4" s="18"/>
    </row>
    <row r="5" spans="1:73" ht="16" customHeight="1" x14ac:dyDescent="0.25">
      <c r="A5" s="18"/>
      <c r="B5" s="200"/>
      <c r="C5" s="577" t="s">
        <v>165</v>
      </c>
      <c r="D5" s="577"/>
      <c r="E5" s="577"/>
      <c r="F5" s="577"/>
      <c r="G5" s="577"/>
      <c r="H5" s="577"/>
      <c r="I5" s="577"/>
      <c r="J5" s="577"/>
      <c r="K5" s="577"/>
      <c r="L5" s="577"/>
      <c r="M5" s="577"/>
      <c r="N5" s="577"/>
      <c r="O5" s="577"/>
      <c r="P5" s="577"/>
      <c r="Q5" s="577"/>
      <c r="R5" s="577"/>
      <c r="S5" s="577"/>
      <c r="T5" s="577"/>
      <c r="U5" s="577"/>
      <c r="V5" s="577"/>
      <c r="W5" s="577"/>
      <c r="X5" s="577"/>
      <c r="Y5" s="577"/>
      <c r="Z5" s="577"/>
      <c r="AA5" s="577"/>
      <c r="AB5" s="577"/>
      <c r="AC5" s="577"/>
      <c r="AD5" s="577"/>
      <c r="AE5" s="577"/>
      <c r="AF5" s="577"/>
      <c r="AG5" s="577"/>
      <c r="AH5" s="577"/>
      <c r="AI5" s="161"/>
      <c r="AJ5" s="201"/>
      <c r="AK5" s="18"/>
      <c r="AL5" s="618" t="str">
        <f>VLOOKUP(I14,AA96:AK180,11,FALSE)</f>
        <v>Building Use description will appear here.</v>
      </c>
      <c r="AM5" s="619"/>
      <c r="AN5" s="619"/>
      <c r="AO5" s="619"/>
      <c r="AP5" s="619"/>
      <c r="AQ5" s="619"/>
      <c r="AR5" s="619"/>
      <c r="AS5" s="619"/>
      <c r="AT5" s="619"/>
      <c r="AU5" s="619"/>
      <c r="AV5" s="619"/>
      <c r="AW5" s="619"/>
      <c r="AX5" s="619"/>
      <c r="AY5" s="619"/>
      <c r="AZ5" s="619"/>
      <c r="BA5" s="619"/>
      <c r="BB5" s="619"/>
      <c r="BC5" s="619"/>
      <c r="BD5" s="619"/>
      <c r="BE5" s="619"/>
      <c r="BF5" s="619"/>
      <c r="BG5" s="619"/>
      <c r="BH5" s="619"/>
      <c r="BI5" s="619"/>
      <c r="BJ5" s="619"/>
      <c r="BK5" s="620"/>
      <c r="BL5" s="18"/>
      <c r="BM5" s="18"/>
      <c r="BN5" s="18"/>
      <c r="BO5" s="18"/>
      <c r="BP5" s="18"/>
      <c r="BQ5" s="18"/>
      <c r="BR5" s="18"/>
      <c r="BS5" s="18"/>
      <c r="BT5" s="18"/>
      <c r="BU5" s="18"/>
    </row>
    <row r="6" spans="1:73" ht="16" customHeight="1" x14ac:dyDescent="0.25">
      <c r="A6" s="18"/>
      <c r="B6" s="194"/>
      <c r="C6" s="578"/>
      <c r="D6" s="578"/>
      <c r="E6" s="578"/>
      <c r="F6" s="578"/>
      <c r="G6" s="578"/>
      <c r="H6" s="578"/>
      <c r="I6" s="578"/>
      <c r="J6" s="578"/>
      <c r="K6" s="578"/>
      <c r="L6" s="578"/>
      <c r="M6" s="578"/>
      <c r="N6" s="578"/>
      <c r="O6" s="578"/>
      <c r="P6" s="578"/>
      <c r="Q6" s="578"/>
      <c r="R6" s="578"/>
      <c r="S6" s="578"/>
      <c r="T6" s="578"/>
      <c r="U6" s="578"/>
      <c r="V6" s="578"/>
      <c r="W6" s="578"/>
      <c r="X6" s="578"/>
      <c r="Y6" s="578"/>
      <c r="Z6" s="578"/>
      <c r="AA6" s="578"/>
      <c r="AB6" s="578"/>
      <c r="AC6" s="578"/>
      <c r="AD6" s="578"/>
      <c r="AE6" s="578"/>
      <c r="AF6" s="578"/>
      <c r="AG6" s="578"/>
      <c r="AH6" s="578"/>
      <c r="AI6" s="26"/>
      <c r="AJ6" s="195"/>
      <c r="AK6" s="18"/>
      <c r="AL6" s="621"/>
      <c r="AM6" s="622"/>
      <c r="AN6" s="622"/>
      <c r="AO6" s="622"/>
      <c r="AP6" s="622"/>
      <c r="AQ6" s="622"/>
      <c r="AR6" s="622"/>
      <c r="AS6" s="622"/>
      <c r="AT6" s="622"/>
      <c r="AU6" s="622"/>
      <c r="AV6" s="622"/>
      <c r="AW6" s="622"/>
      <c r="AX6" s="622"/>
      <c r="AY6" s="622"/>
      <c r="AZ6" s="622"/>
      <c r="BA6" s="622"/>
      <c r="BB6" s="622"/>
      <c r="BC6" s="622"/>
      <c r="BD6" s="622"/>
      <c r="BE6" s="622"/>
      <c r="BF6" s="622"/>
      <c r="BG6" s="622"/>
      <c r="BH6" s="622"/>
      <c r="BI6" s="622"/>
      <c r="BJ6" s="622"/>
      <c r="BK6" s="623"/>
      <c r="BL6" s="18"/>
      <c r="BM6" s="18"/>
      <c r="BN6" s="18"/>
      <c r="BO6" s="18"/>
      <c r="BP6" s="18"/>
      <c r="BQ6" s="18"/>
      <c r="BR6" s="18"/>
      <c r="BS6" s="18"/>
      <c r="BT6" s="18"/>
      <c r="BU6" s="18"/>
    </row>
    <row r="7" spans="1:73" x14ac:dyDescent="0.25">
      <c r="A7" s="18"/>
      <c r="B7" s="194"/>
      <c r="C7" s="542" t="s">
        <v>340</v>
      </c>
      <c r="D7" s="543"/>
      <c r="E7" s="543"/>
      <c r="F7" s="543"/>
      <c r="G7" s="543"/>
      <c r="H7" s="543"/>
      <c r="I7" s="543"/>
      <c r="J7" s="543"/>
      <c r="K7" s="543"/>
      <c r="L7" s="543"/>
      <c r="M7" s="543"/>
      <c r="N7" s="543"/>
      <c r="O7" s="544"/>
      <c r="P7" s="25"/>
      <c r="Q7" s="565" t="s">
        <v>335</v>
      </c>
      <c r="R7" s="565"/>
      <c r="S7" s="565"/>
      <c r="T7" s="565"/>
      <c r="U7" s="565"/>
      <c r="V7" s="565"/>
      <c r="W7" s="565"/>
      <c r="X7" s="565"/>
      <c r="Y7" s="565"/>
      <c r="Z7" s="566"/>
      <c r="AA7" s="551" t="s">
        <v>336</v>
      </c>
      <c r="AB7" s="552"/>
      <c r="AC7" s="551" t="s">
        <v>241</v>
      </c>
      <c r="AD7" s="552"/>
      <c r="AE7" s="551"/>
      <c r="AF7" s="552"/>
      <c r="AG7" s="551"/>
      <c r="AH7" s="552"/>
      <c r="AI7" s="25"/>
      <c r="AJ7" s="191"/>
      <c r="AK7" s="126"/>
      <c r="AL7" s="621"/>
      <c r="AM7" s="622"/>
      <c r="AN7" s="622"/>
      <c r="AO7" s="622"/>
      <c r="AP7" s="622"/>
      <c r="AQ7" s="622"/>
      <c r="AR7" s="622"/>
      <c r="AS7" s="622"/>
      <c r="AT7" s="622"/>
      <c r="AU7" s="622"/>
      <c r="AV7" s="622"/>
      <c r="AW7" s="622"/>
      <c r="AX7" s="622"/>
      <c r="AY7" s="622"/>
      <c r="AZ7" s="622"/>
      <c r="BA7" s="622"/>
      <c r="BB7" s="622"/>
      <c r="BC7" s="622"/>
      <c r="BD7" s="622"/>
      <c r="BE7" s="622"/>
      <c r="BF7" s="622"/>
      <c r="BG7" s="622"/>
      <c r="BH7" s="622"/>
      <c r="BI7" s="622"/>
      <c r="BJ7" s="622"/>
      <c r="BK7" s="623"/>
      <c r="BL7" s="18"/>
      <c r="BM7" s="18"/>
      <c r="BN7" s="18"/>
      <c r="BO7" s="18"/>
      <c r="BP7" s="18"/>
      <c r="BQ7" s="18"/>
      <c r="BR7" s="18"/>
      <c r="BS7" s="18"/>
      <c r="BT7" s="18"/>
      <c r="BU7" s="18"/>
    </row>
    <row r="8" spans="1:73" ht="5.15" customHeight="1" x14ac:dyDescent="0.25">
      <c r="A8" s="310"/>
      <c r="B8" s="194"/>
      <c r="C8" s="25"/>
      <c r="D8" s="25"/>
      <c r="E8" s="25"/>
      <c r="F8" s="25"/>
      <c r="G8" s="25"/>
      <c r="H8" s="25"/>
      <c r="I8" s="25"/>
      <c r="J8" s="25"/>
      <c r="K8" s="25"/>
      <c r="L8" s="25"/>
      <c r="M8" s="25"/>
      <c r="N8" s="25"/>
      <c r="O8" s="125"/>
      <c r="P8" s="25"/>
      <c r="Q8" s="25"/>
      <c r="R8" s="25"/>
      <c r="S8" s="25"/>
      <c r="T8" s="25"/>
      <c r="U8" s="25"/>
      <c r="V8" s="25"/>
      <c r="W8" s="25"/>
      <c r="X8" s="25"/>
      <c r="Y8" s="25"/>
      <c r="Z8" s="25"/>
      <c r="AA8" s="25"/>
      <c r="AB8" s="25"/>
      <c r="AC8" s="25"/>
      <c r="AD8" s="25"/>
      <c r="AE8" s="25"/>
      <c r="AF8" s="25"/>
      <c r="AG8" s="25"/>
      <c r="AH8" s="25"/>
      <c r="AI8" s="25"/>
      <c r="AJ8" s="191"/>
      <c r="AK8" s="126"/>
      <c r="AL8" s="621"/>
      <c r="AM8" s="622"/>
      <c r="AN8" s="622"/>
      <c r="AO8" s="622"/>
      <c r="AP8" s="622"/>
      <c r="AQ8" s="622"/>
      <c r="AR8" s="622"/>
      <c r="AS8" s="622"/>
      <c r="AT8" s="622"/>
      <c r="AU8" s="622"/>
      <c r="AV8" s="622"/>
      <c r="AW8" s="622"/>
      <c r="AX8" s="622"/>
      <c r="AY8" s="622"/>
      <c r="AZ8" s="622"/>
      <c r="BA8" s="622"/>
      <c r="BB8" s="622"/>
      <c r="BC8" s="622"/>
      <c r="BD8" s="622"/>
      <c r="BE8" s="622"/>
      <c r="BF8" s="622"/>
      <c r="BG8" s="622"/>
      <c r="BH8" s="622"/>
      <c r="BI8" s="622"/>
      <c r="BJ8" s="622"/>
      <c r="BK8" s="623"/>
      <c r="BL8" s="18"/>
      <c r="BM8" s="18"/>
      <c r="BN8" s="18"/>
      <c r="BO8" s="18"/>
      <c r="BP8" s="18"/>
      <c r="BQ8" s="18"/>
      <c r="BR8" s="18"/>
      <c r="BS8" s="18"/>
      <c r="BT8" s="18"/>
      <c r="BU8" s="18"/>
    </row>
    <row r="9" spans="1:73" ht="12.75" customHeight="1" x14ac:dyDescent="0.25">
      <c r="A9" s="310"/>
      <c r="B9" s="194"/>
      <c r="C9" s="549" t="s">
        <v>347</v>
      </c>
      <c r="D9" s="549"/>
      <c r="E9" s="549"/>
      <c r="F9" s="549"/>
      <c r="G9" s="549"/>
      <c r="H9" s="550"/>
      <c r="I9" s="643" t="s">
        <v>328</v>
      </c>
      <c r="J9" s="643"/>
      <c r="K9" s="643"/>
      <c r="L9" s="643"/>
      <c r="M9" s="643"/>
      <c r="N9" s="643"/>
      <c r="O9" s="656">
        <v>6000</v>
      </c>
      <c r="P9" s="656"/>
      <c r="Q9" s="656"/>
      <c r="R9" s="537">
        <f>IF(O9="","",O9/O$14)</f>
        <v>0.46153846153846156</v>
      </c>
      <c r="S9" s="537"/>
      <c r="T9" s="545" t="s">
        <v>450</v>
      </c>
      <c r="U9" s="26" t="s">
        <v>74</v>
      </c>
      <c r="V9" s="25"/>
      <c r="W9" s="25"/>
      <c r="X9" s="25"/>
      <c r="Y9" s="25"/>
      <c r="Z9" s="25"/>
      <c r="AA9" s="25"/>
      <c r="AB9" s="25"/>
      <c r="AC9" s="25"/>
      <c r="AD9" s="25"/>
      <c r="AE9" s="25"/>
      <c r="AF9" s="657">
        <v>50</v>
      </c>
      <c r="AG9" s="658"/>
      <c r="AH9" s="659"/>
      <c r="AI9" s="25"/>
      <c r="AJ9" s="191"/>
      <c r="AK9" s="126"/>
      <c r="AL9" s="621"/>
      <c r="AM9" s="622"/>
      <c r="AN9" s="622"/>
      <c r="AO9" s="622"/>
      <c r="AP9" s="622"/>
      <c r="AQ9" s="622"/>
      <c r="AR9" s="622"/>
      <c r="AS9" s="622"/>
      <c r="AT9" s="622"/>
      <c r="AU9" s="622"/>
      <c r="AV9" s="622"/>
      <c r="AW9" s="622"/>
      <c r="AX9" s="622"/>
      <c r="AY9" s="622"/>
      <c r="AZ9" s="622"/>
      <c r="BA9" s="622"/>
      <c r="BB9" s="622"/>
      <c r="BC9" s="622"/>
      <c r="BD9" s="622"/>
      <c r="BE9" s="622"/>
      <c r="BF9" s="622"/>
      <c r="BG9" s="622"/>
      <c r="BH9" s="622"/>
      <c r="BI9" s="622"/>
      <c r="BJ9" s="622"/>
      <c r="BK9" s="623"/>
      <c r="BL9" s="18"/>
      <c r="BM9" s="18"/>
      <c r="BN9" s="18"/>
      <c r="BO9" s="18"/>
      <c r="BP9" s="18"/>
      <c r="BQ9" s="18"/>
      <c r="BR9" s="18"/>
      <c r="BS9" s="18"/>
      <c r="BT9" s="18"/>
      <c r="BU9" s="18"/>
    </row>
    <row r="10" spans="1:73" ht="12.75" customHeight="1" x14ac:dyDescent="0.25">
      <c r="A10" s="310"/>
      <c r="B10" s="194"/>
      <c r="C10" s="549" t="s">
        <v>348</v>
      </c>
      <c r="D10" s="549"/>
      <c r="E10" s="549"/>
      <c r="F10" s="549"/>
      <c r="G10" s="549"/>
      <c r="H10" s="550"/>
      <c r="I10" s="643" t="s">
        <v>270</v>
      </c>
      <c r="J10" s="643"/>
      <c r="K10" s="643"/>
      <c r="L10" s="643"/>
      <c r="M10" s="643"/>
      <c r="N10" s="643"/>
      <c r="O10" s="656">
        <v>4000</v>
      </c>
      <c r="P10" s="656"/>
      <c r="Q10" s="656"/>
      <c r="R10" s="537">
        <f>IF(O10="","",O10/O$14)</f>
        <v>0.30769230769230771</v>
      </c>
      <c r="S10" s="537"/>
      <c r="T10" s="546"/>
      <c r="U10" s="26" t="s">
        <v>75</v>
      </c>
      <c r="V10" s="25"/>
      <c r="W10" s="25"/>
      <c r="X10" s="25"/>
      <c r="Y10" s="25"/>
      <c r="Z10" s="25"/>
      <c r="AA10" s="25"/>
      <c r="AB10" s="25"/>
      <c r="AC10" s="25"/>
      <c r="AD10" s="25"/>
      <c r="AE10" s="122"/>
      <c r="AF10" s="657">
        <v>0</v>
      </c>
      <c r="AG10" s="658"/>
      <c r="AH10" s="659"/>
      <c r="AI10" s="25"/>
      <c r="AJ10" s="191"/>
      <c r="AK10" s="126"/>
      <c r="AL10" s="621"/>
      <c r="AM10" s="622"/>
      <c r="AN10" s="622"/>
      <c r="AO10" s="622"/>
      <c r="AP10" s="622"/>
      <c r="AQ10" s="622"/>
      <c r="AR10" s="622"/>
      <c r="AS10" s="622"/>
      <c r="AT10" s="622"/>
      <c r="AU10" s="622"/>
      <c r="AV10" s="622"/>
      <c r="AW10" s="622"/>
      <c r="AX10" s="622"/>
      <c r="AY10" s="622"/>
      <c r="AZ10" s="622"/>
      <c r="BA10" s="622"/>
      <c r="BB10" s="622"/>
      <c r="BC10" s="622"/>
      <c r="BD10" s="622"/>
      <c r="BE10" s="622"/>
      <c r="BF10" s="622"/>
      <c r="BG10" s="622"/>
      <c r="BH10" s="622"/>
      <c r="BI10" s="622"/>
      <c r="BJ10" s="622"/>
      <c r="BK10" s="623"/>
      <c r="BL10" s="18"/>
      <c r="BM10" s="18"/>
      <c r="BN10" s="18"/>
      <c r="BO10" s="18"/>
      <c r="BP10" s="18"/>
      <c r="BQ10" s="18"/>
      <c r="BR10" s="18"/>
      <c r="BS10" s="18"/>
      <c r="BT10" s="18"/>
      <c r="BU10" s="18"/>
    </row>
    <row r="11" spans="1:73" ht="12.75" customHeight="1" x14ac:dyDescent="0.25">
      <c r="A11" s="310"/>
      <c r="B11" s="194"/>
      <c r="C11" s="549" t="s">
        <v>349</v>
      </c>
      <c r="D11" s="549"/>
      <c r="E11" s="549"/>
      <c r="F11" s="549"/>
      <c r="G11" s="549"/>
      <c r="H11" s="550"/>
      <c r="I11" s="643" t="s">
        <v>306</v>
      </c>
      <c r="J11" s="643"/>
      <c r="K11" s="643"/>
      <c r="L11" s="643"/>
      <c r="M11" s="643"/>
      <c r="N11" s="643"/>
      <c r="O11" s="656">
        <v>3000</v>
      </c>
      <c r="P11" s="656"/>
      <c r="Q11" s="656"/>
      <c r="R11" s="537">
        <f>IF(O11="","",O11/O$14)</f>
        <v>0.23076923076923078</v>
      </c>
      <c r="S11" s="537"/>
      <c r="T11" s="546"/>
      <c r="U11" s="165" t="s">
        <v>451</v>
      </c>
      <c r="V11" s="25"/>
      <c r="W11" s="25"/>
      <c r="X11" s="25"/>
      <c r="Y11" s="25"/>
      <c r="Z11" s="25"/>
      <c r="AA11" s="25"/>
      <c r="AB11" s="25"/>
      <c r="AC11" s="25"/>
      <c r="AD11" s="25"/>
      <c r="AE11" s="122"/>
      <c r="AF11" s="657">
        <v>12950</v>
      </c>
      <c r="AG11" s="658"/>
      <c r="AH11" s="659"/>
      <c r="AI11" s="25"/>
      <c r="AJ11" s="191"/>
      <c r="AK11" s="126"/>
      <c r="AL11" s="621"/>
      <c r="AM11" s="622"/>
      <c r="AN11" s="622"/>
      <c r="AO11" s="622"/>
      <c r="AP11" s="622"/>
      <c r="AQ11" s="622"/>
      <c r="AR11" s="622"/>
      <c r="AS11" s="622"/>
      <c r="AT11" s="622"/>
      <c r="AU11" s="622"/>
      <c r="AV11" s="622"/>
      <c r="AW11" s="622"/>
      <c r="AX11" s="622"/>
      <c r="AY11" s="622"/>
      <c r="AZ11" s="622"/>
      <c r="BA11" s="622"/>
      <c r="BB11" s="622"/>
      <c r="BC11" s="622"/>
      <c r="BD11" s="622"/>
      <c r="BE11" s="622"/>
      <c r="BF11" s="622"/>
      <c r="BG11" s="622"/>
      <c r="BH11" s="622"/>
      <c r="BI11" s="622"/>
      <c r="BJ11" s="622"/>
      <c r="BK11" s="623"/>
      <c r="BL11" s="18"/>
      <c r="BM11" s="18"/>
      <c r="BN11" s="18"/>
      <c r="BO11" s="18"/>
      <c r="BP11" s="18"/>
      <c r="BQ11" s="18"/>
      <c r="BR11" s="18"/>
      <c r="BS11" s="18"/>
      <c r="BT11" s="18"/>
      <c r="BU11" s="18"/>
    </row>
    <row r="12" spans="1:73" ht="12.75" customHeight="1" x14ac:dyDescent="0.25">
      <c r="A12" s="310"/>
      <c r="B12" s="203"/>
      <c r="C12" s="549" t="s">
        <v>350</v>
      </c>
      <c r="D12" s="549"/>
      <c r="E12" s="549"/>
      <c r="F12" s="549"/>
      <c r="G12" s="549"/>
      <c r="H12" s="550"/>
      <c r="I12" s="643"/>
      <c r="J12" s="643"/>
      <c r="K12" s="643"/>
      <c r="L12" s="643"/>
      <c r="M12" s="643"/>
      <c r="N12" s="643"/>
      <c r="O12" s="656"/>
      <c r="P12" s="656"/>
      <c r="Q12" s="656"/>
      <c r="R12" s="537" t="str">
        <f>IF(O12="","",O12/O$14)</f>
        <v/>
      </c>
      <c r="S12" s="537"/>
      <c r="T12" s="546"/>
      <c r="U12" s="165" t="s">
        <v>143</v>
      </c>
      <c r="V12" s="19"/>
      <c r="W12" s="19"/>
      <c r="X12" s="19"/>
      <c r="Y12" s="19"/>
      <c r="Z12" s="19"/>
      <c r="AA12" s="19"/>
      <c r="AB12" s="19"/>
      <c r="AC12" s="19"/>
      <c r="AD12" s="19"/>
      <c r="AE12" s="26"/>
      <c r="AF12" s="657">
        <v>0</v>
      </c>
      <c r="AG12" s="658"/>
      <c r="AH12" s="659"/>
      <c r="AI12" s="34"/>
      <c r="AJ12" s="191"/>
      <c r="AK12" s="126"/>
      <c r="AL12" s="621"/>
      <c r="AM12" s="622"/>
      <c r="AN12" s="622"/>
      <c r="AO12" s="622"/>
      <c r="AP12" s="622"/>
      <c r="AQ12" s="622"/>
      <c r="AR12" s="622"/>
      <c r="AS12" s="622"/>
      <c r="AT12" s="622"/>
      <c r="AU12" s="622"/>
      <c r="AV12" s="622"/>
      <c r="AW12" s="622"/>
      <c r="AX12" s="622"/>
      <c r="AY12" s="622"/>
      <c r="AZ12" s="622"/>
      <c r="BA12" s="622"/>
      <c r="BB12" s="622"/>
      <c r="BC12" s="622"/>
      <c r="BD12" s="622"/>
      <c r="BE12" s="622"/>
      <c r="BF12" s="622"/>
      <c r="BG12" s="622"/>
      <c r="BH12" s="622"/>
      <c r="BI12" s="622"/>
      <c r="BJ12" s="622"/>
      <c r="BK12" s="623"/>
      <c r="BL12" s="18"/>
      <c r="BM12" s="18"/>
      <c r="BN12" s="18"/>
      <c r="BO12" s="18"/>
      <c r="BP12" s="18"/>
      <c r="BQ12" s="18"/>
      <c r="BR12" s="18"/>
      <c r="BS12" s="18"/>
      <c r="BT12" s="18"/>
      <c r="BU12" s="18"/>
    </row>
    <row r="13" spans="1:73" ht="12.75" customHeight="1" x14ac:dyDescent="0.25">
      <c r="A13" s="310"/>
      <c r="B13" s="203"/>
      <c r="C13" s="549" t="s">
        <v>350</v>
      </c>
      <c r="D13" s="549"/>
      <c r="E13" s="549"/>
      <c r="F13" s="549"/>
      <c r="G13" s="549"/>
      <c r="H13" s="550"/>
      <c r="I13" s="643"/>
      <c r="J13" s="643"/>
      <c r="K13" s="643"/>
      <c r="L13" s="643"/>
      <c r="M13" s="643"/>
      <c r="N13" s="643"/>
      <c r="O13" s="656"/>
      <c r="P13" s="656"/>
      <c r="Q13" s="656"/>
      <c r="R13" s="537" t="str">
        <f>IF(O13="","",O13/O$14)</f>
        <v/>
      </c>
      <c r="S13" s="537"/>
      <c r="T13" s="547"/>
      <c r="U13" s="212" t="s">
        <v>144</v>
      </c>
      <c r="V13" s="148"/>
      <c r="W13" s="19"/>
      <c r="X13" s="19"/>
      <c r="Y13" s="19"/>
      <c r="Z13" s="19"/>
      <c r="AA13" s="19"/>
      <c r="AB13" s="19"/>
      <c r="AC13" s="19"/>
      <c r="AD13" s="19"/>
      <c r="AE13" s="26"/>
      <c r="AF13" s="657">
        <v>50</v>
      </c>
      <c r="AG13" s="658"/>
      <c r="AH13" s="659"/>
      <c r="AI13" s="34"/>
      <c r="AJ13" s="191"/>
      <c r="AK13" s="126"/>
      <c r="AL13" s="621"/>
      <c r="AM13" s="622"/>
      <c r="AN13" s="622"/>
      <c r="AO13" s="622"/>
      <c r="AP13" s="622"/>
      <c r="AQ13" s="622"/>
      <c r="AR13" s="622"/>
      <c r="AS13" s="622"/>
      <c r="AT13" s="622"/>
      <c r="AU13" s="622"/>
      <c r="AV13" s="622"/>
      <c r="AW13" s="622"/>
      <c r="AX13" s="622"/>
      <c r="AY13" s="622"/>
      <c r="AZ13" s="622"/>
      <c r="BA13" s="622"/>
      <c r="BB13" s="622"/>
      <c r="BC13" s="622"/>
      <c r="BD13" s="622"/>
      <c r="BE13" s="622"/>
      <c r="BF13" s="622"/>
      <c r="BG13" s="622"/>
      <c r="BH13" s="622"/>
      <c r="BI13" s="622"/>
      <c r="BJ13" s="622"/>
      <c r="BK13" s="623"/>
      <c r="BL13" s="18"/>
      <c r="BM13" s="18"/>
      <c r="BN13" s="18"/>
      <c r="BO13" s="18"/>
      <c r="BP13" s="18"/>
      <c r="BQ13" s="18"/>
      <c r="BR13" s="18"/>
      <c r="BS13" s="18"/>
      <c r="BT13" s="18"/>
      <c r="BU13" s="18"/>
    </row>
    <row r="14" spans="1:73" ht="12.75" customHeight="1" x14ac:dyDescent="0.25">
      <c r="A14" s="310"/>
      <c r="B14" s="203"/>
      <c r="C14" s="125" t="s">
        <v>339</v>
      </c>
      <c r="D14" s="25"/>
      <c r="E14" s="25"/>
      <c r="F14" s="25"/>
      <c r="G14" s="25"/>
      <c r="H14" s="25"/>
      <c r="I14" s="660" t="s">
        <v>353</v>
      </c>
      <c r="J14" s="661"/>
      <c r="K14" s="661"/>
      <c r="L14" s="661"/>
      <c r="M14" s="661"/>
      <c r="N14" s="662"/>
      <c r="O14" s="538">
        <f>IF(SUM(O9:Q13)=0,"",SUM(O9:Q13))</f>
        <v>13000</v>
      </c>
      <c r="P14" s="538"/>
      <c r="Q14" s="538"/>
      <c r="R14" s="177"/>
      <c r="S14" s="166"/>
      <c r="T14" s="18"/>
      <c r="U14" s="165" t="s">
        <v>452</v>
      </c>
      <c r="V14" s="19"/>
      <c r="W14" s="19"/>
      <c r="X14" s="19"/>
      <c r="Y14" s="19"/>
      <c r="Z14" s="19"/>
      <c r="AA14" s="19"/>
      <c r="AB14" s="19"/>
      <c r="AC14" s="19"/>
      <c r="AD14" s="19"/>
      <c r="AE14" s="26"/>
      <c r="AF14" s="657">
        <v>1500</v>
      </c>
      <c r="AG14" s="658"/>
      <c r="AH14" s="659"/>
      <c r="AI14" s="34"/>
      <c r="AJ14" s="191"/>
      <c r="AK14" s="126"/>
      <c r="AL14" s="621"/>
      <c r="AM14" s="622"/>
      <c r="AN14" s="622"/>
      <c r="AO14" s="622"/>
      <c r="AP14" s="622"/>
      <c r="AQ14" s="622"/>
      <c r="AR14" s="622"/>
      <c r="AS14" s="622"/>
      <c r="AT14" s="622"/>
      <c r="AU14" s="622"/>
      <c r="AV14" s="622"/>
      <c r="AW14" s="622"/>
      <c r="AX14" s="622"/>
      <c r="AY14" s="622"/>
      <c r="AZ14" s="622"/>
      <c r="BA14" s="622"/>
      <c r="BB14" s="622"/>
      <c r="BC14" s="622"/>
      <c r="BD14" s="622"/>
      <c r="BE14" s="622"/>
      <c r="BF14" s="622"/>
      <c r="BG14" s="622"/>
      <c r="BH14" s="622"/>
      <c r="BI14" s="622"/>
      <c r="BJ14" s="622"/>
      <c r="BK14" s="623"/>
      <c r="BL14" s="18"/>
      <c r="BM14" s="18"/>
      <c r="BN14" s="18"/>
      <c r="BO14" s="18"/>
      <c r="BP14" s="18"/>
      <c r="BQ14" s="18"/>
      <c r="BR14" s="18"/>
      <c r="BS14" s="18"/>
      <c r="BT14" s="18"/>
      <c r="BU14" s="18"/>
    </row>
    <row r="15" spans="1:73" ht="5.15" customHeight="1" x14ac:dyDescent="0.25">
      <c r="A15" s="310"/>
      <c r="B15" s="203"/>
      <c r="C15" s="26"/>
      <c r="D15" s="25"/>
      <c r="E15" s="25"/>
      <c r="F15" s="25"/>
      <c r="G15" s="25"/>
      <c r="H15" s="25"/>
      <c r="I15" s="25"/>
      <c r="J15" s="26"/>
      <c r="K15" s="25"/>
      <c r="L15" s="26"/>
      <c r="M15" s="122"/>
      <c r="N15" s="34"/>
      <c r="O15" s="34"/>
      <c r="P15" s="34"/>
      <c r="Q15" s="25"/>
      <c r="R15" s="25"/>
      <c r="S15" s="25"/>
      <c r="T15" s="26"/>
      <c r="U15" s="26"/>
      <c r="V15" s="26"/>
      <c r="W15" s="26"/>
      <c r="X15" s="26"/>
      <c r="Y15" s="26"/>
      <c r="Z15" s="26"/>
      <c r="AA15" s="26"/>
      <c r="AB15" s="26"/>
      <c r="AC15" s="25"/>
      <c r="AD15" s="26"/>
      <c r="AE15" s="26"/>
      <c r="AF15" s="34"/>
      <c r="AG15" s="35"/>
      <c r="AH15" s="35"/>
      <c r="AI15" s="34"/>
      <c r="AJ15" s="191"/>
      <c r="AK15" s="126"/>
      <c r="AL15" s="621"/>
      <c r="AM15" s="622"/>
      <c r="AN15" s="622"/>
      <c r="AO15" s="622"/>
      <c r="AP15" s="622"/>
      <c r="AQ15" s="622"/>
      <c r="AR15" s="622"/>
      <c r="AS15" s="622"/>
      <c r="AT15" s="622"/>
      <c r="AU15" s="622"/>
      <c r="AV15" s="622"/>
      <c r="AW15" s="622"/>
      <c r="AX15" s="622"/>
      <c r="AY15" s="622"/>
      <c r="AZ15" s="622"/>
      <c r="BA15" s="622"/>
      <c r="BB15" s="622"/>
      <c r="BC15" s="622"/>
      <c r="BD15" s="622"/>
      <c r="BE15" s="622"/>
      <c r="BF15" s="622"/>
      <c r="BG15" s="622"/>
      <c r="BH15" s="622"/>
      <c r="BI15" s="622"/>
      <c r="BJ15" s="622"/>
      <c r="BK15" s="623"/>
      <c r="BL15" s="18"/>
      <c r="BM15" s="18"/>
      <c r="BN15" s="18"/>
      <c r="BO15" s="18"/>
      <c r="BP15" s="18"/>
      <c r="BQ15" s="18"/>
      <c r="BR15" s="18"/>
      <c r="BS15" s="18"/>
      <c r="BT15" s="18"/>
      <c r="BU15" s="18"/>
    </row>
    <row r="16" spans="1:73" ht="12.75" customHeight="1" x14ac:dyDescent="0.25">
      <c r="A16" s="310"/>
      <c r="B16" s="203"/>
      <c r="C16" s="630" t="s">
        <v>240</v>
      </c>
      <c r="D16" s="631"/>
      <c r="E16" s="631"/>
      <c r="F16" s="631"/>
      <c r="G16" s="631"/>
      <c r="H16" s="663">
        <v>7.3</v>
      </c>
      <c r="I16" s="664"/>
      <c r="J16" s="627" t="s">
        <v>514</v>
      </c>
      <c r="K16" s="628"/>
      <c r="L16" s="628"/>
      <c r="M16" s="628"/>
      <c r="N16" s="19"/>
      <c r="O16" s="122" t="s">
        <v>516</v>
      </c>
      <c r="P16" s="667">
        <v>5.8</v>
      </c>
      <c r="Q16" s="668"/>
      <c r="R16" s="548" t="s">
        <v>352</v>
      </c>
      <c r="S16" s="548"/>
      <c r="T16" s="548"/>
      <c r="U16" s="667">
        <v>14.2</v>
      </c>
      <c r="V16" s="668"/>
      <c r="W16" s="18"/>
      <c r="X16" s="18"/>
      <c r="Y16" s="18"/>
      <c r="Z16" s="42" t="s">
        <v>351</v>
      </c>
      <c r="AA16" s="667">
        <v>2.8</v>
      </c>
      <c r="AB16" s="668"/>
      <c r="AC16" s="627" t="s">
        <v>475</v>
      </c>
      <c r="AD16" s="628"/>
      <c r="AE16" s="628"/>
      <c r="AF16" s="629"/>
      <c r="AG16" s="667" t="s">
        <v>18</v>
      </c>
      <c r="AH16" s="668"/>
      <c r="AI16" s="34"/>
      <c r="AJ16" s="191"/>
      <c r="AK16" s="126"/>
      <c r="AL16" s="621"/>
      <c r="AM16" s="622"/>
      <c r="AN16" s="622"/>
      <c r="AO16" s="622"/>
      <c r="AP16" s="622"/>
      <c r="AQ16" s="622"/>
      <c r="AR16" s="622"/>
      <c r="AS16" s="622"/>
      <c r="AT16" s="622"/>
      <c r="AU16" s="622"/>
      <c r="AV16" s="622"/>
      <c r="AW16" s="622"/>
      <c r="AX16" s="622"/>
      <c r="AY16" s="622"/>
      <c r="AZ16" s="622"/>
      <c r="BA16" s="622"/>
      <c r="BB16" s="622"/>
      <c r="BC16" s="622"/>
      <c r="BD16" s="622"/>
      <c r="BE16" s="622"/>
      <c r="BF16" s="622"/>
      <c r="BG16" s="622"/>
      <c r="BH16" s="622"/>
      <c r="BI16" s="622"/>
      <c r="BJ16" s="622"/>
      <c r="BK16" s="623"/>
      <c r="BL16" s="18"/>
      <c r="BM16" s="18"/>
      <c r="BN16" s="18"/>
      <c r="BO16" s="18"/>
      <c r="BP16" s="18"/>
      <c r="BQ16" s="18"/>
      <c r="BR16" s="18"/>
      <c r="BS16" s="18"/>
      <c r="BT16" s="18"/>
      <c r="BU16" s="18"/>
    </row>
    <row r="17" spans="1:73" x14ac:dyDescent="0.25">
      <c r="A17" s="310"/>
      <c r="B17" s="203"/>
      <c r="C17" s="631"/>
      <c r="D17" s="631"/>
      <c r="E17" s="631"/>
      <c r="F17" s="631"/>
      <c r="G17" s="631"/>
      <c r="H17" s="665"/>
      <c r="I17" s="666"/>
      <c r="J17" s="627" t="s">
        <v>515</v>
      </c>
      <c r="K17" s="628"/>
      <c r="L17" s="628"/>
      <c r="M17" s="628"/>
      <c r="N17" s="19"/>
      <c r="O17" s="122" t="s">
        <v>516</v>
      </c>
      <c r="P17" s="667">
        <v>14.2</v>
      </c>
      <c r="Q17" s="668"/>
      <c r="R17" s="548" t="s">
        <v>352</v>
      </c>
      <c r="S17" s="548"/>
      <c r="T17" s="548"/>
      <c r="U17" s="667">
        <v>18.2</v>
      </c>
      <c r="V17" s="668"/>
      <c r="W17" s="18"/>
      <c r="X17" s="18"/>
      <c r="Y17" s="19"/>
      <c r="Z17" s="42" t="s">
        <v>351</v>
      </c>
      <c r="AA17" s="667">
        <v>2.8</v>
      </c>
      <c r="AB17" s="668"/>
      <c r="AC17" s="627" t="s">
        <v>475</v>
      </c>
      <c r="AD17" s="628"/>
      <c r="AE17" s="628"/>
      <c r="AF17" s="629"/>
      <c r="AG17" s="667" t="s">
        <v>18</v>
      </c>
      <c r="AH17" s="668"/>
      <c r="AI17" s="34"/>
      <c r="AJ17" s="191"/>
      <c r="AK17" s="126"/>
      <c r="AL17" s="621"/>
      <c r="AM17" s="622"/>
      <c r="AN17" s="622"/>
      <c r="AO17" s="622"/>
      <c r="AP17" s="622"/>
      <c r="AQ17" s="622"/>
      <c r="AR17" s="622"/>
      <c r="AS17" s="622"/>
      <c r="AT17" s="622"/>
      <c r="AU17" s="622"/>
      <c r="AV17" s="622"/>
      <c r="AW17" s="622"/>
      <c r="AX17" s="622"/>
      <c r="AY17" s="622"/>
      <c r="AZ17" s="622"/>
      <c r="BA17" s="622"/>
      <c r="BB17" s="622"/>
      <c r="BC17" s="622"/>
      <c r="BD17" s="622"/>
      <c r="BE17" s="622"/>
      <c r="BF17" s="622"/>
      <c r="BG17" s="622"/>
      <c r="BH17" s="622"/>
      <c r="BI17" s="622"/>
      <c r="BJ17" s="622"/>
      <c r="BK17" s="623"/>
      <c r="BL17" s="18"/>
      <c r="BM17" s="18"/>
      <c r="BN17" s="18"/>
      <c r="BO17" s="18"/>
      <c r="BP17" s="18"/>
      <c r="BQ17" s="18"/>
      <c r="BR17" s="18"/>
      <c r="BS17" s="18"/>
      <c r="BT17" s="18"/>
      <c r="BU17" s="18"/>
    </row>
    <row r="18" spans="1:73" ht="11.5" customHeight="1" x14ac:dyDescent="0.25">
      <c r="A18" s="126"/>
      <c r="B18" s="190"/>
      <c r="C18" s="26"/>
      <c r="D18" s="25"/>
      <c r="E18" s="25"/>
      <c r="F18" s="25"/>
      <c r="G18" s="25"/>
      <c r="H18" s="25"/>
      <c r="I18" s="25"/>
      <c r="J18" s="26"/>
      <c r="K18" s="25"/>
      <c r="L18" s="25"/>
      <c r="M18" s="25"/>
      <c r="N18" s="26"/>
      <c r="O18" s="26"/>
      <c r="P18" s="26"/>
      <c r="Q18" s="26"/>
      <c r="R18" s="26"/>
      <c r="S18" s="26"/>
      <c r="T18" s="26"/>
      <c r="U18" s="26"/>
      <c r="V18" s="26"/>
      <c r="W18" s="26"/>
      <c r="X18" s="26"/>
      <c r="Y18" s="26"/>
      <c r="Z18" s="26"/>
      <c r="AA18" s="26"/>
      <c r="AB18" s="26"/>
      <c r="AC18" s="26"/>
      <c r="AD18" s="26"/>
      <c r="AE18" s="26"/>
      <c r="AF18" s="26"/>
      <c r="AG18" s="26"/>
      <c r="AH18" s="26"/>
      <c r="AI18" s="26"/>
      <c r="AJ18" s="191"/>
      <c r="AK18" s="126"/>
      <c r="AL18" s="621"/>
      <c r="AM18" s="622"/>
      <c r="AN18" s="622"/>
      <c r="AO18" s="622"/>
      <c r="AP18" s="622"/>
      <c r="AQ18" s="622"/>
      <c r="AR18" s="622"/>
      <c r="AS18" s="622"/>
      <c r="AT18" s="622"/>
      <c r="AU18" s="622"/>
      <c r="AV18" s="622"/>
      <c r="AW18" s="622"/>
      <c r="AX18" s="622"/>
      <c r="AY18" s="622"/>
      <c r="AZ18" s="622"/>
      <c r="BA18" s="622"/>
      <c r="BB18" s="622"/>
      <c r="BC18" s="622"/>
      <c r="BD18" s="622"/>
      <c r="BE18" s="622"/>
      <c r="BF18" s="622"/>
      <c r="BG18" s="622"/>
      <c r="BH18" s="622"/>
      <c r="BI18" s="622"/>
      <c r="BJ18" s="622"/>
      <c r="BK18" s="623"/>
      <c r="BL18" s="18"/>
      <c r="BM18" s="18"/>
      <c r="BN18" s="18"/>
      <c r="BO18" s="18"/>
      <c r="BP18" s="18"/>
      <c r="BQ18" s="18"/>
      <c r="BR18" s="18"/>
      <c r="BS18" s="18"/>
      <c r="BT18" s="18"/>
      <c r="BU18" s="18"/>
    </row>
    <row r="19" spans="1:73" ht="12.75" customHeight="1" x14ac:dyDescent="0.25">
      <c r="A19" s="126"/>
      <c r="B19" s="194"/>
      <c r="C19" s="542" t="s">
        <v>508</v>
      </c>
      <c r="D19" s="543"/>
      <c r="E19" s="543"/>
      <c r="F19" s="543"/>
      <c r="G19" s="543"/>
      <c r="H19" s="543"/>
      <c r="I19" s="543"/>
      <c r="J19" s="543"/>
      <c r="K19" s="543"/>
      <c r="L19" s="543"/>
      <c r="M19" s="543"/>
      <c r="N19" s="543"/>
      <c r="O19" s="543"/>
      <c r="P19" s="543"/>
      <c r="Q19" s="543"/>
      <c r="R19" s="543"/>
      <c r="S19" s="543"/>
      <c r="T19" s="543"/>
      <c r="U19" s="543"/>
      <c r="V19" s="543"/>
      <c r="W19" s="543"/>
      <c r="X19" s="543"/>
      <c r="Y19" s="543"/>
      <c r="Z19" s="543"/>
      <c r="AA19" s="543"/>
      <c r="AB19" s="543"/>
      <c r="AC19" s="543"/>
      <c r="AD19" s="543"/>
      <c r="AE19" s="543"/>
      <c r="AF19" s="543"/>
      <c r="AG19" s="543"/>
      <c r="AH19" s="544"/>
      <c r="AI19" s="26"/>
      <c r="AJ19" s="191"/>
      <c r="AK19" s="126"/>
      <c r="AL19" s="621"/>
      <c r="AM19" s="622"/>
      <c r="AN19" s="622"/>
      <c r="AO19" s="622"/>
      <c r="AP19" s="622"/>
      <c r="AQ19" s="622"/>
      <c r="AR19" s="622"/>
      <c r="AS19" s="622"/>
      <c r="AT19" s="622"/>
      <c r="AU19" s="622"/>
      <c r="AV19" s="622"/>
      <c r="AW19" s="622"/>
      <c r="AX19" s="622"/>
      <c r="AY19" s="622"/>
      <c r="AZ19" s="622"/>
      <c r="BA19" s="622"/>
      <c r="BB19" s="622"/>
      <c r="BC19" s="622"/>
      <c r="BD19" s="622"/>
      <c r="BE19" s="622"/>
      <c r="BF19" s="622"/>
      <c r="BG19" s="622"/>
      <c r="BH19" s="622"/>
      <c r="BI19" s="622"/>
      <c r="BJ19" s="622"/>
      <c r="BK19" s="623"/>
      <c r="BL19" s="18"/>
      <c r="BM19" s="18"/>
      <c r="BN19" s="18"/>
      <c r="BO19" s="18"/>
      <c r="BP19" s="18"/>
      <c r="BQ19" s="18"/>
      <c r="BR19" s="18"/>
      <c r="BS19" s="18"/>
      <c r="BT19" s="18"/>
      <c r="BU19" s="18"/>
    </row>
    <row r="20" spans="1:73" ht="5.15" customHeight="1" x14ac:dyDescent="0.3">
      <c r="A20" s="126"/>
      <c r="B20" s="190"/>
      <c r="C20" s="25"/>
      <c r="D20" s="26"/>
      <c r="E20" s="25"/>
      <c r="F20" s="25"/>
      <c r="G20" s="25"/>
      <c r="H20" s="25"/>
      <c r="I20" s="25"/>
      <c r="J20" s="25"/>
      <c r="K20" s="26"/>
      <c r="L20" s="25"/>
      <c r="M20" s="25"/>
      <c r="N20" s="25"/>
      <c r="O20" s="132"/>
      <c r="P20" s="124"/>
      <c r="Q20" s="124"/>
      <c r="R20" s="25"/>
      <c r="S20" s="26"/>
      <c r="T20" s="26"/>
      <c r="U20" s="26"/>
      <c r="V20" s="26"/>
      <c r="W20" s="26"/>
      <c r="X20" s="26"/>
      <c r="Y20" s="26"/>
      <c r="Z20" s="26"/>
      <c r="AA20" s="26"/>
      <c r="AB20" s="26"/>
      <c r="AC20" s="26"/>
      <c r="AD20" s="26"/>
      <c r="AE20" s="26"/>
      <c r="AF20" s="26"/>
      <c r="AG20" s="26"/>
      <c r="AH20" s="26"/>
      <c r="AI20" s="26"/>
      <c r="AJ20" s="191"/>
      <c r="AK20" s="126"/>
      <c r="AL20" s="621"/>
      <c r="AM20" s="622"/>
      <c r="AN20" s="622"/>
      <c r="AO20" s="622"/>
      <c r="AP20" s="622"/>
      <c r="AQ20" s="622"/>
      <c r="AR20" s="622"/>
      <c r="AS20" s="622"/>
      <c r="AT20" s="622"/>
      <c r="AU20" s="622"/>
      <c r="AV20" s="622"/>
      <c r="AW20" s="622"/>
      <c r="AX20" s="622"/>
      <c r="AY20" s="622"/>
      <c r="AZ20" s="622"/>
      <c r="BA20" s="622"/>
      <c r="BB20" s="622"/>
      <c r="BC20" s="622"/>
      <c r="BD20" s="622"/>
      <c r="BE20" s="622"/>
      <c r="BF20" s="622"/>
      <c r="BG20" s="622"/>
      <c r="BH20" s="622"/>
      <c r="BI20" s="622"/>
      <c r="BJ20" s="622"/>
      <c r="BK20" s="623"/>
      <c r="BL20" s="18"/>
      <c r="BM20" s="18"/>
      <c r="BN20" s="18"/>
      <c r="BO20" s="18"/>
      <c r="BP20" s="18"/>
      <c r="BQ20" s="18"/>
      <c r="BR20" s="18"/>
      <c r="BS20" s="18"/>
      <c r="BT20" s="18"/>
      <c r="BU20" s="18"/>
    </row>
    <row r="21" spans="1:73" ht="12.75" customHeight="1" x14ac:dyDescent="0.25">
      <c r="A21" s="126"/>
      <c r="B21" s="190"/>
      <c r="C21" s="669" t="s">
        <v>248</v>
      </c>
      <c r="D21" s="669"/>
      <c r="E21" s="669"/>
      <c r="F21" s="670" t="s">
        <v>511</v>
      </c>
      <c r="G21" s="670"/>
      <c r="H21" s="670"/>
      <c r="I21" s="670"/>
      <c r="J21" s="670"/>
      <c r="K21" s="670"/>
      <c r="L21" s="25"/>
      <c r="M21" s="671" t="s">
        <v>510</v>
      </c>
      <c r="N21" s="671"/>
      <c r="O21" s="671"/>
      <c r="P21" s="671"/>
      <c r="Q21" s="671"/>
      <c r="R21" s="671"/>
      <c r="S21" s="26"/>
      <c r="T21" s="670" t="s">
        <v>503</v>
      </c>
      <c r="U21" s="672"/>
      <c r="V21" s="672"/>
      <c r="W21" s="672"/>
      <c r="X21" s="672"/>
      <c r="Y21" s="672"/>
      <c r="Z21" s="672"/>
      <c r="AA21" s="672"/>
      <c r="AB21" s="672"/>
      <c r="AC21" s="672"/>
      <c r="AD21" s="672"/>
      <c r="AE21" s="672"/>
      <c r="AF21" s="672"/>
      <c r="AG21" s="672"/>
      <c r="AH21" s="672"/>
      <c r="AI21" s="26"/>
      <c r="AJ21" s="191"/>
      <c r="AK21" s="126"/>
      <c r="AL21" s="621"/>
      <c r="AM21" s="622"/>
      <c r="AN21" s="622"/>
      <c r="AO21" s="622"/>
      <c r="AP21" s="622"/>
      <c r="AQ21" s="622"/>
      <c r="AR21" s="622"/>
      <c r="AS21" s="622"/>
      <c r="AT21" s="622"/>
      <c r="AU21" s="622"/>
      <c r="AV21" s="622"/>
      <c r="AW21" s="622"/>
      <c r="AX21" s="622"/>
      <c r="AY21" s="622"/>
      <c r="AZ21" s="622"/>
      <c r="BA21" s="622"/>
      <c r="BB21" s="622"/>
      <c r="BC21" s="622"/>
      <c r="BD21" s="622"/>
      <c r="BE21" s="622"/>
      <c r="BF21" s="622"/>
      <c r="BG21" s="622"/>
      <c r="BH21" s="622"/>
      <c r="BI21" s="622"/>
      <c r="BJ21" s="622"/>
      <c r="BK21" s="623"/>
      <c r="BL21" s="18"/>
      <c r="BM21" s="18"/>
      <c r="BN21" s="18"/>
      <c r="BO21" s="18"/>
      <c r="BP21" s="18"/>
      <c r="BQ21" s="18"/>
      <c r="BR21" s="18"/>
      <c r="BS21" s="18"/>
      <c r="BT21" s="18"/>
      <c r="BU21" s="18"/>
    </row>
    <row r="22" spans="1:73" ht="12.75" customHeight="1" x14ac:dyDescent="0.25">
      <c r="A22" s="126"/>
      <c r="B22" s="190"/>
      <c r="C22" s="344"/>
      <c r="D22" s="344"/>
      <c r="E22" s="25"/>
      <c r="F22" s="673" t="s">
        <v>498</v>
      </c>
      <c r="G22" s="673"/>
      <c r="H22" s="673" t="s">
        <v>502</v>
      </c>
      <c r="I22" s="673"/>
      <c r="J22" s="673" t="s">
        <v>501</v>
      </c>
      <c r="K22" s="673"/>
      <c r="L22" s="18"/>
      <c r="M22" s="674" t="s">
        <v>512</v>
      </c>
      <c r="N22" s="674"/>
      <c r="O22" s="674"/>
      <c r="P22" s="674" t="s">
        <v>509</v>
      </c>
      <c r="Q22" s="674"/>
      <c r="R22" s="674"/>
      <c r="S22" s="26"/>
      <c r="T22" s="674" t="s">
        <v>507</v>
      </c>
      <c r="U22" s="674"/>
      <c r="V22" s="674"/>
      <c r="W22" s="674" t="s">
        <v>506</v>
      </c>
      <c r="X22" s="674"/>
      <c r="Y22" s="674"/>
      <c r="Z22" s="675" t="s">
        <v>504</v>
      </c>
      <c r="AA22" s="675"/>
      <c r="AB22" s="675"/>
      <c r="AC22" s="675"/>
      <c r="AD22" s="673" t="s">
        <v>505</v>
      </c>
      <c r="AE22" s="673"/>
      <c r="AF22" s="673"/>
      <c r="AG22" s="673"/>
      <c r="AH22" s="673"/>
      <c r="AI22" s="26"/>
      <c r="AJ22" s="191"/>
      <c r="AK22" s="126"/>
      <c r="AL22" s="621"/>
      <c r="AM22" s="622"/>
      <c r="AN22" s="622"/>
      <c r="AO22" s="622"/>
      <c r="AP22" s="622"/>
      <c r="AQ22" s="622"/>
      <c r="AR22" s="622"/>
      <c r="AS22" s="622"/>
      <c r="AT22" s="622"/>
      <c r="AU22" s="622"/>
      <c r="AV22" s="622"/>
      <c r="AW22" s="622"/>
      <c r="AX22" s="622"/>
      <c r="AY22" s="622"/>
      <c r="AZ22" s="622"/>
      <c r="BA22" s="622"/>
      <c r="BB22" s="622"/>
      <c r="BC22" s="622"/>
      <c r="BD22" s="622"/>
      <c r="BE22" s="622"/>
      <c r="BF22" s="622"/>
      <c r="BG22" s="622"/>
      <c r="BH22" s="622"/>
      <c r="BI22" s="622"/>
      <c r="BJ22" s="622"/>
      <c r="BK22" s="623"/>
      <c r="BL22" s="18"/>
      <c r="BM22" s="18"/>
      <c r="BN22" s="18"/>
      <c r="BO22" s="18"/>
      <c r="BP22" s="18"/>
      <c r="BQ22" s="18"/>
      <c r="BR22" s="18"/>
      <c r="BS22" s="18"/>
      <c r="BT22" s="18"/>
      <c r="BU22" s="18"/>
    </row>
    <row r="23" spans="1:73" ht="12.75" customHeight="1" x14ac:dyDescent="0.25">
      <c r="A23" s="126"/>
      <c r="B23" s="190"/>
      <c r="C23" s="344"/>
      <c r="D23" s="344"/>
      <c r="E23" s="324" t="s">
        <v>499</v>
      </c>
      <c r="F23" s="667" t="s">
        <v>18</v>
      </c>
      <c r="G23" s="668"/>
      <c r="H23" s="667" t="s">
        <v>18</v>
      </c>
      <c r="I23" s="668"/>
      <c r="J23" s="667" t="s">
        <v>18</v>
      </c>
      <c r="K23" s="668"/>
      <c r="L23" s="18"/>
      <c r="M23" s="676" t="s">
        <v>18</v>
      </c>
      <c r="N23" s="676"/>
      <c r="O23" s="676"/>
      <c r="P23" s="676" t="s">
        <v>18</v>
      </c>
      <c r="Q23" s="676"/>
      <c r="R23" s="676"/>
      <c r="S23" s="18"/>
      <c r="T23" s="643" t="s">
        <v>249</v>
      </c>
      <c r="U23" s="643"/>
      <c r="V23" s="643"/>
      <c r="W23" s="643">
        <v>12</v>
      </c>
      <c r="X23" s="643"/>
      <c r="Y23" s="643"/>
      <c r="Z23" s="677" t="s">
        <v>241</v>
      </c>
      <c r="AA23" s="678"/>
      <c r="AB23" s="678"/>
      <c r="AC23" s="679"/>
      <c r="AD23" s="683" t="s">
        <v>458</v>
      </c>
      <c r="AE23" s="684"/>
      <c r="AF23" s="684"/>
      <c r="AG23" s="684"/>
      <c r="AH23" s="685"/>
      <c r="AI23" s="26"/>
      <c r="AJ23" s="191"/>
      <c r="AK23" s="126"/>
      <c r="AL23" s="621"/>
      <c r="AM23" s="622"/>
      <c r="AN23" s="622"/>
      <c r="AO23" s="622"/>
      <c r="AP23" s="622"/>
      <c r="AQ23" s="622"/>
      <c r="AR23" s="622"/>
      <c r="AS23" s="622"/>
      <c r="AT23" s="622"/>
      <c r="AU23" s="622"/>
      <c r="AV23" s="622"/>
      <c r="AW23" s="622"/>
      <c r="AX23" s="622"/>
      <c r="AY23" s="622"/>
      <c r="AZ23" s="622"/>
      <c r="BA23" s="622"/>
      <c r="BB23" s="622"/>
      <c r="BC23" s="622"/>
      <c r="BD23" s="622"/>
      <c r="BE23" s="622"/>
      <c r="BF23" s="622"/>
      <c r="BG23" s="622"/>
      <c r="BH23" s="622"/>
      <c r="BI23" s="622"/>
      <c r="BJ23" s="622"/>
      <c r="BK23" s="623"/>
      <c r="BL23" s="18"/>
      <c r="BM23" s="18"/>
      <c r="BN23" s="18"/>
      <c r="BO23" s="18"/>
      <c r="BP23" s="18"/>
      <c r="BQ23" s="18"/>
      <c r="BR23" s="18"/>
      <c r="BS23" s="18"/>
      <c r="BT23" s="18"/>
      <c r="BU23" s="18"/>
    </row>
    <row r="24" spans="1:73" ht="12.75" customHeight="1" x14ac:dyDescent="0.25">
      <c r="A24" s="126"/>
      <c r="B24" s="190"/>
      <c r="C24" s="344"/>
      <c r="D24" s="344"/>
      <c r="E24" s="324" t="s">
        <v>500</v>
      </c>
      <c r="F24" s="667">
        <v>118</v>
      </c>
      <c r="G24" s="668"/>
      <c r="H24" s="667">
        <v>43</v>
      </c>
      <c r="I24" s="668"/>
      <c r="J24" s="667">
        <v>4.5999999999999996</v>
      </c>
      <c r="K24" s="668"/>
      <c r="L24" s="18"/>
      <c r="M24" s="676">
        <v>0.23</v>
      </c>
      <c r="N24" s="676"/>
      <c r="O24" s="676"/>
      <c r="P24" s="676">
        <v>0.28999999999999998</v>
      </c>
      <c r="Q24" s="676"/>
      <c r="R24" s="676"/>
      <c r="S24" s="18"/>
      <c r="T24" s="643" t="s">
        <v>249</v>
      </c>
      <c r="U24" s="643"/>
      <c r="V24" s="643"/>
      <c r="W24" s="643">
        <v>14</v>
      </c>
      <c r="X24" s="643"/>
      <c r="Y24" s="643"/>
      <c r="Z24" s="680"/>
      <c r="AA24" s="681"/>
      <c r="AB24" s="681"/>
      <c r="AC24" s="682"/>
      <c r="AD24" s="686"/>
      <c r="AE24" s="687"/>
      <c r="AF24" s="687"/>
      <c r="AG24" s="687"/>
      <c r="AH24" s="688"/>
      <c r="AI24" s="26"/>
      <c r="AJ24" s="191"/>
      <c r="AK24" s="126"/>
      <c r="AL24" s="621"/>
      <c r="AM24" s="622"/>
      <c r="AN24" s="622"/>
      <c r="AO24" s="622"/>
      <c r="AP24" s="622"/>
      <c r="AQ24" s="622"/>
      <c r="AR24" s="622"/>
      <c r="AS24" s="622"/>
      <c r="AT24" s="622"/>
      <c r="AU24" s="622"/>
      <c r="AV24" s="622"/>
      <c r="AW24" s="622"/>
      <c r="AX24" s="622"/>
      <c r="AY24" s="622"/>
      <c r="AZ24" s="622"/>
      <c r="BA24" s="622"/>
      <c r="BB24" s="622"/>
      <c r="BC24" s="622"/>
      <c r="BD24" s="622"/>
      <c r="BE24" s="622"/>
      <c r="BF24" s="622"/>
      <c r="BG24" s="622"/>
      <c r="BH24" s="622"/>
      <c r="BI24" s="622"/>
      <c r="BJ24" s="622"/>
      <c r="BK24" s="623"/>
      <c r="BL24" s="18"/>
      <c r="BM24" s="18"/>
      <c r="BN24" s="18"/>
      <c r="BO24" s="18"/>
      <c r="BP24" s="18"/>
      <c r="BQ24" s="18"/>
      <c r="BR24" s="18"/>
      <c r="BS24" s="18"/>
      <c r="BT24" s="18"/>
      <c r="BU24" s="18"/>
    </row>
    <row r="25" spans="1:73" ht="9" customHeight="1" x14ac:dyDescent="0.25">
      <c r="A25" s="126"/>
      <c r="B25" s="190"/>
      <c r="C25" s="26"/>
      <c r="D25" s="26"/>
      <c r="E25" s="25"/>
      <c r="F25" s="25"/>
      <c r="G25" s="26"/>
      <c r="H25" s="26"/>
      <c r="I25" s="25"/>
      <c r="J25" s="25"/>
      <c r="K25" s="25"/>
      <c r="L25" s="25"/>
      <c r="M25" s="25"/>
      <c r="N25" s="25"/>
      <c r="O25" s="25"/>
      <c r="P25" s="121"/>
      <c r="Q25" s="121"/>
      <c r="R25" s="26"/>
      <c r="S25" s="26"/>
      <c r="T25" s="26"/>
      <c r="U25" s="26"/>
      <c r="V25" s="26"/>
      <c r="W25" s="26"/>
      <c r="X25" s="26"/>
      <c r="Y25" s="26"/>
      <c r="Z25" s="26"/>
      <c r="AA25" s="26"/>
      <c r="AB25" s="26"/>
      <c r="AC25" s="26"/>
      <c r="AD25" s="26"/>
      <c r="AE25" s="26"/>
      <c r="AF25" s="26"/>
      <c r="AG25" s="26"/>
      <c r="AH25" s="26"/>
      <c r="AI25" s="26"/>
      <c r="AJ25" s="191"/>
      <c r="AK25" s="126"/>
      <c r="AL25" s="621"/>
      <c r="AM25" s="622"/>
      <c r="AN25" s="622"/>
      <c r="AO25" s="622"/>
      <c r="AP25" s="622"/>
      <c r="AQ25" s="622"/>
      <c r="AR25" s="622"/>
      <c r="AS25" s="622"/>
      <c r="AT25" s="622"/>
      <c r="AU25" s="622"/>
      <c r="AV25" s="622"/>
      <c r="AW25" s="622"/>
      <c r="AX25" s="622"/>
      <c r="AY25" s="622"/>
      <c r="AZ25" s="622"/>
      <c r="BA25" s="622"/>
      <c r="BB25" s="622"/>
      <c r="BC25" s="622"/>
      <c r="BD25" s="622"/>
      <c r="BE25" s="622"/>
      <c r="BF25" s="622"/>
      <c r="BG25" s="622"/>
      <c r="BH25" s="622"/>
      <c r="BI25" s="622"/>
      <c r="BJ25" s="622"/>
      <c r="BK25" s="623"/>
      <c r="BL25" s="18"/>
      <c r="BM25" s="18"/>
      <c r="BN25" s="18"/>
      <c r="BO25" s="18"/>
      <c r="BP25" s="18"/>
      <c r="BQ25" s="18"/>
      <c r="BR25" s="18"/>
      <c r="BS25" s="18"/>
      <c r="BT25" s="18"/>
      <c r="BU25" s="18"/>
    </row>
    <row r="26" spans="1:73" ht="12.75" customHeight="1" x14ac:dyDescent="0.25">
      <c r="A26" s="126"/>
      <c r="B26" s="190"/>
      <c r="C26" s="134" t="s">
        <v>131</v>
      </c>
      <c r="D26" s="134"/>
      <c r="E26" s="134"/>
      <c r="F26" s="134"/>
      <c r="G26" s="134"/>
      <c r="H26" s="134"/>
      <c r="I26" s="134"/>
      <c r="J26" s="134"/>
      <c r="K26" s="134"/>
      <c r="L26" s="134"/>
      <c r="M26" s="134"/>
      <c r="N26" s="134"/>
      <c r="O26" s="135"/>
      <c r="P26" s="134"/>
      <c r="Q26" s="134"/>
      <c r="R26" s="134"/>
      <c r="S26" s="134"/>
      <c r="T26" s="134"/>
      <c r="U26" s="134"/>
      <c r="V26" s="134"/>
      <c r="W26" s="134"/>
      <c r="X26" s="134"/>
      <c r="Y26" s="134"/>
      <c r="Z26" s="26"/>
      <c r="AA26" s="26"/>
      <c r="AB26" s="26"/>
      <c r="AC26" s="26"/>
      <c r="AD26" s="26"/>
      <c r="AE26" s="26"/>
      <c r="AF26" s="26"/>
      <c r="AG26" s="26"/>
      <c r="AH26" s="26"/>
      <c r="AI26" s="26"/>
      <c r="AJ26" s="191"/>
      <c r="AK26" s="126"/>
      <c r="AL26" s="621"/>
      <c r="AM26" s="622"/>
      <c r="AN26" s="622"/>
      <c r="AO26" s="622"/>
      <c r="AP26" s="622"/>
      <c r="AQ26" s="622"/>
      <c r="AR26" s="622"/>
      <c r="AS26" s="622"/>
      <c r="AT26" s="622"/>
      <c r="AU26" s="622"/>
      <c r="AV26" s="622"/>
      <c r="AW26" s="622"/>
      <c r="AX26" s="622"/>
      <c r="AY26" s="622"/>
      <c r="AZ26" s="622"/>
      <c r="BA26" s="622"/>
      <c r="BB26" s="622"/>
      <c r="BC26" s="622"/>
      <c r="BD26" s="622"/>
      <c r="BE26" s="622"/>
      <c r="BF26" s="622"/>
      <c r="BG26" s="622"/>
      <c r="BH26" s="622"/>
      <c r="BI26" s="622"/>
      <c r="BJ26" s="622"/>
      <c r="BK26" s="623"/>
      <c r="BL26" s="18"/>
      <c r="BM26" s="18"/>
      <c r="BN26" s="18"/>
      <c r="BO26" s="18"/>
      <c r="BP26" s="18"/>
      <c r="BQ26" s="18"/>
      <c r="BR26" s="18"/>
      <c r="BS26" s="18"/>
      <c r="BT26" s="18"/>
      <c r="BU26" s="18"/>
    </row>
    <row r="27" spans="1:73" ht="12.75" customHeight="1" x14ac:dyDescent="0.25">
      <c r="A27" s="126"/>
      <c r="B27" s="190"/>
      <c r="C27" s="527" t="s">
        <v>85</v>
      </c>
      <c r="D27" s="527"/>
      <c r="E27" s="527"/>
      <c r="F27" s="527"/>
      <c r="G27" s="527"/>
      <c r="H27" s="527"/>
      <c r="I27" s="527"/>
      <c r="J27" s="527"/>
      <c r="K27" s="528"/>
      <c r="L27" s="551" t="s">
        <v>18</v>
      </c>
      <c r="M27" s="559"/>
      <c r="N27" s="559"/>
      <c r="O27" s="559"/>
      <c r="P27" s="559"/>
      <c r="Q27" s="552"/>
      <c r="R27" s="551"/>
      <c r="S27" s="559"/>
      <c r="T27" s="559"/>
      <c r="U27" s="559"/>
      <c r="V27" s="559"/>
      <c r="W27" s="552"/>
      <c r="X27" s="551"/>
      <c r="Y27" s="559"/>
      <c r="Z27" s="559"/>
      <c r="AA27" s="559"/>
      <c r="AB27" s="559"/>
      <c r="AC27" s="552"/>
      <c r="AD27" s="551"/>
      <c r="AE27" s="559"/>
      <c r="AF27" s="559"/>
      <c r="AG27" s="559"/>
      <c r="AH27" s="552"/>
      <c r="AI27" s="26"/>
      <c r="AJ27" s="191"/>
      <c r="AK27" s="126"/>
      <c r="AL27" s="621"/>
      <c r="AM27" s="622"/>
      <c r="AN27" s="622"/>
      <c r="AO27" s="622"/>
      <c r="AP27" s="622"/>
      <c r="AQ27" s="622"/>
      <c r="AR27" s="622"/>
      <c r="AS27" s="622"/>
      <c r="AT27" s="622"/>
      <c r="AU27" s="622"/>
      <c r="AV27" s="622"/>
      <c r="AW27" s="622"/>
      <c r="AX27" s="622"/>
      <c r="AY27" s="622"/>
      <c r="AZ27" s="622"/>
      <c r="BA27" s="622"/>
      <c r="BB27" s="622"/>
      <c r="BC27" s="622"/>
      <c r="BD27" s="622"/>
      <c r="BE27" s="622"/>
      <c r="BF27" s="622"/>
      <c r="BG27" s="622"/>
      <c r="BH27" s="622"/>
      <c r="BI27" s="622"/>
      <c r="BJ27" s="622"/>
      <c r="BK27" s="623"/>
      <c r="BL27" s="18"/>
      <c r="BM27" s="18"/>
      <c r="BN27" s="18"/>
      <c r="BO27" s="18"/>
      <c r="BP27" s="18"/>
      <c r="BQ27" s="18"/>
      <c r="BR27" s="18"/>
      <c r="BS27" s="18"/>
      <c r="BT27" s="18"/>
      <c r="BU27" s="18"/>
    </row>
    <row r="28" spans="1:73" x14ac:dyDescent="0.25">
      <c r="A28" s="126"/>
      <c r="B28" s="190"/>
      <c r="C28" s="527" t="s">
        <v>127</v>
      </c>
      <c r="D28" s="527"/>
      <c r="E28" s="527"/>
      <c r="F28" s="527"/>
      <c r="G28" s="527"/>
      <c r="H28" s="527"/>
      <c r="I28" s="527"/>
      <c r="J28" s="527"/>
      <c r="K28" s="528"/>
      <c r="L28" s="551" t="s">
        <v>18</v>
      </c>
      <c r="M28" s="559"/>
      <c r="N28" s="559"/>
      <c r="O28" s="559"/>
      <c r="P28" s="559"/>
      <c r="Q28" s="559"/>
      <c r="R28" s="559"/>
      <c r="S28" s="552"/>
      <c r="T28" s="551"/>
      <c r="U28" s="559"/>
      <c r="V28" s="559"/>
      <c r="W28" s="559"/>
      <c r="X28" s="559"/>
      <c r="Y28" s="559"/>
      <c r="Z28" s="559"/>
      <c r="AA28" s="552"/>
      <c r="AB28" s="551"/>
      <c r="AC28" s="559"/>
      <c r="AD28" s="559"/>
      <c r="AE28" s="559"/>
      <c r="AF28" s="559"/>
      <c r="AG28" s="559"/>
      <c r="AH28" s="552"/>
      <c r="AI28" s="26"/>
      <c r="AJ28" s="191"/>
      <c r="AK28" s="126"/>
      <c r="AL28" s="621"/>
      <c r="AM28" s="622"/>
      <c r="AN28" s="622"/>
      <c r="AO28" s="622"/>
      <c r="AP28" s="622"/>
      <c r="AQ28" s="622"/>
      <c r="AR28" s="622"/>
      <c r="AS28" s="622"/>
      <c r="AT28" s="622"/>
      <c r="AU28" s="622"/>
      <c r="AV28" s="622"/>
      <c r="AW28" s="622"/>
      <c r="AX28" s="622"/>
      <c r="AY28" s="622"/>
      <c r="AZ28" s="622"/>
      <c r="BA28" s="622"/>
      <c r="BB28" s="622"/>
      <c r="BC28" s="622"/>
      <c r="BD28" s="622"/>
      <c r="BE28" s="622"/>
      <c r="BF28" s="622"/>
      <c r="BG28" s="622"/>
      <c r="BH28" s="622"/>
      <c r="BI28" s="622"/>
      <c r="BJ28" s="622"/>
      <c r="BK28" s="623"/>
      <c r="BL28" s="18"/>
      <c r="BM28" s="18"/>
      <c r="BN28" s="18"/>
      <c r="BO28" s="18"/>
      <c r="BP28" s="18"/>
      <c r="BQ28" s="18"/>
      <c r="BR28" s="18"/>
      <c r="BS28" s="18"/>
      <c r="BT28" s="18"/>
      <c r="BU28" s="18"/>
    </row>
    <row r="29" spans="1:73" ht="9" customHeight="1" x14ac:dyDescent="0.25">
      <c r="A29" s="126"/>
      <c r="B29" s="190"/>
      <c r="C29" s="25"/>
      <c r="D29" s="26"/>
      <c r="E29" s="25"/>
      <c r="F29" s="25"/>
      <c r="G29" s="26"/>
      <c r="H29" s="26"/>
      <c r="I29" s="25"/>
      <c r="J29" s="25"/>
      <c r="K29" s="25"/>
      <c r="L29" s="25"/>
      <c r="M29" s="25"/>
      <c r="N29" s="25"/>
      <c r="O29" s="25"/>
      <c r="P29" s="26"/>
      <c r="Q29" s="26"/>
      <c r="R29" s="26"/>
      <c r="S29" s="26"/>
      <c r="T29" s="26"/>
      <c r="U29" s="26"/>
      <c r="V29" s="26"/>
      <c r="W29" s="26"/>
      <c r="X29" s="26"/>
      <c r="Y29" s="26"/>
      <c r="Z29" s="26"/>
      <c r="AA29" s="26"/>
      <c r="AB29" s="26"/>
      <c r="AC29" s="26"/>
      <c r="AD29" s="136"/>
      <c r="AE29" s="136"/>
      <c r="AF29" s="136"/>
      <c r="AG29" s="25"/>
      <c r="AH29" s="25"/>
      <c r="AI29" s="26"/>
      <c r="AJ29" s="191"/>
      <c r="AK29" s="126"/>
      <c r="AL29" s="621"/>
      <c r="AM29" s="622"/>
      <c r="AN29" s="622"/>
      <c r="AO29" s="622"/>
      <c r="AP29" s="622"/>
      <c r="AQ29" s="622"/>
      <c r="AR29" s="622"/>
      <c r="AS29" s="622"/>
      <c r="AT29" s="622"/>
      <c r="AU29" s="622"/>
      <c r="AV29" s="622"/>
      <c r="AW29" s="622"/>
      <c r="AX29" s="622"/>
      <c r="AY29" s="622"/>
      <c r="AZ29" s="622"/>
      <c r="BA29" s="622"/>
      <c r="BB29" s="622"/>
      <c r="BC29" s="622"/>
      <c r="BD29" s="622"/>
      <c r="BE29" s="622"/>
      <c r="BF29" s="622"/>
      <c r="BG29" s="622"/>
      <c r="BH29" s="622"/>
      <c r="BI29" s="622"/>
      <c r="BJ29" s="622"/>
      <c r="BK29" s="623"/>
      <c r="BL29" s="18"/>
      <c r="BM29" s="18"/>
      <c r="BN29" s="18"/>
      <c r="BO29" s="18"/>
      <c r="BP29" s="18"/>
      <c r="BQ29" s="18"/>
      <c r="BR29" s="18"/>
      <c r="BS29" s="18"/>
      <c r="BT29" s="18"/>
      <c r="BU29" s="18"/>
    </row>
    <row r="30" spans="1:73" ht="12.75" customHeight="1" x14ac:dyDescent="0.25">
      <c r="A30" s="126"/>
      <c r="B30" s="190"/>
      <c r="C30" s="534" t="s">
        <v>439</v>
      </c>
      <c r="D30" s="534"/>
      <c r="E30" s="534"/>
      <c r="F30" s="534"/>
      <c r="G30" s="18"/>
      <c r="H30" s="125" t="s">
        <v>543</v>
      </c>
      <c r="I30" s="26"/>
      <c r="J30" s="26"/>
      <c r="K30" s="26"/>
      <c r="L30" s="26"/>
      <c r="M30" s="26"/>
      <c r="N30" s="26"/>
      <c r="O30" s="26"/>
      <c r="P30" s="26"/>
      <c r="Q30" s="26"/>
      <c r="R30" s="26"/>
      <c r="S30" s="18"/>
      <c r="T30" s="289"/>
      <c r="U30" s="289"/>
      <c r="V30" s="347"/>
      <c r="W30" s="689" t="s">
        <v>542</v>
      </c>
      <c r="X30" s="690"/>
      <c r="Y30" s="690"/>
      <c r="Z30" s="690"/>
      <c r="AA30" s="690"/>
      <c r="AB30" s="690"/>
      <c r="AC30" s="690"/>
      <c r="AD30" s="690"/>
      <c r="AE30" s="690"/>
      <c r="AF30" s="690"/>
      <c r="AG30" s="690"/>
      <c r="AH30" s="691"/>
      <c r="AI30" s="26"/>
      <c r="AJ30" s="191"/>
      <c r="AK30" s="126"/>
      <c r="AL30" s="621"/>
      <c r="AM30" s="622"/>
      <c r="AN30" s="622"/>
      <c r="AO30" s="622"/>
      <c r="AP30" s="622"/>
      <c r="AQ30" s="622"/>
      <c r="AR30" s="622"/>
      <c r="AS30" s="622"/>
      <c r="AT30" s="622"/>
      <c r="AU30" s="622"/>
      <c r="AV30" s="622"/>
      <c r="AW30" s="622"/>
      <c r="AX30" s="622"/>
      <c r="AY30" s="622"/>
      <c r="AZ30" s="622"/>
      <c r="BA30" s="622"/>
      <c r="BB30" s="622"/>
      <c r="BC30" s="622"/>
      <c r="BD30" s="622"/>
      <c r="BE30" s="622"/>
      <c r="BF30" s="622"/>
      <c r="BG30" s="622"/>
      <c r="BH30" s="622"/>
      <c r="BI30" s="622"/>
      <c r="BJ30" s="622"/>
      <c r="BK30" s="623"/>
      <c r="BL30" s="18"/>
      <c r="BM30" s="18"/>
      <c r="BN30" s="18"/>
      <c r="BO30" s="18"/>
      <c r="BP30" s="18"/>
      <c r="BQ30" s="18"/>
      <c r="BR30" s="18"/>
      <c r="BS30" s="18"/>
      <c r="BT30" s="18"/>
      <c r="BU30" s="18"/>
    </row>
    <row r="31" spans="1:73" x14ac:dyDescent="0.25">
      <c r="A31" s="126"/>
      <c r="B31" s="190"/>
      <c r="C31" s="534"/>
      <c r="D31" s="534"/>
      <c r="E31" s="534"/>
      <c r="F31" s="534"/>
      <c r="G31" s="18"/>
      <c r="H31" s="125" t="s">
        <v>440</v>
      </c>
      <c r="I31" s="26"/>
      <c r="J31" s="26"/>
      <c r="K31" s="26"/>
      <c r="L31" s="26"/>
      <c r="M31" s="26"/>
      <c r="N31" s="26"/>
      <c r="O31" s="26"/>
      <c r="P31" s="26"/>
      <c r="Q31" s="26"/>
      <c r="R31" s="26"/>
      <c r="S31" s="26"/>
      <c r="T31" s="26"/>
      <c r="U31" s="136"/>
      <c r="V31" s="136"/>
      <c r="W31" s="26"/>
      <c r="X31" s="26"/>
      <c r="Y31" s="26"/>
      <c r="Z31" s="26"/>
      <c r="AA31" s="26"/>
      <c r="AB31" s="26"/>
      <c r="AC31" s="26"/>
      <c r="AD31" s="26"/>
      <c r="AE31" s="26"/>
      <c r="AF31" s="689" t="s">
        <v>78</v>
      </c>
      <c r="AG31" s="692"/>
      <c r="AH31" s="693"/>
      <c r="AI31" s="26"/>
      <c r="AJ31" s="191"/>
      <c r="AK31" s="126"/>
      <c r="AL31" s="624"/>
      <c r="AM31" s="625"/>
      <c r="AN31" s="625"/>
      <c r="AO31" s="625"/>
      <c r="AP31" s="625"/>
      <c r="AQ31" s="625"/>
      <c r="AR31" s="625"/>
      <c r="AS31" s="625"/>
      <c r="AT31" s="625"/>
      <c r="AU31" s="625"/>
      <c r="AV31" s="625"/>
      <c r="AW31" s="625"/>
      <c r="AX31" s="625"/>
      <c r="AY31" s="625"/>
      <c r="AZ31" s="625"/>
      <c r="BA31" s="625"/>
      <c r="BB31" s="625"/>
      <c r="BC31" s="625"/>
      <c r="BD31" s="625"/>
      <c r="BE31" s="625"/>
      <c r="BF31" s="625"/>
      <c r="BG31" s="625"/>
      <c r="BH31" s="625"/>
      <c r="BI31" s="625"/>
      <c r="BJ31" s="625"/>
      <c r="BK31" s="626"/>
      <c r="BL31" s="18"/>
      <c r="BM31" s="18"/>
      <c r="BN31" s="18"/>
      <c r="BO31" s="18"/>
      <c r="BP31" s="18"/>
      <c r="BQ31" s="18"/>
      <c r="BR31" s="18"/>
      <c r="BS31" s="18"/>
      <c r="BT31" s="18"/>
      <c r="BU31" s="18"/>
    </row>
    <row r="32" spans="1:73" ht="5.15" customHeight="1" thickBot="1" x14ac:dyDescent="0.3">
      <c r="A32" s="18"/>
      <c r="B32" s="192"/>
      <c r="C32" s="28"/>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193"/>
      <c r="AK32" s="126"/>
      <c r="AL32" s="126"/>
      <c r="AM32" s="126"/>
      <c r="AN32" s="126"/>
      <c r="AO32" s="126"/>
      <c r="AP32" s="126"/>
      <c r="AQ32" s="126"/>
      <c r="AR32" s="126"/>
      <c r="AS32" s="18"/>
      <c r="AT32" s="126"/>
      <c r="AU32" s="126"/>
      <c r="AV32" s="126"/>
      <c r="AW32" s="18"/>
      <c r="AX32" s="18"/>
      <c r="AY32" s="126"/>
      <c r="AZ32" s="126"/>
      <c r="BA32" s="126"/>
      <c r="BB32" s="126"/>
      <c r="BC32" s="126"/>
      <c r="BD32" s="126"/>
      <c r="BE32" s="18"/>
      <c r="BF32" s="18"/>
      <c r="BG32" s="18"/>
      <c r="BH32" s="18"/>
      <c r="BI32" s="18"/>
      <c r="BJ32" s="18"/>
      <c r="BK32" s="18"/>
      <c r="BL32" s="18"/>
      <c r="BM32" s="18"/>
      <c r="BN32" s="18"/>
      <c r="BO32" s="18"/>
      <c r="BP32" s="18"/>
      <c r="BQ32" s="18"/>
      <c r="BR32" s="18"/>
      <c r="BS32" s="18"/>
      <c r="BT32" s="18"/>
      <c r="BU32" s="18"/>
    </row>
    <row r="33" spans="1:73" ht="11.5" customHeight="1" x14ac:dyDescent="0.3">
      <c r="A33" s="310"/>
      <c r="B33" s="190"/>
      <c r="C33" s="25"/>
      <c r="D33" s="25"/>
      <c r="E33" s="25"/>
      <c r="F33" s="25"/>
      <c r="G33" s="25"/>
      <c r="H33" s="25"/>
      <c r="I33" s="25"/>
      <c r="J33" s="25"/>
      <c r="K33" s="25"/>
      <c r="L33" s="25"/>
      <c r="M33" s="25"/>
      <c r="N33" s="25"/>
      <c r="O33" s="132"/>
      <c r="P33" s="124"/>
      <c r="Q33" s="124"/>
      <c r="R33" s="25"/>
      <c r="S33" s="25"/>
      <c r="T33" s="25"/>
      <c r="U33" s="25"/>
      <c r="V33" s="25"/>
      <c r="W33" s="25"/>
      <c r="X33" s="25"/>
      <c r="Y33" s="25"/>
      <c r="Z33" s="25"/>
      <c r="AA33" s="25"/>
      <c r="AB33" s="25"/>
      <c r="AC33" s="25"/>
      <c r="AD33" s="25"/>
      <c r="AE33" s="25"/>
      <c r="AF33" s="25"/>
      <c r="AG33" s="25"/>
      <c r="AH33" s="25"/>
      <c r="AI33" s="25"/>
      <c r="AJ33" s="191"/>
      <c r="AK33" s="126"/>
      <c r="AL33" s="126"/>
      <c r="AM33" s="126"/>
      <c r="AN33" s="126"/>
      <c r="AO33" s="126"/>
      <c r="AP33" s="126"/>
      <c r="AQ33" s="126"/>
      <c r="AR33" s="126"/>
      <c r="AS33" s="18"/>
      <c r="AT33" s="126"/>
      <c r="AU33" s="126"/>
      <c r="AV33" s="126"/>
      <c r="AW33" s="18"/>
      <c r="AX33" s="18"/>
      <c r="AY33" s="18"/>
      <c r="AZ33" s="18"/>
      <c r="BA33" s="18"/>
      <c r="BB33" s="165"/>
      <c r="BC33" s="165"/>
      <c r="BD33" s="165"/>
      <c r="BE33" s="165"/>
      <c r="BF33" s="18"/>
      <c r="BG33" s="18"/>
      <c r="BH33" s="18"/>
      <c r="BI33" s="18"/>
      <c r="BJ33" s="18"/>
      <c r="BK33" s="18"/>
      <c r="BL33" s="18"/>
      <c r="BM33" s="18"/>
      <c r="BN33" s="18"/>
      <c r="BO33" s="18"/>
      <c r="BP33" s="18"/>
      <c r="BQ33" s="18"/>
      <c r="BR33" s="18"/>
      <c r="BS33" s="18"/>
      <c r="BT33" s="18"/>
      <c r="BU33" s="18"/>
    </row>
    <row r="34" spans="1:73" ht="13" x14ac:dyDescent="0.3">
      <c r="A34" s="310"/>
      <c r="B34" s="190"/>
      <c r="C34" s="542" t="s">
        <v>634</v>
      </c>
      <c r="D34" s="543"/>
      <c r="E34" s="543"/>
      <c r="F34" s="543"/>
      <c r="G34" s="543"/>
      <c r="H34" s="543"/>
      <c r="I34" s="543"/>
      <c r="J34" s="543"/>
      <c r="K34" s="543"/>
      <c r="L34" s="543"/>
      <c r="M34" s="543"/>
      <c r="N34" s="544"/>
      <c r="O34" s="132"/>
      <c r="P34" s="124"/>
      <c r="Q34" s="124"/>
      <c r="R34" s="25"/>
      <c r="S34" s="25"/>
      <c r="T34" s="25"/>
      <c r="U34" s="25"/>
      <c r="V34" s="25"/>
      <c r="W34" s="26"/>
      <c r="X34" s="26"/>
      <c r="Y34" s="25"/>
      <c r="Z34" s="25"/>
      <c r="AA34" s="25"/>
      <c r="AB34" s="25"/>
      <c r="AC34" s="25"/>
      <c r="AD34" s="25"/>
      <c r="AE34" s="25"/>
      <c r="AF34" s="25"/>
      <c r="AG34" s="25"/>
      <c r="AH34" s="25"/>
      <c r="AI34" s="25"/>
      <c r="AJ34" s="191"/>
      <c r="AK34" s="126"/>
      <c r="AL34" s="126"/>
      <c r="AM34" s="126"/>
      <c r="AN34" s="126"/>
      <c r="AO34" s="126"/>
      <c r="AP34" s="126"/>
      <c r="AQ34" s="126"/>
      <c r="AR34" s="126"/>
      <c r="AS34" s="18"/>
      <c r="AT34" s="126"/>
      <c r="AU34" s="126"/>
      <c r="AV34" s="126"/>
      <c r="AW34" s="18"/>
      <c r="AX34" s="18"/>
      <c r="AY34" s="18"/>
      <c r="AZ34" s="18"/>
      <c r="BA34" s="18"/>
      <c r="BB34" s="165"/>
      <c r="BC34" s="165"/>
      <c r="BD34" s="165"/>
      <c r="BE34" s="165"/>
      <c r="BF34" s="18"/>
      <c r="BG34" s="18"/>
      <c r="BH34" s="18"/>
      <c r="BI34" s="18"/>
      <c r="BJ34" s="18"/>
      <c r="BK34" s="18"/>
      <c r="BL34" s="18"/>
      <c r="BM34" s="18"/>
      <c r="BN34" s="18"/>
      <c r="BO34" s="18"/>
      <c r="BP34" s="18"/>
      <c r="BQ34" s="18"/>
      <c r="BR34" s="18"/>
      <c r="BS34" s="18"/>
      <c r="BT34" s="18"/>
      <c r="BU34" s="18"/>
    </row>
    <row r="35" spans="1:73" ht="5.15" customHeight="1" x14ac:dyDescent="0.3">
      <c r="A35" s="310"/>
      <c r="B35" s="190"/>
      <c r="C35" s="25"/>
      <c r="D35" s="25"/>
      <c r="E35" s="25"/>
      <c r="F35" s="25"/>
      <c r="G35" s="25"/>
      <c r="H35" s="25"/>
      <c r="I35" s="25"/>
      <c r="J35" s="25"/>
      <c r="K35" s="25"/>
      <c r="L35" s="25"/>
      <c r="M35" s="25"/>
      <c r="N35" s="25"/>
      <c r="O35" s="132"/>
      <c r="P35" s="124"/>
      <c r="Q35" s="124"/>
      <c r="R35" s="25"/>
      <c r="S35" s="25"/>
      <c r="T35" s="25"/>
      <c r="U35" s="25"/>
      <c r="V35" s="25"/>
      <c r="W35" s="26"/>
      <c r="X35" s="26"/>
      <c r="Y35" s="25"/>
      <c r="Z35" s="25"/>
      <c r="AA35" s="25"/>
      <c r="AB35" s="25"/>
      <c r="AC35" s="25"/>
      <c r="AD35" s="25"/>
      <c r="AE35" s="25"/>
      <c r="AF35" s="25"/>
      <c r="AG35" s="25"/>
      <c r="AH35" s="25"/>
      <c r="AI35" s="25"/>
      <c r="AJ35" s="191"/>
      <c r="AK35" s="126"/>
      <c r="AL35" s="126"/>
      <c r="AM35" s="126"/>
      <c r="AN35" s="126"/>
      <c r="AO35" s="126"/>
      <c r="AP35" s="126"/>
      <c r="AQ35" s="126"/>
      <c r="AR35" s="126"/>
      <c r="AS35" s="18"/>
      <c r="AT35" s="126"/>
      <c r="AU35" s="126"/>
      <c r="AV35" s="126"/>
      <c r="AW35" s="18"/>
      <c r="AX35" s="18"/>
      <c r="AY35" s="18"/>
      <c r="AZ35" s="18"/>
      <c r="BA35" s="18"/>
      <c r="BB35" s="165"/>
      <c r="BC35" s="165"/>
      <c r="BD35" s="165"/>
      <c r="BE35" s="165"/>
      <c r="BF35" s="18"/>
      <c r="BG35" s="18"/>
      <c r="BH35" s="18"/>
      <c r="BI35" s="18"/>
      <c r="BJ35" s="18"/>
      <c r="BK35" s="18"/>
      <c r="BL35" s="18"/>
      <c r="BM35" s="18"/>
      <c r="BN35" s="18"/>
      <c r="BO35" s="18"/>
      <c r="BP35" s="18"/>
      <c r="BQ35" s="18"/>
      <c r="BR35" s="18"/>
      <c r="BS35" s="18"/>
      <c r="BT35" s="18"/>
      <c r="BU35" s="18"/>
    </row>
    <row r="36" spans="1:73" ht="12.75" customHeight="1" x14ac:dyDescent="0.25">
      <c r="A36" s="310"/>
      <c r="B36" s="190"/>
      <c r="C36" s="605" t="s">
        <v>524</v>
      </c>
      <c r="D36" s="605"/>
      <c r="E36" s="605"/>
      <c r="F36" s="605"/>
      <c r="G36" s="605"/>
      <c r="H36" s="605"/>
      <c r="I36" s="605"/>
      <c r="J36" s="605"/>
      <c r="K36" s="605"/>
      <c r="L36" s="605"/>
      <c r="M36" s="605"/>
      <c r="N36" s="605"/>
      <c r="O36" s="605"/>
      <c r="P36" s="605"/>
      <c r="Q36" s="605"/>
      <c r="R36" s="605"/>
      <c r="S36" s="605"/>
      <c r="T36" s="605"/>
      <c r="U36" s="605"/>
      <c r="V36" s="605"/>
      <c r="W36" s="605"/>
      <c r="X36" s="605"/>
      <c r="Y36" s="605"/>
      <c r="Z36" s="605"/>
      <c r="AA36" s="605"/>
      <c r="AB36" s="605"/>
      <c r="AC36" s="605"/>
      <c r="AD36" s="605"/>
      <c r="AE36" s="605"/>
      <c r="AF36" s="605"/>
      <c r="AG36" s="605"/>
      <c r="AH36" s="605"/>
      <c r="AI36" s="25"/>
      <c r="AJ36" s="191"/>
      <c r="AK36" s="126"/>
      <c r="AL36" s="126"/>
      <c r="AM36" s="126"/>
      <c r="AN36" s="126"/>
      <c r="AO36" s="126"/>
      <c r="AP36" s="126"/>
      <c r="AQ36" s="126"/>
      <c r="AR36" s="126"/>
      <c r="AS36" s="18"/>
      <c r="AT36" s="126"/>
      <c r="AU36" s="126"/>
      <c r="AV36" s="126"/>
      <c r="AW36" s="18"/>
      <c r="AX36" s="18"/>
      <c r="AY36" s="18"/>
      <c r="AZ36" s="18"/>
      <c r="BA36" s="18"/>
      <c r="BB36" s="165"/>
      <c r="BC36" s="165"/>
      <c r="BD36" s="165"/>
      <c r="BE36" s="165"/>
      <c r="BF36" s="18"/>
      <c r="BG36" s="18"/>
      <c r="BH36" s="18"/>
      <c r="BI36" s="18"/>
      <c r="BJ36" s="18"/>
      <c r="BK36" s="18"/>
      <c r="BL36" s="18"/>
      <c r="BM36" s="18"/>
      <c r="BN36" s="18"/>
      <c r="BO36" s="18"/>
      <c r="BP36" s="18"/>
      <c r="BQ36" s="18"/>
      <c r="BR36" s="18"/>
      <c r="BS36" s="18"/>
      <c r="BT36" s="18"/>
      <c r="BU36" s="18"/>
    </row>
    <row r="37" spans="1:73" x14ac:dyDescent="0.25">
      <c r="A37" s="310"/>
      <c r="B37" s="190"/>
      <c r="C37" s="605"/>
      <c r="D37" s="605"/>
      <c r="E37" s="605"/>
      <c r="F37" s="605"/>
      <c r="G37" s="605"/>
      <c r="H37" s="605"/>
      <c r="I37" s="605"/>
      <c r="J37" s="605"/>
      <c r="K37" s="605"/>
      <c r="L37" s="605"/>
      <c r="M37" s="605"/>
      <c r="N37" s="605"/>
      <c r="O37" s="605"/>
      <c r="P37" s="605"/>
      <c r="Q37" s="605"/>
      <c r="R37" s="605"/>
      <c r="S37" s="605"/>
      <c r="T37" s="605"/>
      <c r="U37" s="605"/>
      <c r="V37" s="605"/>
      <c r="W37" s="605"/>
      <c r="X37" s="605"/>
      <c r="Y37" s="605"/>
      <c r="Z37" s="605"/>
      <c r="AA37" s="605"/>
      <c r="AB37" s="605"/>
      <c r="AC37" s="605"/>
      <c r="AD37" s="605"/>
      <c r="AE37" s="605"/>
      <c r="AF37" s="605"/>
      <c r="AG37" s="605"/>
      <c r="AH37" s="605"/>
      <c r="AI37" s="25"/>
      <c r="AJ37" s="191"/>
      <c r="AK37" s="126"/>
      <c r="AL37" s="126"/>
      <c r="AM37" s="126"/>
      <c r="AN37" s="126"/>
      <c r="AO37" s="126"/>
      <c r="AP37" s="126"/>
      <c r="AQ37" s="126"/>
      <c r="AR37" s="126"/>
      <c r="AS37" s="18"/>
      <c r="AT37" s="126"/>
      <c r="AU37" s="126"/>
      <c r="AV37" s="126"/>
      <c r="AW37" s="18"/>
      <c r="AX37" s="18"/>
      <c r="AY37" s="18"/>
      <c r="AZ37" s="18"/>
      <c r="BA37" s="18"/>
      <c r="BB37" s="165"/>
      <c r="BC37" s="165"/>
      <c r="BD37" s="165"/>
      <c r="BE37" s="165"/>
      <c r="BF37" s="18"/>
      <c r="BG37" s="18"/>
      <c r="BH37" s="18"/>
      <c r="BI37" s="18"/>
      <c r="BJ37" s="18"/>
      <c r="BK37" s="18"/>
      <c r="BL37" s="18"/>
      <c r="BM37" s="18"/>
      <c r="BN37" s="18"/>
      <c r="BO37" s="18"/>
      <c r="BP37" s="18"/>
      <c r="BQ37" s="18"/>
      <c r="BR37" s="18"/>
      <c r="BS37" s="18"/>
      <c r="BT37" s="18"/>
      <c r="BU37" s="18"/>
    </row>
    <row r="38" spans="1:73" ht="5.15" customHeight="1" x14ac:dyDescent="0.3">
      <c r="A38" s="310"/>
      <c r="B38" s="190"/>
      <c r="C38" s="25"/>
      <c r="D38" s="25"/>
      <c r="E38" s="25"/>
      <c r="F38" s="25"/>
      <c r="G38" s="25"/>
      <c r="H38" s="25"/>
      <c r="I38" s="25"/>
      <c r="J38" s="25"/>
      <c r="K38" s="25"/>
      <c r="L38" s="25"/>
      <c r="M38" s="25"/>
      <c r="N38" s="25"/>
      <c r="O38" s="132"/>
      <c r="P38" s="124"/>
      <c r="Q38" s="124"/>
      <c r="R38" s="25"/>
      <c r="S38" s="26"/>
      <c r="T38" s="26"/>
      <c r="U38" s="26"/>
      <c r="V38" s="26"/>
      <c r="W38" s="26"/>
      <c r="X38" s="26"/>
      <c r="Y38" s="25"/>
      <c r="Z38" s="25"/>
      <c r="AA38" s="25"/>
      <c r="AB38" s="25"/>
      <c r="AC38" s="25"/>
      <c r="AD38" s="25"/>
      <c r="AE38" s="25"/>
      <c r="AF38" s="25"/>
      <c r="AG38" s="25"/>
      <c r="AH38" s="25"/>
      <c r="AI38" s="25"/>
      <c r="AJ38" s="191"/>
      <c r="AK38" s="126"/>
      <c r="AL38" s="126"/>
      <c r="AM38" s="126"/>
      <c r="AN38" s="126"/>
      <c r="AO38" s="126"/>
      <c r="AP38" s="126"/>
      <c r="AQ38" s="126"/>
      <c r="AR38" s="126"/>
      <c r="AS38" s="18"/>
      <c r="AT38" s="126"/>
      <c r="AU38" s="126"/>
      <c r="AV38" s="126"/>
      <c r="AW38" s="126"/>
      <c r="AX38" s="126"/>
      <c r="AY38" s="18"/>
      <c r="AZ38" s="18"/>
      <c r="BA38" s="18"/>
      <c r="BB38" s="165"/>
      <c r="BC38" s="165"/>
      <c r="BD38" s="165"/>
      <c r="BE38" s="165"/>
      <c r="BF38" s="18"/>
      <c r="BG38" s="18"/>
      <c r="BH38" s="18"/>
      <c r="BI38" s="18"/>
      <c r="BJ38" s="18"/>
      <c r="BK38" s="18"/>
      <c r="BL38" s="18"/>
      <c r="BM38" s="18"/>
      <c r="BN38" s="18"/>
      <c r="BO38" s="18"/>
      <c r="BP38" s="18"/>
      <c r="BQ38" s="18"/>
      <c r="BR38" s="18"/>
      <c r="BS38" s="18"/>
      <c r="BT38" s="18"/>
      <c r="BU38" s="18"/>
    </row>
    <row r="39" spans="1:73" ht="13" x14ac:dyDescent="0.3">
      <c r="A39" s="310"/>
      <c r="B39" s="190"/>
      <c r="C39" s="26" t="s">
        <v>66</v>
      </c>
      <c r="D39" s="26"/>
      <c r="E39" s="202"/>
      <c r="F39" s="25"/>
      <c r="G39" s="558" t="s">
        <v>76</v>
      </c>
      <c r="H39" s="558"/>
      <c r="I39" s="558"/>
      <c r="J39" s="558"/>
      <c r="K39" s="558"/>
      <c r="L39" s="558"/>
      <c r="M39" s="558"/>
      <c r="N39" s="558"/>
      <c r="O39" s="558"/>
      <c r="P39" s="558"/>
      <c r="Q39" s="137"/>
      <c r="R39" s="137"/>
      <c r="S39" s="26"/>
      <c r="T39" s="128" t="s">
        <v>145</v>
      </c>
      <c r="U39" s="26"/>
      <c r="V39" s="25"/>
      <c r="W39" s="26"/>
      <c r="X39" s="26"/>
      <c r="Y39" s="25"/>
      <c r="Z39" s="25"/>
      <c r="AA39" s="25"/>
      <c r="AB39" s="25"/>
      <c r="AC39" s="25"/>
      <c r="AD39" s="25"/>
      <c r="AE39" s="25"/>
      <c r="AF39" s="25"/>
      <c r="AG39" s="25"/>
      <c r="AH39" s="25"/>
      <c r="AI39" s="25"/>
      <c r="AJ39" s="191"/>
      <c r="AK39" s="126"/>
      <c r="AL39" s="126"/>
      <c r="AM39" s="126"/>
      <c r="AN39" s="126"/>
      <c r="AO39" s="126"/>
      <c r="AP39" s="126"/>
      <c r="AQ39" s="126"/>
      <c r="AR39" s="18"/>
      <c r="AS39" s="18"/>
      <c r="AT39" s="18"/>
      <c r="AU39" s="18"/>
      <c r="AV39" s="18"/>
      <c r="AW39" s="18"/>
      <c r="AX39" s="126"/>
      <c r="AY39" s="126"/>
      <c r="AZ39" s="126"/>
      <c r="BA39" s="126"/>
      <c r="BB39" s="126"/>
      <c r="BC39" s="126"/>
      <c r="BD39" s="126"/>
      <c r="BE39" s="18"/>
      <c r="BF39" s="18"/>
      <c r="BG39" s="18"/>
      <c r="BH39" s="18"/>
      <c r="BI39" s="18"/>
      <c r="BJ39" s="18"/>
      <c r="BK39" s="18"/>
      <c r="BL39" s="18"/>
      <c r="BM39" s="18"/>
      <c r="BN39" s="18"/>
      <c r="BO39" s="18"/>
      <c r="BP39" s="18"/>
      <c r="BQ39" s="18"/>
      <c r="BR39" s="18"/>
      <c r="BS39" s="18"/>
      <c r="BT39" s="18"/>
      <c r="BU39" s="18"/>
    </row>
    <row r="40" spans="1:73" ht="5.15" customHeight="1" x14ac:dyDescent="0.3">
      <c r="A40" s="310"/>
      <c r="B40" s="190"/>
      <c r="C40" s="26"/>
      <c r="D40" s="26"/>
      <c r="E40" s="26"/>
      <c r="F40" s="25"/>
      <c r="G40" s="25"/>
      <c r="H40" s="25"/>
      <c r="I40" s="26"/>
      <c r="J40" s="26"/>
      <c r="K40" s="25"/>
      <c r="L40" s="25"/>
      <c r="M40" s="25"/>
      <c r="N40" s="25"/>
      <c r="O40" s="132"/>
      <c r="P40" s="124"/>
      <c r="Q40" s="124"/>
      <c r="R40" s="25"/>
      <c r="S40" s="26"/>
      <c r="T40" s="26"/>
      <c r="U40" s="26"/>
      <c r="V40" s="25"/>
      <c r="W40" s="26"/>
      <c r="X40" s="26"/>
      <c r="Y40" s="25"/>
      <c r="Z40" s="25"/>
      <c r="AA40" s="25"/>
      <c r="AB40" s="25"/>
      <c r="AC40" s="25"/>
      <c r="AD40" s="25"/>
      <c r="AE40" s="25"/>
      <c r="AF40" s="25"/>
      <c r="AG40" s="25"/>
      <c r="AH40" s="25"/>
      <c r="AI40" s="25"/>
      <c r="AJ40" s="191"/>
      <c r="AK40" s="126"/>
      <c r="AL40" s="126"/>
      <c r="AM40" s="126"/>
      <c r="AN40" s="126"/>
      <c r="AO40" s="126"/>
      <c r="AP40" s="126"/>
      <c r="AQ40" s="126"/>
      <c r="AR40" s="126"/>
      <c r="AS40" s="18"/>
      <c r="AT40" s="126"/>
      <c r="AU40" s="126"/>
      <c r="AV40" s="126"/>
      <c r="AW40" s="126"/>
      <c r="AX40" s="126"/>
      <c r="AY40" s="126"/>
      <c r="AZ40" s="126"/>
      <c r="BA40" s="126"/>
      <c r="BB40" s="126"/>
      <c r="BC40" s="126"/>
      <c r="BD40" s="126"/>
      <c r="BE40" s="18"/>
      <c r="BF40" s="18"/>
      <c r="BG40" s="18"/>
      <c r="BH40" s="18"/>
      <c r="BI40" s="18"/>
      <c r="BJ40" s="18"/>
      <c r="BK40" s="18"/>
      <c r="BL40" s="18"/>
      <c r="BM40" s="18"/>
      <c r="BN40" s="18"/>
      <c r="BO40" s="18"/>
      <c r="BP40" s="18"/>
      <c r="BQ40" s="18"/>
      <c r="BR40" s="18"/>
      <c r="BS40" s="18"/>
      <c r="BT40" s="18"/>
      <c r="BU40" s="18"/>
    </row>
    <row r="41" spans="1:73" ht="13" x14ac:dyDescent="0.3">
      <c r="A41" s="310"/>
      <c r="B41" s="190"/>
      <c r="C41" s="26"/>
      <c r="D41" s="26"/>
      <c r="E41" s="202"/>
      <c r="F41" s="25"/>
      <c r="G41" s="557" t="s">
        <v>77</v>
      </c>
      <c r="H41" s="557"/>
      <c r="I41" s="557"/>
      <c r="J41" s="557"/>
      <c r="K41" s="557"/>
      <c r="L41" s="557"/>
      <c r="M41" s="557"/>
      <c r="N41" s="557"/>
      <c r="O41" s="557"/>
      <c r="P41" s="138"/>
      <c r="Q41" s="138"/>
      <c r="R41" s="138"/>
      <c r="S41" s="25"/>
      <c r="T41" s="26"/>
      <c r="U41" s="202"/>
      <c r="V41" s="26"/>
      <c r="W41" s="26" t="s">
        <v>9</v>
      </c>
      <c r="X41" s="26"/>
      <c r="Y41" s="25"/>
      <c r="Z41" s="25"/>
      <c r="AA41" s="25"/>
      <c r="AB41" s="25"/>
      <c r="AC41" s="25"/>
      <c r="AD41" s="25"/>
      <c r="AE41" s="25"/>
      <c r="AF41" s="25"/>
      <c r="AG41" s="25"/>
      <c r="AH41" s="25"/>
      <c r="AI41" s="25"/>
      <c r="AJ41" s="191"/>
      <c r="AK41" s="126"/>
      <c r="AL41" s="126"/>
      <c r="AM41" s="18"/>
      <c r="AN41" s="18"/>
      <c r="AO41" s="18"/>
      <c r="AP41" s="18"/>
      <c r="AQ41" s="18"/>
      <c r="AR41" s="18"/>
      <c r="AS41" s="18"/>
      <c r="AT41" s="18"/>
      <c r="AU41" s="18"/>
      <c r="AV41" s="18"/>
      <c r="AW41" s="18"/>
      <c r="AX41" s="18"/>
      <c r="AY41" s="18"/>
      <c r="AZ41" s="18"/>
      <c r="BA41" s="126"/>
      <c r="BB41" s="126"/>
      <c r="BC41" s="126"/>
      <c r="BD41" s="126"/>
      <c r="BE41" s="18"/>
      <c r="BF41" s="18"/>
      <c r="BG41" s="18"/>
      <c r="BH41" s="18"/>
      <c r="BI41" s="18"/>
      <c r="BJ41" s="18"/>
      <c r="BK41" s="18"/>
      <c r="BL41" s="18"/>
      <c r="BM41" s="18"/>
      <c r="BN41" s="18"/>
      <c r="BO41" s="18"/>
      <c r="BP41" s="18"/>
      <c r="BQ41" s="18"/>
      <c r="BR41" s="18"/>
      <c r="BS41" s="18"/>
      <c r="BT41" s="18"/>
      <c r="BU41" s="18"/>
    </row>
    <row r="42" spans="1:73" ht="7" customHeight="1" x14ac:dyDescent="0.3">
      <c r="A42" s="310"/>
      <c r="B42" s="190"/>
      <c r="C42" s="26"/>
      <c r="D42" s="26"/>
      <c r="E42" s="26"/>
      <c r="F42" s="25"/>
      <c r="G42" s="130"/>
      <c r="H42" s="26"/>
      <c r="I42" s="26"/>
      <c r="J42" s="26"/>
      <c r="K42" s="25"/>
      <c r="L42" s="25"/>
      <c r="M42" s="25"/>
      <c r="N42" s="25"/>
      <c r="O42" s="132"/>
      <c r="P42" s="124"/>
      <c r="Q42" s="124"/>
      <c r="R42" s="25"/>
      <c r="S42" s="26"/>
      <c r="T42" s="131" t="s">
        <v>15</v>
      </c>
      <c r="U42" s="25"/>
      <c r="V42" s="25"/>
      <c r="W42" s="26"/>
      <c r="X42" s="26"/>
      <c r="Y42" s="25"/>
      <c r="Z42" s="25"/>
      <c r="AA42" s="25"/>
      <c r="AB42" s="25"/>
      <c r="AC42" s="25"/>
      <c r="AD42" s="25"/>
      <c r="AE42" s="25"/>
      <c r="AF42" s="25"/>
      <c r="AG42" s="25"/>
      <c r="AH42" s="25"/>
      <c r="AI42" s="25"/>
      <c r="AJ42" s="191"/>
      <c r="AK42" s="126"/>
      <c r="AL42" s="126"/>
      <c r="AM42" s="126"/>
      <c r="AN42" s="126"/>
      <c r="AO42" s="126"/>
      <c r="AP42" s="126"/>
      <c r="AQ42" s="126"/>
      <c r="AR42" s="126"/>
      <c r="AS42" s="18"/>
      <c r="AT42" s="126"/>
      <c r="AU42" s="126"/>
      <c r="AV42" s="126"/>
      <c r="AW42" s="126"/>
      <c r="AX42" s="126"/>
      <c r="AY42" s="126"/>
      <c r="AZ42" s="126"/>
      <c r="BA42" s="126"/>
      <c r="BB42" s="126"/>
      <c r="BC42" s="126"/>
      <c r="BD42" s="126"/>
      <c r="BE42" s="18"/>
      <c r="BF42" s="18"/>
      <c r="BG42" s="18"/>
      <c r="BH42" s="18"/>
      <c r="BI42" s="18"/>
      <c r="BJ42" s="18"/>
      <c r="BK42" s="18"/>
      <c r="BL42" s="18"/>
      <c r="BM42" s="18"/>
      <c r="BN42" s="18"/>
      <c r="BO42" s="18"/>
      <c r="BP42" s="18"/>
      <c r="BQ42" s="18"/>
      <c r="BR42" s="18"/>
      <c r="BS42" s="18"/>
      <c r="BT42" s="18"/>
      <c r="BU42" s="18"/>
    </row>
    <row r="43" spans="1:73" x14ac:dyDescent="0.25">
      <c r="A43" s="310"/>
      <c r="B43" s="190"/>
      <c r="C43" s="26"/>
      <c r="D43" s="26"/>
      <c r="E43" s="26"/>
      <c r="F43" s="25"/>
      <c r="G43" s="202"/>
      <c r="H43" s="26"/>
      <c r="I43" s="160" t="s">
        <v>239</v>
      </c>
      <c r="J43" s="160"/>
      <c r="K43" s="160"/>
      <c r="L43" s="160"/>
      <c r="M43" s="160"/>
      <c r="N43" s="160"/>
      <c r="O43" s="160"/>
      <c r="P43" s="160"/>
      <c r="Q43" s="160"/>
      <c r="R43" s="25"/>
      <c r="S43" s="26"/>
      <c r="T43" s="18"/>
      <c r="U43" s="202" t="s">
        <v>53</v>
      </c>
      <c r="V43" s="25"/>
      <c r="W43" s="128" t="s">
        <v>148</v>
      </c>
      <c r="X43" s="26"/>
      <c r="Y43" s="25"/>
      <c r="Z43" s="25"/>
      <c r="AA43" s="25"/>
      <c r="AB43" s="25"/>
      <c r="AC43" s="25"/>
      <c r="AD43" s="25"/>
      <c r="AE43" s="25"/>
      <c r="AF43" s="25"/>
      <c r="AG43" s="25"/>
      <c r="AH43" s="25"/>
      <c r="AI43" s="25"/>
      <c r="AJ43" s="191"/>
      <c r="AK43" s="126"/>
      <c r="AL43" s="126"/>
      <c r="AM43" s="126"/>
      <c r="AN43" s="126"/>
      <c r="AO43" s="126"/>
      <c r="AP43" s="126"/>
      <c r="AQ43" s="126"/>
      <c r="AR43" s="126"/>
      <c r="AS43" s="18"/>
      <c r="AT43" s="126"/>
      <c r="AU43" s="126"/>
      <c r="AV43" s="126"/>
      <c r="AW43" s="126"/>
      <c r="AX43" s="126"/>
      <c r="AY43" s="126"/>
      <c r="AZ43" s="126"/>
      <c r="BA43" s="126"/>
      <c r="BB43" s="126"/>
      <c r="BC43" s="126"/>
      <c r="BD43" s="126"/>
      <c r="BE43" s="18"/>
      <c r="BF43" s="18"/>
      <c r="BG43" s="18"/>
      <c r="BH43" s="18"/>
      <c r="BI43" s="18"/>
      <c r="BJ43" s="18"/>
      <c r="BK43" s="18"/>
      <c r="BL43" s="18"/>
      <c r="BM43" s="18"/>
      <c r="BN43" s="18"/>
      <c r="BO43" s="18"/>
      <c r="BP43" s="18"/>
      <c r="BQ43" s="18"/>
      <c r="BR43" s="18"/>
      <c r="BS43" s="18"/>
      <c r="BT43" s="18"/>
      <c r="BU43" s="18"/>
    </row>
    <row r="44" spans="1:73" ht="7" customHeight="1" x14ac:dyDescent="0.3">
      <c r="A44" s="310"/>
      <c r="B44" s="190"/>
      <c r="C44" s="26"/>
      <c r="D44" s="26"/>
      <c r="E44" s="26"/>
      <c r="F44" s="131" t="s">
        <v>15</v>
      </c>
      <c r="G44" s="26"/>
      <c r="H44" s="26"/>
      <c r="I44" s="25"/>
      <c r="J44" s="26"/>
      <c r="K44" s="25"/>
      <c r="L44" s="25"/>
      <c r="M44" s="25"/>
      <c r="N44" s="25"/>
      <c r="O44" s="132"/>
      <c r="P44" s="124"/>
      <c r="Q44" s="124"/>
      <c r="R44" s="25"/>
      <c r="S44" s="26"/>
      <c r="T44" s="26"/>
      <c r="U44" s="26"/>
      <c r="V44" s="25"/>
      <c r="W44" s="26"/>
      <c r="X44" s="26"/>
      <c r="Y44" s="25"/>
      <c r="Z44" s="25"/>
      <c r="AA44" s="25"/>
      <c r="AB44" s="25"/>
      <c r="AC44" s="25"/>
      <c r="AD44" s="25"/>
      <c r="AE44" s="25"/>
      <c r="AF44" s="25"/>
      <c r="AG44" s="25"/>
      <c r="AH44" s="25"/>
      <c r="AI44" s="25"/>
      <c r="AJ44" s="191"/>
      <c r="AK44" s="126"/>
      <c r="AL44" s="126"/>
      <c r="AM44" s="126"/>
      <c r="AN44" s="126"/>
      <c r="AO44" s="126"/>
      <c r="AP44" s="126"/>
      <c r="AQ44" s="126"/>
      <c r="AR44" s="126"/>
      <c r="AS44" s="18"/>
      <c r="AT44" s="126"/>
      <c r="AU44" s="126"/>
      <c r="AV44" s="126"/>
      <c r="AW44" s="126"/>
      <c r="AX44" s="126"/>
      <c r="AY44" s="126"/>
      <c r="AZ44" s="126"/>
      <c r="BA44" s="126"/>
      <c r="BB44" s="126"/>
      <c r="BC44" s="126"/>
      <c r="BD44" s="126"/>
      <c r="BE44" s="18"/>
      <c r="BF44" s="18"/>
      <c r="BG44" s="18"/>
      <c r="BH44" s="18"/>
      <c r="BI44" s="18"/>
      <c r="BJ44" s="18"/>
      <c r="BK44" s="18"/>
      <c r="BL44" s="18"/>
      <c r="BM44" s="18"/>
      <c r="BN44" s="18"/>
      <c r="BO44" s="18"/>
      <c r="BP44" s="18"/>
      <c r="BQ44" s="18"/>
      <c r="BR44" s="18"/>
      <c r="BS44" s="18"/>
      <c r="BT44" s="18"/>
      <c r="BU44" s="18"/>
    </row>
    <row r="45" spans="1:73" ht="13" x14ac:dyDescent="0.3">
      <c r="A45" s="310"/>
      <c r="B45" s="190"/>
      <c r="C45" s="26"/>
      <c r="D45" s="26"/>
      <c r="E45" s="26"/>
      <c r="F45" s="25"/>
      <c r="G45" s="202"/>
      <c r="H45" s="26"/>
      <c r="I45" s="25" t="s">
        <v>16</v>
      </c>
      <c r="J45" s="26"/>
      <c r="K45" s="25"/>
      <c r="L45" s="25"/>
      <c r="M45" s="25"/>
      <c r="N45" s="25"/>
      <c r="O45" s="132"/>
      <c r="P45" s="124"/>
      <c r="Q45" s="124"/>
      <c r="R45" s="25"/>
      <c r="S45" s="26"/>
      <c r="T45" s="128" t="s">
        <v>146</v>
      </c>
      <c r="U45" s="18"/>
      <c r="V45" s="18"/>
      <c r="W45" s="18"/>
      <c r="X45" s="26"/>
      <c r="Y45" s="25"/>
      <c r="Z45" s="25"/>
      <c r="AA45" s="25"/>
      <c r="AB45" s="25"/>
      <c r="AC45" s="25"/>
      <c r="AD45" s="25"/>
      <c r="AE45" s="25"/>
      <c r="AF45" s="25"/>
      <c r="AG45" s="25"/>
      <c r="AH45" s="25"/>
      <c r="AI45" s="25"/>
      <c r="AJ45" s="191"/>
      <c r="AK45" s="126"/>
      <c r="AL45" s="126"/>
      <c r="AM45" s="126"/>
      <c r="AN45" s="126"/>
      <c r="AO45" s="126"/>
      <c r="AP45" s="126"/>
      <c r="AQ45" s="126"/>
      <c r="AR45" s="126"/>
      <c r="AS45" s="18"/>
      <c r="AT45" s="126"/>
      <c r="AU45" s="126"/>
      <c r="AV45" s="126"/>
      <c r="AW45" s="126"/>
      <c r="AX45" s="126"/>
      <c r="AY45" s="126"/>
      <c r="AZ45" s="126"/>
      <c r="BA45" s="126"/>
      <c r="BB45" s="126"/>
      <c r="BC45" s="126"/>
      <c r="BD45" s="126"/>
      <c r="BE45" s="18"/>
      <c r="BF45" s="18"/>
      <c r="BG45" s="18"/>
      <c r="BH45" s="18"/>
      <c r="BI45" s="18"/>
      <c r="BJ45" s="18"/>
      <c r="BK45" s="18"/>
      <c r="BL45" s="18"/>
      <c r="BM45" s="18"/>
      <c r="BN45" s="18"/>
      <c r="BO45" s="18"/>
      <c r="BP45" s="18"/>
      <c r="BQ45" s="18"/>
      <c r="BR45" s="18"/>
      <c r="BS45" s="18"/>
      <c r="BT45" s="18"/>
      <c r="BU45" s="18"/>
    </row>
    <row r="46" spans="1:73" ht="5.15" customHeight="1" x14ac:dyDescent="0.3">
      <c r="A46" s="310"/>
      <c r="B46" s="190"/>
      <c r="C46" s="26"/>
      <c r="D46" s="26"/>
      <c r="E46" s="26"/>
      <c r="F46" s="25"/>
      <c r="G46" s="130"/>
      <c r="H46" s="26"/>
      <c r="I46" s="26"/>
      <c r="J46" s="26"/>
      <c r="K46" s="25"/>
      <c r="L46" s="25"/>
      <c r="M46" s="25"/>
      <c r="N46" s="25"/>
      <c r="O46" s="132"/>
      <c r="P46" s="124"/>
      <c r="Q46" s="124"/>
      <c r="R46" s="25"/>
      <c r="S46" s="131"/>
      <c r="T46" s="18"/>
      <c r="U46" s="18"/>
      <c r="V46" s="18"/>
      <c r="W46" s="18"/>
      <c r="X46" s="26"/>
      <c r="Y46" s="25"/>
      <c r="Z46" s="25"/>
      <c r="AA46" s="25"/>
      <c r="AB46" s="25"/>
      <c r="AC46" s="25"/>
      <c r="AD46" s="25"/>
      <c r="AE46" s="25"/>
      <c r="AF46" s="25"/>
      <c r="AG46" s="25"/>
      <c r="AH46" s="25"/>
      <c r="AI46" s="25"/>
      <c r="AJ46" s="191"/>
      <c r="AK46" s="126"/>
      <c r="AL46" s="126"/>
      <c r="AM46" s="126"/>
      <c r="AN46" s="126"/>
      <c r="AO46" s="126"/>
      <c r="AP46" s="126"/>
      <c r="AQ46" s="126"/>
      <c r="AR46" s="126"/>
      <c r="AS46" s="126"/>
      <c r="AT46" s="126"/>
      <c r="AU46" s="126"/>
      <c r="AV46" s="126"/>
      <c r="AW46" s="126"/>
      <c r="AX46" s="126"/>
      <c r="AY46" s="126"/>
      <c r="AZ46" s="126"/>
      <c r="BA46" s="126"/>
      <c r="BB46" s="126"/>
      <c r="BC46" s="126"/>
      <c r="BD46" s="126"/>
      <c r="BE46" s="18"/>
      <c r="BF46" s="18"/>
      <c r="BG46" s="18"/>
      <c r="BH46" s="18"/>
      <c r="BI46" s="18"/>
      <c r="BJ46" s="18"/>
      <c r="BK46" s="18"/>
      <c r="BL46" s="18"/>
      <c r="BM46" s="18"/>
      <c r="BN46" s="18"/>
      <c r="BO46" s="18"/>
      <c r="BP46" s="18"/>
      <c r="BQ46" s="18"/>
      <c r="BR46" s="18"/>
      <c r="BS46" s="18"/>
      <c r="BT46" s="18"/>
      <c r="BU46" s="18"/>
    </row>
    <row r="47" spans="1:73" ht="13" x14ac:dyDescent="0.3">
      <c r="A47" s="310"/>
      <c r="B47" s="190"/>
      <c r="C47" s="26"/>
      <c r="D47" s="26"/>
      <c r="E47" s="202" t="s">
        <v>53</v>
      </c>
      <c r="F47" s="25"/>
      <c r="G47" s="636" t="s">
        <v>518</v>
      </c>
      <c r="H47" s="636"/>
      <c r="I47" s="636"/>
      <c r="J47" s="636"/>
      <c r="K47" s="636"/>
      <c r="L47" s="636"/>
      <c r="M47" s="636"/>
      <c r="N47" s="551" t="s">
        <v>520</v>
      </c>
      <c r="O47" s="559"/>
      <c r="P47" s="559"/>
      <c r="Q47" s="559"/>
      <c r="R47" s="552"/>
      <c r="S47" s="25"/>
      <c r="T47" s="26"/>
      <c r="U47" s="202"/>
      <c r="V47" s="26"/>
      <c r="W47" s="26" t="s">
        <v>5</v>
      </c>
      <c r="X47" s="26"/>
      <c r="Y47" s="25"/>
      <c r="Z47" s="25"/>
      <c r="AA47" s="25"/>
      <c r="AB47" s="25"/>
      <c r="AC47" s="25"/>
      <c r="AD47" s="25"/>
      <c r="AE47" s="25"/>
      <c r="AF47" s="25"/>
      <c r="AG47" s="25"/>
      <c r="AH47" s="25"/>
      <c r="AI47" s="25"/>
      <c r="AJ47" s="191"/>
      <c r="AK47" s="126"/>
      <c r="AL47" s="126"/>
      <c r="AM47" s="126"/>
      <c r="AN47" s="126"/>
      <c r="AO47" s="126"/>
      <c r="AP47" s="126"/>
      <c r="AQ47" s="126"/>
      <c r="AR47" s="126"/>
      <c r="AS47" s="126"/>
      <c r="AT47" s="126"/>
      <c r="AU47" s="126"/>
      <c r="AV47" s="126"/>
      <c r="AW47" s="126"/>
      <c r="AX47" s="126"/>
      <c r="AY47" s="126"/>
      <c r="AZ47" s="126"/>
      <c r="BA47" s="126"/>
      <c r="BB47" s="126"/>
      <c r="BC47" s="126"/>
      <c r="BD47" s="126"/>
      <c r="BE47" s="18"/>
      <c r="BF47" s="18"/>
      <c r="BG47" s="18"/>
      <c r="BH47" s="18"/>
      <c r="BI47" s="18"/>
      <c r="BJ47" s="18"/>
      <c r="BK47" s="18"/>
      <c r="BL47" s="18"/>
      <c r="BM47" s="18"/>
      <c r="BN47" s="18"/>
      <c r="BO47" s="18"/>
      <c r="BP47" s="18"/>
      <c r="BQ47" s="18"/>
      <c r="BR47" s="18"/>
      <c r="BS47" s="18"/>
      <c r="BT47" s="18"/>
      <c r="BU47" s="18"/>
    </row>
    <row r="48" spans="1:73" ht="7" customHeight="1" x14ac:dyDescent="0.3">
      <c r="A48" s="310"/>
      <c r="B48" s="190"/>
      <c r="C48" s="26"/>
      <c r="D48" s="26"/>
      <c r="E48" s="33"/>
      <c r="F48" s="25"/>
      <c r="G48" s="41"/>
      <c r="H48" s="41"/>
      <c r="I48" s="41"/>
      <c r="J48" s="41"/>
      <c r="K48" s="41"/>
      <c r="L48" s="41"/>
      <c r="M48" s="41"/>
      <c r="N48" s="41"/>
      <c r="O48" s="41"/>
      <c r="P48" s="41"/>
      <c r="Q48" s="41"/>
      <c r="R48" s="25"/>
      <c r="S48" s="25"/>
      <c r="T48" s="131" t="s">
        <v>15</v>
      </c>
      <c r="U48" s="25"/>
      <c r="V48" s="26"/>
      <c r="W48" s="26"/>
      <c r="X48" s="26"/>
      <c r="Y48" s="25"/>
      <c r="Z48" s="25"/>
      <c r="AA48" s="25"/>
      <c r="AB48" s="25"/>
      <c r="AC48" s="25"/>
      <c r="AD48" s="25"/>
      <c r="AE48" s="25"/>
      <c r="AF48" s="25"/>
      <c r="AG48" s="25"/>
      <c r="AH48" s="25"/>
      <c r="AI48" s="25"/>
      <c r="AJ48" s="191"/>
      <c r="AK48" s="126"/>
      <c r="AL48" s="126"/>
      <c r="AM48" s="126"/>
      <c r="AN48" s="126"/>
      <c r="AO48" s="126"/>
      <c r="AP48" s="126"/>
      <c r="AQ48" s="126"/>
      <c r="AR48" s="126"/>
      <c r="AS48" s="126"/>
      <c r="AT48" s="126"/>
      <c r="AU48" s="126"/>
      <c r="AV48" s="126"/>
      <c r="AW48" s="126"/>
      <c r="AX48" s="126"/>
      <c r="AY48" s="126"/>
      <c r="AZ48" s="126"/>
      <c r="BA48" s="126"/>
      <c r="BB48" s="126"/>
      <c r="BC48" s="126"/>
      <c r="BD48" s="126"/>
      <c r="BE48" s="18"/>
      <c r="BF48" s="18"/>
      <c r="BG48" s="18"/>
      <c r="BH48" s="18"/>
      <c r="BI48" s="18"/>
      <c r="BJ48" s="18"/>
      <c r="BK48" s="18"/>
      <c r="BL48" s="18"/>
      <c r="BM48" s="18"/>
      <c r="BN48" s="18"/>
      <c r="BO48" s="18"/>
      <c r="BP48" s="18"/>
      <c r="BQ48" s="18"/>
      <c r="BR48" s="18"/>
      <c r="BS48" s="18"/>
      <c r="BT48" s="18"/>
      <c r="BU48" s="18"/>
    </row>
    <row r="49" spans="1:73" ht="13" x14ac:dyDescent="0.3">
      <c r="A49" s="310"/>
      <c r="B49" s="190"/>
      <c r="C49" s="26"/>
      <c r="D49" s="26"/>
      <c r="E49" s="33"/>
      <c r="F49" s="125" t="s">
        <v>519</v>
      </c>
      <c r="G49" s="18"/>
      <c r="H49" s="41"/>
      <c r="I49" s="551" t="s">
        <v>138</v>
      </c>
      <c r="J49" s="559"/>
      <c r="K49" s="559"/>
      <c r="L49" s="559"/>
      <c r="M49" s="552"/>
      <c r="N49" s="551"/>
      <c r="O49" s="559"/>
      <c r="P49" s="559"/>
      <c r="Q49" s="559"/>
      <c r="R49" s="552"/>
      <c r="S49" s="25"/>
      <c r="T49" s="26"/>
      <c r="U49" s="202" t="s">
        <v>53</v>
      </c>
      <c r="V49" s="26"/>
      <c r="W49" s="26" t="s">
        <v>6</v>
      </c>
      <c r="X49" s="26"/>
      <c r="Y49" s="25"/>
      <c r="Z49" s="25"/>
      <c r="AA49" s="25"/>
      <c r="AB49" s="25"/>
      <c r="AC49" s="25"/>
      <c r="AD49" s="25"/>
      <c r="AE49" s="25"/>
      <c r="AF49" s="25"/>
      <c r="AG49" s="25"/>
      <c r="AH49" s="25"/>
      <c r="AI49" s="25"/>
      <c r="AJ49" s="191"/>
      <c r="AK49" s="126"/>
      <c r="AL49" s="126"/>
      <c r="AM49" s="126"/>
      <c r="AN49" s="126"/>
      <c r="AO49" s="126"/>
      <c r="AP49" s="126"/>
      <c r="AQ49" s="126"/>
      <c r="AR49" s="126"/>
      <c r="AS49" s="126"/>
      <c r="AT49" s="126"/>
      <c r="AU49" s="126"/>
      <c r="AV49" s="126"/>
      <c r="AW49" s="126"/>
      <c r="AX49" s="126"/>
      <c r="AY49" s="126"/>
      <c r="AZ49" s="126"/>
      <c r="BA49" s="126"/>
      <c r="BB49" s="126"/>
      <c r="BC49" s="126"/>
      <c r="BD49" s="126"/>
      <c r="BE49" s="18"/>
      <c r="BF49" s="18"/>
      <c r="BG49" s="18"/>
      <c r="BH49" s="18"/>
      <c r="BI49" s="18"/>
      <c r="BJ49" s="18"/>
      <c r="BK49" s="18"/>
      <c r="BL49" s="18"/>
      <c r="BM49" s="18"/>
      <c r="BN49" s="18"/>
      <c r="BO49" s="18"/>
      <c r="BP49" s="18"/>
      <c r="BQ49" s="18"/>
      <c r="BR49" s="18"/>
      <c r="BS49" s="18"/>
      <c r="BT49" s="18"/>
      <c r="BU49" s="18"/>
    </row>
    <row r="50" spans="1:73" ht="11.5" customHeight="1" x14ac:dyDescent="0.3">
      <c r="A50" s="310"/>
      <c r="B50" s="190"/>
      <c r="C50" s="25"/>
      <c r="D50" s="25"/>
      <c r="E50" s="25"/>
      <c r="F50" s="25"/>
      <c r="G50" s="25"/>
      <c r="H50" s="25"/>
      <c r="I50" s="25"/>
      <c r="J50" s="25"/>
      <c r="K50" s="25"/>
      <c r="L50" s="25"/>
      <c r="M50" s="25"/>
      <c r="N50" s="25"/>
      <c r="O50" s="132"/>
      <c r="P50" s="124"/>
      <c r="Q50" s="124"/>
      <c r="R50" s="25"/>
      <c r="S50" s="25"/>
      <c r="T50" s="25"/>
      <c r="U50" s="25"/>
      <c r="V50" s="25"/>
      <c r="W50" s="25"/>
      <c r="X50" s="25"/>
      <c r="Y50" s="25"/>
      <c r="Z50" s="25"/>
      <c r="AA50" s="25"/>
      <c r="AB50" s="25"/>
      <c r="AC50" s="25"/>
      <c r="AD50" s="25"/>
      <c r="AE50" s="25"/>
      <c r="AF50" s="25"/>
      <c r="AG50" s="25"/>
      <c r="AH50" s="25"/>
      <c r="AI50" s="25"/>
      <c r="AJ50" s="191"/>
      <c r="AK50" s="126"/>
      <c r="AL50" s="126"/>
      <c r="AM50" s="126"/>
      <c r="AN50" s="126"/>
      <c r="AO50" s="126"/>
      <c r="AP50" s="126"/>
      <c r="AQ50" s="126"/>
      <c r="AR50" s="126"/>
      <c r="AS50" s="126"/>
      <c r="AT50" s="126"/>
      <c r="AU50" s="126"/>
      <c r="AV50" s="126"/>
      <c r="AW50" s="126"/>
      <c r="AX50" s="126"/>
      <c r="AY50" s="126"/>
      <c r="AZ50" s="126"/>
      <c r="BA50" s="126"/>
      <c r="BB50" s="126"/>
      <c r="BC50" s="126"/>
      <c r="BD50" s="126"/>
      <c r="BE50" s="18"/>
      <c r="BF50" s="18"/>
      <c r="BG50" s="18"/>
      <c r="BH50" s="18"/>
      <c r="BI50" s="18"/>
      <c r="BJ50" s="18"/>
      <c r="BK50" s="18"/>
      <c r="BL50" s="18"/>
      <c r="BM50" s="18"/>
      <c r="BN50" s="18"/>
      <c r="BO50" s="18"/>
      <c r="BP50" s="18"/>
      <c r="BQ50" s="18"/>
      <c r="BR50" s="18"/>
      <c r="BS50" s="18"/>
      <c r="BT50" s="18"/>
      <c r="BU50" s="18"/>
    </row>
    <row r="51" spans="1:73" x14ac:dyDescent="0.25">
      <c r="A51" s="18"/>
      <c r="B51" s="194"/>
      <c r="C51" s="542" t="s">
        <v>635</v>
      </c>
      <c r="D51" s="543"/>
      <c r="E51" s="543"/>
      <c r="F51" s="543"/>
      <c r="G51" s="543"/>
      <c r="H51" s="543"/>
      <c r="I51" s="543"/>
      <c r="J51" s="543"/>
      <c r="K51" s="543"/>
      <c r="L51" s="543"/>
      <c r="M51" s="543"/>
      <c r="N51" s="543"/>
      <c r="O51" s="543"/>
      <c r="P51" s="543"/>
      <c r="Q51" s="543"/>
      <c r="R51" s="543"/>
      <c r="S51" s="544"/>
      <c r="T51" s="25"/>
      <c r="U51" s="18"/>
      <c r="V51" s="40" t="s">
        <v>69</v>
      </c>
      <c r="W51" s="25"/>
      <c r="X51" s="25"/>
      <c r="Y51" s="18"/>
      <c r="Z51" s="25"/>
      <c r="AA51" s="18"/>
      <c r="AB51" s="18"/>
      <c r="AC51" s="25"/>
      <c r="AD51" s="551" t="s">
        <v>47</v>
      </c>
      <c r="AE51" s="552"/>
      <c r="AF51" s="25"/>
      <c r="AG51" s="18"/>
      <c r="AH51" s="18"/>
      <c r="AI51" s="25"/>
      <c r="AJ51" s="191"/>
      <c r="AK51" s="126"/>
      <c r="AL51" s="126"/>
      <c r="AM51" s="126"/>
      <c r="AN51" s="126"/>
      <c r="AO51" s="126"/>
      <c r="AP51" s="126"/>
      <c r="AQ51" s="126"/>
      <c r="AR51" s="126"/>
      <c r="AS51" s="126"/>
      <c r="AT51" s="126"/>
      <c r="AU51" s="126"/>
      <c r="AV51" s="126"/>
      <c r="AW51" s="126"/>
      <c r="AX51" s="126"/>
      <c r="AY51" s="126"/>
      <c r="AZ51" s="126"/>
      <c r="BA51" s="126"/>
      <c r="BB51" s="126"/>
      <c r="BC51" s="126"/>
      <c r="BD51" s="126"/>
      <c r="BE51" s="18"/>
      <c r="BF51" s="18"/>
      <c r="BG51" s="18"/>
      <c r="BH51" s="18"/>
      <c r="BI51" s="18"/>
      <c r="BJ51" s="18"/>
      <c r="BK51" s="18"/>
      <c r="BL51" s="18"/>
      <c r="BM51" s="18"/>
      <c r="BN51" s="18"/>
      <c r="BO51" s="18"/>
      <c r="BP51" s="18"/>
      <c r="BQ51" s="18"/>
      <c r="BR51" s="18"/>
      <c r="BS51" s="18"/>
      <c r="BT51" s="18"/>
      <c r="BU51" s="18"/>
    </row>
    <row r="52" spans="1:73" ht="5.15" customHeight="1" x14ac:dyDescent="0.3">
      <c r="A52" s="310"/>
      <c r="B52" s="190"/>
      <c r="C52" s="25"/>
      <c r="D52" s="25"/>
      <c r="E52" s="25"/>
      <c r="F52" s="25"/>
      <c r="G52" s="25"/>
      <c r="H52" s="25"/>
      <c r="I52" s="25"/>
      <c r="J52" s="25"/>
      <c r="K52" s="25"/>
      <c r="L52" s="25"/>
      <c r="M52" s="25"/>
      <c r="N52" s="25"/>
      <c r="O52" s="132"/>
      <c r="P52" s="124"/>
      <c r="Q52" s="124"/>
      <c r="R52" s="25"/>
      <c r="S52" s="25"/>
      <c r="T52" s="25"/>
      <c r="U52" s="25"/>
      <c r="V52" s="25"/>
      <c r="W52" s="25"/>
      <c r="X52" s="25"/>
      <c r="Y52" s="25"/>
      <c r="Z52" s="25"/>
      <c r="AA52" s="25"/>
      <c r="AB52" s="25"/>
      <c r="AC52" s="25"/>
      <c r="AD52" s="25"/>
      <c r="AE52" s="25"/>
      <c r="AF52" s="25"/>
      <c r="AG52" s="25"/>
      <c r="AH52" s="25"/>
      <c r="AI52" s="25"/>
      <c r="AJ52" s="191"/>
      <c r="AK52" s="126"/>
      <c r="AL52" s="126"/>
      <c r="AM52" s="126"/>
      <c r="AN52" s="126"/>
      <c r="AO52" s="126"/>
      <c r="AP52" s="126"/>
      <c r="AQ52" s="126"/>
      <c r="AR52" s="126"/>
      <c r="AS52" s="126"/>
      <c r="AT52" s="126"/>
      <c r="AU52" s="126"/>
      <c r="AV52" s="126"/>
      <c r="AW52" s="126"/>
      <c r="AX52" s="126"/>
      <c r="AY52" s="126"/>
      <c r="AZ52" s="126"/>
      <c r="BA52" s="126"/>
      <c r="BB52" s="126"/>
      <c r="BC52" s="126"/>
      <c r="BD52" s="126"/>
      <c r="BE52" s="18"/>
      <c r="BF52" s="18"/>
      <c r="BG52" s="18"/>
      <c r="BH52" s="18"/>
      <c r="BI52" s="18"/>
      <c r="BJ52" s="18"/>
      <c r="BK52" s="18"/>
      <c r="BL52" s="18"/>
      <c r="BM52" s="18"/>
      <c r="BN52" s="18"/>
      <c r="BO52" s="18"/>
      <c r="BP52" s="18"/>
      <c r="BQ52" s="18"/>
      <c r="BR52" s="18"/>
      <c r="BS52" s="18"/>
      <c r="BT52" s="18"/>
      <c r="BU52" s="18"/>
    </row>
    <row r="53" spans="1:73" ht="12.75" customHeight="1" x14ac:dyDescent="0.3">
      <c r="A53" s="310"/>
      <c r="B53" s="190"/>
      <c r="C53" s="25" t="s">
        <v>70</v>
      </c>
      <c r="D53" s="25"/>
      <c r="E53" s="25"/>
      <c r="F53" s="25"/>
      <c r="G53" s="25"/>
      <c r="H53" s="25"/>
      <c r="I53" s="25"/>
      <c r="J53" s="25"/>
      <c r="K53" s="25"/>
      <c r="L53" s="25"/>
      <c r="M53" s="25"/>
      <c r="N53" s="25"/>
      <c r="O53" s="132"/>
      <c r="P53" s="124"/>
      <c r="Q53" s="124"/>
      <c r="R53" s="25"/>
      <c r="S53" s="25"/>
      <c r="T53" s="25"/>
      <c r="U53" s="25"/>
      <c r="V53" s="25"/>
      <c r="W53" s="25"/>
      <c r="X53" s="25"/>
      <c r="Y53" s="25"/>
      <c r="Z53" s="25"/>
      <c r="AA53" s="25"/>
      <c r="AB53" s="25"/>
      <c r="AC53" s="25"/>
      <c r="AD53" s="25"/>
      <c r="AE53" s="25"/>
      <c r="AF53" s="25"/>
      <c r="AG53" s="25"/>
      <c r="AH53" s="25"/>
      <c r="AI53" s="25"/>
      <c r="AJ53" s="191"/>
      <c r="AK53" s="126"/>
      <c r="AL53" s="126"/>
      <c r="AM53" s="126"/>
      <c r="AN53" s="126"/>
      <c r="AO53" s="126"/>
      <c r="AP53" s="126"/>
      <c r="AQ53" s="126"/>
      <c r="AR53" s="126"/>
      <c r="AS53" s="126"/>
      <c r="AT53" s="126"/>
      <c r="AU53" s="126"/>
      <c r="AV53" s="126"/>
      <c r="AW53" s="126"/>
      <c r="AX53" s="126"/>
      <c r="AY53" s="126"/>
      <c r="AZ53" s="126"/>
      <c r="BA53" s="126"/>
      <c r="BB53" s="126"/>
      <c r="BC53" s="126"/>
      <c r="BD53" s="126"/>
      <c r="BE53" s="18"/>
      <c r="BF53" s="18"/>
      <c r="BG53" s="18"/>
      <c r="BH53" s="18"/>
      <c r="BI53" s="18"/>
      <c r="BJ53" s="18"/>
      <c r="BK53" s="18"/>
      <c r="BL53" s="18"/>
      <c r="BM53" s="18"/>
      <c r="BN53" s="18"/>
      <c r="BO53" s="18"/>
      <c r="BP53" s="18"/>
      <c r="BQ53" s="18"/>
      <c r="BR53" s="18"/>
      <c r="BS53" s="18"/>
      <c r="BT53" s="18"/>
      <c r="BU53" s="18"/>
    </row>
    <row r="54" spans="1:73" ht="13" x14ac:dyDescent="0.3">
      <c r="A54" s="310"/>
      <c r="B54" s="203"/>
      <c r="C54" s="122" t="s">
        <v>19</v>
      </c>
      <c r="D54" s="125" t="s">
        <v>453</v>
      </c>
      <c r="E54" s="25"/>
      <c r="F54" s="25"/>
      <c r="G54" s="25"/>
      <c r="H54" s="25"/>
      <c r="I54" s="25"/>
      <c r="J54" s="25"/>
      <c r="K54" s="25"/>
      <c r="L54" s="25"/>
      <c r="M54" s="25"/>
      <c r="N54" s="25"/>
      <c r="O54" s="132"/>
      <c r="P54" s="124"/>
      <c r="Q54" s="124"/>
      <c r="R54" s="25"/>
      <c r="S54" s="25"/>
      <c r="T54" s="25"/>
      <c r="U54" s="25"/>
      <c r="V54" s="25"/>
      <c r="W54" s="25"/>
      <c r="X54" s="25"/>
      <c r="Y54" s="25"/>
      <c r="Z54" s="25"/>
      <c r="AA54" s="25"/>
      <c r="AB54" s="25"/>
      <c r="AC54" s="25"/>
      <c r="AD54" s="25"/>
      <c r="AE54" s="25"/>
      <c r="AF54" s="25"/>
      <c r="AG54" s="25"/>
      <c r="AH54" s="25"/>
      <c r="AI54" s="25"/>
      <c r="AJ54" s="191"/>
      <c r="AK54" s="126"/>
      <c r="AL54" s="126"/>
      <c r="AM54" s="126"/>
      <c r="AN54" s="126"/>
      <c r="AO54" s="126"/>
      <c r="AP54" s="126"/>
      <c r="AQ54" s="126"/>
      <c r="AR54" s="126"/>
      <c r="AS54" s="126"/>
      <c r="AT54" s="126"/>
      <c r="AU54" s="126"/>
      <c r="AV54" s="126"/>
      <c r="AW54" s="126"/>
      <c r="AX54" s="126"/>
      <c r="AY54" s="126"/>
      <c r="AZ54" s="126"/>
      <c r="BA54" s="126"/>
      <c r="BB54" s="126"/>
      <c r="BC54" s="126"/>
      <c r="BD54" s="126"/>
      <c r="BE54" s="18"/>
      <c r="BF54" s="18"/>
      <c r="BG54" s="18"/>
      <c r="BH54" s="18"/>
      <c r="BI54" s="18"/>
      <c r="BJ54" s="18"/>
      <c r="BK54" s="18"/>
      <c r="BL54" s="18"/>
      <c r="BM54" s="18"/>
      <c r="BN54" s="18"/>
      <c r="BO54" s="18"/>
      <c r="BP54" s="18"/>
      <c r="BQ54" s="18"/>
      <c r="BR54" s="18"/>
      <c r="BS54" s="18"/>
      <c r="BT54" s="18"/>
      <c r="BU54" s="18"/>
    </row>
    <row r="55" spans="1:73" ht="13" x14ac:dyDescent="0.3">
      <c r="A55" s="310"/>
      <c r="B55" s="203"/>
      <c r="C55" s="122" t="s">
        <v>20</v>
      </c>
      <c r="D55" s="125" t="s">
        <v>166</v>
      </c>
      <c r="E55" s="25"/>
      <c r="F55" s="25"/>
      <c r="G55" s="25"/>
      <c r="H55" s="25"/>
      <c r="I55" s="25"/>
      <c r="J55" s="25"/>
      <c r="K55" s="25"/>
      <c r="L55" s="25"/>
      <c r="M55" s="25"/>
      <c r="N55" s="25"/>
      <c r="O55" s="132"/>
      <c r="P55" s="124"/>
      <c r="Q55" s="124"/>
      <c r="R55" s="25"/>
      <c r="S55" s="25"/>
      <c r="T55" s="25"/>
      <c r="U55" s="25"/>
      <c r="V55" s="25"/>
      <c r="W55" s="25"/>
      <c r="X55" s="25"/>
      <c r="Y55" s="25"/>
      <c r="Z55" s="25"/>
      <c r="AA55" s="25"/>
      <c r="AB55" s="25"/>
      <c r="AC55" s="25"/>
      <c r="AD55" s="25"/>
      <c r="AE55" s="25"/>
      <c r="AF55" s="25"/>
      <c r="AG55" s="25"/>
      <c r="AH55" s="25"/>
      <c r="AI55" s="25"/>
      <c r="AJ55" s="191"/>
      <c r="AK55" s="126"/>
      <c r="AL55" s="126"/>
      <c r="AM55" s="126"/>
      <c r="AN55" s="126"/>
      <c r="AO55" s="126"/>
      <c r="AP55" s="126"/>
      <c r="AQ55" s="126"/>
      <c r="AR55" s="126"/>
      <c r="AS55" s="126"/>
      <c r="AT55" s="126"/>
      <c r="AU55" s="126"/>
      <c r="AV55" s="126"/>
      <c r="AW55" s="126"/>
      <c r="AX55" s="126"/>
      <c r="AY55" s="126"/>
      <c r="AZ55" s="126"/>
      <c r="BA55" s="126"/>
      <c r="BB55" s="126"/>
      <c r="BC55" s="126"/>
      <c r="BD55" s="126"/>
      <c r="BE55" s="18"/>
      <c r="BF55" s="18"/>
      <c r="BG55" s="18"/>
      <c r="BH55" s="18"/>
      <c r="BI55" s="18"/>
      <c r="BJ55" s="18"/>
      <c r="BK55" s="18"/>
      <c r="BL55" s="18"/>
      <c r="BM55" s="18"/>
      <c r="BN55" s="18"/>
      <c r="BO55" s="18"/>
      <c r="BP55" s="18"/>
      <c r="BQ55" s="18"/>
      <c r="BR55" s="18"/>
      <c r="BS55" s="18"/>
      <c r="BT55" s="18"/>
      <c r="BU55" s="18"/>
    </row>
    <row r="56" spans="1:73" ht="13" x14ac:dyDescent="0.3">
      <c r="A56" s="310"/>
      <c r="B56" s="203"/>
      <c r="C56" s="122"/>
      <c r="D56" s="124" t="s">
        <v>523</v>
      </c>
      <c r="E56" s="25"/>
      <c r="F56" s="25"/>
      <c r="G56" s="25"/>
      <c r="H56" s="25"/>
      <c r="I56" s="25"/>
      <c r="J56" s="25"/>
      <c r="K56" s="25"/>
      <c r="L56" s="25"/>
      <c r="M56" s="25"/>
      <c r="N56" s="25"/>
      <c r="O56" s="132"/>
      <c r="P56" s="124"/>
      <c r="Q56" s="124"/>
      <c r="R56" s="25"/>
      <c r="S56" s="25"/>
      <c r="T56" s="25"/>
      <c r="U56" s="25"/>
      <c r="V56" s="25"/>
      <c r="W56" s="25"/>
      <c r="X56" s="25"/>
      <c r="Y56" s="25"/>
      <c r="Z56" s="25"/>
      <c r="AA56" s="25"/>
      <c r="AB56" s="25"/>
      <c r="AC56" s="25"/>
      <c r="AD56" s="25"/>
      <c r="AE56" s="25"/>
      <c r="AF56" s="25"/>
      <c r="AG56" s="25"/>
      <c r="AH56" s="25"/>
      <c r="AI56" s="25"/>
      <c r="AJ56" s="191"/>
      <c r="AK56" s="126"/>
      <c r="AL56" s="126"/>
      <c r="AM56" s="126"/>
      <c r="AN56" s="126"/>
      <c r="AO56" s="126"/>
      <c r="AP56" s="126"/>
      <c r="AQ56" s="126"/>
      <c r="AR56" s="126"/>
      <c r="AS56" s="126"/>
      <c r="AT56" s="126"/>
      <c r="AU56" s="126"/>
      <c r="AV56" s="126"/>
      <c r="AW56" s="126"/>
      <c r="AX56" s="126"/>
      <c r="AY56" s="126"/>
      <c r="AZ56" s="126"/>
      <c r="BA56" s="126"/>
      <c r="BB56" s="126"/>
      <c r="BC56" s="126"/>
      <c r="BD56" s="126"/>
      <c r="BE56" s="18"/>
      <c r="BF56" s="18"/>
      <c r="BG56" s="18"/>
      <c r="BH56" s="18"/>
      <c r="BI56" s="18"/>
      <c r="BJ56" s="18"/>
      <c r="BK56" s="18"/>
      <c r="BL56" s="18"/>
      <c r="BM56" s="18"/>
      <c r="BN56" s="18"/>
      <c r="BO56" s="18"/>
      <c r="BP56" s="18"/>
      <c r="BQ56" s="18"/>
      <c r="BR56" s="18"/>
      <c r="BS56" s="18"/>
      <c r="BT56" s="18"/>
      <c r="BU56" s="18"/>
    </row>
    <row r="57" spans="1:73" ht="5.15" customHeight="1" x14ac:dyDescent="0.3">
      <c r="A57" s="310"/>
      <c r="B57" s="203"/>
      <c r="C57" s="122"/>
      <c r="D57" s="25"/>
      <c r="E57" s="25"/>
      <c r="F57" s="25"/>
      <c r="G57" s="25"/>
      <c r="H57" s="25"/>
      <c r="I57" s="25"/>
      <c r="J57" s="25"/>
      <c r="K57" s="25"/>
      <c r="L57" s="25"/>
      <c r="M57" s="25"/>
      <c r="N57" s="25"/>
      <c r="O57" s="132"/>
      <c r="P57" s="124"/>
      <c r="Q57" s="124"/>
      <c r="R57" s="25"/>
      <c r="S57" s="25"/>
      <c r="T57" s="25"/>
      <c r="U57" s="25"/>
      <c r="V57" s="25"/>
      <c r="W57" s="25"/>
      <c r="X57" s="25"/>
      <c r="Y57" s="25"/>
      <c r="Z57" s="25"/>
      <c r="AA57" s="25"/>
      <c r="AB57" s="25"/>
      <c r="AC57" s="25"/>
      <c r="AD57" s="25"/>
      <c r="AE57" s="25"/>
      <c r="AF57" s="25"/>
      <c r="AG57" s="25"/>
      <c r="AH57" s="25"/>
      <c r="AI57" s="25"/>
      <c r="AJ57" s="191"/>
      <c r="AK57" s="126"/>
      <c r="AL57" s="126"/>
      <c r="AM57" s="126"/>
      <c r="AN57" s="126"/>
      <c r="AO57" s="126"/>
      <c r="AP57" s="126"/>
      <c r="AQ57" s="126"/>
      <c r="AR57" s="126"/>
      <c r="AS57" s="126"/>
      <c r="AT57" s="126"/>
      <c r="AU57" s="126"/>
      <c r="AV57" s="126"/>
      <c r="AW57" s="126"/>
      <c r="AX57" s="126"/>
      <c r="AY57" s="126"/>
      <c r="AZ57" s="126"/>
      <c r="BA57" s="126"/>
      <c r="BB57" s="126"/>
      <c r="BC57" s="126"/>
      <c r="BD57" s="126"/>
      <c r="BE57" s="18"/>
      <c r="BF57" s="18"/>
      <c r="BG57" s="18"/>
      <c r="BH57" s="18"/>
      <c r="BI57" s="18"/>
      <c r="BJ57" s="18"/>
      <c r="BK57" s="18"/>
      <c r="BL57" s="18"/>
      <c r="BM57" s="18"/>
      <c r="BN57" s="18"/>
      <c r="BO57" s="18"/>
      <c r="BP57" s="18"/>
      <c r="BQ57" s="18"/>
      <c r="BR57" s="18"/>
      <c r="BS57" s="18"/>
      <c r="BT57" s="18"/>
      <c r="BU57" s="18"/>
    </row>
    <row r="58" spans="1:73" ht="4" customHeight="1" x14ac:dyDescent="0.3">
      <c r="A58" s="311"/>
      <c r="B58" s="204"/>
      <c r="C58" s="139"/>
      <c r="D58" s="140"/>
      <c r="E58" s="140"/>
      <c r="F58" s="140"/>
      <c r="G58" s="140"/>
      <c r="H58" s="30"/>
      <c r="I58" s="30"/>
      <c r="J58" s="30"/>
      <c r="K58" s="30"/>
      <c r="L58" s="30"/>
      <c r="M58" s="30"/>
      <c r="N58" s="30"/>
      <c r="O58" s="141"/>
      <c r="P58" s="142"/>
      <c r="Q58" s="142"/>
      <c r="R58" s="30"/>
      <c r="S58" s="30"/>
      <c r="T58" s="30"/>
      <c r="U58" s="30"/>
      <c r="V58" s="30"/>
      <c r="W58" s="30"/>
      <c r="X58" s="30"/>
      <c r="Y58" s="30"/>
      <c r="Z58" s="30"/>
      <c r="AA58" s="30"/>
      <c r="AB58" s="30"/>
      <c r="AC58" s="30"/>
      <c r="AD58" s="30"/>
      <c r="AE58" s="30"/>
      <c r="AF58" s="30"/>
      <c r="AG58" s="30"/>
      <c r="AH58" s="30"/>
      <c r="AI58" s="143"/>
      <c r="AJ58" s="191"/>
      <c r="AK58" s="126"/>
      <c r="AL58" s="126"/>
      <c r="AM58" s="126"/>
      <c r="AN58" s="126"/>
      <c r="AO58" s="126"/>
      <c r="AP58" s="126"/>
      <c r="AQ58" s="126"/>
      <c r="AR58" s="126"/>
      <c r="AS58" s="126"/>
      <c r="AT58" s="126"/>
      <c r="AU58" s="126"/>
      <c r="AV58" s="126"/>
      <c r="AW58" s="126"/>
      <c r="AX58" s="126"/>
      <c r="AY58" s="126"/>
      <c r="AZ58" s="126"/>
      <c r="BA58" s="126"/>
      <c r="BB58" s="126"/>
      <c r="BC58" s="126"/>
      <c r="BD58" s="126"/>
      <c r="BE58" s="18"/>
      <c r="BF58" s="18"/>
      <c r="BG58" s="18"/>
      <c r="BH58" s="18"/>
      <c r="BI58" s="18"/>
      <c r="BJ58" s="18"/>
      <c r="BK58" s="18"/>
      <c r="BL58" s="18"/>
      <c r="BM58" s="18"/>
      <c r="BN58" s="18"/>
      <c r="BO58" s="18"/>
      <c r="BP58" s="18"/>
      <c r="BQ58" s="18"/>
      <c r="BR58" s="18"/>
      <c r="BS58" s="18"/>
      <c r="BT58" s="18"/>
      <c r="BU58" s="18"/>
    </row>
    <row r="59" spans="1:73" x14ac:dyDescent="0.25">
      <c r="A59" s="311"/>
      <c r="B59" s="204"/>
      <c r="C59" s="144" t="s">
        <v>17</v>
      </c>
      <c r="D59" s="19"/>
      <c r="E59" s="19"/>
      <c r="F59" s="145" t="s">
        <v>53</v>
      </c>
      <c r="G59" s="25"/>
      <c r="H59" s="25" t="s">
        <v>1</v>
      </c>
      <c r="I59" s="26"/>
      <c r="J59" s="25"/>
      <c r="K59" s="25"/>
      <c r="L59" s="25"/>
      <c r="M59" s="25"/>
      <c r="N59" s="18"/>
      <c r="O59" s="551" t="s">
        <v>454</v>
      </c>
      <c r="P59" s="559"/>
      <c r="Q59" s="559"/>
      <c r="R59" s="559"/>
      <c r="S59" s="559"/>
      <c r="T59" s="559"/>
      <c r="U59" s="559"/>
      <c r="V59" s="559"/>
      <c r="W59" s="559"/>
      <c r="X59" s="559"/>
      <c r="Y59" s="552"/>
      <c r="Z59" s="26"/>
      <c r="AA59" s="26" t="s">
        <v>71</v>
      </c>
      <c r="AB59" s="19"/>
      <c r="AC59" s="19"/>
      <c r="AD59" s="19"/>
      <c r="AE59" s="19"/>
      <c r="AF59" s="26"/>
      <c r="AG59" s="551" t="s">
        <v>18</v>
      </c>
      <c r="AH59" s="552"/>
      <c r="AI59" s="146"/>
      <c r="AJ59" s="191"/>
      <c r="AK59" s="126"/>
      <c r="AL59" s="126"/>
      <c r="AM59" s="126"/>
      <c r="AN59" s="126"/>
      <c r="AO59" s="126"/>
      <c r="AP59" s="126"/>
      <c r="AQ59" s="126"/>
      <c r="AR59" s="126"/>
      <c r="AS59" s="126"/>
      <c r="AT59" s="126"/>
      <c r="AU59" s="126"/>
      <c r="AV59" s="126"/>
      <c r="AW59" s="126"/>
      <c r="AX59" s="126"/>
      <c r="AY59" s="126"/>
      <c r="AZ59" s="126"/>
      <c r="BA59" s="126"/>
      <c r="BB59" s="126"/>
      <c r="BC59" s="126"/>
      <c r="BD59" s="126"/>
      <c r="BE59" s="18"/>
      <c r="BF59" s="18"/>
      <c r="BG59" s="18"/>
      <c r="BH59" s="18"/>
      <c r="BI59" s="18"/>
      <c r="BJ59" s="18"/>
      <c r="BK59" s="18"/>
      <c r="BL59" s="18"/>
      <c r="BM59" s="18"/>
      <c r="BN59" s="18"/>
      <c r="BO59" s="18"/>
      <c r="BP59" s="18"/>
      <c r="BQ59" s="18"/>
      <c r="BR59" s="18"/>
      <c r="BS59" s="18"/>
      <c r="BT59" s="18"/>
      <c r="BU59" s="18"/>
    </row>
    <row r="60" spans="1:73" x14ac:dyDescent="0.25">
      <c r="A60" s="311"/>
      <c r="B60" s="204"/>
      <c r="C60" s="144"/>
      <c r="D60" s="19"/>
      <c r="E60" s="19"/>
      <c r="F60" s="145" t="s">
        <v>18</v>
      </c>
      <c r="G60" s="25"/>
      <c r="H60" s="125" t="s">
        <v>0</v>
      </c>
      <c r="I60" s="26"/>
      <c r="J60" s="25"/>
      <c r="K60" s="25"/>
      <c r="L60" s="25"/>
      <c r="M60" s="25"/>
      <c r="N60" s="18"/>
      <c r="O60" s="551" t="s">
        <v>454</v>
      </c>
      <c r="P60" s="559"/>
      <c r="Q60" s="559"/>
      <c r="R60" s="559"/>
      <c r="S60" s="559"/>
      <c r="T60" s="559"/>
      <c r="U60" s="559"/>
      <c r="V60" s="559"/>
      <c r="W60" s="559"/>
      <c r="X60" s="559"/>
      <c r="Y60" s="552"/>
      <c r="Z60" s="26"/>
      <c r="AA60" s="26" t="s">
        <v>71</v>
      </c>
      <c r="AB60" s="19"/>
      <c r="AC60" s="19"/>
      <c r="AD60" s="19"/>
      <c r="AE60" s="19"/>
      <c r="AF60" s="26"/>
      <c r="AG60" s="551" t="s">
        <v>47</v>
      </c>
      <c r="AH60" s="552"/>
      <c r="AI60" s="146"/>
      <c r="AJ60" s="191"/>
      <c r="AK60" s="126"/>
      <c r="AL60" s="126"/>
      <c r="AM60" s="126"/>
      <c r="AN60" s="126"/>
      <c r="AO60" s="126"/>
      <c r="AP60" s="126"/>
      <c r="AQ60" s="126"/>
      <c r="AR60" s="126"/>
      <c r="AS60" s="126"/>
      <c r="AT60" s="126"/>
      <c r="AU60" s="126"/>
      <c r="AV60" s="126"/>
      <c r="AW60" s="126"/>
      <c r="AX60" s="126"/>
      <c r="AY60" s="126"/>
      <c r="AZ60" s="126"/>
      <c r="BA60" s="126"/>
      <c r="BB60" s="126"/>
      <c r="BC60" s="126"/>
      <c r="BD60" s="126"/>
      <c r="BE60" s="18"/>
      <c r="BF60" s="18"/>
      <c r="BG60" s="18"/>
      <c r="BH60" s="18"/>
      <c r="BI60" s="18"/>
      <c r="BJ60" s="18"/>
      <c r="BK60" s="18"/>
      <c r="BL60" s="18"/>
      <c r="BM60" s="18"/>
      <c r="BN60" s="18"/>
      <c r="BO60" s="18"/>
      <c r="BP60" s="18"/>
      <c r="BQ60" s="18"/>
      <c r="BR60" s="18"/>
      <c r="BS60" s="18"/>
      <c r="BT60" s="18"/>
      <c r="BU60" s="18"/>
    </row>
    <row r="61" spans="1:73" ht="4" customHeight="1" x14ac:dyDescent="0.3">
      <c r="A61" s="311"/>
      <c r="B61" s="204"/>
      <c r="C61" s="147"/>
      <c r="D61" s="148"/>
      <c r="E61" s="148"/>
      <c r="F61" s="148"/>
      <c r="G61" s="149"/>
      <c r="H61" s="32"/>
      <c r="I61" s="32"/>
      <c r="J61" s="32"/>
      <c r="K61" s="32"/>
      <c r="L61" s="32"/>
      <c r="M61" s="32"/>
      <c r="N61" s="32"/>
      <c r="O61" s="150"/>
      <c r="P61" s="151"/>
      <c r="Q61" s="152"/>
      <c r="R61" s="32"/>
      <c r="S61" s="32"/>
      <c r="T61" s="32"/>
      <c r="U61" s="32"/>
      <c r="V61" s="32"/>
      <c r="W61" s="32"/>
      <c r="X61" s="32"/>
      <c r="Y61" s="32"/>
      <c r="Z61" s="32"/>
      <c r="AA61" s="31"/>
      <c r="AB61" s="32"/>
      <c r="AC61" s="32"/>
      <c r="AD61" s="32"/>
      <c r="AE61" s="32"/>
      <c r="AF61" s="32"/>
      <c r="AG61" s="153"/>
      <c r="AH61" s="154"/>
      <c r="AI61" s="155"/>
      <c r="AJ61" s="191"/>
      <c r="AK61" s="126"/>
      <c r="AL61" s="126"/>
      <c r="AM61" s="126"/>
      <c r="AN61" s="126"/>
      <c r="AO61" s="126"/>
      <c r="AP61" s="126"/>
      <c r="AQ61" s="126"/>
      <c r="AR61" s="126"/>
      <c r="AS61" s="126"/>
      <c r="AT61" s="126"/>
      <c r="AU61" s="126"/>
      <c r="AV61" s="126"/>
      <c r="AW61" s="126"/>
      <c r="AX61" s="126"/>
      <c r="AY61" s="126"/>
      <c r="AZ61" s="126"/>
      <c r="BA61" s="126"/>
      <c r="BB61" s="126"/>
      <c r="BC61" s="126"/>
      <c r="BD61" s="126"/>
      <c r="BE61" s="18"/>
      <c r="BF61" s="18"/>
      <c r="BG61" s="18"/>
      <c r="BH61" s="18"/>
      <c r="BI61" s="18"/>
      <c r="BJ61" s="18"/>
      <c r="BK61" s="18"/>
      <c r="BL61" s="18"/>
      <c r="BM61" s="18"/>
      <c r="BN61" s="18"/>
      <c r="BO61" s="18"/>
      <c r="BP61" s="18"/>
      <c r="BQ61" s="18"/>
      <c r="BR61" s="18"/>
      <c r="BS61" s="18"/>
      <c r="BT61" s="18"/>
      <c r="BU61" s="18"/>
    </row>
    <row r="62" spans="1:73" ht="5.15" customHeight="1" x14ac:dyDescent="0.3">
      <c r="A62" s="311"/>
      <c r="B62" s="205"/>
      <c r="C62" s="19"/>
      <c r="D62" s="19"/>
      <c r="E62" s="19"/>
      <c r="F62" s="19"/>
      <c r="G62" s="19"/>
      <c r="H62" s="25"/>
      <c r="I62" s="25"/>
      <c r="J62" s="25"/>
      <c r="K62" s="25"/>
      <c r="L62" s="25"/>
      <c r="M62" s="25"/>
      <c r="N62" s="25"/>
      <c r="O62" s="132"/>
      <c r="P62" s="124"/>
      <c r="Q62" s="124"/>
      <c r="R62" s="25"/>
      <c r="S62" s="25"/>
      <c r="T62" s="25"/>
      <c r="U62" s="25"/>
      <c r="V62" s="25"/>
      <c r="W62" s="25"/>
      <c r="X62" s="25"/>
      <c r="Y62" s="25"/>
      <c r="Z62" s="25"/>
      <c r="AA62" s="26"/>
      <c r="AB62" s="25"/>
      <c r="AC62" s="25"/>
      <c r="AD62" s="25"/>
      <c r="AE62" s="25"/>
      <c r="AF62" s="25"/>
      <c r="AG62" s="103"/>
      <c r="AH62" s="103"/>
      <c r="AI62" s="25"/>
      <c r="AJ62" s="191"/>
      <c r="AK62" s="126"/>
      <c r="AL62" s="126"/>
      <c r="AM62" s="126"/>
      <c r="AN62" s="126"/>
      <c r="AO62" s="126"/>
      <c r="AP62" s="126"/>
      <c r="AQ62" s="126"/>
      <c r="AR62" s="126"/>
      <c r="AS62" s="126"/>
      <c r="AT62" s="126"/>
      <c r="AU62" s="126"/>
      <c r="AV62" s="126"/>
      <c r="AW62" s="126"/>
      <c r="AX62" s="126"/>
      <c r="AY62" s="126"/>
      <c r="AZ62" s="126"/>
      <c r="BA62" s="126"/>
      <c r="BB62" s="126"/>
      <c r="BC62" s="126"/>
      <c r="BD62" s="126"/>
      <c r="BE62" s="18"/>
      <c r="BF62" s="18"/>
      <c r="BG62" s="18"/>
      <c r="BH62" s="18"/>
      <c r="BI62" s="18"/>
      <c r="BJ62" s="18"/>
      <c r="BK62" s="18"/>
      <c r="BL62" s="18"/>
      <c r="BM62" s="18"/>
      <c r="BN62" s="18"/>
      <c r="BO62" s="18"/>
      <c r="BP62" s="18"/>
      <c r="BQ62" s="18"/>
      <c r="BR62" s="18"/>
      <c r="BS62" s="18"/>
      <c r="BT62" s="18"/>
      <c r="BU62" s="18"/>
    </row>
    <row r="63" spans="1:73" x14ac:dyDescent="0.25">
      <c r="A63" s="310"/>
      <c r="B63" s="190"/>
      <c r="C63" s="202" t="s">
        <v>513</v>
      </c>
      <c r="D63" s="25"/>
      <c r="E63" s="25" t="s">
        <v>122</v>
      </c>
      <c r="F63" s="25"/>
      <c r="G63" s="25"/>
      <c r="H63" s="25"/>
      <c r="I63" s="25"/>
      <c r="J63" s="26"/>
      <c r="K63" s="25"/>
      <c r="L63" s="26"/>
      <c r="M63" s="26"/>
      <c r="N63" s="18"/>
      <c r="O63" s="694" t="s">
        <v>472</v>
      </c>
      <c r="P63" s="695"/>
      <c r="Q63" s="695"/>
      <c r="R63" s="695"/>
      <c r="S63" s="695"/>
      <c r="T63" s="695"/>
      <c r="U63" s="695"/>
      <c r="V63" s="695"/>
      <c r="W63" s="695"/>
      <c r="X63" s="695"/>
      <c r="Y63" s="696"/>
      <c r="Z63" s="26"/>
      <c r="AA63" s="26" t="s">
        <v>71</v>
      </c>
      <c r="AB63" s="19"/>
      <c r="AC63" s="19"/>
      <c r="AD63" s="19"/>
      <c r="AE63" s="19"/>
      <c r="AF63" s="26"/>
      <c r="AG63" s="551" t="s">
        <v>18</v>
      </c>
      <c r="AH63" s="552"/>
      <c r="AI63" s="156"/>
      <c r="AJ63" s="191"/>
      <c r="AK63" s="126"/>
      <c r="AL63" s="126"/>
      <c r="AM63" s="126"/>
      <c r="AN63" s="126"/>
      <c r="AO63" s="126"/>
      <c r="AP63" s="126"/>
      <c r="AQ63" s="126"/>
      <c r="AR63" s="126"/>
      <c r="AS63" s="126"/>
      <c r="AT63" s="126"/>
      <c r="AU63" s="126"/>
      <c r="AV63" s="126"/>
      <c r="AW63" s="126"/>
      <c r="AX63" s="126"/>
      <c r="AY63" s="126"/>
      <c r="AZ63" s="126"/>
      <c r="BA63" s="126"/>
      <c r="BB63" s="126"/>
      <c r="BC63" s="126"/>
      <c r="BD63" s="126"/>
      <c r="BE63" s="18"/>
      <c r="BF63" s="18"/>
      <c r="BG63" s="18"/>
      <c r="BH63" s="18"/>
      <c r="BI63" s="18"/>
      <c r="BJ63" s="18"/>
      <c r="BK63" s="18"/>
      <c r="BL63" s="18"/>
      <c r="BM63" s="18"/>
      <c r="BN63" s="18"/>
      <c r="BO63" s="18"/>
      <c r="BP63" s="18"/>
      <c r="BQ63" s="18"/>
      <c r="BR63" s="18"/>
      <c r="BS63" s="18"/>
      <c r="BT63" s="18"/>
      <c r="BU63" s="18"/>
    </row>
    <row r="64" spans="1:73" x14ac:dyDescent="0.25">
      <c r="A64" s="126"/>
      <c r="B64" s="190"/>
      <c r="C64" s="202" t="s">
        <v>513</v>
      </c>
      <c r="D64" s="25"/>
      <c r="E64" s="25" t="s">
        <v>121</v>
      </c>
      <c r="F64" s="25"/>
      <c r="G64" s="25"/>
      <c r="H64" s="25"/>
      <c r="I64" s="25"/>
      <c r="J64" s="26"/>
      <c r="K64" s="25"/>
      <c r="L64" s="26"/>
      <c r="M64" s="26"/>
      <c r="N64" s="18"/>
      <c r="O64" s="694" t="s">
        <v>473</v>
      </c>
      <c r="P64" s="695"/>
      <c r="Q64" s="695"/>
      <c r="R64" s="695"/>
      <c r="S64" s="695"/>
      <c r="T64" s="695"/>
      <c r="U64" s="695"/>
      <c r="V64" s="695"/>
      <c r="W64" s="695"/>
      <c r="X64" s="695"/>
      <c r="Y64" s="696"/>
      <c r="Z64" s="26"/>
      <c r="AA64" s="26" t="s">
        <v>71</v>
      </c>
      <c r="AB64" s="19"/>
      <c r="AC64" s="19"/>
      <c r="AD64" s="19"/>
      <c r="AE64" s="19"/>
      <c r="AF64" s="26"/>
      <c r="AG64" s="551" t="s">
        <v>18</v>
      </c>
      <c r="AH64" s="552"/>
      <c r="AI64" s="156"/>
      <c r="AJ64" s="191"/>
      <c r="AK64" s="126"/>
      <c r="AL64" s="126"/>
      <c r="AM64" s="126"/>
      <c r="AN64" s="126"/>
      <c r="AO64" s="126"/>
      <c r="AP64" s="126"/>
      <c r="AQ64" s="126"/>
      <c r="AR64" s="126"/>
      <c r="AS64" s="126"/>
      <c r="AT64" s="126"/>
      <c r="AU64" s="126"/>
      <c r="AV64" s="126"/>
      <c r="AW64" s="126"/>
      <c r="AX64" s="126"/>
      <c r="AY64" s="126"/>
      <c r="AZ64" s="126"/>
      <c r="BA64" s="126"/>
      <c r="BB64" s="126"/>
      <c r="BC64" s="126"/>
      <c r="BD64" s="126"/>
      <c r="BE64" s="18"/>
      <c r="BF64" s="18"/>
      <c r="BG64" s="18"/>
      <c r="BH64" s="18"/>
      <c r="BI64" s="18"/>
      <c r="BJ64" s="18"/>
      <c r="BK64" s="18"/>
      <c r="BL64" s="18"/>
      <c r="BM64" s="18"/>
      <c r="BN64" s="18"/>
      <c r="BO64" s="18"/>
      <c r="BP64" s="18"/>
      <c r="BQ64" s="18"/>
      <c r="BR64" s="18"/>
      <c r="BS64" s="18"/>
      <c r="BT64" s="18"/>
      <c r="BU64" s="18"/>
    </row>
    <row r="65" spans="1:73" x14ac:dyDescent="0.25">
      <c r="A65" s="18"/>
      <c r="B65" s="203"/>
      <c r="C65" s="202" t="s">
        <v>513</v>
      </c>
      <c r="D65" s="25"/>
      <c r="E65" s="25" t="s">
        <v>123</v>
      </c>
      <c r="F65" s="25"/>
      <c r="G65" s="25"/>
      <c r="H65" s="25"/>
      <c r="I65" s="25"/>
      <c r="J65" s="26"/>
      <c r="K65" s="25"/>
      <c r="L65" s="26"/>
      <c r="M65" s="26"/>
      <c r="N65" s="18"/>
      <c r="O65" s="694" t="s">
        <v>473</v>
      </c>
      <c r="P65" s="695"/>
      <c r="Q65" s="695"/>
      <c r="R65" s="695"/>
      <c r="S65" s="695"/>
      <c r="T65" s="695"/>
      <c r="U65" s="695"/>
      <c r="V65" s="695"/>
      <c r="W65" s="695"/>
      <c r="X65" s="695"/>
      <c r="Y65" s="696"/>
      <c r="Z65" s="26"/>
      <c r="AA65" s="26" t="s">
        <v>71</v>
      </c>
      <c r="AB65" s="19"/>
      <c r="AC65" s="19"/>
      <c r="AD65" s="19"/>
      <c r="AE65" s="19"/>
      <c r="AF65" s="26"/>
      <c r="AG65" s="551" t="s">
        <v>18</v>
      </c>
      <c r="AH65" s="552"/>
      <c r="AI65" s="156"/>
      <c r="AJ65" s="191"/>
      <c r="AK65" s="126"/>
      <c r="AL65" s="126"/>
      <c r="AM65" s="126"/>
      <c r="AN65" s="126"/>
      <c r="AO65" s="126"/>
      <c r="AP65" s="126"/>
      <c r="AQ65" s="126"/>
      <c r="AR65" s="126"/>
      <c r="AS65" s="126"/>
      <c r="AT65" s="126"/>
      <c r="AU65" s="126"/>
      <c r="AV65" s="126"/>
      <c r="AW65" s="126"/>
      <c r="AX65" s="126"/>
      <c r="AY65" s="126"/>
      <c r="AZ65" s="126"/>
      <c r="BA65" s="126"/>
      <c r="BB65" s="126"/>
      <c r="BC65" s="126"/>
      <c r="BD65" s="126"/>
      <c r="BE65" s="18"/>
      <c r="BF65" s="18"/>
      <c r="BG65" s="18"/>
      <c r="BH65" s="18"/>
      <c r="BI65" s="18"/>
      <c r="BJ65" s="18"/>
      <c r="BK65" s="18"/>
      <c r="BL65" s="18"/>
      <c r="BM65" s="18"/>
      <c r="BN65" s="18"/>
      <c r="BO65" s="18"/>
      <c r="BP65" s="18"/>
      <c r="BQ65" s="18"/>
      <c r="BR65" s="18"/>
      <c r="BS65" s="18"/>
      <c r="BT65" s="18"/>
      <c r="BU65" s="18"/>
    </row>
    <row r="66" spans="1:73" ht="12.75" customHeight="1" x14ac:dyDescent="0.25">
      <c r="A66" s="126"/>
      <c r="B66" s="203"/>
      <c r="C66" s="202" t="s">
        <v>513</v>
      </c>
      <c r="D66" s="130"/>
      <c r="E66" s="25" t="s">
        <v>125</v>
      </c>
      <c r="F66" s="25"/>
      <c r="G66" s="25"/>
      <c r="H66" s="25"/>
      <c r="I66" s="25"/>
      <c r="J66" s="26"/>
      <c r="K66" s="25"/>
      <c r="L66" s="26"/>
      <c r="M66" s="26"/>
      <c r="N66" s="18"/>
      <c r="O66" s="694" t="s">
        <v>474</v>
      </c>
      <c r="P66" s="695"/>
      <c r="Q66" s="695"/>
      <c r="R66" s="695"/>
      <c r="S66" s="695"/>
      <c r="T66" s="695"/>
      <c r="U66" s="695"/>
      <c r="V66" s="695"/>
      <c r="W66" s="695"/>
      <c r="X66" s="695"/>
      <c r="Y66" s="696"/>
      <c r="Z66" s="26"/>
      <c r="AA66" s="26" t="s">
        <v>71</v>
      </c>
      <c r="AB66" s="19"/>
      <c r="AC66" s="19"/>
      <c r="AD66" s="19"/>
      <c r="AE66" s="19"/>
      <c r="AF66" s="26"/>
      <c r="AG66" s="551" t="s">
        <v>18</v>
      </c>
      <c r="AH66" s="552"/>
      <c r="AI66" s="156"/>
      <c r="AJ66" s="191"/>
      <c r="AK66" s="126"/>
      <c r="AL66" s="126"/>
      <c r="AM66" s="126"/>
      <c r="AN66" s="126"/>
      <c r="AO66" s="126"/>
      <c r="AP66" s="126"/>
      <c r="AQ66" s="126"/>
      <c r="AR66" s="126"/>
      <c r="AS66" s="126"/>
      <c r="AT66" s="126"/>
      <c r="AU66" s="126"/>
      <c r="AV66" s="126"/>
      <c r="AW66" s="126"/>
      <c r="AX66" s="126"/>
      <c r="AY66" s="126"/>
      <c r="AZ66" s="126"/>
      <c r="BA66" s="126"/>
      <c r="BB66" s="126"/>
      <c r="BC66" s="126"/>
      <c r="BD66" s="126"/>
      <c r="BE66" s="18"/>
      <c r="BF66" s="18"/>
      <c r="BG66" s="18"/>
      <c r="BH66" s="18"/>
      <c r="BI66" s="18"/>
      <c r="BJ66" s="18"/>
      <c r="BK66" s="18"/>
      <c r="BL66" s="18"/>
      <c r="BM66" s="18"/>
      <c r="BN66" s="18"/>
      <c r="BO66" s="18"/>
      <c r="BP66" s="18"/>
      <c r="BQ66" s="18"/>
      <c r="BR66" s="18"/>
      <c r="BS66" s="18"/>
      <c r="BT66" s="18"/>
      <c r="BU66" s="18"/>
    </row>
    <row r="67" spans="1:73" x14ac:dyDescent="0.25">
      <c r="A67" s="126"/>
      <c r="B67" s="203"/>
      <c r="C67" s="202" t="s">
        <v>513</v>
      </c>
      <c r="D67" s="130"/>
      <c r="E67" s="25" t="s">
        <v>124</v>
      </c>
      <c r="F67" s="25"/>
      <c r="G67" s="25"/>
      <c r="H67" s="25"/>
      <c r="I67" s="25"/>
      <c r="J67" s="26"/>
      <c r="K67" s="25"/>
      <c r="L67" s="26"/>
      <c r="M67" s="26"/>
      <c r="N67" s="18"/>
      <c r="O67" s="694" t="s">
        <v>474</v>
      </c>
      <c r="P67" s="695"/>
      <c r="Q67" s="695"/>
      <c r="R67" s="695"/>
      <c r="S67" s="695"/>
      <c r="T67" s="695"/>
      <c r="U67" s="695"/>
      <c r="V67" s="695"/>
      <c r="W67" s="695"/>
      <c r="X67" s="695"/>
      <c r="Y67" s="696"/>
      <c r="Z67" s="26"/>
      <c r="AA67" s="26" t="s">
        <v>71</v>
      </c>
      <c r="AB67" s="19"/>
      <c r="AC67" s="19"/>
      <c r="AD67" s="19"/>
      <c r="AE67" s="19"/>
      <c r="AF67" s="26"/>
      <c r="AG67" s="551" t="s">
        <v>18</v>
      </c>
      <c r="AH67" s="552"/>
      <c r="AI67" s="156"/>
      <c r="AJ67" s="191"/>
      <c r="AK67" s="126"/>
      <c r="AL67" s="126"/>
      <c r="AM67" s="126"/>
      <c r="AN67" s="126"/>
      <c r="AO67" s="126"/>
      <c r="AP67" s="126"/>
      <c r="AQ67" s="126"/>
      <c r="AR67" s="126"/>
      <c r="AS67" s="126"/>
      <c r="AT67" s="126"/>
      <c r="AU67" s="126"/>
      <c r="AV67" s="126"/>
      <c r="AW67" s="126"/>
      <c r="AX67" s="126"/>
      <c r="AY67" s="126"/>
      <c r="AZ67" s="126"/>
      <c r="BA67" s="126"/>
      <c r="BB67" s="126"/>
      <c r="BC67" s="126"/>
      <c r="BD67" s="126"/>
      <c r="BE67" s="18"/>
      <c r="BF67" s="18"/>
      <c r="BG67" s="18"/>
      <c r="BH67" s="18"/>
      <c r="BI67" s="18"/>
      <c r="BJ67" s="18"/>
      <c r="BK67" s="18"/>
      <c r="BL67" s="18"/>
      <c r="BM67" s="18"/>
      <c r="BN67" s="18"/>
      <c r="BO67" s="18"/>
      <c r="BP67" s="18"/>
      <c r="BQ67" s="18"/>
      <c r="BR67" s="18"/>
      <c r="BS67" s="18"/>
      <c r="BT67" s="18"/>
      <c r="BU67" s="18"/>
    </row>
    <row r="68" spans="1:73" x14ac:dyDescent="0.25">
      <c r="A68" s="126"/>
      <c r="B68" s="203"/>
      <c r="C68" s="455" t="s">
        <v>18</v>
      </c>
      <c r="D68" s="25"/>
      <c r="E68" s="25" t="s">
        <v>126</v>
      </c>
      <c r="F68" s="25"/>
      <c r="G68" s="25"/>
      <c r="H68" s="25"/>
      <c r="I68" s="25"/>
      <c r="J68" s="26"/>
      <c r="K68" s="25"/>
      <c r="L68" s="26"/>
      <c r="M68" s="26"/>
      <c r="N68" s="18"/>
      <c r="O68" s="694" t="s">
        <v>473</v>
      </c>
      <c r="P68" s="695"/>
      <c r="Q68" s="695"/>
      <c r="R68" s="695"/>
      <c r="S68" s="695"/>
      <c r="T68" s="695"/>
      <c r="U68" s="695"/>
      <c r="V68" s="695"/>
      <c r="W68" s="695"/>
      <c r="X68" s="695"/>
      <c r="Y68" s="696"/>
      <c r="Z68" s="26"/>
      <c r="AA68" s="26" t="s">
        <v>71</v>
      </c>
      <c r="AB68" s="19"/>
      <c r="AC68" s="19"/>
      <c r="AD68" s="19"/>
      <c r="AE68" s="19"/>
      <c r="AF68" s="26"/>
      <c r="AG68" s="551" t="s">
        <v>18</v>
      </c>
      <c r="AH68" s="552"/>
      <c r="AI68" s="156"/>
      <c r="AJ68" s="191"/>
      <c r="AK68" s="126"/>
      <c r="AL68" s="126"/>
      <c r="AM68" s="126"/>
      <c r="AN68" s="126"/>
      <c r="AO68" s="126"/>
      <c r="AP68" s="126"/>
      <c r="AQ68" s="126"/>
      <c r="AR68" s="126"/>
      <c r="AS68" s="126"/>
      <c r="AT68" s="126"/>
      <c r="AU68" s="126"/>
      <c r="AV68" s="126"/>
      <c r="AW68" s="126"/>
      <c r="AX68" s="126"/>
      <c r="AY68" s="126"/>
      <c r="AZ68" s="126"/>
      <c r="BA68" s="126"/>
      <c r="BB68" s="126"/>
      <c r="BC68" s="126"/>
      <c r="BD68" s="126"/>
      <c r="BE68" s="18"/>
      <c r="BF68" s="18"/>
      <c r="BG68" s="18"/>
      <c r="BH68" s="18"/>
      <c r="BI68" s="18"/>
      <c r="BJ68" s="18"/>
      <c r="BK68" s="18"/>
      <c r="BL68" s="18"/>
      <c r="BM68" s="18"/>
      <c r="BN68" s="18"/>
      <c r="BO68" s="18"/>
      <c r="BP68" s="18"/>
      <c r="BQ68" s="18"/>
      <c r="BR68" s="18"/>
      <c r="BS68" s="18"/>
      <c r="BT68" s="18"/>
      <c r="BU68" s="18"/>
    </row>
    <row r="69" spans="1:73" x14ac:dyDescent="0.25">
      <c r="A69" s="126"/>
      <c r="B69" s="203"/>
      <c r="C69" s="460" t="s">
        <v>513</v>
      </c>
      <c r="D69" s="410"/>
      <c r="E69" s="411" t="s">
        <v>655</v>
      </c>
      <c r="F69" s="410"/>
      <c r="G69" s="410"/>
      <c r="H69" s="410"/>
      <c r="I69" s="410"/>
      <c r="K69" s="410"/>
      <c r="O69" s="529" t="s">
        <v>730</v>
      </c>
      <c r="P69" s="530"/>
      <c r="Q69" s="530"/>
      <c r="R69" s="530"/>
      <c r="S69" s="530"/>
      <c r="T69" s="530"/>
      <c r="U69" s="530"/>
      <c r="V69" s="530"/>
      <c r="W69" s="530"/>
      <c r="X69" s="530"/>
      <c r="Y69" s="531"/>
      <c r="AA69" t="s">
        <v>71</v>
      </c>
      <c r="AG69" s="697" t="s">
        <v>18</v>
      </c>
      <c r="AH69" s="698"/>
      <c r="AI69" s="156"/>
      <c r="AJ69" s="191"/>
      <c r="AK69" s="126"/>
      <c r="AL69" s="126"/>
      <c r="AM69" s="126"/>
      <c r="AN69" s="126"/>
      <c r="AO69" s="126"/>
      <c r="AP69" s="126"/>
      <c r="AQ69" s="126"/>
      <c r="AR69" s="126"/>
      <c r="AS69" s="126"/>
      <c r="AT69" s="126"/>
      <c r="AU69" s="126"/>
      <c r="AV69" s="126"/>
      <c r="AW69" s="126"/>
      <c r="AX69" s="126"/>
      <c r="AY69" s="126"/>
      <c r="AZ69" s="126"/>
      <c r="BA69" s="126"/>
      <c r="BB69" s="126"/>
      <c r="BC69" s="126"/>
      <c r="BD69" s="126"/>
      <c r="BE69" s="18"/>
      <c r="BF69" s="18"/>
      <c r="BG69" s="18"/>
      <c r="BH69" s="18"/>
      <c r="BI69" s="18"/>
      <c r="BJ69" s="18"/>
      <c r="BK69" s="18"/>
      <c r="BL69" s="18"/>
      <c r="BM69" s="18"/>
      <c r="BN69" s="18"/>
      <c r="BO69" s="18"/>
      <c r="BP69" s="18"/>
      <c r="BQ69" s="18"/>
      <c r="BR69" s="18"/>
      <c r="BS69" s="18"/>
      <c r="BT69" s="18"/>
      <c r="BU69" s="18"/>
    </row>
    <row r="70" spans="1:73" x14ac:dyDescent="0.25">
      <c r="A70" s="126"/>
      <c r="B70" s="190"/>
      <c r="C70" s="460" t="s">
        <v>513</v>
      </c>
      <c r="D70" s="410"/>
      <c r="E70" s="411" t="s">
        <v>656</v>
      </c>
      <c r="F70" s="410"/>
      <c r="G70" s="410"/>
      <c r="H70" s="410"/>
      <c r="I70" s="410"/>
      <c r="K70" s="410"/>
      <c r="O70" s="529" t="s">
        <v>731</v>
      </c>
      <c r="P70" s="530"/>
      <c r="Q70" s="530"/>
      <c r="R70" s="530"/>
      <c r="S70" s="530"/>
      <c r="T70" s="530"/>
      <c r="U70" s="530"/>
      <c r="V70" s="530"/>
      <c r="W70" s="530"/>
      <c r="X70" s="530"/>
      <c r="Y70" s="531"/>
      <c r="AA70" t="s">
        <v>71</v>
      </c>
      <c r="AG70" s="697" t="s">
        <v>18</v>
      </c>
      <c r="AH70" s="698"/>
      <c r="AI70" s="156"/>
      <c r="AJ70" s="191"/>
      <c r="AK70" s="126"/>
      <c r="AL70" s="126"/>
      <c r="AM70" s="126"/>
      <c r="AN70" s="126"/>
      <c r="AO70" s="126"/>
      <c r="AP70" s="126"/>
      <c r="AQ70" s="126"/>
      <c r="AR70" s="126"/>
      <c r="AS70" s="126"/>
      <c r="AT70" s="126"/>
      <c r="AU70" s="126"/>
      <c r="AV70" s="126"/>
      <c r="AW70" s="126"/>
      <c r="AX70" s="126"/>
      <c r="AY70" s="126"/>
      <c r="AZ70" s="126"/>
      <c r="BA70" s="126"/>
      <c r="BB70" s="126"/>
      <c r="BC70" s="126"/>
      <c r="BD70" s="126"/>
      <c r="BE70" s="18"/>
      <c r="BF70" s="18"/>
      <c r="BG70" s="18"/>
      <c r="BH70" s="18"/>
      <c r="BI70" s="18"/>
      <c r="BJ70" s="18"/>
      <c r="BK70" s="18"/>
      <c r="BL70" s="18"/>
      <c r="BM70" s="18"/>
      <c r="BN70" s="18"/>
      <c r="BO70" s="18"/>
      <c r="BP70" s="18"/>
      <c r="BQ70" s="18"/>
      <c r="BR70" s="18"/>
      <c r="BS70" s="18"/>
      <c r="BT70" s="18"/>
      <c r="BU70" s="18"/>
    </row>
    <row r="71" spans="1:73" ht="5.15" customHeight="1" x14ac:dyDescent="0.25">
      <c r="A71" s="126"/>
      <c r="B71" s="190"/>
      <c r="C71" s="24"/>
      <c r="D71" s="25"/>
      <c r="E71" s="25"/>
      <c r="F71" s="25"/>
      <c r="G71" s="25"/>
      <c r="H71" s="25"/>
      <c r="I71" s="25"/>
      <c r="J71" s="26"/>
      <c r="K71" s="25"/>
      <c r="L71" s="26"/>
      <c r="M71" s="26"/>
      <c r="N71" s="19"/>
      <c r="O71" s="19"/>
      <c r="P71" s="19"/>
      <c r="Q71" s="19"/>
      <c r="R71" s="19"/>
      <c r="S71" s="19"/>
      <c r="T71" s="19"/>
      <c r="U71" s="19"/>
      <c r="V71" s="19"/>
      <c r="W71" s="19"/>
      <c r="X71" s="19"/>
      <c r="Y71" s="19"/>
      <c r="Z71" s="26"/>
      <c r="AA71" s="26"/>
      <c r="AB71" s="19"/>
      <c r="AC71" s="19"/>
      <c r="AD71" s="19"/>
      <c r="AE71" s="19"/>
      <c r="AF71" s="26"/>
      <c r="AG71" s="553"/>
      <c r="AH71" s="553"/>
      <c r="AI71" s="156"/>
      <c r="AJ71" s="191"/>
      <c r="AK71" s="126"/>
      <c r="AL71" s="126"/>
      <c r="AM71" s="126"/>
      <c r="AN71" s="126"/>
      <c r="AO71" s="126"/>
      <c r="AP71" s="126"/>
      <c r="AQ71" s="126"/>
      <c r="AR71" s="126"/>
      <c r="AS71" s="126"/>
      <c r="AT71" s="126"/>
      <c r="AU71" s="126"/>
      <c r="AV71" s="126"/>
      <c r="AW71" s="126"/>
      <c r="AX71" s="126"/>
      <c r="AY71" s="126"/>
      <c r="AZ71" s="126"/>
      <c r="BA71" s="126"/>
      <c r="BB71" s="126"/>
      <c r="BC71" s="126"/>
      <c r="BD71" s="126"/>
      <c r="BE71" s="18"/>
      <c r="BF71" s="18"/>
      <c r="BG71" s="18"/>
      <c r="BH71" s="18"/>
      <c r="BI71" s="18"/>
      <c r="BJ71" s="18"/>
      <c r="BK71" s="18"/>
      <c r="BL71" s="18"/>
      <c r="BM71" s="18"/>
      <c r="BN71" s="18"/>
      <c r="BO71" s="18"/>
      <c r="BP71" s="18"/>
      <c r="BQ71" s="18"/>
      <c r="BR71" s="18"/>
      <c r="BS71" s="18"/>
      <c r="BT71" s="18"/>
      <c r="BU71" s="18"/>
    </row>
    <row r="72" spans="1:73" ht="12.75" customHeight="1" x14ac:dyDescent="0.25">
      <c r="A72" s="126"/>
      <c r="B72" s="190"/>
      <c r="C72" s="202" t="s">
        <v>18</v>
      </c>
      <c r="D72" s="25"/>
      <c r="E72" s="637" t="s">
        <v>238</v>
      </c>
      <c r="F72" s="637"/>
      <c r="G72" s="637"/>
      <c r="H72" s="637"/>
      <c r="I72" s="637"/>
      <c r="J72" s="637"/>
      <c r="K72" s="637"/>
      <c r="L72" s="637"/>
      <c r="M72" s="637"/>
      <c r="N72" s="18"/>
      <c r="O72" s="551"/>
      <c r="P72" s="559"/>
      <c r="Q72" s="559"/>
      <c r="R72" s="559"/>
      <c r="S72" s="559"/>
      <c r="T72" s="559"/>
      <c r="U72" s="559"/>
      <c r="V72" s="559"/>
      <c r="W72" s="559"/>
      <c r="X72" s="559"/>
      <c r="Y72" s="552"/>
      <c r="Z72" s="26"/>
      <c r="AA72" s="642" t="s">
        <v>72</v>
      </c>
      <c r="AB72" s="642"/>
      <c r="AC72" s="642"/>
      <c r="AD72" s="642"/>
      <c r="AE72" s="642"/>
      <c r="AF72" s="26"/>
      <c r="AG72" s="677">
        <v>0</v>
      </c>
      <c r="AH72" s="679"/>
      <c r="AI72" s="156"/>
      <c r="AJ72" s="191"/>
      <c r="AK72" s="126"/>
      <c r="AL72" s="126"/>
      <c r="AM72" s="126"/>
      <c r="AN72" s="126"/>
      <c r="AO72" s="126"/>
      <c r="AP72" s="126"/>
      <c r="AQ72" s="126"/>
      <c r="AR72" s="126"/>
      <c r="AS72" s="126"/>
      <c r="AT72" s="126"/>
      <c r="AU72" s="126"/>
      <c r="AV72" s="126"/>
      <c r="AW72" s="126"/>
      <c r="AX72" s="126"/>
      <c r="AY72" s="126"/>
      <c r="AZ72" s="126"/>
      <c r="BA72" s="126"/>
      <c r="BB72" s="126"/>
      <c r="BC72" s="126"/>
      <c r="BD72" s="126"/>
      <c r="BE72" s="18"/>
      <c r="BF72" s="18"/>
      <c r="BG72" s="18"/>
      <c r="BH72" s="18"/>
      <c r="BI72" s="18"/>
      <c r="BJ72" s="18"/>
      <c r="BK72" s="18"/>
      <c r="BL72" s="18"/>
      <c r="BM72" s="18"/>
      <c r="BN72" s="18"/>
      <c r="BO72" s="18"/>
      <c r="BP72" s="18"/>
      <c r="BQ72" s="18"/>
      <c r="BR72" s="18"/>
      <c r="BS72" s="18"/>
      <c r="BT72" s="18"/>
      <c r="BU72" s="18"/>
    </row>
    <row r="73" spans="1:73" x14ac:dyDescent="0.25">
      <c r="A73" s="126"/>
      <c r="B73" s="190"/>
      <c r="C73" s="202" t="s">
        <v>513</v>
      </c>
      <c r="D73" s="25"/>
      <c r="E73" s="19" t="s">
        <v>522</v>
      </c>
      <c r="F73" s="19"/>
      <c r="G73" s="19"/>
      <c r="H73" s="19"/>
      <c r="I73" s="19"/>
      <c r="J73" s="19"/>
      <c r="K73" s="19"/>
      <c r="L73" s="19"/>
      <c r="M73" s="26"/>
      <c r="N73" s="18"/>
      <c r="O73" s="694" t="s">
        <v>607</v>
      </c>
      <c r="P73" s="695"/>
      <c r="Q73" s="695"/>
      <c r="R73" s="695"/>
      <c r="S73" s="695"/>
      <c r="T73" s="695"/>
      <c r="U73" s="695"/>
      <c r="V73" s="695"/>
      <c r="W73" s="695"/>
      <c r="X73" s="695"/>
      <c r="Y73" s="696"/>
      <c r="Z73" s="26"/>
      <c r="AA73" s="642"/>
      <c r="AB73" s="642"/>
      <c r="AC73" s="642"/>
      <c r="AD73" s="642"/>
      <c r="AE73" s="642"/>
      <c r="AF73" s="26"/>
      <c r="AG73" s="680"/>
      <c r="AH73" s="682"/>
      <c r="AI73" s="156"/>
      <c r="AJ73" s="191"/>
      <c r="AK73" s="126"/>
      <c r="AL73" s="126"/>
      <c r="AM73" s="126"/>
      <c r="AN73" s="126"/>
      <c r="AO73" s="126"/>
      <c r="AP73" s="126"/>
      <c r="AQ73" s="126"/>
      <c r="AR73" s="126"/>
      <c r="AS73" s="126"/>
      <c r="AT73" s="126"/>
      <c r="AU73" s="126"/>
      <c r="AV73" s="126"/>
      <c r="AW73" s="126"/>
      <c r="AX73" s="126"/>
      <c r="AY73" s="126"/>
      <c r="AZ73" s="126"/>
      <c r="BA73" s="126"/>
      <c r="BB73" s="126"/>
      <c r="BC73" s="126"/>
      <c r="BD73" s="126"/>
      <c r="BE73" s="18"/>
      <c r="BF73" s="18"/>
      <c r="BG73" s="18"/>
      <c r="BH73" s="18"/>
      <c r="BI73" s="18"/>
      <c r="BJ73" s="18"/>
      <c r="BK73" s="18"/>
      <c r="BL73" s="18"/>
      <c r="BM73" s="18"/>
      <c r="BN73" s="18"/>
      <c r="BO73" s="18"/>
      <c r="BP73" s="18"/>
      <c r="BQ73" s="18"/>
      <c r="BR73" s="18"/>
      <c r="BS73" s="18"/>
      <c r="BT73" s="18"/>
      <c r="BU73" s="18"/>
    </row>
    <row r="74" spans="1:73" hidden="1" x14ac:dyDescent="0.25">
      <c r="A74" s="126"/>
      <c r="B74" s="190"/>
      <c r="C74" s="202"/>
      <c r="D74" s="25"/>
      <c r="E74" s="549" t="s">
        <v>346</v>
      </c>
      <c r="F74" s="549"/>
      <c r="G74" s="549"/>
      <c r="H74" s="549"/>
      <c r="I74" s="549"/>
      <c r="J74" s="549"/>
      <c r="K74" s="549"/>
      <c r="L74" s="549"/>
      <c r="M74" s="549"/>
      <c r="N74" s="550"/>
      <c r="O74" s="551"/>
      <c r="P74" s="559"/>
      <c r="Q74" s="559"/>
      <c r="R74" s="559"/>
      <c r="S74" s="559"/>
      <c r="T74" s="559"/>
      <c r="U74" s="559"/>
      <c r="V74" s="559"/>
      <c r="W74" s="559"/>
      <c r="X74" s="559"/>
      <c r="Y74" s="552"/>
      <c r="Z74" s="26"/>
      <c r="AA74" s="167"/>
      <c r="AB74" s="167"/>
      <c r="AC74" s="167"/>
      <c r="AD74" s="167"/>
      <c r="AE74" s="167"/>
      <c r="AF74" s="26"/>
      <c r="AG74" s="131"/>
      <c r="AH74" s="131"/>
      <c r="AI74" s="156"/>
      <c r="AJ74" s="191"/>
      <c r="AK74" s="126"/>
      <c r="AL74" s="126"/>
      <c r="AM74" s="126"/>
      <c r="AN74" s="126"/>
      <c r="AO74" s="126"/>
      <c r="AP74" s="126"/>
      <c r="AQ74" s="126"/>
      <c r="AR74" s="126"/>
      <c r="AS74" s="126"/>
      <c r="AT74" s="126"/>
      <c r="AU74" s="126"/>
      <c r="AV74" s="126"/>
      <c r="AW74" s="126"/>
      <c r="AX74" s="126"/>
      <c r="AY74" s="126"/>
      <c r="AZ74" s="126"/>
      <c r="BA74" s="126"/>
      <c r="BB74" s="126"/>
      <c r="BC74" s="126"/>
      <c r="BD74" s="126"/>
      <c r="BE74" s="18"/>
      <c r="BF74" s="18"/>
      <c r="BG74" s="18"/>
      <c r="BH74" s="18"/>
      <c r="BI74" s="18"/>
      <c r="BJ74" s="18"/>
      <c r="BK74" s="18"/>
      <c r="BL74" s="18"/>
      <c r="BM74" s="18"/>
      <c r="BN74" s="18"/>
      <c r="BO74" s="18"/>
      <c r="BP74" s="18"/>
      <c r="BQ74" s="18"/>
      <c r="BR74" s="18"/>
      <c r="BS74" s="18"/>
      <c r="BT74" s="18"/>
      <c r="BU74" s="18"/>
    </row>
    <row r="75" spans="1:73" ht="5.15" customHeight="1" thickBot="1" x14ac:dyDescent="0.3">
      <c r="A75" s="126"/>
      <c r="B75" s="168"/>
      <c r="C75" s="123"/>
      <c r="D75" s="27"/>
      <c r="E75" s="27"/>
      <c r="F75" s="27"/>
      <c r="G75" s="27"/>
      <c r="H75" s="27"/>
      <c r="I75" s="27"/>
      <c r="J75" s="27"/>
      <c r="K75" s="27"/>
      <c r="L75" s="27"/>
      <c r="M75" s="28"/>
      <c r="N75" s="29"/>
      <c r="O75" s="29"/>
      <c r="P75" s="29"/>
      <c r="Q75" s="29"/>
      <c r="R75" s="29"/>
      <c r="S75" s="29"/>
      <c r="T75" s="29"/>
      <c r="U75" s="29"/>
      <c r="V75" s="29"/>
      <c r="W75" s="29"/>
      <c r="X75" s="29"/>
      <c r="Y75" s="29"/>
      <c r="Z75" s="28"/>
      <c r="AA75" s="20"/>
      <c r="AB75" s="20"/>
      <c r="AC75" s="20"/>
      <c r="AD75" s="20"/>
      <c r="AE75" s="20"/>
      <c r="AF75" s="28"/>
      <c r="AG75" s="123"/>
      <c r="AH75" s="123"/>
      <c r="AI75" s="157"/>
      <c r="AJ75" s="169"/>
      <c r="AK75" s="126"/>
      <c r="AL75" s="126"/>
      <c r="AM75" s="126"/>
      <c r="AN75" s="126"/>
      <c r="AO75" s="126"/>
      <c r="AP75" s="126"/>
      <c r="AQ75" s="126"/>
      <c r="AR75" s="126"/>
      <c r="AS75" s="126"/>
      <c r="AT75" s="126"/>
      <c r="AU75" s="126"/>
      <c r="AV75" s="126"/>
      <c r="AW75" s="126"/>
      <c r="AX75" s="126"/>
      <c r="AY75" s="126"/>
      <c r="AZ75" s="126"/>
      <c r="BA75" s="126"/>
      <c r="BB75" s="126"/>
      <c r="BC75" s="126"/>
      <c r="BD75" s="126"/>
      <c r="BE75" s="18"/>
      <c r="BF75" s="18"/>
      <c r="BG75" s="18"/>
      <c r="BH75" s="18"/>
      <c r="BI75" s="18"/>
      <c r="BJ75" s="18"/>
      <c r="BK75" s="18"/>
      <c r="BL75" s="18"/>
      <c r="BM75" s="18"/>
      <c r="BN75" s="18"/>
      <c r="BO75" s="18"/>
      <c r="BP75" s="18"/>
      <c r="BQ75" s="18"/>
      <c r="BR75" s="18"/>
      <c r="BS75" s="18"/>
      <c r="BT75" s="18"/>
      <c r="BU75" s="18"/>
    </row>
    <row r="76" spans="1:73" s="14" customFormat="1" x14ac:dyDescent="0.25">
      <c r="A76" s="25"/>
      <c r="B76" s="130"/>
      <c r="C76" s="562" t="s">
        <v>446</v>
      </c>
      <c r="D76" s="562"/>
      <c r="E76" s="562"/>
      <c r="F76" s="562"/>
      <c r="G76" s="562"/>
      <c r="H76" s="562"/>
      <c r="I76" s="562"/>
      <c r="J76" s="562"/>
      <c r="K76" s="562"/>
      <c r="L76" s="562"/>
      <c r="M76" s="562"/>
      <c r="N76" s="562"/>
      <c r="O76" s="562"/>
      <c r="P76" s="562"/>
      <c r="Q76" s="562"/>
      <c r="R76" s="562"/>
      <c r="S76" s="562"/>
      <c r="T76" s="562"/>
      <c r="U76" s="562"/>
      <c r="V76" s="562"/>
      <c r="W76" s="562"/>
      <c r="X76" s="562"/>
      <c r="Y76" s="562"/>
      <c r="Z76" s="19"/>
      <c r="AA76" s="39"/>
      <c r="AB76" s="21"/>
      <c r="AC76" s="22"/>
      <c r="AD76" s="22"/>
      <c r="AE76" s="23" t="s">
        <v>73</v>
      </c>
      <c r="AF76" s="22"/>
      <c r="AG76" s="162" t="s">
        <v>619</v>
      </c>
      <c r="AH76" s="163"/>
      <c r="AI76" s="156"/>
      <c r="AJ76" s="25"/>
      <c r="AK76" s="25"/>
      <c r="AL76" s="126"/>
      <c r="AM76" s="126"/>
      <c r="AN76" s="126"/>
      <c r="AO76" s="126"/>
      <c r="AP76" s="126"/>
      <c r="AQ76" s="126"/>
      <c r="AR76" s="126"/>
      <c r="AS76" s="126"/>
      <c r="AT76" s="126"/>
      <c r="AU76" s="126"/>
      <c r="AV76" s="126"/>
      <c r="AW76" s="126"/>
      <c r="AX76" s="126"/>
      <c r="AY76" s="126"/>
      <c r="AZ76" s="126"/>
      <c r="BA76" s="126"/>
      <c r="BB76" s="126"/>
      <c r="BC76" s="126"/>
      <c r="BD76" s="126"/>
      <c r="BE76" s="22"/>
      <c r="BF76" s="22"/>
      <c r="BG76" s="22"/>
      <c r="BH76" s="22"/>
      <c r="BI76" s="22"/>
      <c r="BJ76" s="22"/>
      <c r="BK76" s="22"/>
      <c r="BL76" s="22"/>
      <c r="BM76" s="22"/>
      <c r="BN76" s="22"/>
      <c r="BO76" s="22"/>
      <c r="BP76" s="22"/>
      <c r="BQ76" s="22"/>
      <c r="BR76" s="22"/>
      <c r="BS76" s="22"/>
      <c r="BT76" s="22"/>
      <c r="BU76" s="22"/>
    </row>
    <row r="77" spans="1:73" ht="7" customHeight="1" x14ac:dyDescent="0.3">
      <c r="A77" s="25"/>
      <c r="B77" s="25"/>
      <c r="C77" s="25"/>
      <c r="D77" s="25"/>
      <c r="E77" s="25"/>
      <c r="F77" s="25"/>
      <c r="G77" s="25"/>
      <c r="H77" s="25"/>
      <c r="I77" s="25"/>
      <c r="J77" s="25"/>
      <c r="K77" s="25"/>
      <c r="L77" s="25"/>
      <c r="M77" s="25"/>
      <c r="N77" s="25"/>
      <c r="O77" s="132"/>
      <c r="P77" s="124"/>
      <c r="Q77" s="124"/>
      <c r="R77" s="25"/>
      <c r="S77" s="25"/>
      <c r="T77" s="25"/>
      <c r="U77" s="25"/>
      <c r="V77" s="25"/>
      <c r="W77" s="25"/>
      <c r="X77" s="25"/>
      <c r="Y77" s="25"/>
      <c r="Z77" s="18"/>
      <c r="AA77" s="25"/>
      <c r="AB77" s="25"/>
      <c r="AC77" s="25"/>
      <c r="AD77" s="25"/>
      <c r="AE77" s="25"/>
      <c r="AF77" s="25"/>
      <c r="AG77" s="178"/>
      <c r="AH77" s="25"/>
      <c r="AI77" s="25"/>
      <c r="AJ77" s="25"/>
      <c r="AK77" s="25"/>
      <c r="AL77" s="126"/>
      <c r="AM77" s="126"/>
      <c r="AN77" s="126"/>
      <c r="AO77" s="126"/>
      <c r="AP77" s="126"/>
      <c r="AQ77" s="126"/>
      <c r="AR77" s="126"/>
      <c r="AS77" s="126"/>
      <c r="AT77" s="126"/>
      <c r="AU77" s="126"/>
      <c r="AV77" s="126"/>
      <c r="AW77" s="126"/>
      <c r="AX77" s="126"/>
      <c r="AY77" s="126"/>
      <c r="AZ77" s="126"/>
      <c r="BA77" s="126"/>
      <c r="BB77" s="126"/>
      <c r="BC77" s="126"/>
      <c r="BD77" s="126"/>
      <c r="BE77" s="18"/>
      <c r="BF77" s="18"/>
      <c r="BG77" s="18"/>
      <c r="BH77" s="18"/>
      <c r="BI77" s="18"/>
      <c r="BJ77" s="18"/>
      <c r="BK77" s="18"/>
      <c r="BL77" s="18"/>
      <c r="BM77" s="18"/>
      <c r="BN77" s="18"/>
      <c r="BO77" s="18"/>
      <c r="BP77" s="18"/>
      <c r="BQ77" s="18"/>
      <c r="BR77" s="18"/>
      <c r="BS77" s="18"/>
      <c r="BT77" s="18"/>
      <c r="BU77" s="18"/>
    </row>
    <row r="78" spans="1:73" x14ac:dyDescent="0.25">
      <c r="A78" s="133"/>
      <c r="B78" s="133"/>
      <c r="C78" s="25"/>
      <c r="D78" s="130"/>
      <c r="E78" s="26"/>
      <c r="F78" s="26"/>
      <c r="G78" s="25"/>
      <c r="H78" s="25"/>
      <c r="I78" s="25"/>
      <c r="J78" s="25"/>
      <c r="K78" s="25"/>
      <c r="L78" s="25"/>
      <c r="M78" s="26"/>
      <c r="N78" s="26"/>
      <c r="O78" s="26"/>
      <c r="P78" s="19"/>
      <c r="Q78" s="19"/>
      <c r="R78" s="19"/>
      <c r="S78" s="19"/>
      <c r="T78" s="19"/>
      <c r="U78" s="19"/>
      <c r="V78" s="19"/>
      <c r="W78" s="18"/>
      <c r="X78" s="19"/>
      <c r="Y78" s="19"/>
      <c r="Z78" s="18"/>
      <c r="AA78" s="19"/>
      <c r="AB78" s="19"/>
      <c r="AC78" s="19"/>
      <c r="AD78" s="19"/>
      <c r="AE78" s="18"/>
      <c r="AF78" s="19"/>
      <c r="AG78" s="18"/>
      <c r="AH78" s="25"/>
      <c r="AI78" s="25"/>
      <c r="AJ78" s="25"/>
      <c r="AK78" s="25"/>
      <c r="AL78" s="126"/>
      <c r="AM78" s="126"/>
      <c r="AN78" s="126"/>
      <c r="AO78" s="126"/>
      <c r="AP78" s="126"/>
      <c r="AQ78" s="126"/>
      <c r="AR78" s="126"/>
      <c r="AS78" s="126"/>
      <c r="AT78" s="126"/>
      <c r="AU78" s="126"/>
      <c r="AV78" s="126"/>
      <c r="AW78" s="126"/>
      <c r="AX78" s="126"/>
      <c r="AY78" s="126"/>
      <c r="AZ78" s="126"/>
      <c r="BA78" s="126"/>
      <c r="BB78" s="126"/>
      <c r="BC78" s="126"/>
      <c r="BD78" s="126"/>
      <c r="BE78" s="18"/>
      <c r="BF78" s="18"/>
      <c r="BG78" s="18"/>
      <c r="BH78" s="18"/>
      <c r="BI78" s="18"/>
      <c r="BJ78" s="18"/>
      <c r="BK78" s="18"/>
      <c r="BL78" s="18"/>
      <c r="BM78" s="18"/>
      <c r="BN78" s="18"/>
      <c r="BO78" s="18"/>
      <c r="BP78" s="18"/>
      <c r="BQ78" s="18"/>
      <c r="BR78" s="18"/>
      <c r="BS78" s="18"/>
      <c r="BT78" s="18"/>
      <c r="BU78" s="18"/>
    </row>
    <row r="79" spans="1:73" ht="13" x14ac:dyDescent="0.3">
      <c r="A79" s="133"/>
      <c r="B79" s="133"/>
      <c r="C79" s="18"/>
      <c r="D79" s="18"/>
      <c r="E79" s="18"/>
      <c r="F79" s="18"/>
      <c r="G79" s="18"/>
      <c r="H79" s="18"/>
      <c r="I79" s="18"/>
      <c r="J79" s="18"/>
      <c r="K79" s="18"/>
      <c r="L79" s="18"/>
      <c r="M79" s="18"/>
      <c r="N79" s="18"/>
      <c r="O79" s="18"/>
      <c r="P79" s="18"/>
      <c r="Q79" s="18"/>
      <c r="R79" s="18"/>
      <c r="S79" s="18"/>
      <c r="T79" s="18"/>
      <c r="U79" s="18"/>
      <c r="V79" s="18"/>
      <c r="W79" s="18"/>
      <c r="X79" s="18"/>
      <c r="Y79" s="18"/>
      <c r="Z79" s="19"/>
      <c r="AA79" s="19"/>
      <c r="AB79" s="19"/>
      <c r="AC79" s="19"/>
      <c r="AD79" s="19"/>
      <c r="AE79" s="19"/>
      <c r="AF79" s="19"/>
      <c r="AG79" s="178"/>
      <c r="AH79" s="126"/>
      <c r="AI79" s="126"/>
      <c r="AJ79" s="25"/>
      <c r="AK79" s="126"/>
      <c r="AL79" s="126"/>
      <c r="AM79" s="126"/>
      <c r="AN79" s="126"/>
      <c r="AO79" s="126"/>
      <c r="AP79" s="126"/>
      <c r="AQ79" s="126"/>
      <c r="AR79" s="126"/>
      <c r="AS79" s="126"/>
      <c r="AT79" s="126"/>
      <c r="AU79" s="126"/>
      <c r="AV79" s="126"/>
      <c r="AW79" s="126"/>
      <c r="AX79" s="126"/>
      <c r="AY79" s="126"/>
      <c r="AZ79" s="126"/>
      <c r="BA79" s="126"/>
      <c r="BB79" s="126"/>
      <c r="BC79" s="126"/>
      <c r="BD79" s="126"/>
      <c r="BE79" s="18"/>
      <c r="BF79" s="18"/>
      <c r="BG79" s="18"/>
      <c r="BH79" s="18"/>
      <c r="BI79" s="18"/>
      <c r="BJ79" s="18"/>
      <c r="BK79" s="18"/>
      <c r="BL79" s="18"/>
      <c r="BM79" s="18"/>
      <c r="BN79" s="18"/>
      <c r="BO79" s="18"/>
      <c r="BP79" s="18"/>
      <c r="BQ79" s="18"/>
      <c r="BR79" s="18"/>
      <c r="BS79" s="18"/>
      <c r="BT79" s="18"/>
      <c r="BU79" s="18"/>
    </row>
    <row r="80" spans="1:73" x14ac:dyDescent="0.25">
      <c r="A80" s="26"/>
      <c r="B80" s="26"/>
      <c r="C80" s="26"/>
      <c r="D80" s="128"/>
      <c r="E80" s="129"/>
      <c r="F80" s="129"/>
      <c r="G80" s="128"/>
      <c r="H80" s="128"/>
      <c r="I80" s="26"/>
      <c r="J80" s="26"/>
      <c r="K80" s="26"/>
      <c r="L80" s="26"/>
      <c r="M80" s="26"/>
      <c r="N80" s="26"/>
      <c r="O80" s="129"/>
      <c r="P80" s="12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18"/>
      <c r="AQ80" s="18"/>
      <c r="AR80" s="18"/>
      <c r="AS80" s="18"/>
      <c r="AT80" s="18"/>
      <c r="AU80" s="18"/>
      <c r="AV80" s="18"/>
      <c r="AW80" s="18"/>
      <c r="AX80" s="18"/>
      <c r="AY80" s="18"/>
      <c r="AZ80" s="18"/>
      <c r="BA80" s="18"/>
      <c r="BB80" s="18"/>
      <c r="BC80" s="18"/>
      <c r="BD80" s="18"/>
      <c r="BE80" s="18"/>
      <c r="BF80" s="18"/>
      <c r="BG80" s="18"/>
      <c r="BH80" s="18"/>
      <c r="BI80" s="18"/>
      <c r="BJ80" s="18"/>
      <c r="BK80" s="18"/>
      <c r="BL80" s="18"/>
      <c r="BM80" s="18"/>
      <c r="BN80" s="18"/>
      <c r="BO80" s="18"/>
      <c r="BP80" s="18"/>
      <c r="BQ80" s="18"/>
      <c r="BR80" s="18"/>
      <c r="BS80" s="18"/>
      <c r="BT80" s="18"/>
      <c r="BU80" s="18"/>
    </row>
    <row r="81" spans="1:73" hidden="1" x14ac:dyDescent="0.25">
      <c r="A81" s="26"/>
      <c r="B81" s="26"/>
      <c r="C81" s="564" t="s">
        <v>46</v>
      </c>
      <c r="D81" s="564"/>
      <c r="E81" s="564"/>
      <c r="F81" s="564"/>
      <c r="G81" s="564"/>
      <c r="H81" s="128"/>
      <c r="I81" s="26"/>
      <c r="J81" s="26"/>
      <c r="K81" s="26"/>
      <c r="L81" s="26"/>
      <c r="M81" s="26"/>
      <c r="N81" s="26"/>
      <c r="O81" s="26"/>
      <c r="P81" s="129"/>
      <c r="Q81" s="26"/>
      <c r="R81" s="26"/>
      <c r="S81" s="26"/>
      <c r="T81" s="26"/>
      <c r="U81" s="26"/>
      <c r="V81" s="18"/>
      <c r="W81" s="18"/>
      <c r="X81" s="18"/>
      <c r="Y81" s="18"/>
      <c r="Z81" s="18"/>
      <c r="AA81" s="18"/>
      <c r="AB81" s="18"/>
      <c r="AC81" s="18"/>
      <c r="AD81" s="18"/>
      <c r="AE81" s="18"/>
      <c r="AF81" s="18"/>
      <c r="AG81" s="18"/>
      <c r="AH81" s="18"/>
      <c r="AI81" s="18"/>
      <c r="AJ81" s="18"/>
      <c r="AK81" s="18"/>
      <c r="AL81" s="18"/>
      <c r="AM81" s="18"/>
      <c r="AN81" s="18"/>
      <c r="AO81" s="18"/>
      <c r="AP81" s="18"/>
      <c r="AQ81" s="18"/>
      <c r="AR81" s="18"/>
      <c r="AS81" s="18"/>
      <c r="AT81" s="18"/>
      <c r="AU81" s="18"/>
      <c r="AV81" s="18"/>
      <c r="AW81" s="18"/>
      <c r="AX81" s="18"/>
      <c r="AY81" s="18"/>
      <c r="AZ81" s="18"/>
      <c r="BA81" s="18"/>
      <c r="BB81" s="18"/>
      <c r="BC81" s="18"/>
      <c r="BD81" s="18"/>
      <c r="BE81" s="18"/>
      <c r="BF81" s="18"/>
      <c r="BG81" s="18"/>
      <c r="BH81" s="18"/>
      <c r="BI81" s="18"/>
      <c r="BJ81" s="18"/>
      <c r="BK81" s="18"/>
      <c r="BL81" s="18"/>
      <c r="BM81" s="18"/>
      <c r="BN81" s="18"/>
      <c r="BO81" s="18"/>
      <c r="BP81" s="18"/>
      <c r="BQ81" s="18"/>
      <c r="BR81" s="18"/>
      <c r="BS81" s="18"/>
      <c r="BT81" s="18"/>
      <c r="BU81" s="18"/>
    </row>
    <row r="82" spans="1:73" hidden="1" x14ac:dyDescent="0.25">
      <c r="A82" s="26"/>
      <c r="B82" s="26"/>
      <c r="C82" s="26"/>
      <c r="D82" s="128"/>
      <c r="E82" s="129"/>
      <c r="F82" s="129"/>
      <c r="G82" s="128"/>
      <c r="H82" s="128"/>
      <c r="I82" s="26"/>
      <c r="J82" s="26"/>
      <c r="K82" s="18"/>
      <c r="L82" s="18"/>
      <c r="M82" s="26"/>
      <c r="N82" s="26"/>
      <c r="O82" s="26"/>
      <c r="P82" s="26"/>
      <c r="Q82" s="129"/>
      <c r="R82" s="26"/>
      <c r="S82" s="26"/>
      <c r="T82" s="26"/>
      <c r="U82" s="26"/>
      <c r="V82" s="18"/>
      <c r="W82" s="18"/>
      <c r="X82" s="18"/>
      <c r="Y82" s="26"/>
      <c r="Z82" s="26"/>
      <c r="AA82" s="26"/>
      <c r="AB82" s="26"/>
      <c r="AC82" s="26"/>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18"/>
      <c r="BK82" s="18"/>
      <c r="BL82" s="18"/>
      <c r="BM82" s="18"/>
      <c r="BN82" s="18"/>
      <c r="BO82" s="18"/>
      <c r="BP82" s="18"/>
      <c r="BQ82" s="18"/>
      <c r="BR82" s="18"/>
      <c r="BS82" s="18"/>
      <c r="BT82" s="18"/>
      <c r="BU82" s="18"/>
    </row>
    <row r="83" spans="1:73" hidden="1" x14ac:dyDescent="0.25">
      <c r="A83" s="26"/>
      <c r="B83" s="26"/>
      <c r="C83" s="560" t="s">
        <v>49</v>
      </c>
      <c r="D83" s="561"/>
      <c r="E83" s="18"/>
      <c r="F83" s="560" t="s">
        <v>50</v>
      </c>
      <c r="G83" s="561"/>
      <c r="H83" s="18"/>
      <c r="I83" s="514" t="s">
        <v>245</v>
      </c>
      <c r="J83" s="563"/>
      <c r="K83" s="563"/>
      <c r="L83" s="563"/>
      <c r="M83" s="563"/>
      <c r="N83" s="561"/>
      <c r="O83" s="26"/>
      <c r="P83" s="560" t="s">
        <v>52</v>
      </c>
      <c r="Q83" s="561"/>
      <c r="R83" s="18"/>
      <c r="S83" s="514" t="s">
        <v>246</v>
      </c>
      <c r="T83" s="563"/>
      <c r="U83" s="563"/>
      <c r="V83" s="563"/>
      <c r="W83" s="563"/>
      <c r="X83" s="563"/>
      <c r="Y83" s="561"/>
      <c r="Z83" s="18"/>
      <c r="AA83" s="560" t="s">
        <v>25</v>
      </c>
      <c r="AB83" s="561"/>
      <c r="AC83" s="19"/>
      <c r="AD83" s="514" t="s">
        <v>247</v>
      </c>
      <c r="AE83" s="561"/>
      <c r="AF83" s="18"/>
      <c r="AG83" s="560" t="s">
        <v>81</v>
      </c>
      <c r="AH83" s="561"/>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c r="BK83" s="18"/>
      <c r="BL83" s="18"/>
      <c r="BM83" s="18"/>
      <c r="BN83" s="18"/>
      <c r="BO83" s="18"/>
      <c r="BP83" s="18"/>
      <c r="BQ83" s="18"/>
      <c r="BR83" s="18"/>
      <c r="BS83" s="18"/>
      <c r="BT83" s="18"/>
      <c r="BU83" s="18"/>
    </row>
    <row r="84" spans="1:73" hidden="1" x14ac:dyDescent="0.25">
      <c r="A84" s="26"/>
      <c r="B84" s="26"/>
      <c r="C84" s="18"/>
      <c r="D84" s="18"/>
      <c r="E84" s="18"/>
      <c r="F84" s="18"/>
      <c r="G84" s="18"/>
      <c r="H84" s="26"/>
      <c r="I84" s="18"/>
      <c r="J84" s="18"/>
      <c r="K84" s="18"/>
      <c r="L84" s="26"/>
      <c r="M84" s="26"/>
      <c r="N84" s="26"/>
      <c r="O84" s="26"/>
      <c r="P84" s="26"/>
      <c r="Q84" s="26"/>
      <c r="R84" s="18"/>
      <c r="S84" s="26"/>
      <c r="T84" s="26"/>
      <c r="U84" s="18"/>
      <c r="V84" s="18"/>
      <c r="W84" s="18"/>
      <c r="X84" s="18"/>
      <c r="Y84" s="18"/>
      <c r="Z84" s="18"/>
      <c r="AA84" s="18"/>
      <c r="AB84" s="18"/>
      <c r="AC84" s="26"/>
      <c r="AD84" s="18"/>
      <c r="AE84" s="26"/>
      <c r="AF84" s="18"/>
      <c r="AG84" s="18"/>
      <c r="AH84" s="18"/>
      <c r="AI84" s="18"/>
      <c r="AJ84" s="18"/>
      <c r="AK84" s="18"/>
      <c r="AL84" s="18"/>
      <c r="AM84" s="18"/>
      <c r="AN84" s="18"/>
      <c r="AO84" s="18"/>
      <c r="AP84" s="18"/>
      <c r="AQ84" s="18"/>
      <c r="AR84" s="18"/>
      <c r="AS84" s="18"/>
      <c r="AT84" s="18"/>
      <c r="AU84" s="18"/>
      <c r="AV84" s="18"/>
      <c r="AW84" s="18"/>
      <c r="AX84" s="18"/>
      <c r="AY84" s="18"/>
      <c r="AZ84" s="18"/>
      <c r="BA84" s="18"/>
      <c r="BB84" s="18"/>
      <c r="BC84" s="18"/>
      <c r="BD84" s="18"/>
      <c r="BE84" s="18"/>
      <c r="BF84" s="18"/>
      <c r="BG84" s="18"/>
      <c r="BH84" s="18"/>
      <c r="BI84" s="18"/>
      <c r="BJ84" s="18"/>
      <c r="BK84" s="18"/>
      <c r="BL84" s="18"/>
      <c r="BM84" s="18"/>
      <c r="BN84" s="18"/>
      <c r="BO84" s="18"/>
      <c r="BP84" s="18"/>
      <c r="BQ84" s="18"/>
      <c r="BR84" s="18"/>
      <c r="BS84" s="18"/>
      <c r="BT84" s="18"/>
      <c r="BU84" s="18"/>
    </row>
    <row r="85" spans="1:73" hidden="1" x14ac:dyDescent="0.25">
      <c r="A85" s="26"/>
      <c r="B85" s="26"/>
      <c r="C85" s="165" t="s">
        <v>47</v>
      </c>
      <c r="D85" s="165"/>
      <c r="E85" s="18"/>
      <c r="F85" s="165" t="s">
        <v>47</v>
      </c>
      <c r="G85" s="18"/>
      <c r="H85" s="26"/>
      <c r="I85" s="18" t="s">
        <v>18</v>
      </c>
      <c r="J85" s="18"/>
      <c r="K85" s="18"/>
      <c r="L85" s="18"/>
      <c r="M85" s="26"/>
      <c r="N85" s="26"/>
      <c r="O85" s="26"/>
      <c r="P85" s="171" t="s">
        <v>53</v>
      </c>
      <c r="Q85" s="26"/>
      <c r="R85" s="18"/>
      <c r="S85" s="127" t="s">
        <v>336</v>
      </c>
      <c r="T85" s="26"/>
      <c r="U85" s="18"/>
      <c r="V85" s="172"/>
      <c r="W85" s="18"/>
      <c r="X85" s="18"/>
      <c r="Y85" s="18"/>
      <c r="Z85" s="18"/>
      <c r="AA85" s="165" t="s">
        <v>47</v>
      </c>
      <c r="AB85" s="165"/>
      <c r="AC85" s="26"/>
      <c r="AD85" s="165" t="s">
        <v>78</v>
      </c>
      <c r="AE85" s="26"/>
      <c r="AF85" s="18"/>
      <c r="AG85" s="170" t="s">
        <v>53</v>
      </c>
      <c r="AH85" s="18"/>
      <c r="AI85" s="18"/>
      <c r="AJ85" s="18"/>
      <c r="AK85" s="18"/>
      <c r="AL85" s="18"/>
      <c r="AM85" s="18"/>
      <c r="AN85" s="18"/>
      <c r="AO85" s="18"/>
      <c r="AP85" s="18"/>
      <c r="AQ85" s="18"/>
      <c r="AR85" s="18"/>
      <c r="AS85" s="18"/>
      <c r="AT85" s="18"/>
      <c r="AU85" s="18"/>
      <c r="AV85" s="18"/>
      <c r="AW85" s="18"/>
      <c r="AX85" s="18"/>
      <c r="AY85" s="18"/>
      <c r="AZ85" s="18"/>
      <c r="BA85" s="18"/>
      <c r="BB85" s="18"/>
      <c r="BC85" s="18"/>
      <c r="BD85" s="18"/>
      <c r="BE85" s="18"/>
      <c r="BF85" s="18"/>
      <c r="BG85" s="18"/>
      <c r="BH85" s="18"/>
      <c r="BI85" s="18"/>
      <c r="BJ85" s="18"/>
      <c r="BK85" s="18"/>
      <c r="BL85" s="18"/>
      <c r="BM85" s="18"/>
      <c r="BN85" s="18"/>
      <c r="BO85" s="18"/>
      <c r="BP85" s="18"/>
      <c r="BQ85" s="18"/>
      <c r="BR85" s="18"/>
      <c r="BS85" s="18"/>
      <c r="BT85" s="18"/>
      <c r="BU85" s="18"/>
    </row>
    <row r="86" spans="1:73" hidden="1" x14ac:dyDescent="0.25">
      <c r="A86" s="26"/>
      <c r="B86" s="26"/>
      <c r="C86" s="165" t="s">
        <v>48</v>
      </c>
      <c r="D86" s="165"/>
      <c r="E86" s="18"/>
      <c r="F86" s="165" t="s">
        <v>48</v>
      </c>
      <c r="G86" s="18"/>
      <c r="H86" s="26"/>
      <c r="I86" s="18" t="s">
        <v>113</v>
      </c>
      <c r="J86" s="18"/>
      <c r="K86" s="18"/>
      <c r="L86" s="18"/>
      <c r="M86" s="26"/>
      <c r="N86" s="26"/>
      <c r="O86" s="26"/>
      <c r="P86" s="135" t="s">
        <v>18</v>
      </c>
      <c r="Q86" s="26"/>
      <c r="R86" s="18"/>
      <c r="S86" s="127" t="s">
        <v>241</v>
      </c>
      <c r="T86" s="26"/>
      <c r="U86" s="18"/>
      <c r="V86" s="18"/>
      <c r="W86" s="18"/>
      <c r="X86" s="18"/>
      <c r="Y86" s="18"/>
      <c r="Z86" s="18"/>
      <c r="AA86" s="165" t="s">
        <v>18</v>
      </c>
      <c r="AB86" s="165"/>
      <c r="AC86" s="26"/>
      <c r="AD86" s="18" t="s">
        <v>79</v>
      </c>
      <c r="AE86" s="26"/>
      <c r="AF86" s="18"/>
      <c r="AG86" s="171"/>
      <c r="AH86" s="18"/>
      <c r="AI86" s="18"/>
      <c r="AJ86" s="18"/>
      <c r="AK86" s="18"/>
      <c r="AL86" s="18"/>
      <c r="AM86" s="18"/>
      <c r="AN86" s="18"/>
      <c r="AO86" s="18"/>
      <c r="AP86" s="18"/>
      <c r="AQ86" s="18"/>
      <c r="AR86" s="18"/>
      <c r="AS86" s="18"/>
      <c r="AT86" s="18"/>
      <c r="AU86" s="18"/>
      <c r="AV86" s="18"/>
      <c r="AW86" s="18"/>
      <c r="AX86" s="18"/>
      <c r="AY86" s="18"/>
      <c r="AZ86" s="18"/>
      <c r="BA86" s="18"/>
      <c r="BB86" s="18"/>
      <c r="BC86" s="18"/>
      <c r="BD86" s="18"/>
      <c r="BE86" s="18"/>
      <c r="BF86" s="18"/>
      <c r="BG86" s="18"/>
      <c r="BH86" s="18"/>
      <c r="BI86" s="18"/>
      <c r="BJ86" s="18"/>
      <c r="BK86" s="18"/>
      <c r="BL86" s="18"/>
      <c r="BM86" s="18"/>
      <c r="BN86" s="18"/>
      <c r="BO86" s="18"/>
      <c r="BP86" s="18"/>
      <c r="BQ86" s="18"/>
      <c r="BR86" s="18"/>
      <c r="BS86" s="18"/>
      <c r="BT86" s="18"/>
      <c r="BU86" s="18"/>
    </row>
    <row r="87" spans="1:73" hidden="1" x14ac:dyDescent="0.25">
      <c r="A87" s="26"/>
      <c r="B87" s="26"/>
      <c r="C87" s="128"/>
      <c r="D87" s="129"/>
      <c r="E87" s="18"/>
      <c r="F87" s="165" t="s">
        <v>18</v>
      </c>
      <c r="G87" s="18"/>
      <c r="H87" s="26"/>
      <c r="I87" s="18" t="s">
        <v>114</v>
      </c>
      <c r="J87" s="18"/>
      <c r="K87" s="18"/>
      <c r="L87" s="26"/>
      <c r="M87" s="26"/>
      <c r="N87" s="26"/>
      <c r="O87" s="26"/>
      <c r="P87" s="26"/>
      <c r="Q87" s="26"/>
      <c r="R87" s="18"/>
      <c r="S87" s="127" t="s">
        <v>242</v>
      </c>
      <c r="T87" s="26"/>
      <c r="U87" s="18"/>
      <c r="V87" s="18"/>
      <c r="W87" s="18"/>
      <c r="X87" s="18"/>
      <c r="Y87" s="18"/>
      <c r="Z87" s="18"/>
      <c r="AA87" s="128"/>
      <c r="AB87" s="129"/>
      <c r="AC87" s="26"/>
      <c r="AD87" s="165" t="s">
        <v>48</v>
      </c>
      <c r="AE87" s="26"/>
      <c r="AF87" s="18"/>
      <c r="AG87" s="18"/>
      <c r="AH87" s="18"/>
      <c r="AI87" s="18"/>
      <c r="AJ87" s="18"/>
      <c r="AK87" s="18"/>
      <c r="AL87" s="18"/>
      <c r="AM87" s="18"/>
      <c r="AN87" s="18"/>
      <c r="AO87" s="18"/>
      <c r="AP87" s="18"/>
      <c r="AQ87" s="18"/>
      <c r="AR87" s="18"/>
      <c r="AS87" s="18"/>
      <c r="AT87" s="18"/>
      <c r="AU87" s="18"/>
      <c r="AV87" s="18"/>
      <c r="AW87" s="18"/>
      <c r="AX87" s="18"/>
      <c r="AY87" s="18"/>
      <c r="AZ87" s="18"/>
      <c r="BA87" s="18"/>
      <c r="BB87" s="18"/>
      <c r="BC87" s="18"/>
      <c r="BD87" s="18"/>
      <c r="BE87" s="18"/>
      <c r="BF87" s="18"/>
      <c r="BG87" s="18"/>
      <c r="BH87" s="18"/>
      <c r="BI87" s="18"/>
      <c r="BJ87" s="18"/>
      <c r="BK87" s="18"/>
      <c r="BL87" s="18"/>
      <c r="BM87" s="18"/>
      <c r="BN87" s="18"/>
      <c r="BO87" s="18"/>
      <c r="BP87" s="18"/>
      <c r="BQ87" s="18"/>
      <c r="BR87" s="18"/>
      <c r="BS87" s="18"/>
      <c r="BT87" s="18"/>
      <c r="BU87" s="18"/>
    </row>
    <row r="88" spans="1:73" hidden="1" x14ac:dyDescent="0.25">
      <c r="A88" s="26"/>
      <c r="B88" s="26"/>
      <c r="C88" s="128"/>
      <c r="D88" s="129"/>
      <c r="E88" s="18"/>
      <c r="F88" s="18"/>
      <c r="G88" s="18"/>
      <c r="H88" s="26"/>
      <c r="I88" s="18" t="s">
        <v>112</v>
      </c>
      <c r="J88" s="18"/>
      <c r="K88" s="18"/>
      <c r="L88" s="26"/>
      <c r="M88" s="26"/>
      <c r="N88" s="26"/>
      <c r="O88" s="26"/>
      <c r="P88" s="26"/>
      <c r="Q88" s="26"/>
      <c r="R88" s="26"/>
      <c r="S88" s="127" t="s">
        <v>337</v>
      </c>
      <c r="T88" s="26"/>
      <c r="U88" s="18"/>
      <c r="V88" s="18"/>
      <c r="W88" s="18"/>
      <c r="X88" s="18"/>
      <c r="Y88" s="18"/>
      <c r="Z88" s="18"/>
      <c r="AA88" s="26"/>
      <c r="AB88" s="26"/>
      <c r="AC88" s="26"/>
      <c r="AD88" s="165" t="s">
        <v>18</v>
      </c>
      <c r="AE88" s="26"/>
      <c r="AF88" s="18"/>
      <c r="AG88" s="18"/>
      <c r="AH88" s="18"/>
      <c r="AI88" s="18"/>
      <c r="AJ88" s="18"/>
      <c r="AK88" s="18"/>
      <c r="AL88" s="18"/>
      <c r="AM88" s="18"/>
      <c r="AN88" s="18"/>
      <c r="AO88" s="18"/>
      <c r="AP88" s="18"/>
      <c r="AQ88" s="18"/>
      <c r="AR88" s="18"/>
      <c r="AS88" s="18"/>
      <c r="AT88" s="18"/>
      <c r="AU88" s="18"/>
      <c r="AV88" s="18"/>
      <c r="AW88" s="18"/>
      <c r="AX88" s="18"/>
      <c r="AY88" s="18"/>
      <c r="AZ88" s="18"/>
      <c r="BA88" s="18"/>
      <c r="BB88" s="18"/>
      <c r="BC88" s="18"/>
      <c r="BD88" s="18"/>
      <c r="BE88" s="18"/>
      <c r="BF88" s="18"/>
      <c r="BG88" s="18"/>
      <c r="BH88" s="18"/>
      <c r="BI88" s="18"/>
      <c r="BJ88" s="18"/>
      <c r="BK88" s="18"/>
      <c r="BL88" s="18"/>
      <c r="BM88" s="18"/>
      <c r="BN88" s="18"/>
      <c r="BO88" s="18"/>
      <c r="BP88" s="18"/>
      <c r="BQ88" s="18"/>
      <c r="BR88" s="18"/>
      <c r="BS88" s="18"/>
      <c r="BT88" s="18"/>
      <c r="BU88" s="18"/>
    </row>
    <row r="89" spans="1:73" hidden="1" x14ac:dyDescent="0.25">
      <c r="A89" s="26"/>
      <c r="B89" s="26"/>
      <c r="C89" s="174"/>
      <c r="D89" s="26"/>
      <c r="E89" s="18"/>
      <c r="F89" s="26"/>
      <c r="G89" s="26"/>
      <c r="H89" s="26"/>
      <c r="I89" s="18" t="s">
        <v>115</v>
      </c>
      <c r="J89" s="18"/>
      <c r="K89" s="18"/>
      <c r="L89" s="26"/>
      <c r="M89" s="26"/>
      <c r="N89" s="26"/>
      <c r="O89" s="128"/>
      <c r="P89" s="26"/>
      <c r="Q89" s="26"/>
      <c r="R89" s="26"/>
      <c r="S89" s="127" t="s">
        <v>243</v>
      </c>
      <c r="T89" s="26"/>
      <c r="U89" s="26"/>
      <c r="V89" s="18"/>
      <c r="W89" s="18"/>
      <c r="X89" s="18"/>
      <c r="Y89" s="18"/>
      <c r="Z89" s="18"/>
      <c r="AA89" s="26"/>
      <c r="AB89" s="26"/>
      <c r="AC89" s="26"/>
      <c r="AD89" s="18"/>
      <c r="AE89" s="26"/>
      <c r="AF89" s="18"/>
      <c r="AG89" s="18"/>
      <c r="AH89" s="18"/>
      <c r="AI89" s="18"/>
      <c r="AJ89" s="18"/>
      <c r="AK89" s="18"/>
      <c r="AL89" s="18"/>
      <c r="AM89" s="18"/>
      <c r="AN89" s="18"/>
      <c r="AO89" s="18"/>
      <c r="AP89" s="18"/>
      <c r="AQ89" s="18"/>
      <c r="AR89" s="18"/>
      <c r="AS89" s="18"/>
      <c r="AT89" s="18"/>
      <c r="AU89" s="18"/>
      <c r="AV89" s="18"/>
      <c r="AW89" s="18"/>
      <c r="AX89" s="18"/>
      <c r="AY89" s="18"/>
      <c r="AZ89" s="18"/>
      <c r="BA89" s="18"/>
      <c r="BB89" s="18"/>
      <c r="BC89" s="18"/>
      <c r="BD89" s="18"/>
      <c r="BE89" s="18"/>
      <c r="BF89" s="18"/>
      <c r="BG89" s="18"/>
      <c r="BH89" s="18"/>
      <c r="BI89" s="18"/>
      <c r="BJ89" s="18"/>
      <c r="BK89" s="18"/>
      <c r="BL89" s="18"/>
      <c r="BM89" s="18"/>
      <c r="BN89" s="18"/>
      <c r="BO89" s="18"/>
      <c r="BP89" s="18"/>
      <c r="BQ89" s="18"/>
      <c r="BR89" s="18"/>
      <c r="BS89" s="18"/>
      <c r="BT89" s="18"/>
      <c r="BU89" s="18"/>
    </row>
    <row r="90" spans="1:73" hidden="1" x14ac:dyDescent="0.25">
      <c r="A90" s="26"/>
      <c r="B90" s="26"/>
      <c r="C90" s="174"/>
      <c r="D90" s="26"/>
      <c r="E90" s="18"/>
      <c r="F90" s="26"/>
      <c r="G90" s="26"/>
      <c r="H90" s="26"/>
      <c r="I90" s="18" t="s">
        <v>116</v>
      </c>
      <c r="J90" s="18"/>
      <c r="K90" s="18"/>
      <c r="L90" s="26"/>
      <c r="M90" s="26"/>
      <c r="N90" s="26"/>
      <c r="O90" s="128"/>
      <c r="P90" s="26"/>
      <c r="Q90" s="26"/>
      <c r="R90" s="26"/>
      <c r="S90" s="127"/>
      <c r="T90" s="26"/>
      <c r="U90" s="26"/>
      <c r="V90" s="18"/>
      <c r="W90" s="18"/>
      <c r="X90" s="18"/>
      <c r="Y90" s="18"/>
      <c r="Z90" s="18"/>
      <c r="AA90" s="18"/>
      <c r="AB90" s="18"/>
      <c r="AC90" s="18"/>
      <c r="AD90" s="18"/>
      <c r="AE90" s="18"/>
      <c r="AF90" s="18"/>
      <c r="AG90" s="18"/>
      <c r="AH90" s="18"/>
      <c r="AI90" s="18"/>
      <c r="AJ90" s="18"/>
      <c r="AK90" s="18"/>
      <c r="AL90" s="18"/>
      <c r="AM90" s="18"/>
      <c r="AN90" s="18"/>
      <c r="AO90" s="18"/>
      <c r="AP90" s="18"/>
      <c r="AQ90" s="18"/>
      <c r="AR90" s="18"/>
      <c r="AS90" s="18"/>
      <c r="AT90" s="18"/>
      <c r="AU90" s="18"/>
      <c r="AV90" s="18"/>
      <c r="AW90" s="18"/>
      <c r="AX90" s="18"/>
      <c r="AY90" s="18"/>
      <c r="AZ90" s="18"/>
      <c r="BA90" s="18"/>
      <c r="BB90" s="18"/>
      <c r="BC90" s="18"/>
      <c r="BD90" s="18"/>
      <c r="BE90" s="18"/>
      <c r="BF90" s="18"/>
      <c r="BG90" s="18"/>
      <c r="BH90" s="18"/>
      <c r="BI90" s="18"/>
      <c r="BJ90" s="18"/>
      <c r="BK90" s="18"/>
      <c r="BL90" s="18"/>
      <c r="BM90" s="18"/>
      <c r="BN90" s="18"/>
      <c r="BO90" s="18"/>
      <c r="BP90" s="18"/>
      <c r="BQ90" s="18"/>
      <c r="BR90" s="18"/>
      <c r="BS90" s="18"/>
      <c r="BT90" s="18"/>
      <c r="BU90" s="18"/>
    </row>
    <row r="91" spans="1:73" hidden="1" x14ac:dyDescent="0.25">
      <c r="A91" s="26"/>
      <c r="B91" s="26"/>
      <c r="C91" s="174"/>
      <c r="D91" s="26"/>
      <c r="E91" s="18"/>
      <c r="F91" s="26"/>
      <c r="G91" s="26"/>
      <c r="H91" s="26"/>
      <c r="I91" s="18" t="s">
        <v>118</v>
      </c>
      <c r="J91" s="18"/>
      <c r="K91" s="18"/>
      <c r="L91" s="26"/>
      <c r="M91" s="26"/>
      <c r="N91" s="26"/>
      <c r="O91" s="128"/>
      <c r="P91" s="42"/>
      <c r="Q91" s="26"/>
      <c r="R91" s="26"/>
      <c r="S91" s="18"/>
      <c r="T91" s="26"/>
      <c r="U91" s="26"/>
      <c r="V91" s="18"/>
      <c r="W91" s="18"/>
      <c r="X91" s="18"/>
      <c r="Y91" s="18"/>
      <c r="Z91" s="18"/>
      <c r="AA91" s="18"/>
      <c r="AB91" s="18"/>
      <c r="AC91" s="18"/>
      <c r="AD91" s="18"/>
      <c r="AE91" s="18"/>
      <c r="AF91" s="18"/>
      <c r="AG91" s="18"/>
      <c r="AH91" s="18"/>
      <c r="AI91" s="18"/>
      <c r="AJ91" s="18"/>
      <c r="AK91" s="18"/>
      <c r="AL91" s="18"/>
      <c r="AM91" s="18"/>
      <c r="AN91" s="18"/>
      <c r="AO91" s="18"/>
      <c r="AP91" s="18"/>
      <c r="AQ91" s="18"/>
      <c r="AR91" s="18"/>
      <c r="AS91" s="18"/>
      <c r="AT91" s="18"/>
      <c r="AU91" s="18"/>
      <c r="AV91" s="18"/>
      <c r="AW91" s="18"/>
      <c r="AX91" s="18"/>
      <c r="AY91" s="18"/>
      <c r="AZ91" s="18"/>
      <c r="BA91" s="18"/>
      <c r="BB91" s="18"/>
      <c r="BC91" s="18"/>
      <c r="BD91" s="18"/>
      <c r="BE91" s="18"/>
      <c r="BF91" s="18"/>
      <c r="BG91" s="18"/>
      <c r="BH91" s="18"/>
      <c r="BI91" s="18"/>
      <c r="BJ91" s="18"/>
      <c r="BK91" s="18"/>
      <c r="BL91" s="18"/>
      <c r="BM91" s="18"/>
      <c r="BN91" s="18"/>
      <c r="BO91" s="18"/>
      <c r="BP91" s="18"/>
      <c r="BQ91" s="18"/>
      <c r="BR91" s="18"/>
      <c r="BS91" s="18"/>
      <c r="BT91" s="18"/>
      <c r="BU91" s="18"/>
    </row>
    <row r="92" spans="1:73" hidden="1" x14ac:dyDescent="0.25">
      <c r="A92" s="175"/>
      <c r="B92" s="179"/>
      <c r="C92" s="173"/>
      <c r="D92" s="174"/>
      <c r="E92" s="26"/>
      <c r="F92" s="26"/>
      <c r="G92" s="26"/>
      <c r="H92" s="26"/>
      <c r="I92" s="18" t="s">
        <v>117</v>
      </c>
      <c r="J92" s="26"/>
      <c r="K92" s="18"/>
      <c r="L92" s="26"/>
      <c r="M92" s="26"/>
      <c r="N92" s="26"/>
      <c r="O92" s="128"/>
      <c r="P92" s="26"/>
      <c r="Q92" s="26"/>
      <c r="R92" s="26"/>
      <c r="S92" s="128"/>
      <c r="T92" s="26"/>
      <c r="U92" s="26"/>
      <c r="V92" s="18"/>
      <c r="W92" s="18"/>
      <c r="X92" s="18"/>
      <c r="Y92" s="18"/>
      <c r="Z92" s="18"/>
      <c r="AA92" s="18"/>
      <c r="AB92" s="18"/>
      <c r="AC92" s="18"/>
      <c r="AD92" s="18"/>
      <c r="AE92" s="18"/>
      <c r="AF92" s="18"/>
      <c r="AG92" s="18"/>
      <c r="AH92" s="18"/>
      <c r="AI92" s="18"/>
      <c r="AJ92" s="18"/>
      <c r="AK92" s="18"/>
      <c r="AL92" s="18"/>
      <c r="AM92" s="18"/>
      <c r="AN92" s="18"/>
      <c r="AO92" s="18"/>
      <c r="AP92" s="18"/>
      <c r="AQ92" s="18"/>
      <c r="AR92" s="18"/>
      <c r="AS92" s="18"/>
      <c r="AT92" s="18"/>
      <c r="AU92" s="18"/>
      <c r="AV92" s="18"/>
      <c r="AW92" s="18"/>
      <c r="AX92" s="18"/>
      <c r="AY92" s="18"/>
      <c r="AZ92" s="18"/>
      <c r="BA92" s="18"/>
      <c r="BB92" s="18"/>
      <c r="BC92" s="18"/>
      <c r="BD92" s="18"/>
      <c r="BE92" s="18"/>
      <c r="BF92" s="18"/>
      <c r="BG92" s="18"/>
      <c r="BH92" s="18"/>
      <c r="BI92" s="18"/>
      <c r="BJ92" s="18"/>
      <c r="BK92" s="18"/>
      <c r="BL92" s="18"/>
      <c r="BM92" s="18"/>
      <c r="BN92" s="18"/>
      <c r="BO92" s="18"/>
      <c r="BP92" s="18"/>
      <c r="BQ92" s="18"/>
      <c r="BR92" s="18"/>
      <c r="BS92" s="18"/>
      <c r="BT92" s="18"/>
      <c r="BU92" s="18"/>
    </row>
    <row r="93" spans="1:73" hidden="1" x14ac:dyDescent="0.25">
      <c r="A93" s="175"/>
      <c r="B93" s="176"/>
      <c r="C93" s="26"/>
      <c r="D93" s="26"/>
      <c r="E93" s="26"/>
      <c r="F93" s="26"/>
      <c r="G93" s="26"/>
      <c r="H93" s="26"/>
      <c r="I93" s="18"/>
      <c r="J93" s="26"/>
      <c r="K93" s="18"/>
      <c r="L93" s="26"/>
      <c r="M93" s="26"/>
      <c r="N93" s="26"/>
      <c r="O93" s="26"/>
      <c r="P93" s="26"/>
      <c r="Q93" s="26"/>
      <c r="R93" s="26"/>
      <c r="S93" s="26"/>
      <c r="T93" s="26"/>
      <c r="U93" s="26"/>
      <c r="V93" s="18"/>
      <c r="W93" s="18"/>
      <c r="X93" s="18"/>
      <c r="Y93" s="18"/>
      <c r="Z93" s="18"/>
      <c r="AA93" s="18"/>
      <c r="AB93" s="18"/>
      <c r="AC93" s="18"/>
      <c r="AD93" s="18"/>
      <c r="AE93" s="18"/>
      <c r="AF93" s="18"/>
      <c r="AG93" s="18"/>
      <c r="AH93" s="18"/>
      <c r="AI93" s="18"/>
      <c r="AJ93" s="18"/>
      <c r="AK93" s="18"/>
      <c r="AL93" s="18"/>
      <c r="AM93" s="18"/>
      <c r="AN93" s="18"/>
      <c r="AO93" s="18"/>
      <c r="AP93" s="18"/>
      <c r="AQ93" s="18"/>
      <c r="AR93" s="18"/>
      <c r="AS93" s="18"/>
      <c r="AT93" s="18"/>
      <c r="AU93" s="18"/>
      <c r="AV93" s="18"/>
      <c r="AW93" s="18"/>
      <c r="AX93" s="18"/>
      <c r="AY93" s="18"/>
      <c r="AZ93" s="18"/>
      <c r="BA93" s="18"/>
      <c r="BB93" s="18"/>
      <c r="BC93" s="18"/>
      <c r="BD93" s="18"/>
      <c r="BE93" s="18"/>
      <c r="BF93" s="18"/>
      <c r="BG93" s="18"/>
      <c r="BH93" s="18"/>
      <c r="BI93" s="18"/>
      <c r="BJ93" s="18"/>
      <c r="BK93" s="18"/>
      <c r="BL93" s="18"/>
      <c r="BM93" s="18"/>
      <c r="BN93" s="18"/>
      <c r="BO93" s="18"/>
      <c r="BP93" s="18"/>
      <c r="BQ93" s="18"/>
      <c r="BR93" s="18"/>
      <c r="BS93" s="18"/>
      <c r="BT93" s="18"/>
      <c r="BU93" s="18"/>
    </row>
    <row r="94" spans="1:73" hidden="1" x14ac:dyDescent="0.25">
      <c r="A94" s="175"/>
      <c r="B94" s="176"/>
      <c r="C94" s="18"/>
      <c r="D94" s="18"/>
      <c r="E94" s="26"/>
      <c r="F94" s="18"/>
      <c r="G94" s="26"/>
      <c r="H94" s="26"/>
      <c r="I94" s="18"/>
      <c r="J94" s="565"/>
      <c r="K94" s="565"/>
      <c r="L94" s="565"/>
      <c r="M94" s="565"/>
      <c r="N94" s="565"/>
      <c r="O94" s="26"/>
      <c r="P94" s="26"/>
      <c r="Q94" s="26"/>
      <c r="R94" s="26"/>
      <c r="S94" s="26"/>
      <c r="T94" s="26"/>
      <c r="U94" s="26"/>
      <c r="V94" s="18"/>
      <c r="W94" s="18"/>
      <c r="X94" s="18"/>
      <c r="Y94" s="18"/>
      <c r="Z94" s="18"/>
      <c r="AA94" s="18"/>
      <c r="AB94" s="18"/>
      <c r="AC94" s="18"/>
      <c r="AD94" s="18"/>
      <c r="AE94" s="18"/>
      <c r="AF94" s="18"/>
      <c r="AG94" s="18"/>
      <c r="AH94" s="18"/>
      <c r="AI94" s="18"/>
      <c r="AJ94" s="18"/>
      <c r="AK94" s="18"/>
      <c r="AL94" s="18"/>
      <c r="AM94" s="18"/>
      <c r="AN94" s="18"/>
      <c r="AO94" s="18"/>
      <c r="AP94" s="18"/>
      <c r="AQ94" s="18"/>
      <c r="AR94" s="18"/>
      <c r="AS94" s="18"/>
      <c r="AT94" s="18"/>
      <c r="AU94" s="18"/>
      <c r="AV94" s="18"/>
      <c r="AW94" s="18"/>
      <c r="AX94" s="18"/>
      <c r="AY94" s="18"/>
      <c r="AZ94" s="18"/>
      <c r="BA94" s="18"/>
      <c r="BB94" s="18"/>
      <c r="BC94" s="18"/>
      <c r="BD94" s="18"/>
      <c r="BE94" s="18"/>
      <c r="BF94" s="18"/>
      <c r="BG94" s="18"/>
      <c r="BH94" s="18"/>
      <c r="BI94" s="18"/>
      <c r="BJ94" s="18"/>
      <c r="BK94" s="18"/>
      <c r="BL94" s="18"/>
      <c r="BM94" s="18"/>
      <c r="BN94" s="18"/>
      <c r="BO94" s="18"/>
      <c r="BP94" s="18"/>
      <c r="BQ94" s="18"/>
      <c r="BR94" s="18"/>
      <c r="BS94" s="18"/>
      <c r="BT94" s="18"/>
      <c r="BU94" s="18"/>
    </row>
    <row r="95" spans="1:73" hidden="1" x14ac:dyDescent="0.25">
      <c r="A95" s="175"/>
      <c r="B95" s="176"/>
      <c r="C95" s="514" t="s">
        <v>459</v>
      </c>
      <c r="D95" s="515"/>
      <c r="E95" s="515"/>
      <c r="F95" s="515"/>
      <c r="G95" s="515"/>
      <c r="H95" s="516"/>
      <c r="I95" s="18"/>
      <c r="J95" s="514" t="s">
        <v>253</v>
      </c>
      <c r="K95" s="515"/>
      <c r="L95" s="515"/>
      <c r="M95" s="516"/>
      <c r="N95" s="19"/>
      <c r="O95" s="18"/>
      <c r="P95" s="18"/>
      <c r="Q95" s="18"/>
      <c r="R95" s="18"/>
      <c r="S95" s="560" t="s">
        <v>254</v>
      </c>
      <c r="T95" s="563"/>
      <c r="U95" s="563"/>
      <c r="V95" s="563"/>
      <c r="W95" s="563"/>
      <c r="X95" s="563"/>
      <c r="Y95" s="561"/>
      <c r="Z95" s="18"/>
      <c r="AA95" s="560" t="s">
        <v>254</v>
      </c>
      <c r="AB95" s="563"/>
      <c r="AC95" s="563"/>
      <c r="AD95" s="563"/>
      <c r="AE95" s="563"/>
      <c r="AF95" s="563"/>
      <c r="AG95" s="561"/>
      <c r="AH95" s="18"/>
      <c r="AI95" s="18"/>
      <c r="AJ95" s="18"/>
      <c r="AK95" s="18"/>
      <c r="AL95" s="18"/>
      <c r="AM95" s="18"/>
      <c r="AN95" s="18"/>
      <c r="AO95" s="18"/>
      <c r="AP95" s="18"/>
      <c r="AQ95" s="18"/>
      <c r="AR95" s="18"/>
      <c r="AS95" s="18"/>
      <c r="AT95" s="18"/>
      <c r="AU95" s="18"/>
      <c r="AV95" s="18"/>
      <c r="AW95" s="18"/>
      <c r="AX95" s="18"/>
      <c r="AY95" s="18"/>
      <c r="AZ95" s="18"/>
      <c r="BA95" s="18"/>
      <c r="BB95" s="18"/>
      <c r="BC95" s="18"/>
      <c r="BD95" s="18"/>
      <c r="BE95" s="18"/>
      <c r="BF95" s="18"/>
      <c r="BG95" s="18"/>
      <c r="BH95" s="18"/>
      <c r="BI95" s="18"/>
      <c r="BJ95" s="18"/>
      <c r="BK95" s="18"/>
      <c r="BL95" s="18"/>
      <c r="BM95" s="18"/>
      <c r="BN95" s="18"/>
      <c r="BO95" s="18"/>
      <c r="BP95" s="18"/>
      <c r="BQ95" s="18"/>
      <c r="BR95" s="18"/>
      <c r="BS95" s="18"/>
      <c r="BT95" s="18"/>
      <c r="BU95" s="18"/>
    </row>
    <row r="96" spans="1:73" hidden="1" x14ac:dyDescent="0.25">
      <c r="A96" s="175"/>
      <c r="B96" s="176"/>
      <c r="C96" s="18" t="s">
        <v>18</v>
      </c>
      <c r="D96" s="26"/>
      <c r="E96" s="26"/>
      <c r="F96" s="26"/>
      <c r="G96" s="26"/>
      <c r="H96" s="26"/>
      <c r="I96" s="26"/>
      <c r="J96" s="18"/>
      <c r="K96" s="26"/>
      <c r="L96" s="18"/>
      <c r="M96" s="26"/>
      <c r="N96" s="18"/>
      <c r="O96" s="18"/>
      <c r="P96" s="18"/>
      <c r="Q96" s="18"/>
      <c r="R96" s="18"/>
      <c r="S96" s="18"/>
      <c r="T96" s="18"/>
      <c r="U96" s="18"/>
      <c r="V96" s="18"/>
      <c r="W96" s="18"/>
      <c r="X96" s="18"/>
      <c r="Y96" s="18"/>
      <c r="Z96" s="18"/>
      <c r="AA96" s="166" t="s">
        <v>353</v>
      </c>
      <c r="AB96" s="18"/>
      <c r="AC96" s="18"/>
      <c r="AD96" s="18"/>
      <c r="AE96" s="18"/>
      <c r="AF96" s="18"/>
      <c r="AG96" s="18"/>
      <c r="AH96" s="18"/>
      <c r="AI96" s="18"/>
      <c r="AJ96" s="18"/>
      <c r="AK96" s="177" t="s">
        <v>354</v>
      </c>
      <c r="AL96" s="126"/>
      <c r="AM96" s="126"/>
      <c r="AN96" s="126"/>
      <c r="AO96" s="126"/>
      <c r="AP96" s="126"/>
      <c r="AQ96" s="126"/>
      <c r="AR96" s="126"/>
      <c r="AS96" s="126"/>
      <c r="AT96" s="126"/>
      <c r="AU96" s="126"/>
      <c r="AV96" s="126"/>
      <c r="AW96" s="126"/>
      <c r="AX96" s="126"/>
      <c r="AY96" s="126"/>
      <c r="AZ96" s="126"/>
      <c r="BA96" s="126"/>
      <c r="BB96" s="126"/>
      <c r="BC96" s="126"/>
      <c r="BD96" s="126"/>
      <c r="BE96" s="126"/>
      <c r="BF96" s="126"/>
      <c r="BG96" s="126"/>
      <c r="BH96" s="126"/>
      <c r="BI96" s="126"/>
      <c r="BJ96" s="126"/>
      <c r="BK96" s="126"/>
      <c r="BL96" s="126"/>
      <c r="BM96" s="126"/>
      <c r="BN96" s="126"/>
      <c r="BO96" s="126"/>
      <c r="BP96" s="126"/>
      <c r="BQ96" s="126"/>
      <c r="BR96" s="126"/>
      <c r="BS96" s="126"/>
      <c r="BT96" s="126"/>
      <c r="BU96" s="126"/>
    </row>
    <row r="97" spans="1:73" hidden="1" x14ac:dyDescent="0.25">
      <c r="A97" s="26"/>
      <c r="B97" s="26"/>
      <c r="C97" s="26" t="s">
        <v>83</v>
      </c>
      <c r="D97" s="26"/>
      <c r="E97" s="26"/>
      <c r="F97" s="26"/>
      <c r="G97" s="26"/>
      <c r="H97" s="26"/>
      <c r="I97" s="18"/>
      <c r="J97" s="166" t="s">
        <v>18</v>
      </c>
      <c r="K97" s="18"/>
      <c r="L97" s="18"/>
      <c r="M97" s="18"/>
      <c r="N97" s="18"/>
      <c r="O97" s="18"/>
      <c r="P97" s="18"/>
      <c r="Q97" s="18"/>
      <c r="R97" s="18"/>
      <c r="S97" s="166" t="s">
        <v>338</v>
      </c>
      <c r="T97" s="18"/>
      <c r="U97" s="18"/>
      <c r="V97" s="18"/>
      <c r="W97" s="18"/>
      <c r="X97" s="18"/>
      <c r="Y97" s="18"/>
      <c r="Z97" s="18"/>
      <c r="AA97" s="166" t="s">
        <v>338</v>
      </c>
      <c r="AB97" s="18"/>
      <c r="AC97" s="18"/>
      <c r="AD97" s="18"/>
      <c r="AE97" s="18"/>
      <c r="AF97" s="18"/>
      <c r="AG97" s="18"/>
      <c r="AH97" s="18"/>
      <c r="AI97" s="18"/>
      <c r="AJ97" s="18"/>
      <c r="AK97" s="526" t="s">
        <v>355</v>
      </c>
      <c r="AL97" s="526"/>
      <c r="AM97" s="526"/>
      <c r="AN97" s="526"/>
      <c r="AO97" s="526"/>
      <c r="AP97" s="526"/>
      <c r="AQ97" s="526"/>
      <c r="AR97" s="526"/>
      <c r="AS97" s="526"/>
      <c r="AT97" s="526"/>
      <c r="AU97" s="526"/>
      <c r="AV97" s="526"/>
      <c r="AW97" s="526"/>
      <c r="AX97" s="526"/>
      <c r="AY97" s="526"/>
      <c r="AZ97" s="526"/>
      <c r="BA97" s="526"/>
      <c r="BB97" s="526"/>
      <c r="BC97" s="526"/>
      <c r="BD97" s="526"/>
      <c r="BE97" s="526"/>
      <c r="BF97" s="526"/>
      <c r="BG97" s="526"/>
      <c r="BH97" s="526"/>
      <c r="BI97" s="526"/>
      <c r="BJ97" s="526"/>
      <c r="BK97" s="526"/>
      <c r="BL97" s="526"/>
      <c r="BM97" s="526"/>
      <c r="BN97" s="526"/>
      <c r="BO97" s="526"/>
      <c r="BP97" s="526"/>
      <c r="BQ97" s="526"/>
      <c r="BR97" s="526"/>
      <c r="BS97" s="526"/>
      <c r="BT97" s="526"/>
      <c r="BU97" s="526"/>
    </row>
    <row r="98" spans="1:73" ht="13" hidden="1" x14ac:dyDescent="0.3">
      <c r="A98" s="180"/>
      <c r="B98" s="26"/>
      <c r="C98" s="26" t="s">
        <v>84</v>
      </c>
      <c r="D98" s="26"/>
      <c r="E98" s="26"/>
      <c r="F98" s="26"/>
      <c r="G98" s="26"/>
      <c r="H98" s="26"/>
      <c r="I98" s="18"/>
      <c r="J98" s="136" t="s">
        <v>251</v>
      </c>
      <c r="K98" s="18"/>
      <c r="L98" s="18"/>
      <c r="M98" s="26"/>
      <c r="N98" s="18"/>
      <c r="O98" s="18"/>
      <c r="P98" s="18"/>
      <c r="Q98" s="18"/>
      <c r="R98" s="18"/>
      <c r="S98" s="166" t="s">
        <v>255</v>
      </c>
      <c r="T98" s="18"/>
      <c r="U98" s="18"/>
      <c r="V98" s="18"/>
      <c r="W98" s="18"/>
      <c r="X98" s="18"/>
      <c r="Y98" s="18"/>
      <c r="Z98" s="18"/>
      <c r="AA98" s="166" t="s">
        <v>255</v>
      </c>
      <c r="AB98" s="18"/>
      <c r="AC98" s="18"/>
      <c r="AD98" s="18"/>
      <c r="AE98" s="18"/>
      <c r="AF98" s="18"/>
      <c r="AG98" s="18"/>
      <c r="AH98" s="18"/>
      <c r="AI98" s="18"/>
      <c r="AJ98" s="18"/>
      <c r="AK98" s="512" t="s">
        <v>358</v>
      </c>
      <c r="AL98" s="512"/>
      <c r="AM98" s="512"/>
      <c r="AN98" s="512"/>
      <c r="AO98" s="512"/>
      <c r="AP98" s="512"/>
      <c r="AQ98" s="512"/>
      <c r="AR98" s="512"/>
      <c r="AS98" s="512"/>
      <c r="AT98" s="512"/>
      <c r="AU98" s="512"/>
      <c r="AV98" s="512"/>
      <c r="AW98" s="512"/>
      <c r="AX98" s="512"/>
      <c r="AY98" s="512"/>
      <c r="AZ98" s="512"/>
      <c r="BA98" s="512"/>
      <c r="BB98" s="512"/>
      <c r="BC98" s="512"/>
      <c r="BD98" s="512"/>
      <c r="BE98" s="512"/>
      <c r="BF98" s="512"/>
      <c r="BG98" s="512"/>
      <c r="BH98" s="512"/>
      <c r="BI98" s="512"/>
      <c r="BJ98" s="512"/>
      <c r="BK98" s="512"/>
      <c r="BL98" s="512"/>
      <c r="BM98" s="512"/>
      <c r="BN98" s="512"/>
      <c r="BO98" s="512"/>
      <c r="BP98" s="512"/>
      <c r="BQ98" s="512"/>
      <c r="BR98" s="512"/>
      <c r="BS98" s="512"/>
      <c r="BT98" s="512"/>
      <c r="BU98" s="512"/>
    </row>
    <row r="99" spans="1:73" hidden="1" x14ac:dyDescent="0.25">
      <c r="A99" s="181"/>
      <c r="B99" s="182"/>
      <c r="C99" s="26" t="s">
        <v>82</v>
      </c>
      <c r="D99" s="182"/>
      <c r="E99" s="182"/>
      <c r="F99" s="26"/>
      <c r="G99" s="26"/>
      <c r="H99" s="26"/>
      <c r="I99" s="18"/>
      <c r="J99" s="136" t="s">
        <v>249</v>
      </c>
      <c r="K99" s="18"/>
      <c r="L99" s="18"/>
      <c r="M99" s="26"/>
      <c r="N99" s="18"/>
      <c r="O99" s="18"/>
      <c r="P99" s="18"/>
      <c r="Q99" s="18"/>
      <c r="R99" s="18"/>
      <c r="S99" s="166" t="s">
        <v>256</v>
      </c>
      <c r="T99" s="18"/>
      <c r="U99" s="18"/>
      <c r="V99" s="18"/>
      <c r="W99" s="18"/>
      <c r="X99" s="18"/>
      <c r="Y99" s="18"/>
      <c r="Z99" s="18"/>
      <c r="AA99" s="166" t="s">
        <v>256</v>
      </c>
      <c r="AB99" s="18"/>
      <c r="AC99" s="18"/>
      <c r="AD99" s="18"/>
      <c r="AE99" s="18"/>
      <c r="AF99" s="18"/>
      <c r="AG99" s="18"/>
      <c r="AH99" s="18"/>
      <c r="AI99" s="18"/>
      <c r="AJ99" s="18"/>
      <c r="AK99" s="512" t="s">
        <v>359</v>
      </c>
      <c r="AL99" s="512"/>
      <c r="AM99" s="512"/>
      <c r="AN99" s="512"/>
      <c r="AO99" s="512"/>
      <c r="AP99" s="512"/>
      <c r="AQ99" s="512"/>
      <c r="AR99" s="512"/>
      <c r="AS99" s="512"/>
      <c r="AT99" s="512"/>
      <c r="AU99" s="512"/>
      <c r="AV99" s="512"/>
      <c r="AW99" s="512"/>
      <c r="AX99" s="512"/>
      <c r="AY99" s="512"/>
      <c r="AZ99" s="512"/>
      <c r="BA99" s="512"/>
      <c r="BB99" s="512"/>
      <c r="BC99" s="512"/>
      <c r="BD99" s="512"/>
      <c r="BE99" s="512"/>
      <c r="BF99" s="512"/>
      <c r="BG99" s="512"/>
      <c r="BH99" s="512"/>
      <c r="BI99" s="512"/>
      <c r="BJ99" s="512"/>
      <c r="BK99" s="512"/>
      <c r="BL99" s="512"/>
      <c r="BM99" s="512"/>
      <c r="BN99" s="512"/>
      <c r="BO99" s="512"/>
      <c r="BP99" s="512"/>
      <c r="BQ99" s="512"/>
      <c r="BR99" s="512"/>
      <c r="BS99" s="512"/>
      <c r="BT99" s="512"/>
      <c r="BU99" s="512"/>
    </row>
    <row r="100" spans="1:73" hidden="1" x14ac:dyDescent="0.25">
      <c r="A100" s="181"/>
      <c r="B100" s="183"/>
      <c r="C100" s="185" t="s">
        <v>457</v>
      </c>
      <c r="D100" s="182"/>
      <c r="E100" s="182"/>
      <c r="F100" s="26"/>
      <c r="G100" s="26"/>
      <c r="H100" s="26"/>
      <c r="I100" s="18"/>
      <c r="J100" s="136" t="s">
        <v>250</v>
      </c>
      <c r="K100" s="18"/>
      <c r="L100" s="18"/>
      <c r="M100" s="26"/>
      <c r="N100" s="18"/>
      <c r="O100" s="18"/>
      <c r="P100" s="18"/>
      <c r="Q100" s="18"/>
      <c r="R100" s="18"/>
      <c r="S100" s="166" t="s">
        <v>257</v>
      </c>
      <c r="T100" s="18"/>
      <c r="U100" s="18"/>
      <c r="V100" s="18"/>
      <c r="W100" s="18"/>
      <c r="X100" s="18"/>
      <c r="Y100" s="18"/>
      <c r="Z100" s="18"/>
      <c r="AA100" s="166" t="s">
        <v>257</v>
      </c>
      <c r="AB100" s="18"/>
      <c r="AC100" s="18"/>
      <c r="AD100" s="18"/>
      <c r="AE100" s="18"/>
      <c r="AF100" s="18"/>
      <c r="AG100" s="18"/>
      <c r="AH100" s="18"/>
      <c r="AI100" s="18"/>
      <c r="AJ100" s="18"/>
      <c r="AK100" s="512" t="s">
        <v>361</v>
      </c>
      <c r="AL100" s="512"/>
      <c r="AM100" s="512"/>
      <c r="AN100" s="512"/>
      <c r="AO100" s="512"/>
      <c r="AP100" s="512"/>
      <c r="AQ100" s="512"/>
      <c r="AR100" s="512"/>
      <c r="AS100" s="512"/>
      <c r="AT100" s="512"/>
      <c r="AU100" s="512"/>
      <c r="AV100" s="512"/>
      <c r="AW100" s="512"/>
      <c r="AX100" s="512"/>
      <c r="AY100" s="512"/>
      <c r="AZ100" s="512"/>
      <c r="BA100" s="512"/>
      <c r="BB100" s="512"/>
      <c r="BC100" s="512"/>
      <c r="BD100" s="512"/>
      <c r="BE100" s="512"/>
      <c r="BF100" s="512"/>
      <c r="BG100" s="512"/>
      <c r="BH100" s="512"/>
      <c r="BI100" s="512"/>
      <c r="BJ100" s="512"/>
      <c r="BK100" s="512"/>
      <c r="BL100" s="512"/>
      <c r="BM100" s="512"/>
      <c r="BN100" s="512"/>
      <c r="BO100" s="512"/>
      <c r="BP100" s="512"/>
      <c r="BQ100" s="512"/>
      <c r="BR100" s="512"/>
      <c r="BS100" s="512"/>
      <c r="BT100" s="512"/>
      <c r="BU100" s="512"/>
    </row>
    <row r="101" spans="1:73" hidden="1" x14ac:dyDescent="0.25">
      <c r="A101" s="181"/>
      <c r="B101" s="181"/>
      <c r="C101" s="185" t="s">
        <v>458</v>
      </c>
      <c r="D101" s="182"/>
      <c r="E101" s="182"/>
      <c r="F101" s="26"/>
      <c r="G101" s="26"/>
      <c r="H101" s="26"/>
      <c r="I101" s="18"/>
      <c r="J101" s="184" t="s">
        <v>252</v>
      </c>
      <c r="K101" s="18"/>
      <c r="L101" s="18"/>
      <c r="M101" s="185"/>
      <c r="N101" s="18"/>
      <c r="O101" s="18"/>
      <c r="P101" s="18"/>
      <c r="Q101" s="18"/>
      <c r="R101" s="18"/>
      <c r="S101" s="136" t="s">
        <v>327</v>
      </c>
      <c r="T101" s="18"/>
      <c r="U101" s="18"/>
      <c r="V101" s="18"/>
      <c r="W101" s="18"/>
      <c r="X101" s="18"/>
      <c r="Y101" s="18"/>
      <c r="Z101" s="18"/>
      <c r="AA101" s="136" t="s">
        <v>327</v>
      </c>
      <c r="AB101" s="18"/>
      <c r="AC101" s="18"/>
      <c r="AD101" s="18"/>
      <c r="AE101" s="18"/>
      <c r="AF101" s="18"/>
      <c r="AG101" s="18"/>
      <c r="AH101" s="18"/>
      <c r="AI101" s="18"/>
      <c r="AJ101" s="18"/>
      <c r="AK101" s="512" t="s">
        <v>360</v>
      </c>
      <c r="AL101" s="512"/>
      <c r="AM101" s="512"/>
      <c r="AN101" s="512"/>
      <c r="AO101" s="512"/>
      <c r="AP101" s="512"/>
      <c r="AQ101" s="512"/>
      <c r="AR101" s="512"/>
      <c r="AS101" s="512"/>
      <c r="AT101" s="512"/>
      <c r="AU101" s="512"/>
      <c r="AV101" s="512"/>
      <c r="AW101" s="512"/>
      <c r="AX101" s="512"/>
      <c r="AY101" s="512"/>
      <c r="AZ101" s="512"/>
      <c r="BA101" s="512"/>
      <c r="BB101" s="512"/>
      <c r="BC101" s="512"/>
      <c r="BD101" s="512"/>
      <c r="BE101" s="512"/>
      <c r="BF101" s="512"/>
      <c r="BG101" s="512"/>
      <c r="BH101" s="512"/>
      <c r="BI101" s="512"/>
      <c r="BJ101" s="512"/>
      <c r="BK101" s="512"/>
      <c r="BL101" s="512"/>
      <c r="BM101" s="512"/>
      <c r="BN101" s="512"/>
      <c r="BO101" s="512"/>
      <c r="BP101" s="512"/>
      <c r="BQ101" s="512"/>
      <c r="BR101" s="512"/>
      <c r="BS101" s="512"/>
      <c r="BT101" s="512"/>
      <c r="BU101" s="512"/>
    </row>
    <row r="102" spans="1:73" hidden="1" x14ac:dyDescent="0.25">
      <c r="A102" s="182"/>
      <c r="B102" s="26"/>
      <c r="C102" s="26"/>
      <c r="D102" s="174"/>
      <c r="E102" s="182"/>
      <c r="F102" s="26"/>
      <c r="G102" s="26"/>
      <c r="H102" s="26"/>
      <c r="I102" s="18"/>
      <c r="J102" s="26"/>
      <c r="K102" s="18"/>
      <c r="L102" s="18"/>
      <c r="M102" s="185"/>
      <c r="N102" s="18"/>
      <c r="O102" s="18"/>
      <c r="P102" s="18"/>
      <c r="Q102" s="18"/>
      <c r="R102" s="18"/>
      <c r="S102" s="166" t="s">
        <v>328</v>
      </c>
      <c r="T102" s="18"/>
      <c r="U102" s="18"/>
      <c r="V102" s="18"/>
      <c r="W102" s="18"/>
      <c r="X102" s="18"/>
      <c r="Y102" s="18"/>
      <c r="Z102" s="18"/>
      <c r="AA102" s="166" t="s">
        <v>328</v>
      </c>
      <c r="AB102" s="18"/>
      <c r="AC102" s="18"/>
      <c r="AD102" s="18"/>
      <c r="AE102" s="18"/>
      <c r="AF102" s="18"/>
      <c r="AG102" s="18"/>
      <c r="AH102" s="18"/>
      <c r="AI102" s="18"/>
      <c r="AJ102" s="18"/>
      <c r="AK102" s="512" t="s">
        <v>380</v>
      </c>
      <c r="AL102" s="512"/>
      <c r="AM102" s="512"/>
      <c r="AN102" s="512"/>
      <c r="AO102" s="512"/>
      <c r="AP102" s="512"/>
      <c r="AQ102" s="512"/>
      <c r="AR102" s="512"/>
      <c r="AS102" s="512"/>
      <c r="AT102" s="512"/>
      <c r="AU102" s="512"/>
      <c r="AV102" s="512"/>
      <c r="AW102" s="512"/>
      <c r="AX102" s="512"/>
      <c r="AY102" s="512"/>
      <c r="AZ102" s="512"/>
      <c r="BA102" s="512"/>
      <c r="BB102" s="512"/>
      <c r="BC102" s="512"/>
      <c r="BD102" s="512"/>
      <c r="BE102" s="512"/>
      <c r="BF102" s="512"/>
      <c r="BG102" s="512"/>
      <c r="BH102" s="512"/>
      <c r="BI102" s="512"/>
      <c r="BJ102" s="512"/>
      <c r="BK102" s="512"/>
      <c r="BL102" s="512"/>
      <c r="BM102" s="512"/>
      <c r="BN102" s="512"/>
      <c r="BO102" s="512"/>
      <c r="BP102" s="512"/>
      <c r="BQ102" s="512"/>
      <c r="BR102" s="512"/>
      <c r="BS102" s="512"/>
      <c r="BT102" s="512"/>
      <c r="BU102" s="512"/>
    </row>
    <row r="103" spans="1:73" hidden="1" x14ac:dyDescent="0.25">
      <c r="A103" s="182"/>
      <c r="B103" s="26"/>
      <c r="C103" s="173"/>
      <c r="D103" s="174"/>
      <c r="E103" s="182"/>
      <c r="F103" s="26"/>
      <c r="G103" s="26"/>
      <c r="H103" s="26"/>
      <c r="I103" s="18"/>
      <c r="J103" s="18"/>
      <c r="K103" s="26"/>
      <c r="L103" s="18"/>
      <c r="M103" s="185"/>
      <c r="N103" s="18"/>
      <c r="O103" s="18"/>
      <c r="P103" s="18"/>
      <c r="Q103" s="18"/>
      <c r="R103" s="18"/>
      <c r="S103" s="166" t="s">
        <v>329</v>
      </c>
      <c r="T103" s="18"/>
      <c r="U103" s="18"/>
      <c r="V103" s="18"/>
      <c r="W103" s="18"/>
      <c r="X103" s="18"/>
      <c r="Y103" s="18"/>
      <c r="Z103" s="18"/>
      <c r="AA103" s="166" t="s">
        <v>329</v>
      </c>
      <c r="AB103" s="18"/>
      <c r="AC103" s="18"/>
      <c r="AD103" s="18"/>
      <c r="AE103" s="18"/>
      <c r="AF103" s="18"/>
      <c r="AG103" s="18"/>
      <c r="AH103" s="18"/>
      <c r="AI103" s="18"/>
      <c r="AJ103" s="18"/>
      <c r="AK103" s="512" t="s">
        <v>364</v>
      </c>
      <c r="AL103" s="512"/>
      <c r="AM103" s="512"/>
      <c r="AN103" s="512"/>
      <c r="AO103" s="512"/>
      <c r="AP103" s="512"/>
      <c r="AQ103" s="512"/>
      <c r="AR103" s="512"/>
      <c r="AS103" s="512"/>
      <c r="AT103" s="512"/>
      <c r="AU103" s="512"/>
      <c r="AV103" s="512"/>
      <c r="AW103" s="512"/>
      <c r="AX103" s="512"/>
      <c r="AY103" s="512"/>
      <c r="AZ103" s="512"/>
      <c r="BA103" s="512"/>
      <c r="BB103" s="512"/>
      <c r="BC103" s="512"/>
      <c r="BD103" s="512"/>
      <c r="BE103" s="512"/>
      <c r="BF103" s="512"/>
      <c r="BG103" s="512"/>
      <c r="BH103" s="512"/>
      <c r="BI103" s="512"/>
      <c r="BJ103" s="512"/>
      <c r="BK103" s="512"/>
      <c r="BL103" s="512"/>
      <c r="BM103" s="512"/>
      <c r="BN103" s="512"/>
      <c r="BO103" s="512"/>
      <c r="BP103" s="512"/>
      <c r="BQ103" s="512"/>
      <c r="BR103" s="512"/>
      <c r="BS103" s="512"/>
      <c r="BT103" s="512"/>
      <c r="BU103" s="512"/>
    </row>
    <row r="104" spans="1:73" hidden="1" x14ac:dyDescent="0.25">
      <c r="A104" s="182"/>
      <c r="B104" s="173"/>
      <c r="C104" s="165"/>
      <c r="D104" s="165"/>
      <c r="E104" s="165"/>
      <c r="F104" s="165"/>
      <c r="G104" s="26"/>
      <c r="H104" s="26"/>
      <c r="I104" s="18"/>
      <c r="J104" s="18"/>
      <c r="K104" s="26"/>
      <c r="L104" s="42"/>
      <c r="M104" s="185"/>
      <c r="N104" s="18"/>
      <c r="O104" s="18"/>
      <c r="P104" s="18"/>
      <c r="Q104" s="18"/>
      <c r="R104" s="18"/>
      <c r="S104" s="166" t="s">
        <v>330</v>
      </c>
      <c r="T104" s="18"/>
      <c r="U104" s="18"/>
      <c r="V104" s="18"/>
      <c r="W104" s="18"/>
      <c r="X104" s="18"/>
      <c r="Y104" s="18"/>
      <c r="Z104" s="18"/>
      <c r="AA104" s="166" t="s">
        <v>330</v>
      </c>
      <c r="AB104" s="18"/>
      <c r="AC104" s="18"/>
      <c r="AD104" s="18"/>
      <c r="AE104" s="18"/>
      <c r="AF104" s="18"/>
      <c r="AG104" s="18"/>
      <c r="AH104" s="18"/>
      <c r="AI104" s="18"/>
      <c r="AJ104" s="18"/>
      <c r="AK104" s="512" t="s">
        <v>411</v>
      </c>
      <c r="AL104" s="512"/>
      <c r="AM104" s="512"/>
      <c r="AN104" s="512"/>
      <c r="AO104" s="512"/>
      <c r="AP104" s="512"/>
      <c r="AQ104" s="512"/>
      <c r="AR104" s="512"/>
      <c r="AS104" s="512"/>
      <c r="AT104" s="512"/>
      <c r="AU104" s="512"/>
      <c r="AV104" s="512"/>
      <c r="AW104" s="512"/>
      <c r="AX104" s="512"/>
      <c r="AY104" s="512"/>
      <c r="AZ104" s="512"/>
      <c r="BA104" s="512"/>
      <c r="BB104" s="512"/>
      <c r="BC104" s="512"/>
      <c r="BD104" s="512"/>
      <c r="BE104" s="512"/>
      <c r="BF104" s="512"/>
      <c r="BG104" s="512"/>
      <c r="BH104" s="512"/>
      <c r="BI104" s="512"/>
      <c r="BJ104" s="512"/>
      <c r="BK104" s="512"/>
      <c r="BL104" s="512"/>
      <c r="BM104" s="512"/>
      <c r="BN104" s="512"/>
      <c r="BO104" s="512"/>
      <c r="BP104" s="512"/>
      <c r="BQ104" s="512"/>
      <c r="BR104" s="512"/>
      <c r="BS104" s="512"/>
      <c r="BT104" s="512"/>
      <c r="BU104" s="512"/>
    </row>
    <row r="105" spans="1:73" hidden="1" x14ac:dyDescent="0.25">
      <c r="A105" s="181"/>
      <c r="B105" s="182"/>
      <c r="C105" s="514" t="s">
        <v>455</v>
      </c>
      <c r="D105" s="515"/>
      <c r="E105" s="515"/>
      <c r="F105" s="515"/>
      <c r="G105" s="515"/>
      <c r="H105" s="515"/>
      <c r="I105" s="516"/>
      <c r="J105" s="18"/>
      <c r="K105" s="26"/>
      <c r="L105" s="26"/>
      <c r="M105" s="185"/>
      <c r="N105" s="18"/>
      <c r="O105" s="18"/>
      <c r="P105" s="18"/>
      <c r="Q105" s="18"/>
      <c r="R105" s="18"/>
      <c r="S105" s="166" t="s">
        <v>331</v>
      </c>
      <c r="T105" s="18"/>
      <c r="U105" s="18"/>
      <c r="V105" s="18"/>
      <c r="W105" s="18"/>
      <c r="X105" s="18"/>
      <c r="Y105" s="18"/>
      <c r="Z105" s="18"/>
      <c r="AA105" s="166" t="s">
        <v>331</v>
      </c>
      <c r="AB105" s="18"/>
      <c r="AC105" s="18"/>
      <c r="AD105" s="18"/>
      <c r="AE105" s="18"/>
      <c r="AF105" s="18"/>
      <c r="AG105" s="18"/>
      <c r="AH105" s="18"/>
      <c r="AI105" s="18"/>
      <c r="AJ105" s="18"/>
      <c r="AK105" s="513" t="s">
        <v>425</v>
      </c>
      <c r="AL105" s="511"/>
      <c r="AM105" s="511"/>
      <c r="AN105" s="511"/>
      <c r="AO105" s="511"/>
      <c r="AP105" s="511"/>
      <c r="AQ105" s="511"/>
      <c r="AR105" s="511"/>
      <c r="AS105" s="511"/>
      <c r="AT105" s="511"/>
      <c r="AU105" s="511"/>
      <c r="AV105" s="511"/>
      <c r="AW105" s="511"/>
      <c r="AX105" s="511"/>
      <c r="AY105" s="511"/>
      <c r="AZ105" s="511"/>
      <c r="BA105" s="511"/>
      <c r="BB105" s="511"/>
      <c r="BC105" s="511"/>
      <c r="BD105" s="511"/>
      <c r="BE105" s="511"/>
      <c r="BF105" s="511"/>
      <c r="BG105" s="511"/>
      <c r="BH105" s="511"/>
      <c r="BI105" s="511"/>
      <c r="BJ105" s="511"/>
      <c r="BK105" s="511"/>
      <c r="BL105" s="511"/>
      <c r="BM105" s="511"/>
      <c r="BN105" s="511"/>
      <c r="BO105" s="511"/>
      <c r="BP105" s="511"/>
      <c r="BQ105" s="511"/>
      <c r="BR105" s="511"/>
      <c r="BS105" s="511"/>
      <c r="BT105" s="511"/>
      <c r="BU105" s="511"/>
    </row>
    <row r="106" spans="1:73" hidden="1" x14ac:dyDescent="0.25">
      <c r="A106" s="181"/>
      <c r="B106" s="182"/>
      <c r="C106" s="18" t="s">
        <v>18</v>
      </c>
      <c r="D106" s="182"/>
      <c r="E106" s="182"/>
      <c r="F106" s="26"/>
      <c r="G106" s="26"/>
      <c r="H106" s="26"/>
      <c r="I106" s="18"/>
      <c r="J106" s="18"/>
      <c r="K106" s="26"/>
      <c r="L106" s="26"/>
      <c r="M106" s="185"/>
      <c r="N106" s="18"/>
      <c r="O106" s="18"/>
      <c r="P106" s="18"/>
      <c r="Q106" s="18"/>
      <c r="R106" s="18"/>
      <c r="S106" s="166" t="s">
        <v>258</v>
      </c>
      <c r="T106" s="18"/>
      <c r="U106" s="18"/>
      <c r="V106" s="18"/>
      <c r="W106" s="18"/>
      <c r="X106" s="18"/>
      <c r="Y106" s="18"/>
      <c r="Z106" s="18"/>
      <c r="AA106" s="166" t="s">
        <v>258</v>
      </c>
      <c r="AB106" s="18"/>
      <c r="AC106" s="18"/>
      <c r="AD106" s="18"/>
      <c r="AE106" s="18"/>
      <c r="AF106" s="18"/>
      <c r="AG106" s="18"/>
      <c r="AH106" s="18"/>
      <c r="AI106" s="18"/>
      <c r="AJ106" s="18"/>
      <c r="AK106" s="513" t="s">
        <v>426</v>
      </c>
      <c r="AL106" s="511"/>
      <c r="AM106" s="511"/>
      <c r="AN106" s="511"/>
      <c r="AO106" s="511"/>
      <c r="AP106" s="511"/>
      <c r="AQ106" s="511"/>
      <c r="AR106" s="511"/>
      <c r="AS106" s="511"/>
      <c r="AT106" s="511"/>
      <c r="AU106" s="511"/>
      <c r="AV106" s="511"/>
      <c r="AW106" s="511"/>
      <c r="AX106" s="511"/>
      <c r="AY106" s="511"/>
      <c r="AZ106" s="511"/>
      <c r="BA106" s="511"/>
      <c r="BB106" s="511"/>
      <c r="BC106" s="511"/>
      <c r="BD106" s="511"/>
      <c r="BE106" s="511"/>
      <c r="BF106" s="511"/>
      <c r="BG106" s="511"/>
      <c r="BH106" s="511"/>
      <c r="BI106" s="511"/>
      <c r="BJ106" s="511"/>
      <c r="BK106" s="511"/>
      <c r="BL106" s="511"/>
      <c r="BM106" s="511"/>
      <c r="BN106" s="511"/>
      <c r="BO106" s="511"/>
      <c r="BP106" s="511"/>
      <c r="BQ106" s="511"/>
      <c r="BR106" s="511"/>
      <c r="BS106" s="511"/>
      <c r="BT106" s="511"/>
      <c r="BU106" s="511"/>
    </row>
    <row r="107" spans="1:73" hidden="1" x14ac:dyDescent="0.25">
      <c r="A107" s="181"/>
      <c r="B107" s="182"/>
      <c r="C107" s="128" t="s">
        <v>241</v>
      </c>
      <c r="D107" s="182"/>
      <c r="E107" s="182"/>
      <c r="F107" s="26"/>
      <c r="G107" s="26"/>
      <c r="H107" s="26"/>
      <c r="I107" s="18"/>
      <c r="J107" s="18"/>
      <c r="K107" s="26"/>
      <c r="L107" s="26"/>
      <c r="M107" s="185"/>
      <c r="N107" s="18"/>
      <c r="O107" s="18"/>
      <c r="P107" s="18"/>
      <c r="Q107" s="18"/>
      <c r="R107" s="18"/>
      <c r="S107" s="166" t="s">
        <v>259</v>
      </c>
      <c r="T107" s="18"/>
      <c r="U107" s="18"/>
      <c r="V107" s="18"/>
      <c r="W107" s="18"/>
      <c r="X107" s="18"/>
      <c r="Y107" s="18"/>
      <c r="Z107" s="18"/>
      <c r="AA107" s="166" t="s">
        <v>259</v>
      </c>
      <c r="AB107" s="18"/>
      <c r="AC107" s="18"/>
      <c r="AD107" s="18"/>
      <c r="AE107" s="18"/>
      <c r="AF107" s="18"/>
      <c r="AG107" s="18"/>
      <c r="AH107" s="18"/>
      <c r="AI107" s="18"/>
      <c r="AJ107" s="18"/>
      <c r="AK107" s="511" t="s">
        <v>415</v>
      </c>
      <c r="AL107" s="511"/>
      <c r="AM107" s="511"/>
      <c r="AN107" s="511"/>
      <c r="AO107" s="511"/>
      <c r="AP107" s="511"/>
      <c r="AQ107" s="511"/>
      <c r="AR107" s="511"/>
      <c r="AS107" s="511"/>
      <c r="AT107" s="511"/>
      <c r="AU107" s="511"/>
      <c r="AV107" s="511"/>
      <c r="AW107" s="511"/>
      <c r="AX107" s="511"/>
      <c r="AY107" s="511"/>
      <c r="AZ107" s="511"/>
      <c r="BA107" s="511"/>
      <c r="BB107" s="511"/>
      <c r="BC107" s="511"/>
      <c r="BD107" s="511"/>
      <c r="BE107" s="511"/>
      <c r="BF107" s="511"/>
      <c r="BG107" s="511"/>
      <c r="BH107" s="511"/>
      <c r="BI107" s="511"/>
      <c r="BJ107" s="511"/>
      <c r="BK107" s="511"/>
      <c r="BL107" s="511"/>
      <c r="BM107" s="511"/>
      <c r="BN107" s="511"/>
      <c r="BO107" s="511"/>
      <c r="BP107" s="511"/>
      <c r="BQ107" s="511"/>
      <c r="BR107" s="511"/>
      <c r="BS107" s="511"/>
      <c r="BT107" s="511"/>
      <c r="BU107" s="511"/>
    </row>
    <row r="108" spans="1:73" hidden="1" x14ac:dyDescent="0.25">
      <c r="A108" s="181"/>
      <c r="B108" s="181"/>
      <c r="C108" s="128" t="s">
        <v>456</v>
      </c>
      <c r="D108" s="182"/>
      <c r="E108" s="182"/>
      <c r="F108" s="26"/>
      <c r="G108" s="26"/>
      <c r="H108" s="26"/>
      <c r="I108" s="18"/>
      <c r="J108" s="18"/>
      <c r="K108" s="26"/>
      <c r="L108" s="26"/>
      <c r="M108" s="185"/>
      <c r="N108" s="18"/>
      <c r="O108" s="18"/>
      <c r="P108" s="18"/>
      <c r="Q108" s="18"/>
      <c r="R108" s="18"/>
      <c r="S108" s="166" t="s">
        <v>260</v>
      </c>
      <c r="T108" s="18"/>
      <c r="U108" s="18"/>
      <c r="V108" s="18"/>
      <c r="W108" s="18"/>
      <c r="X108" s="18"/>
      <c r="Y108" s="18"/>
      <c r="Z108" s="18"/>
      <c r="AA108" s="166" t="s">
        <v>260</v>
      </c>
      <c r="AB108" s="18"/>
      <c r="AC108" s="18"/>
      <c r="AD108" s="18"/>
      <c r="AE108" s="18"/>
      <c r="AF108" s="18"/>
      <c r="AG108" s="18"/>
      <c r="AH108" s="18"/>
      <c r="AI108" s="18"/>
      <c r="AJ108" s="18"/>
      <c r="AK108" s="511" t="s">
        <v>387</v>
      </c>
      <c r="AL108" s="511"/>
      <c r="AM108" s="511"/>
      <c r="AN108" s="511"/>
      <c r="AO108" s="511"/>
      <c r="AP108" s="511"/>
      <c r="AQ108" s="511"/>
      <c r="AR108" s="511"/>
      <c r="AS108" s="511"/>
      <c r="AT108" s="511"/>
      <c r="AU108" s="511"/>
      <c r="AV108" s="511"/>
      <c r="AW108" s="511"/>
      <c r="AX108" s="511"/>
      <c r="AY108" s="511"/>
      <c r="AZ108" s="511"/>
      <c r="BA108" s="511"/>
      <c r="BB108" s="511"/>
      <c r="BC108" s="511"/>
      <c r="BD108" s="511"/>
      <c r="BE108" s="511"/>
      <c r="BF108" s="511"/>
      <c r="BG108" s="511"/>
      <c r="BH108" s="511"/>
      <c r="BI108" s="511"/>
      <c r="BJ108" s="511"/>
      <c r="BK108" s="511"/>
      <c r="BL108" s="511"/>
      <c r="BM108" s="511"/>
      <c r="BN108" s="511"/>
      <c r="BO108" s="511"/>
      <c r="BP108" s="511"/>
      <c r="BQ108" s="511"/>
      <c r="BR108" s="511"/>
      <c r="BS108" s="511"/>
      <c r="BT108" s="511"/>
      <c r="BU108" s="511"/>
    </row>
    <row r="109" spans="1:73" hidden="1" x14ac:dyDescent="0.25">
      <c r="A109" s="26"/>
      <c r="B109" s="26"/>
      <c r="C109" s="129"/>
      <c r="D109" s="174"/>
      <c r="E109" s="26"/>
      <c r="F109" s="26"/>
      <c r="G109" s="26"/>
      <c r="H109" s="26"/>
      <c r="I109" s="18"/>
      <c r="J109" s="18"/>
      <c r="K109" s="26"/>
      <c r="L109" s="26"/>
      <c r="M109" s="18"/>
      <c r="N109" s="18"/>
      <c r="O109" s="18"/>
      <c r="P109" s="18"/>
      <c r="Q109" s="18"/>
      <c r="R109" s="18"/>
      <c r="S109" s="166" t="s">
        <v>261</v>
      </c>
      <c r="T109" s="18"/>
      <c r="U109" s="18"/>
      <c r="V109" s="18"/>
      <c r="W109" s="18"/>
      <c r="X109" s="18"/>
      <c r="Y109" s="18"/>
      <c r="Z109" s="18"/>
      <c r="AA109" s="166" t="s">
        <v>261</v>
      </c>
      <c r="AB109" s="18"/>
      <c r="AC109" s="18"/>
      <c r="AD109" s="18"/>
      <c r="AE109" s="18"/>
      <c r="AF109" s="18"/>
      <c r="AG109" s="18"/>
      <c r="AH109" s="18"/>
      <c r="AI109" s="18"/>
      <c r="AJ109" s="18"/>
      <c r="AK109" s="511" t="s">
        <v>388</v>
      </c>
      <c r="AL109" s="511"/>
      <c r="AM109" s="511"/>
      <c r="AN109" s="511"/>
      <c r="AO109" s="511"/>
      <c r="AP109" s="511"/>
      <c r="AQ109" s="511"/>
      <c r="AR109" s="511"/>
      <c r="AS109" s="511"/>
      <c r="AT109" s="511"/>
      <c r="AU109" s="511"/>
      <c r="AV109" s="511"/>
      <c r="AW109" s="511"/>
      <c r="AX109" s="511"/>
      <c r="AY109" s="511"/>
      <c r="AZ109" s="511"/>
      <c r="BA109" s="511"/>
      <c r="BB109" s="511"/>
      <c r="BC109" s="511"/>
      <c r="BD109" s="511"/>
      <c r="BE109" s="511"/>
      <c r="BF109" s="511"/>
      <c r="BG109" s="511"/>
      <c r="BH109" s="511"/>
      <c r="BI109" s="511"/>
      <c r="BJ109" s="511"/>
      <c r="BK109" s="511"/>
      <c r="BL109" s="511"/>
      <c r="BM109" s="511"/>
      <c r="BN109" s="511"/>
      <c r="BO109" s="511"/>
      <c r="BP109" s="511"/>
      <c r="BQ109" s="511"/>
      <c r="BR109" s="511"/>
      <c r="BS109" s="511"/>
      <c r="BT109" s="511"/>
      <c r="BU109" s="511"/>
    </row>
    <row r="110" spans="1:73" hidden="1" x14ac:dyDescent="0.25">
      <c r="A110" s="26"/>
      <c r="B110" s="173"/>
      <c r="C110" s="174"/>
      <c r="D110" s="26"/>
      <c r="E110" s="26"/>
      <c r="F110" s="26"/>
      <c r="G110" s="26"/>
      <c r="H110" s="26"/>
      <c r="I110" s="18"/>
      <c r="J110" s="18"/>
      <c r="K110" s="26"/>
      <c r="L110" s="26"/>
      <c r="M110" s="18"/>
      <c r="N110" s="18"/>
      <c r="O110" s="18"/>
      <c r="P110" s="18"/>
      <c r="Q110" s="18"/>
      <c r="R110" s="18"/>
      <c r="S110" s="166" t="s">
        <v>262</v>
      </c>
      <c r="T110" s="18"/>
      <c r="U110" s="18"/>
      <c r="V110" s="18"/>
      <c r="W110" s="18"/>
      <c r="X110" s="18"/>
      <c r="Y110" s="18"/>
      <c r="Z110" s="18"/>
      <c r="AA110" s="166" t="s">
        <v>262</v>
      </c>
      <c r="AB110" s="18"/>
      <c r="AC110" s="18"/>
      <c r="AD110" s="18"/>
      <c r="AE110" s="18"/>
      <c r="AF110" s="18"/>
      <c r="AG110" s="18"/>
      <c r="AH110" s="18"/>
      <c r="AI110" s="18"/>
      <c r="AJ110" s="18"/>
      <c r="AK110" s="511" t="s">
        <v>383</v>
      </c>
      <c r="AL110" s="511"/>
      <c r="AM110" s="511"/>
      <c r="AN110" s="511"/>
      <c r="AO110" s="511"/>
      <c r="AP110" s="511"/>
      <c r="AQ110" s="511"/>
      <c r="AR110" s="511"/>
      <c r="AS110" s="511"/>
      <c r="AT110" s="511"/>
      <c r="AU110" s="511"/>
      <c r="AV110" s="511"/>
      <c r="AW110" s="511"/>
      <c r="AX110" s="511"/>
      <c r="AY110" s="511"/>
      <c r="AZ110" s="511"/>
      <c r="BA110" s="511"/>
      <c r="BB110" s="511"/>
      <c r="BC110" s="511"/>
      <c r="BD110" s="511"/>
      <c r="BE110" s="511"/>
      <c r="BF110" s="511"/>
      <c r="BG110" s="511"/>
      <c r="BH110" s="511"/>
      <c r="BI110" s="511"/>
      <c r="BJ110" s="511"/>
      <c r="BK110" s="511"/>
      <c r="BL110" s="511"/>
      <c r="BM110" s="511"/>
      <c r="BN110" s="511"/>
      <c r="BO110" s="511"/>
      <c r="BP110" s="511"/>
      <c r="BQ110" s="511"/>
      <c r="BR110" s="511"/>
      <c r="BS110" s="511"/>
      <c r="BT110" s="511"/>
      <c r="BU110" s="511"/>
    </row>
    <row r="111" spans="1:73" hidden="1" x14ac:dyDescent="0.25">
      <c r="A111" s="26"/>
      <c r="B111" s="26"/>
      <c r="C111" s="514" t="s">
        <v>244</v>
      </c>
      <c r="D111" s="515"/>
      <c r="E111" s="515"/>
      <c r="F111" s="515"/>
      <c r="G111" s="515"/>
      <c r="H111" s="515"/>
      <c r="I111" s="515"/>
      <c r="J111" s="516"/>
      <c r="K111" s="26"/>
      <c r="L111" s="26"/>
      <c r="M111" s="18"/>
      <c r="N111" s="18"/>
      <c r="O111" s="18"/>
      <c r="P111" s="18"/>
      <c r="Q111" s="18"/>
      <c r="R111" s="18"/>
      <c r="S111" s="166" t="s">
        <v>263</v>
      </c>
      <c r="T111" s="18"/>
      <c r="U111" s="18"/>
      <c r="V111" s="18"/>
      <c r="W111" s="18"/>
      <c r="X111" s="18"/>
      <c r="Y111" s="18"/>
      <c r="Z111" s="18"/>
      <c r="AA111" s="166" t="s">
        <v>263</v>
      </c>
      <c r="AB111" s="18"/>
      <c r="AC111" s="18"/>
      <c r="AD111" s="18"/>
      <c r="AE111" s="18"/>
      <c r="AF111" s="18"/>
      <c r="AG111" s="18"/>
      <c r="AH111" s="18"/>
      <c r="AI111" s="18"/>
      <c r="AJ111" s="18"/>
      <c r="AK111" s="511" t="s">
        <v>362</v>
      </c>
      <c r="AL111" s="511"/>
      <c r="AM111" s="511"/>
      <c r="AN111" s="511"/>
      <c r="AO111" s="511"/>
      <c r="AP111" s="511"/>
      <c r="AQ111" s="511"/>
      <c r="AR111" s="511"/>
      <c r="AS111" s="511"/>
      <c r="AT111" s="511"/>
      <c r="AU111" s="511"/>
      <c r="AV111" s="511"/>
      <c r="AW111" s="511"/>
      <c r="AX111" s="511"/>
      <c r="AY111" s="511"/>
      <c r="AZ111" s="511"/>
      <c r="BA111" s="511"/>
      <c r="BB111" s="511"/>
      <c r="BC111" s="511"/>
      <c r="BD111" s="511"/>
      <c r="BE111" s="511"/>
      <c r="BF111" s="511"/>
      <c r="BG111" s="511"/>
      <c r="BH111" s="511"/>
      <c r="BI111" s="511"/>
      <c r="BJ111" s="511"/>
      <c r="BK111" s="511"/>
      <c r="BL111" s="511"/>
      <c r="BM111" s="511"/>
      <c r="BN111" s="511"/>
      <c r="BO111" s="511"/>
      <c r="BP111" s="511"/>
      <c r="BQ111" s="511"/>
      <c r="BR111" s="511"/>
      <c r="BS111" s="511"/>
      <c r="BT111" s="511"/>
      <c r="BU111" s="511"/>
    </row>
    <row r="112" spans="1:73" hidden="1" x14ac:dyDescent="0.25">
      <c r="A112" s="26"/>
      <c r="B112" s="26"/>
      <c r="C112" s="18"/>
      <c r="D112" s="18"/>
      <c r="E112" s="26"/>
      <c r="F112" s="18"/>
      <c r="G112" s="18"/>
      <c r="H112" s="18"/>
      <c r="I112" s="18"/>
      <c r="J112" s="18"/>
      <c r="K112" s="26"/>
      <c r="L112" s="26"/>
      <c r="M112" s="18"/>
      <c r="N112" s="18"/>
      <c r="O112" s="18"/>
      <c r="P112" s="18"/>
      <c r="Q112" s="18"/>
      <c r="R112" s="18"/>
      <c r="S112" s="166" t="s">
        <v>264</v>
      </c>
      <c r="T112" s="18"/>
      <c r="U112" s="18"/>
      <c r="V112" s="18"/>
      <c r="W112" s="18"/>
      <c r="X112" s="18"/>
      <c r="Y112" s="18"/>
      <c r="Z112" s="18"/>
      <c r="AA112" s="166" t="s">
        <v>264</v>
      </c>
      <c r="AB112" s="18"/>
      <c r="AC112" s="18"/>
      <c r="AD112" s="18"/>
      <c r="AE112" s="18"/>
      <c r="AF112" s="18"/>
      <c r="AG112" s="18"/>
      <c r="AH112" s="18"/>
      <c r="AI112" s="18"/>
      <c r="AJ112" s="18"/>
      <c r="AK112" s="511" t="s">
        <v>385</v>
      </c>
      <c r="AL112" s="511"/>
      <c r="AM112" s="511"/>
      <c r="AN112" s="511"/>
      <c r="AO112" s="511"/>
      <c r="AP112" s="511"/>
      <c r="AQ112" s="511"/>
      <c r="AR112" s="511"/>
      <c r="AS112" s="511"/>
      <c r="AT112" s="511"/>
      <c r="AU112" s="511"/>
      <c r="AV112" s="511"/>
      <c r="AW112" s="511"/>
      <c r="AX112" s="511"/>
      <c r="AY112" s="511"/>
      <c r="AZ112" s="511"/>
      <c r="BA112" s="511"/>
      <c r="BB112" s="511"/>
      <c r="BC112" s="511"/>
      <c r="BD112" s="511"/>
      <c r="BE112" s="511"/>
      <c r="BF112" s="511"/>
      <c r="BG112" s="511"/>
      <c r="BH112" s="511"/>
      <c r="BI112" s="511"/>
      <c r="BJ112" s="511"/>
      <c r="BK112" s="511"/>
      <c r="BL112" s="511"/>
      <c r="BM112" s="511"/>
      <c r="BN112" s="511"/>
      <c r="BO112" s="511"/>
      <c r="BP112" s="511"/>
      <c r="BQ112" s="511"/>
      <c r="BR112" s="511"/>
      <c r="BS112" s="511"/>
      <c r="BT112" s="511"/>
      <c r="BU112" s="511"/>
    </row>
    <row r="113" spans="1:73" hidden="1" x14ac:dyDescent="0.25">
      <c r="A113" s="26"/>
      <c r="B113" s="26"/>
      <c r="C113" s="18" t="s">
        <v>18</v>
      </c>
      <c r="D113" s="18"/>
      <c r="E113" s="26"/>
      <c r="F113" s="18"/>
      <c r="G113" s="18"/>
      <c r="H113" s="18"/>
      <c r="I113" s="18"/>
      <c r="J113" s="18"/>
      <c r="K113" s="26"/>
      <c r="L113" s="26"/>
      <c r="M113" s="185"/>
      <c r="N113" s="18"/>
      <c r="O113" s="18"/>
      <c r="P113" s="18"/>
      <c r="Q113" s="18"/>
      <c r="R113" s="18"/>
      <c r="S113" s="166" t="s">
        <v>265</v>
      </c>
      <c r="T113" s="18"/>
      <c r="U113" s="18"/>
      <c r="V113" s="18"/>
      <c r="W113" s="18"/>
      <c r="X113" s="18"/>
      <c r="Y113" s="18"/>
      <c r="Z113" s="18"/>
      <c r="AA113" s="166" t="s">
        <v>265</v>
      </c>
      <c r="AB113" s="18"/>
      <c r="AC113" s="18"/>
      <c r="AD113" s="18"/>
      <c r="AE113" s="18"/>
      <c r="AF113" s="18"/>
      <c r="AG113" s="18"/>
      <c r="AH113" s="18"/>
      <c r="AI113" s="18"/>
      <c r="AJ113" s="18"/>
      <c r="AK113" s="511" t="s">
        <v>391</v>
      </c>
      <c r="AL113" s="511"/>
      <c r="AM113" s="511"/>
      <c r="AN113" s="511"/>
      <c r="AO113" s="511"/>
      <c r="AP113" s="511"/>
      <c r="AQ113" s="511"/>
      <c r="AR113" s="511"/>
      <c r="AS113" s="511"/>
      <c r="AT113" s="511"/>
      <c r="AU113" s="511"/>
      <c r="AV113" s="511"/>
      <c r="AW113" s="511"/>
      <c r="AX113" s="511"/>
      <c r="AY113" s="511"/>
      <c r="AZ113" s="511"/>
      <c r="BA113" s="511"/>
      <c r="BB113" s="511"/>
      <c r="BC113" s="511"/>
      <c r="BD113" s="511"/>
      <c r="BE113" s="511"/>
      <c r="BF113" s="511"/>
      <c r="BG113" s="511"/>
      <c r="BH113" s="511"/>
      <c r="BI113" s="511"/>
      <c r="BJ113" s="511"/>
      <c r="BK113" s="511"/>
      <c r="BL113" s="511"/>
      <c r="BM113" s="511"/>
      <c r="BN113" s="511"/>
      <c r="BO113" s="511"/>
      <c r="BP113" s="511"/>
      <c r="BQ113" s="511"/>
      <c r="BR113" s="511"/>
      <c r="BS113" s="511"/>
      <c r="BT113" s="511"/>
      <c r="BU113" s="511"/>
    </row>
    <row r="114" spans="1:73" hidden="1" x14ac:dyDescent="0.25">
      <c r="A114" s="26"/>
      <c r="B114" s="26"/>
      <c r="C114" s="18" t="s">
        <v>128</v>
      </c>
      <c r="D114" s="18"/>
      <c r="E114" s="26"/>
      <c r="F114" s="18"/>
      <c r="G114" s="18"/>
      <c r="H114" s="18"/>
      <c r="I114" s="18"/>
      <c r="J114" s="18"/>
      <c r="K114" s="26"/>
      <c r="L114" s="26"/>
      <c r="M114" s="185"/>
      <c r="N114" s="18"/>
      <c r="O114" s="18"/>
      <c r="P114" s="18"/>
      <c r="Q114" s="18"/>
      <c r="R114" s="18"/>
      <c r="S114" s="166" t="s">
        <v>266</v>
      </c>
      <c r="T114" s="18"/>
      <c r="U114" s="18"/>
      <c r="V114" s="18"/>
      <c r="W114" s="18"/>
      <c r="X114" s="18"/>
      <c r="Y114" s="18"/>
      <c r="Z114" s="18"/>
      <c r="AA114" s="166" t="s">
        <v>266</v>
      </c>
      <c r="AB114" s="18"/>
      <c r="AC114" s="18"/>
      <c r="AD114" s="18"/>
      <c r="AE114" s="18"/>
      <c r="AF114" s="18"/>
      <c r="AG114" s="18"/>
      <c r="AH114" s="18"/>
      <c r="AI114" s="18"/>
      <c r="AJ114" s="18"/>
      <c r="AK114" s="511" t="s">
        <v>410</v>
      </c>
      <c r="AL114" s="511"/>
      <c r="AM114" s="511"/>
      <c r="AN114" s="511"/>
      <c r="AO114" s="511"/>
      <c r="AP114" s="511"/>
      <c r="AQ114" s="511"/>
      <c r="AR114" s="511"/>
      <c r="AS114" s="511"/>
      <c r="AT114" s="511"/>
      <c r="AU114" s="511"/>
      <c r="AV114" s="511"/>
      <c r="AW114" s="511"/>
      <c r="AX114" s="511"/>
      <c r="AY114" s="511"/>
      <c r="AZ114" s="511"/>
      <c r="BA114" s="511"/>
      <c r="BB114" s="511"/>
      <c r="BC114" s="511"/>
      <c r="BD114" s="511"/>
      <c r="BE114" s="511"/>
      <c r="BF114" s="511"/>
      <c r="BG114" s="511"/>
      <c r="BH114" s="511"/>
      <c r="BI114" s="511"/>
      <c r="BJ114" s="511"/>
      <c r="BK114" s="511"/>
      <c r="BL114" s="511"/>
      <c r="BM114" s="511"/>
      <c r="BN114" s="511"/>
      <c r="BO114" s="511"/>
      <c r="BP114" s="511"/>
      <c r="BQ114" s="511"/>
      <c r="BR114" s="511"/>
      <c r="BS114" s="511"/>
      <c r="BT114" s="511"/>
      <c r="BU114" s="511"/>
    </row>
    <row r="115" spans="1:73" ht="13" hidden="1" x14ac:dyDescent="0.3">
      <c r="A115" s="187"/>
      <c r="B115" s="26"/>
      <c r="C115" s="18" t="s">
        <v>129</v>
      </c>
      <c r="D115" s="18"/>
      <c r="E115" s="26"/>
      <c r="F115" s="18"/>
      <c r="G115" s="18"/>
      <c r="H115" s="18"/>
      <c r="I115" s="18"/>
      <c r="J115" s="18"/>
      <c r="K115" s="26"/>
      <c r="L115" s="26"/>
      <c r="M115" s="185"/>
      <c r="N115" s="18"/>
      <c r="O115" s="18"/>
      <c r="P115" s="18"/>
      <c r="Q115" s="18"/>
      <c r="R115" s="18"/>
      <c r="S115" s="166" t="s">
        <v>267</v>
      </c>
      <c r="T115" s="18"/>
      <c r="U115" s="18"/>
      <c r="V115" s="18"/>
      <c r="W115" s="18"/>
      <c r="X115" s="18"/>
      <c r="Y115" s="18"/>
      <c r="Z115" s="18"/>
      <c r="AA115" s="166" t="s">
        <v>267</v>
      </c>
      <c r="AB115" s="18"/>
      <c r="AC115" s="18"/>
      <c r="AD115" s="18"/>
      <c r="AE115" s="18"/>
      <c r="AF115" s="18"/>
      <c r="AG115" s="18"/>
      <c r="AH115" s="18"/>
      <c r="AI115" s="18"/>
      <c r="AJ115" s="18"/>
      <c r="AK115" s="511" t="s">
        <v>393</v>
      </c>
      <c r="AL115" s="511"/>
      <c r="AM115" s="511"/>
      <c r="AN115" s="511"/>
      <c r="AO115" s="511"/>
      <c r="AP115" s="511"/>
      <c r="AQ115" s="511"/>
      <c r="AR115" s="511"/>
      <c r="AS115" s="511"/>
      <c r="AT115" s="511"/>
      <c r="AU115" s="511"/>
      <c r="AV115" s="511"/>
      <c r="AW115" s="511"/>
      <c r="AX115" s="511"/>
      <c r="AY115" s="511"/>
      <c r="AZ115" s="511"/>
      <c r="BA115" s="511"/>
      <c r="BB115" s="511"/>
      <c r="BC115" s="511"/>
      <c r="BD115" s="511"/>
      <c r="BE115" s="511"/>
      <c r="BF115" s="511"/>
      <c r="BG115" s="511"/>
      <c r="BH115" s="511"/>
      <c r="BI115" s="511"/>
      <c r="BJ115" s="511"/>
      <c r="BK115" s="511"/>
      <c r="BL115" s="511"/>
      <c r="BM115" s="511"/>
      <c r="BN115" s="511"/>
      <c r="BO115" s="511"/>
      <c r="BP115" s="511"/>
      <c r="BQ115" s="511"/>
      <c r="BR115" s="511"/>
      <c r="BS115" s="511"/>
      <c r="BT115" s="511"/>
      <c r="BU115" s="511"/>
    </row>
    <row r="116" spans="1:73" ht="13" hidden="1" x14ac:dyDescent="0.3">
      <c r="A116" s="187"/>
      <c r="B116" s="26"/>
      <c r="C116" s="18" t="s">
        <v>130</v>
      </c>
      <c r="D116" s="18"/>
      <c r="E116" s="26"/>
      <c r="F116" s="18"/>
      <c r="G116" s="18"/>
      <c r="H116" s="18"/>
      <c r="I116" s="18"/>
      <c r="J116" s="18"/>
      <c r="K116" s="26"/>
      <c r="L116" s="26"/>
      <c r="M116" s="185"/>
      <c r="N116" s="18"/>
      <c r="O116" s="18"/>
      <c r="P116" s="18"/>
      <c r="Q116" s="18"/>
      <c r="R116" s="18"/>
      <c r="S116" s="166" t="s">
        <v>268</v>
      </c>
      <c r="T116" s="18"/>
      <c r="U116" s="18"/>
      <c r="V116" s="18"/>
      <c r="W116" s="18"/>
      <c r="X116" s="18"/>
      <c r="Y116" s="18"/>
      <c r="Z116" s="18"/>
      <c r="AA116" s="166" t="s">
        <v>268</v>
      </c>
      <c r="AB116" s="18"/>
      <c r="AC116" s="18"/>
      <c r="AD116" s="18"/>
      <c r="AE116" s="18"/>
      <c r="AF116" s="18"/>
      <c r="AG116" s="18"/>
      <c r="AH116" s="18"/>
      <c r="AI116" s="18"/>
      <c r="AJ116" s="18"/>
      <c r="AK116" s="511" t="s">
        <v>412</v>
      </c>
      <c r="AL116" s="511"/>
      <c r="AM116" s="511"/>
      <c r="AN116" s="511"/>
      <c r="AO116" s="511"/>
      <c r="AP116" s="511"/>
      <c r="AQ116" s="511"/>
      <c r="AR116" s="511"/>
      <c r="AS116" s="511"/>
      <c r="AT116" s="511"/>
      <c r="AU116" s="511"/>
      <c r="AV116" s="511"/>
      <c r="AW116" s="511"/>
      <c r="AX116" s="511"/>
      <c r="AY116" s="511"/>
      <c r="AZ116" s="511"/>
      <c r="BA116" s="511"/>
      <c r="BB116" s="511"/>
      <c r="BC116" s="511"/>
      <c r="BD116" s="511"/>
      <c r="BE116" s="511"/>
      <c r="BF116" s="511"/>
      <c r="BG116" s="511"/>
      <c r="BH116" s="511"/>
      <c r="BI116" s="511"/>
      <c r="BJ116" s="511"/>
      <c r="BK116" s="511"/>
      <c r="BL116" s="511"/>
      <c r="BM116" s="511"/>
      <c r="BN116" s="511"/>
      <c r="BO116" s="511"/>
      <c r="BP116" s="511"/>
      <c r="BQ116" s="511"/>
      <c r="BR116" s="511"/>
      <c r="BS116" s="511"/>
      <c r="BT116" s="511"/>
      <c r="BU116" s="511"/>
    </row>
    <row r="117" spans="1:73" ht="13" hidden="1" x14ac:dyDescent="0.3">
      <c r="A117" s="187"/>
      <c r="B117" s="26"/>
      <c r="C117" s="18"/>
      <c r="D117" s="18"/>
      <c r="E117" s="26"/>
      <c r="F117" s="18"/>
      <c r="G117" s="18"/>
      <c r="H117" s="18"/>
      <c r="I117" s="18"/>
      <c r="J117" s="18"/>
      <c r="K117" s="26"/>
      <c r="L117" s="26"/>
      <c r="M117" s="185"/>
      <c r="N117" s="18"/>
      <c r="O117" s="18"/>
      <c r="P117" s="18"/>
      <c r="Q117" s="18"/>
      <c r="R117" s="18"/>
      <c r="S117" s="166" t="s">
        <v>269</v>
      </c>
      <c r="T117" s="18"/>
      <c r="U117" s="18"/>
      <c r="V117" s="18"/>
      <c r="W117" s="18"/>
      <c r="X117" s="18"/>
      <c r="Y117" s="18"/>
      <c r="Z117" s="18"/>
      <c r="AA117" s="166" t="s">
        <v>269</v>
      </c>
      <c r="AB117" s="18"/>
      <c r="AC117" s="18"/>
      <c r="AD117" s="18"/>
      <c r="AE117" s="18"/>
      <c r="AF117" s="18"/>
      <c r="AG117" s="18"/>
      <c r="AH117" s="18"/>
      <c r="AI117" s="18"/>
      <c r="AJ117" s="18"/>
      <c r="AK117" s="513" t="s">
        <v>427</v>
      </c>
      <c r="AL117" s="511"/>
      <c r="AM117" s="511"/>
      <c r="AN117" s="511"/>
      <c r="AO117" s="511"/>
      <c r="AP117" s="511"/>
      <c r="AQ117" s="511"/>
      <c r="AR117" s="511"/>
      <c r="AS117" s="511"/>
      <c r="AT117" s="511"/>
      <c r="AU117" s="511"/>
      <c r="AV117" s="511"/>
      <c r="AW117" s="511"/>
      <c r="AX117" s="511"/>
      <c r="AY117" s="511"/>
      <c r="AZ117" s="511"/>
      <c r="BA117" s="511"/>
      <c r="BB117" s="511"/>
      <c r="BC117" s="511"/>
      <c r="BD117" s="511"/>
      <c r="BE117" s="511"/>
      <c r="BF117" s="511"/>
      <c r="BG117" s="511"/>
      <c r="BH117" s="511"/>
      <c r="BI117" s="511"/>
      <c r="BJ117" s="511"/>
      <c r="BK117" s="511"/>
      <c r="BL117" s="511"/>
      <c r="BM117" s="511"/>
      <c r="BN117" s="511"/>
      <c r="BO117" s="511"/>
      <c r="BP117" s="511"/>
      <c r="BQ117" s="511"/>
      <c r="BR117" s="511"/>
      <c r="BS117" s="511"/>
      <c r="BT117" s="511"/>
      <c r="BU117" s="511"/>
    </row>
    <row r="118" spans="1:73" hidden="1" x14ac:dyDescent="0.25">
      <c r="A118" s="188"/>
      <c r="B118" s="189"/>
      <c r="C118" s="18"/>
      <c r="D118" s="18"/>
      <c r="E118" s="26"/>
      <c r="F118" s="18"/>
      <c r="G118" s="18"/>
      <c r="H118" s="18"/>
      <c r="I118" s="18"/>
      <c r="J118" s="18"/>
      <c r="K118" s="26"/>
      <c r="L118" s="26"/>
      <c r="M118" s="185"/>
      <c r="N118" s="26"/>
      <c r="O118" s="128"/>
      <c r="P118" s="18"/>
      <c r="Q118" s="18"/>
      <c r="R118" s="18"/>
      <c r="S118" s="166" t="s">
        <v>270</v>
      </c>
      <c r="T118" s="18"/>
      <c r="U118" s="18"/>
      <c r="V118" s="18"/>
      <c r="W118" s="18"/>
      <c r="X118" s="18"/>
      <c r="Y118" s="18"/>
      <c r="Z118" s="18"/>
      <c r="AA118" s="166" t="s">
        <v>270</v>
      </c>
      <c r="AB118" s="18"/>
      <c r="AC118" s="18"/>
      <c r="AD118" s="18"/>
      <c r="AE118" s="18"/>
      <c r="AF118" s="18"/>
      <c r="AG118" s="18"/>
      <c r="AH118" s="18"/>
      <c r="AI118" s="18"/>
      <c r="AJ118" s="18"/>
      <c r="AK118" s="511" t="s">
        <v>390</v>
      </c>
      <c r="AL118" s="511"/>
      <c r="AM118" s="511"/>
      <c r="AN118" s="511"/>
      <c r="AO118" s="511"/>
      <c r="AP118" s="511"/>
      <c r="AQ118" s="511"/>
      <c r="AR118" s="511"/>
      <c r="AS118" s="511"/>
      <c r="AT118" s="511"/>
      <c r="AU118" s="511"/>
      <c r="AV118" s="511"/>
      <c r="AW118" s="511"/>
      <c r="AX118" s="511"/>
      <c r="AY118" s="511"/>
      <c r="AZ118" s="511"/>
      <c r="BA118" s="511"/>
      <c r="BB118" s="511"/>
      <c r="BC118" s="511"/>
      <c r="BD118" s="511"/>
      <c r="BE118" s="511"/>
      <c r="BF118" s="511"/>
      <c r="BG118" s="511"/>
      <c r="BH118" s="511"/>
      <c r="BI118" s="511"/>
      <c r="BJ118" s="511"/>
      <c r="BK118" s="511"/>
      <c r="BL118" s="511"/>
      <c r="BM118" s="511"/>
      <c r="BN118" s="511"/>
      <c r="BO118" s="511"/>
      <c r="BP118" s="511"/>
      <c r="BQ118" s="511"/>
      <c r="BR118" s="511"/>
      <c r="BS118" s="511"/>
      <c r="BT118" s="511"/>
      <c r="BU118" s="511"/>
    </row>
    <row r="119" spans="1:73" hidden="1" x14ac:dyDescent="0.25">
      <c r="A119" s="26"/>
      <c r="B119" s="188"/>
      <c r="C119" s="18"/>
      <c r="D119" s="18"/>
      <c r="E119" s="26"/>
      <c r="F119" s="18"/>
      <c r="G119" s="18"/>
      <c r="H119" s="18"/>
      <c r="I119" s="18"/>
      <c r="J119" s="18"/>
      <c r="K119" s="26"/>
      <c r="L119" s="26"/>
      <c r="M119" s="185"/>
      <c r="N119" s="26"/>
      <c r="O119" s="26"/>
      <c r="P119" s="42"/>
      <c r="Q119" s="26"/>
      <c r="R119" s="26"/>
      <c r="S119" s="166" t="s">
        <v>271</v>
      </c>
      <c r="T119" s="26"/>
      <c r="U119" s="26"/>
      <c r="V119" s="18"/>
      <c r="W119" s="18"/>
      <c r="X119" s="18"/>
      <c r="Y119" s="18"/>
      <c r="Z119" s="18"/>
      <c r="AA119" s="166" t="s">
        <v>271</v>
      </c>
      <c r="AB119" s="18"/>
      <c r="AC119" s="18"/>
      <c r="AD119" s="18"/>
      <c r="AE119" s="18"/>
      <c r="AF119" s="18"/>
      <c r="AG119" s="18"/>
      <c r="AH119" s="18"/>
      <c r="AI119" s="18"/>
      <c r="AJ119" s="18"/>
      <c r="AK119" s="511" t="s">
        <v>394</v>
      </c>
      <c r="AL119" s="511"/>
      <c r="AM119" s="511"/>
      <c r="AN119" s="511"/>
      <c r="AO119" s="511"/>
      <c r="AP119" s="511"/>
      <c r="AQ119" s="511"/>
      <c r="AR119" s="511"/>
      <c r="AS119" s="511"/>
      <c r="AT119" s="511"/>
      <c r="AU119" s="511"/>
      <c r="AV119" s="511"/>
      <c r="AW119" s="511"/>
      <c r="AX119" s="511"/>
      <c r="AY119" s="511"/>
      <c r="AZ119" s="511"/>
      <c r="BA119" s="511"/>
      <c r="BB119" s="511"/>
      <c r="BC119" s="511"/>
      <c r="BD119" s="511"/>
      <c r="BE119" s="511"/>
      <c r="BF119" s="511"/>
      <c r="BG119" s="511"/>
      <c r="BH119" s="511"/>
      <c r="BI119" s="511"/>
      <c r="BJ119" s="511"/>
      <c r="BK119" s="511"/>
      <c r="BL119" s="511"/>
      <c r="BM119" s="511"/>
      <c r="BN119" s="511"/>
      <c r="BO119" s="511"/>
      <c r="BP119" s="511"/>
      <c r="BQ119" s="511"/>
      <c r="BR119" s="511"/>
      <c r="BS119" s="511"/>
      <c r="BT119" s="511"/>
      <c r="BU119" s="511"/>
    </row>
    <row r="120" spans="1:73" hidden="1" x14ac:dyDescent="0.25">
      <c r="A120" s="26"/>
      <c r="B120" s="26"/>
      <c r="C120" s="514" t="s">
        <v>132</v>
      </c>
      <c r="D120" s="515"/>
      <c r="E120" s="515"/>
      <c r="F120" s="515"/>
      <c r="G120" s="516"/>
      <c r="H120" s="18"/>
      <c r="I120" s="18"/>
      <c r="J120" s="18"/>
      <c r="K120" s="26"/>
      <c r="L120" s="26"/>
      <c r="M120" s="185"/>
      <c r="N120" s="26"/>
      <c r="O120" s="26"/>
      <c r="P120" s="26"/>
      <c r="Q120" s="122"/>
      <c r="R120" s="26"/>
      <c r="S120" s="166" t="s">
        <v>272</v>
      </c>
      <c r="T120" s="26"/>
      <c r="U120" s="26"/>
      <c r="V120" s="18"/>
      <c r="W120" s="18"/>
      <c r="X120" s="18"/>
      <c r="Y120" s="18"/>
      <c r="Z120" s="18"/>
      <c r="AA120" s="166" t="s">
        <v>272</v>
      </c>
      <c r="AB120" s="18"/>
      <c r="AC120" s="18"/>
      <c r="AD120" s="18"/>
      <c r="AE120" s="18"/>
      <c r="AF120" s="18"/>
      <c r="AG120" s="18"/>
      <c r="AH120" s="18"/>
      <c r="AI120" s="18"/>
      <c r="AJ120" s="18"/>
      <c r="AK120" s="511" t="s">
        <v>373</v>
      </c>
      <c r="AL120" s="511"/>
      <c r="AM120" s="511"/>
      <c r="AN120" s="511"/>
      <c r="AO120" s="511"/>
      <c r="AP120" s="511"/>
      <c r="AQ120" s="511"/>
      <c r="AR120" s="511"/>
      <c r="AS120" s="511"/>
      <c r="AT120" s="511"/>
      <c r="AU120" s="511"/>
      <c r="AV120" s="511"/>
      <c r="AW120" s="511"/>
      <c r="AX120" s="511"/>
      <c r="AY120" s="511"/>
      <c r="AZ120" s="511"/>
      <c r="BA120" s="511"/>
      <c r="BB120" s="511"/>
      <c r="BC120" s="511"/>
      <c r="BD120" s="511"/>
      <c r="BE120" s="511"/>
      <c r="BF120" s="511"/>
      <c r="BG120" s="511"/>
      <c r="BH120" s="511"/>
      <c r="BI120" s="511"/>
      <c r="BJ120" s="511"/>
      <c r="BK120" s="511"/>
      <c r="BL120" s="511"/>
      <c r="BM120" s="511"/>
      <c r="BN120" s="511"/>
      <c r="BO120" s="511"/>
      <c r="BP120" s="511"/>
      <c r="BQ120" s="511"/>
      <c r="BR120" s="511"/>
      <c r="BS120" s="511"/>
      <c r="BT120" s="511"/>
      <c r="BU120" s="511"/>
    </row>
    <row r="121" spans="1:73" hidden="1" x14ac:dyDescent="0.25">
      <c r="A121" s="188"/>
      <c r="B121" s="26"/>
      <c r="C121" s="18"/>
      <c r="D121" s="18"/>
      <c r="E121" s="18"/>
      <c r="F121" s="18"/>
      <c r="G121" s="18"/>
      <c r="H121" s="18"/>
      <c r="I121" s="18"/>
      <c r="J121" s="18"/>
      <c r="K121" s="26"/>
      <c r="L121" s="26"/>
      <c r="M121" s="185"/>
      <c r="N121" s="26"/>
      <c r="O121" s="26"/>
      <c r="P121" s="26"/>
      <c r="Q121" s="26"/>
      <c r="R121" s="26"/>
      <c r="S121" s="166" t="s">
        <v>273</v>
      </c>
      <c r="T121" s="26"/>
      <c r="U121" s="26"/>
      <c r="V121" s="18"/>
      <c r="W121" s="18"/>
      <c r="X121" s="18"/>
      <c r="Y121" s="18"/>
      <c r="Z121" s="18"/>
      <c r="AA121" s="166" t="s">
        <v>273</v>
      </c>
      <c r="AB121" s="18"/>
      <c r="AC121" s="18"/>
      <c r="AD121" s="18"/>
      <c r="AE121" s="18"/>
      <c r="AF121" s="18"/>
      <c r="AG121" s="18"/>
      <c r="AH121" s="18"/>
      <c r="AI121" s="18"/>
      <c r="AJ121" s="18"/>
      <c r="AK121" s="511" t="s">
        <v>422</v>
      </c>
      <c r="AL121" s="511"/>
      <c r="AM121" s="511"/>
      <c r="AN121" s="511"/>
      <c r="AO121" s="511"/>
      <c r="AP121" s="511"/>
      <c r="AQ121" s="511"/>
      <c r="AR121" s="511"/>
      <c r="AS121" s="511"/>
      <c r="AT121" s="511"/>
      <c r="AU121" s="511"/>
      <c r="AV121" s="511"/>
      <c r="AW121" s="511"/>
      <c r="AX121" s="511"/>
      <c r="AY121" s="511"/>
      <c r="AZ121" s="511"/>
      <c r="BA121" s="511"/>
      <c r="BB121" s="511"/>
      <c r="BC121" s="511"/>
      <c r="BD121" s="511"/>
      <c r="BE121" s="511"/>
      <c r="BF121" s="511"/>
      <c r="BG121" s="511"/>
      <c r="BH121" s="511"/>
      <c r="BI121" s="511"/>
      <c r="BJ121" s="511"/>
      <c r="BK121" s="511"/>
      <c r="BL121" s="511"/>
      <c r="BM121" s="511"/>
      <c r="BN121" s="511"/>
      <c r="BO121" s="511"/>
      <c r="BP121" s="511"/>
      <c r="BQ121" s="511"/>
      <c r="BR121" s="511"/>
      <c r="BS121" s="511"/>
      <c r="BT121" s="511"/>
      <c r="BU121" s="511"/>
    </row>
    <row r="122" spans="1:73" hidden="1" x14ac:dyDescent="0.25">
      <c r="A122" s="26"/>
      <c r="B122" s="26"/>
      <c r="C122" s="18" t="s">
        <v>133</v>
      </c>
      <c r="D122" s="18"/>
      <c r="E122" s="18"/>
      <c r="F122" s="18"/>
      <c r="G122" s="18"/>
      <c r="H122" s="26"/>
      <c r="I122" s="26"/>
      <c r="J122" s="26"/>
      <c r="K122" s="26"/>
      <c r="L122" s="26"/>
      <c r="M122" s="185"/>
      <c r="N122" s="26"/>
      <c r="O122" s="26"/>
      <c r="P122" s="26"/>
      <c r="Q122" s="26"/>
      <c r="R122" s="26"/>
      <c r="S122" s="166" t="s">
        <v>274</v>
      </c>
      <c r="T122" s="26"/>
      <c r="U122" s="26"/>
      <c r="V122" s="18"/>
      <c r="W122" s="18"/>
      <c r="X122" s="18"/>
      <c r="Y122" s="18"/>
      <c r="Z122" s="18"/>
      <c r="AA122" s="166" t="s">
        <v>274</v>
      </c>
      <c r="AB122" s="18"/>
      <c r="AC122" s="18"/>
      <c r="AD122" s="18"/>
      <c r="AE122" s="18"/>
      <c r="AF122" s="18"/>
      <c r="AG122" s="18"/>
      <c r="AH122" s="18"/>
      <c r="AI122" s="18"/>
      <c r="AJ122" s="18"/>
      <c r="AK122" s="513" t="s">
        <v>424</v>
      </c>
      <c r="AL122" s="511"/>
      <c r="AM122" s="511"/>
      <c r="AN122" s="511"/>
      <c r="AO122" s="511"/>
      <c r="AP122" s="511"/>
      <c r="AQ122" s="511"/>
      <c r="AR122" s="511"/>
      <c r="AS122" s="511"/>
      <c r="AT122" s="511"/>
      <c r="AU122" s="511"/>
      <c r="AV122" s="511"/>
      <c r="AW122" s="511"/>
      <c r="AX122" s="511"/>
      <c r="AY122" s="511"/>
      <c r="AZ122" s="511"/>
      <c r="BA122" s="511"/>
      <c r="BB122" s="511"/>
      <c r="BC122" s="511"/>
      <c r="BD122" s="511"/>
      <c r="BE122" s="511"/>
      <c r="BF122" s="511"/>
      <c r="BG122" s="511"/>
      <c r="BH122" s="511"/>
      <c r="BI122" s="511"/>
      <c r="BJ122" s="511"/>
      <c r="BK122" s="511"/>
      <c r="BL122" s="511"/>
      <c r="BM122" s="511"/>
      <c r="BN122" s="511"/>
      <c r="BO122" s="511"/>
      <c r="BP122" s="511"/>
      <c r="BQ122" s="511"/>
      <c r="BR122" s="511"/>
      <c r="BS122" s="511"/>
      <c r="BT122" s="511"/>
      <c r="BU122" s="511"/>
    </row>
    <row r="123" spans="1:73" hidden="1" x14ac:dyDescent="0.25">
      <c r="A123" s="26"/>
      <c r="B123" s="26"/>
      <c r="C123" s="18" t="s">
        <v>134</v>
      </c>
      <c r="D123" s="18"/>
      <c r="E123" s="18"/>
      <c r="F123" s="18"/>
      <c r="G123" s="18"/>
      <c r="H123" s="26"/>
      <c r="I123" s="26"/>
      <c r="J123" s="26"/>
      <c r="K123" s="26"/>
      <c r="L123" s="26"/>
      <c r="M123" s="185"/>
      <c r="N123" s="26"/>
      <c r="O123" s="26"/>
      <c r="P123" s="26"/>
      <c r="Q123" s="26"/>
      <c r="R123" s="26"/>
      <c r="S123" s="166" t="s">
        <v>275</v>
      </c>
      <c r="T123" s="26"/>
      <c r="U123" s="26"/>
      <c r="V123" s="18"/>
      <c r="W123" s="18"/>
      <c r="X123" s="18"/>
      <c r="Y123" s="18"/>
      <c r="Z123" s="18"/>
      <c r="AA123" s="166" t="s">
        <v>275</v>
      </c>
      <c r="AB123" s="18"/>
      <c r="AC123" s="18"/>
      <c r="AD123" s="18"/>
      <c r="AE123" s="18"/>
      <c r="AF123" s="18"/>
      <c r="AG123" s="18"/>
      <c r="AH123" s="18"/>
      <c r="AI123" s="18"/>
      <c r="AJ123" s="18"/>
      <c r="AK123" s="511" t="s">
        <v>406</v>
      </c>
      <c r="AL123" s="511"/>
      <c r="AM123" s="511"/>
      <c r="AN123" s="511"/>
      <c r="AO123" s="511"/>
      <c r="AP123" s="511"/>
      <c r="AQ123" s="511"/>
      <c r="AR123" s="511"/>
      <c r="AS123" s="511"/>
      <c r="AT123" s="511"/>
      <c r="AU123" s="511"/>
      <c r="AV123" s="511"/>
      <c r="AW123" s="511"/>
      <c r="AX123" s="511"/>
      <c r="AY123" s="511"/>
      <c r="AZ123" s="511"/>
      <c r="BA123" s="511"/>
      <c r="BB123" s="511"/>
      <c r="BC123" s="511"/>
      <c r="BD123" s="511"/>
      <c r="BE123" s="511"/>
      <c r="BF123" s="511"/>
      <c r="BG123" s="511"/>
      <c r="BH123" s="511"/>
      <c r="BI123" s="511"/>
      <c r="BJ123" s="511"/>
      <c r="BK123" s="511"/>
      <c r="BL123" s="511"/>
      <c r="BM123" s="511"/>
      <c r="BN123" s="511"/>
      <c r="BO123" s="511"/>
      <c r="BP123" s="511"/>
      <c r="BQ123" s="511"/>
      <c r="BR123" s="511"/>
      <c r="BS123" s="511"/>
      <c r="BT123" s="511"/>
      <c r="BU123" s="511"/>
    </row>
    <row r="124" spans="1:73" hidden="1" x14ac:dyDescent="0.25">
      <c r="A124" s="26"/>
      <c r="B124" s="26"/>
      <c r="C124" s="18" t="s">
        <v>135</v>
      </c>
      <c r="D124" s="18"/>
      <c r="E124" s="18"/>
      <c r="F124" s="18"/>
      <c r="G124" s="18"/>
      <c r="H124" s="26"/>
      <c r="I124" s="26"/>
      <c r="J124" s="26"/>
      <c r="K124" s="26"/>
      <c r="L124" s="26"/>
      <c r="M124" s="185"/>
      <c r="N124" s="26"/>
      <c r="O124" s="26"/>
      <c r="P124" s="26"/>
      <c r="Q124" s="26"/>
      <c r="R124" s="26"/>
      <c r="S124" s="166" t="s">
        <v>276</v>
      </c>
      <c r="T124" s="26"/>
      <c r="U124" s="26"/>
      <c r="V124" s="18"/>
      <c r="W124" s="18"/>
      <c r="X124" s="18"/>
      <c r="Y124" s="18"/>
      <c r="Z124" s="18"/>
      <c r="AA124" s="166" t="s">
        <v>276</v>
      </c>
      <c r="AB124" s="18"/>
      <c r="AC124" s="18"/>
      <c r="AD124" s="18"/>
      <c r="AE124" s="18"/>
      <c r="AF124" s="18"/>
      <c r="AG124" s="18"/>
      <c r="AH124" s="18"/>
      <c r="AI124" s="18"/>
      <c r="AJ124" s="18"/>
      <c r="AK124" s="511" t="s">
        <v>423</v>
      </c>
      <c r="AL124" s="511"/>
      <c r="AM124" s="511"/>
      <c r="AN124" s="511"/>
      <c r="AO124" s="511"/>
      <c r="AP124" s="511"/>
      <c r="AQ124" s="511"/>
      <c r="AR124" s="511"/>
      <c r="AS124" s="511"/>
      <c r="AT124" s="511"/>
      <c r="AU124" s="511"/>
      <c r="AV124" s="511"/>
      <c r="AW124" s="511"/>
      <c r="AX124" s="511"/>
      <c r="AY124" s="511"/>
      <c r="AZ124" s="511"/>
      <c r="BA124" s="511"/>
      <c r="BB124" s="511"/>
      <c r="BC124" s="511"/>
      <c r="BD124" s="511"/>
      <c r="BE124" s="511"/>
      <c r="BF124" s="511"/>
      <c r="BG124" s="511"/>
      <c r="BH124" s="511"/>
      <c r="BI124" s="511"/>
      <c r="BJ124" s="511"/>
      <c r="BK124" s="511"/>
      <c r="BL124" s="511"/>
      <c r="BM124" s="511"/>
      <c r="BN124" s="511"/>
      <c r="BO124" s="511"/>
      <c r="BP124" s="511"/>
      <c r="BQ124" s="511"/>
      <c r="BR124" s="511"/>
      <c r="BS124" s="511"/>
      <c r="BT124" s="511"/>
      <c r="BU124" s="511"/>
    </row>
    <row r="125" spans="1:73" hidden="1" x14ac:dyDescent="0.25">
      <c r="A125" s="26"/>
      <c r="B125" s="26"/>
      <c r="C125" s="186" t="s">
        <v>142</v>
      </c>
      <c r="D125" s="18"/>
      <c r="E125" s="18"/>
      <c r="F125" s="18"/>
      <c r="G125" s="18"/>
      <c r="H125" s="26"/>
      <c r="I125" s="26"/>
      <c r="J125" s="26"/>
      <c r="K125" s="26"/>
      <c r="L125" s="26"/>
      <c r="M125" s="185"/>
      <c r="N125" s="26"/>
      <c r="O125" s="26"/>
      <c r="P125" s="26"/>
      <c r="Q125" s="26"/>
      <c r="R125" s="26"/>
      <c r="S125" s="166" t="s">
        <v>277</v>
      </c>
      <c r="T125" s="26"/>
      <c r="U125" s="26"/>
      <c r="V125" s="18"/>
      <c r="W125" s="18"/>
      <c r="X125" s="18"/>
      <c r="Y125" s="18"/>
      <c r="Z125" s="18"/>
      <c r="AA125" s="166" t="s">
        <v>277</v>
      </c>
      <c r="AB125" s="18"/>
      <c r="AC125" s="18"/>
      <c r="AD125" s="18"/>
      <c r="AE125" s="18"/>
      <c r="AF125" s="18"/>
      <c r="AG125" s="18"/>
      <c r="AH125" s="18"/>
      <c r="AI125" s="18"/>
      <c r="AJ125" s="18"/>
      <c r="AK125" s="511" t="s">
        <v>365</v>
      </c>
      <c r="AL125" s="511"/>
      <c r="AM125" s="511"/>
      <c r="AN125" s="511"/>
      <c r="AO125" s="511"/>
      <c r="AP125" s="511"/>
      <c r="AQ125" s="511"/>
      <c r="AR125" s="511"/>
      <c r="AS125" s="511"/>
      <c r="AT125" s="511"/>
      <c r="AU125" s="511"/>
      <c r="AV125" s="511"/>
      <c r="AW125" s="511"/>
      <c r="AX125" s="511"/>
      <c r="AY125" s="511"/>
      <c r="AZ125" s="511"/>
      <c r="BA125" s="511"/>
      <c r="BB125" s="511"/>
      <c r="BC125" s="511"/>
      <c r="BD125" s="511"/>
      <c r="BE125" s="511"/>
      <c r="BF125" s="511"/>
      <c r="BG125" s="511"/>
      <c r="BH125" s="511"/>
      <c r="BI125" s="511"/>
      <c r="BJ125" s="511"/>
      <c r="BK125" s="511"/>
      <c r="BL125" s="511"/>
      <c r="BM125" s="511"/>
      <c r="BN125" s="511"/>
      <c r="BO125" s="511"/>
      <c r="BP125" s="511"/>
      <c r="BQ125" s="511"/>
      <c r="BR125" s="511"/>
      <c r="BS125" s="511"/>
      <c r="BT125" s="511"/>
      <c r="BU125" s="511"/>
    </row>
    <row r="126" spans="1:73" hidden="1" x14ac:dyDescent="0.25">
      <c r="A126" s="26"/>
      <c r="B126" s="26"/>
      <c r="C126" s="18" t="s">
        <v>136</v>
      </c>
      <c r="D126" s="18"/>
      <c r="E126" s="18"/>
      <c r="F126" s="18"/>
      <c r="G126" s="18"/>
      <c r="H126" s="26"/>
      <c r="I126" s="26"/>
      <c r="J126" s="26"/>
      <c r="K126" s="26"/>
      <c r="L126" s="26"/>
      <c r="M126" s="185"/>
      <c r="N126" s="26"/>
      <c r="O126" s="26"/>
      <c r="P126" s="26"/>
      <c r="Q126" s="26"/>
      <c r="R126" s="26"/>
      <c r="S126" s="166" t="s">
        <v>278</v>
      </c>
      <c r="T126" s="26"/>
      <c r="U126" s="26"/>
      <c r="V126" s="18"/>
      <c r="W126" s="18"/>
      <c r="X126" s="18"/>
      <c r="Y126" s="18"/>
      <c r="Z126" s="18"/>
      <c r="AA126" s="166" t="s">
        <v>278</v>
      </c>
      <c r="AB126" s="18"/>
      <c r="AC126" s="18"/>
      <c r="AD126" s="18"/>
      <c r="AE126" s="18"/>
      <c r="AF126" s="18"/>
      <c r="AG126" s="18"/>
      <c r="AH126" s="18"/>
      <c r="AI126" s="18"/>
      <c r="AJ126" s="18"/>
      <c r="AK126" s="511" t="s">
        <v>367</v>
      </c>
      <c r="AL126" s="511"/>
      <c r="AM126" s="511"/>
      <c r="AN126" s="511"/>
      <c r="AO126" s="511"/>
      <c r="AP126" s="511"/>
      <c r="AQ126" s="511"/>
      <c r="AR126" s="511"/>
      <c r="AS126" s="511"/>
      <c r="AT126" s="511"/>
      <c r="AU126" s="511"/>
      <c r="AV126" s="511"/>
      <c r="AW126" s="511"/>
      <c r="AX126" s="511"/>
      <c r="AY126" s="511"/>
      <c r="AZ126" s="511"/>
      <c r="BA126" s="511"/>
      <c r="BB126" s="511"/>
      <c r="BC126" s="511"/>
      <c r="BD126" s="511"/>
      <c r="BE126" s="511"/>
      <c r="BF126" s="511"/>
      <c r="BG126" s="511"/>
      <c r="BH126" s="511"/>
      <c r="BI126" s="511"/>
      <c r="BJ126" s="511"/>
      <c r="BK126" s="511"/>
      <c r="BL126" s="511"/>
      <c r="BM126" s="511"/>
      <c r="BN126" s="511"/>
      <c r="BO126" s="511"/>
      <c r="BP126" s="511"/>
      <c r="BQ126" s="511"/>
      <c r="BR126" s="511"/>
      <c r="BS126" s="511"/>
      <c r="BT126" s="511"/>
      <c r="BU126" s="511"/>
    </row>
    <row r="127" spans="1:73" hidden="1" x14ac:dyDescent="0.25">
      <c r="A127" s="26"/>
      <c r="B127" s="26"/>
      <c r="C127" s="18" t="s">
        <v>137</v>
      </c>
      <c r="D127" s="18"/>
      <c r="E127" s="18"/>
      <c r="F127" s="18"/>
      <c r="G127" s="18"/>
      <c r="H127" s="26"/>
      <c r="I127" s="26"/>
      <c r="J127" s="26"/>
      <c r="K127" s="26"/>
      <c r="L127" s="26"/>
      <c r="M127" s="185"/>
      <c r="N127" s="26"/>
      <c r="O127" s="26"/>
      <c r="P127" s="26"/>
      <c r="Q127" s="26"/>
      <c r="R127" s="26"/>
      <c r="S127" s="166" t="s">
        <v>279</v>
      </c>
      <c r="T127" s="26"/>
      <c r="U127" s="26"/>
      <c r="V127" s="18"/>
      <c r="W127" s="18"/>
      <c r="X127" s="18"/>
      <c r="Y127" s="18"/>
      <c r="Z127" s="18"/>
      <c r="AA127" s="166" t="s">
        <v>279</v>
      </c>
      <c r="AB127" s="18"/>
      <c r="AC127" s="18"/>
      <c r="AD127" s="18"/>
      <c r="AE127" s="18"/>
      <c r="AF127" s="18"/>
      <c r="AG127" s="18"/>
      <c r="AH127" s="18"/>
      <c r="AI127" s="18"/>
      <c r="AJ127" s="18"/>
      <c r="AK127" s="512" t="s">
        <v>363</v>
      </c>
      <c r="AL127" s="512"/>
      <c r="AM127" s="512"/>
      <c r="AN127" s="512"/>
      <c r="AO127" s="512"/>
      <c r="AP127" s="512"/>
      <c r="AQ127" s="512"/>
      <c r="AR127" s="512"/>
      <c r="AS127" s="512"/>
      <c r="AT127" s="512"/>
      <c r="AU127" s="512"/>
      <c r="AV127" s="512"/>
      <c r="AW127" s="512"/>
      <c r="AX127" s="512"/>
      <c r="AY127" s="512"/>
      <c r="AZ127" s="512"/>
      <c r="BA127" s="512"/>
      <c r="BB127" s="512"/>
      <c r="BC127" s="512"/>
      <c r="BD127" s="512"/>
      <c r="BE127" s="512"/>
      <c r="BF127" s="512"/>
      <c r="BG127" s="512"/>
      <c r="BH127" s="512"/>
      <c r="BI127" s="512"/>
      <c r="BJ127" s="512"/>
      <c r="BK127" s="512"/>
      <c r="BL127" s="512"/>
      <c r="BM127" s="512"/>
      <c r="BN127" s="512"/>
      <c r="BO127" s="512"/>
      <c r="BP127" s="512"/>
      <c r="BQ127" s="512"/>
      <c r="BR127" s="512"/>
      <c r="BS127" s="512"/>
      <c r="BT127" s="512"/>
      <c r="BU127" s="512"/>
    </row>
    <row r="128" spans="1:73" hidden="1" x14ac:dyDescent="0.25">
      <c r="A128" s="26"/>
      <c r="B128" s="26"/>
      <c r="C128" s="18" t="s">
        <v>138</v>
      </c>
      <c r="D128" s="18"/>
      <c r="E128" s="18"/>
      <c r="F128" s="18"/>
      <c r="G128" s="18"/>
      <c r="H128" s="26"/>
      <c r="I128" s="26"/>
      <c r="J128" s="26"/>
      <c r="K128" s="26"/>
      <c r="L128" s="26"/>
      <c r="M128" s="185"/>
      <c r="N128" s="26"/>
      <c r="O128" s="26"/>
      <c r="P128" s="26"/>
      <c r="Q128" s="26"/>
      <c r="R128" s="26"/>
      <c r="S128" s="166" t="s">
        <v>141</v>
      </c>
      <c r="T128" s="26"/>
      <c r="U128" s="26"/>
      <c r="V128" s="18"/>
      <c r="W128" s="18"/>
      <c r="X128" s="18"/>
      <c r="Y128" s="18"/>
      <c r="Z128" s="18"/>
      <c r="AA128" s="166" t="s">
        <v>141</v>
      </c>
      <c r="AB128" s="18"/>
      <c r="AC128" s="18"/>
      <c r="AD128" s="18"/>
      <c r="AE128" s="18"/>
      <c r="AF128" s="18"/>
      <c r="AG128" s="18"/>
      <c r="AH128" s="18"/>
      <c r="AI128" s="18"/>
      <c r="AJ128" s="18"/>
      <c r="AK128" s="511" t="s">
        <v>431</v>
      </c>
      <c r="AL128" s="511"/>
      <c r="AM128" s="511"/>
      <c r="AN128" s="511"/>
      <c r="AO128" s="511"/>
      <c r="AP128" s="511"/>
      <c r="AQ128" s="511"/>
      <c r="AR128" s="511"/>
      <c r="AS128" s="511"/>
      <c r="AT128" s="511"/>
      <c r="AU128" s="511"/>
      <c r="AV128" s="511"/>
      <c r="AW128" s="511"/>
      <c r="AX128" s="511"/>
      <c r="AY128" s="511"/>
      <c r="AZ128" s="511"/>
      <c r="BA128" s="511"/>
      <c r="BB128" s="511"/>
      <c r="BC128" s="511"/>
      <c r="BD128" s="511"/>
      <c r="BE128" s="511"/>
      <c r="BF128" s="511"/>
      <c r="BG128" s="511"/>
      <c r="BH128" s="511"/>
      <c r="BI128" s="511"/>
      <c r="BJ128" s="511"/>
      <c r="BK128" s="511"/>
      <c r="BL128" s="511"/>
      <c r="BM128" s="511"/>
      <c r="BN128" s="511"/>
      <c r="BO128" s="511"/>
      <c r="BP128" s="511"/>
      <c r="BQ128" s="511"/>
      <c r="BR128" s="511"/>
      <c r="BS128" s="511"/>
      <c r="BT128" s="511"/>
      <c r="BU128" s="511"/>
    </row>
    <row r="129" spans="1:73" hidden="1" x14ac:dyDescent="0.25">
      <c r="A129" s="26"/>
      <c r="B129" s="26"/>
      <c r="C129" s="18" t="s">
        <v>140</v>
      </c>
      <c r="D129" s="18"/>
      <c r="E129" s="18"/>
      <c r="F129" s="18"/>
      <c r="G129" s="18"/>
      <c r="H129" s="26"/>
      <c r="I129" s="26"/>
      <c r="J129" s="26"/>
      <c r="K129" s="26"/>
      <c r="L129" s="26"/>
      <c r="M129" s="185"/>
      <c r="N129" s="26"/>
      <c r="O129" s="26"/>
      <c r="P129" s="26"/>
      <c r="Q129" s="26"/>
      <c r="R129" s="26"/>
      <c r="S129" s="166" t="s">
        <v>280</v>
      </c>
      <c r="T129" s="26"/>
      <c r="U129" s="26"/>
      <c r="V129" s="18"/>
      <c r="W129" s="18"/>
      <c r="X129" s="18"/>
      <c r="Y129" s="18"/>
      <c r="Z129" s="18"/>
      <c r="AA129" s="166" t="s">
        <v>280</v>
      </c>
      <c r="AB129" s="18"/>
      <c r="AC129" s="18"/>
      <c r="AD129" s="18"/>
      <c r="AE129" s="18"/>
      <c r="AF129" s="18"/>
      <c r="AG129" s="18"/>
      <c r="AH129" s="18"/>
      <c r="AI129" s="18"/>
      <c r="AJ129" s="18"/>
      <c r="AK129" s="511" t="s">
        <v>398</v>
      </c>
      <c r="AL129" s="511"/>
      <c r="AM129" s="511"/>
      <c r="AN129" s="511"/>
      <c r="AO129" s="511"/>
      <c r="AP129" s="511"/>
      <c r="AQ129" s="511"/>
      <c r="AR129" s="511"/>
      <c r="AS129" s="511"/>
      <c r="AT129" s="511"/>
      <c r="AU129" s="511"/>
      <c r="AV129" s="511"/>
      <c r="AW129" s="511"/>
      <c r="AX129" s="511"/>
      <c r="AY129" s="511"/>
      <c r="AZ129" s="511"/>
      <c r="BA129" s="511"/>
      <c r="BB129" s="511"/>
      <c r="BC129" s="511"/>
      <c r="BD129" s="511"/>
      <c r="BE129" s="511"/>
      <c r="BF129" s="511"/>
      <c r="BG129" s="511"/>
      <c r="BH129" s="511"/>
      <c r="BI129" s="511"/>
      <c r="BJ129" s="511"/>
      <c r="BK129" s="511"/>
      <c r="BL129" s="511"/>
      <c r="BM129" s="511"/>
      <c r="BN129" s="511"/>
      <c r="BO129" s="511"/>
      <c r="BP129" s="511"/>
      <c r="BQ129" s="511"/>
      <c r="BR129" s="511"/>
      <c r="BS129" s="511"/>
      <c r="BT129" s="511"/>
      <c r="BU129" s="511"/>
    </row>
    <row r="130" spans="1:73" hidden="1" x14ac:dyDescent="0.25">
      <c r="A130" s="26"/>
      <c r="B130" s="26"/>
      <c r="C130" s="18" t="s">
        <v>139</v>
      </c>
      <c r="D130" s="18"/>
      <c r="E130" s="18"/>
      <c r="F130" s="18"/>
      <c r="G130" s="18"/>
      <c r="H130" s="26"/>
      <c r="I130" s="26"/>
      <c r="J130" s="26"/>
      <c r="K130" s="26"/>
      <c r="L130" s="26"/>
      <c r="M130" s="185"/>
      <c r="N130" s="26"/>
      <c r="O130" s="26"/>
      <c r="P130" s="26"/>
      <c r="Q130" s="26"/>
      <c r="R130" s="26"/>
      <c r="S130" s="166" t="s">
        <v>281</v>
      </c>
      <c r="T130" s="26"/>
      <c r="U130" s="26"/>
      <c r="V130" s="18"/>
      <c r="W130" s="18"/>
      <c r="X130" s="18"/>
      <c r="Y130" s="18"/>
      <c r="Z130" s="18"/>
      <c r="AA130" s="166" t="s">
        <v>281</v>
      </c>
      <c r="AB130" s="18"/>
      <c r="AC130" s="18"/>
      <c r="AD130" s="18"/>
      <c r="AE130" s="18"/>
      <c r="AF130" s="18"/>
      <c r="AG130" s="18"/>
      <c r="AH130" s="18"/>
      <c r="AI130" s="18"/>
      <c r="AJ130" s="18"/>
      <c r="AK130" s="511" t="s">
        <v>428</v>
      </c>
      <c r="AL130" s="511"/>
      <c r="AM130" s="511"/>
      <c r="AN130" s="511"/>
      <c r="AO130" s="511"/>
      <c r="AP130" s="511"/>
      <c r="AQ130" s="511"/>
      <c r="AR130" s="511"/>
      <c r="AS130" s="511"/>
      <c r="AT130" s="511"/>
      <c r="AU130" s="511"/>
      <c r="AV130" s="511"/>
      <c r="AW130" s="511"/>
      <c r="AX130" s="511"/>
      <c r="AY130" s="511"/>
      <c r="AZ130" s="511"/>
      <c r="BA130" s="511"/>
      <c r="BB130" s="511"/>
      <c r="BC130" s="511"/>
      <c r="BD130" s="511"/>
      <c r="BE130" s="511"/>
      <c r="BF130" s="511"/>
      <c r="BG130" s="511"/>
      <c r="BH130" s="511"/>
      <c r="BI130" s="511"/>
      <c r="BJ130" s="511"/>
      <c r="BK130" s="511"/>
      <c r="BL130" s="511"/>
      <c r="BM130" s="511"/>
      <c r="BN130" s="511"/>
      <c r="BO130" s="511"/>
      <c r="BP130" s="511"/>
      <c r="BQ130" s="511"/>
      <c r="BR130" s="511"/>
      <c r="BS130" s="511"/>
      <c r="BT130" s="511"/>
      <c r="BU130" s="511"/>
    </row>
    <row r="131" spans="1:73" hidden="1" x14ac:dyDescent="0.25">
      <c r="A131" s="26"/>
      <c r="B131" s="26"/>
      <c r="C131" s="18" t="s">
        <v>141</v>
      </c>
      <c r="D131" s="18"/>
      <c r="E131" s="18"/>
      <c r="F131" s="18"/>
      <c r="G131" s="18"/>
      <c r="H131" s="26"/>
      <c r="I131" s="26"/>
      <c r="J131" s="26"/>
      <c r="K131" s="26"/>
      <c r="L131" s="26"/>
      <c r="M131" s="185"/>
      <c r="N131" s="26"/>
      <c r="O131" s="26"/>
      <c r="P131" s="26"/>
      <c r="Q131" s="26"/>
      <c r="R131" s="26"/>
      <c r="S131" s="166" t="s">
        <v>282</v>
      </c>
      <c r="T131" s="26"/>
      <c r="U131" s="26"/>
      <c r="V131" s="18"/>
      <c r="W131" s="18"/>
      <c r="X131" s="18"/>
      <c r="Y131" s="18"/>
      <c r="Z131" s="18"/>
      <c r="AA131" s="166" t="s">
        <v>282</v>
      </c>
      <c r="AB131" s="18"/>
      <c r="AC131" s="18"/>
      <c r="AD131" s="18"/>
      <c r="AE131" s="18"/>
      <c r="AF131" s="18"/>
      <c r="AG131" s="18"/>
      <c r="AH131" s="18"/>
      <c r="AI131" s="18"/>
      <c r="AJ131" s="18"/>
      <c r="AK131" s="511" t="s">
        <v>399</v>
      </c>
      <c r="AL131" s="511"/>
      <c r="AM131" s="511"/>
      <c r="AN131" s="511"/>
      <c r="AO131" s="511"/>
      <c r="AP131" s="511"/>
      <c r="AQ131" s="511"/>
      <c r="AR131" s="511"/>
      <c r="AS131" s="511"/>
      <c r="AT131" s="511"/>
      <c r="AU131" s="511"/>
      <c r="AV131" s="511"/>
      <c r="AW131" s="511"/>
      <c r="AX131" s="511"/>
      <c r="AY131" s="511"/>
      <c r="AZ131" s="511"/>
      <c r="BA131" s="511"/>
      <c r="BB131" s="511"/>
      <c r="BC131" s="511"/>
      <c r="BD131" s="511"/>
      <c r="BE131" s="511"/>
      <c r="BF131" s="511"/>
      <c r="BG131" s="511"/>
      <c r="BH131" s="511"/>
      <c r="BI131" s="511"/>
      <c r="BJ131" s="511"/>
      <c r="BK131" s="511"/>
      <c r="BL131" s="511"/>
      <c r="BM131" s="511"/>
      <c r="BN131" s="511"/>
      <c r="BO131" s="511"/>
      <c r="BP131" s="511"/>
      <c r="BQ131" s="511"/>
      <c r="BR131" s="511"/>
      <c r="BS131" s="511"/>
      <c r="BT131" s="511"/>
      <c r="BU131" s="511"/>
    </row>
    <row r="132" spans="1:73" hidden="1" x14ac:dyDescent="0.25">
      <c r="A132" s="26"/>
      <c r="B132" s="26"/>
      <c r="C132" s="18"/>
      <c r="D132" s="18"/>
      <c r="E132" s="18"/>
      <c r="F132" s="18"/>
      <c r="G132" s="18"/>
      <c r="H132" s="26"/>
      <c r="I132" s="26"/>
      <c r="J132" s="26"/>
      <c r="K132" s="26"/>
      <c r="L132" s="26"/>
      <c r="M132" s="185"/>
      <c r="N132" s="26"/>
      <c r="O132" s="26"/>
      <c r="P132" s="26"/>
      <c r="Q132" s="26"/>
      <c r="R132" s="26"/>
      <c r="S132" s="166" t="s">
        <v>283</v>
      </c>
      <c r="T132" s="26"/>
      <c r="U132" s="26"/>
      <c r="V132" s="18"/>
      <c r="W132" s="18"/>
      <c r="X132" s="18"/>
      <c r="Y132" s="18"/>
      <c r="Z132" s="18"/>
      <c r="AA132" s="166" t="s">
        <v>283</v>
      </c>
      <c r="AB132" s="18"/>
      <c r="AC132" s="18"/>
      <c r="AD132" s="18"/>
      <c r="AE132" s="18"/>
      <c r="AF132" s="18"/>
      <c r="AG132" s="18"/>
      <c r="AH132" s="18"/>
      <c r="AI132" s="18"/>
      <c r="AJ132" s="18"/>
      <c r="AK132" s="511" t="s">
        <v>429</v>
      </c>
      <c r="AL132" s="511"/>
      <c r="AM132" s="511"/>
      <c r="AN132" s="511"/>
      <c r="AO132" s="511"/>
      <c r="AP132" s="511"/>
      <c r="AQ132" s="511"/>
      <c r="AR132" s="511"/>
      <c r="AS132" s="511"/>
      <c r="AT132" s="511"/>
      <c r="AU132" s="511"/>
      <c r="AV132" s="511"/>
      <c r="AW132" s="511"/>
      <c r="AX132" s="511"/>
      <c r="AY132" s="511"/>
      <c r="AZ132" s="511"/>
      <c r="BA132" s="511"/>
      <c r="BB132" s="511"/>
      <c r="BC132" s="511"/>
      <c r="BD132" s="511"/>
      <c r="BE132" s="511"/>
      <c r="BF132" s="511"/>
      <c r="BG132" s="511"/>
      <c r="BH132" s="511"/>
      <c r="BI132" s="511"/>
      <c r="BJ132" s="511"/>
      <c r="BK132" s="511"/>
      <c r="BL132" s="511"/>
      <c r="BM132" s="511"/>
      <c r="BN132" s="511"/>
      <c r="BO132" s="511"/>
      <c r="BP132" s="511"/>
      <c r="BQ132" s="511"/>
      <c r="BR132" s="511"/>
      <c r="BS132" s="511"/>
      <c r="BT132" s="511"/>
      <c r="BU132" s="511"/>
    </row>
    <row r="133" spans="1:73" hidden="1" x14ac:dyDescent="0.25">
      <c r="A133" s="26"/>
      <c r="B133" s="26"/>
      <c r="C133" s="18"/>
      <c r="D133" s="18"/>
      <c r="E133" s="18"/>
      <c r="F133" s="18"/>
      <c r="G133" s="18"/>
      <c r="H133" s="26"/>
      <c r="I133" s="26"/>
      <c r="J133" s="26"/>
      <c r="K133" s="26"/>
      <c r="L133" s="26"/>
      <c r="M133" s="185"/>
      <c r="N133" s="26"/>
      <c r="O133" s="26"/>
      <c r="P133" s="26"/>
      <c r="Q133" s="26"/>
      <c r="R133" s="26"/>
      <c r="S133" s="166" t="s">
        <v>284</v>
      </c>
      <c r="T133" s="26"/>
      <c r="U133" s="26"/>
      <c r="V133" s="18"/>
      <c r="W133" s="18"/>
      <c r="X133" s="18"/>
      <c r="Y133" s="18"/>
      <c r="Z133" s="18"/>
      <c r="AA133" s="166" t="s">
        <v>284</v>
      </c>
      <c r="AB133" s="18"/>
      <c r="AC133" s="18"/>
      <c r="AD133" s="18"/>
      <c r="AE133" s="18"/>
      <c r="AF133" s="18"/>
      <c r="AG133" s="18"/>
      <c r="AH133" s="18"/>
      <c r="AI133" s="18"/>
      <c r="AJ133" s="18"/>
      <c r="AK133" s="511" t="s">
        <v>400</v>
      </c>
      <c r="AL133" s="511"/>
      <c r="AM133" s="511"/>
      <c r="AN133" s="511"/>
      <c r="AO133" s="511"/>
      <c r="AP133" s="511"/>
      <c r="AQ133" s="511"/>
      <c r="AR133" s="511"/>
      <c r="AS133" s="511"/>
      <c r="AT133" s="511"/>
      <c r="AU133" s="511"/>
      <c r="AV133" s="511"/>
      <c r="AW133" s="511"/>
      <c r="AX133" s="511"/>
      <c r="AY133" s="511"/>
      <c r="AZ133" s="511"/>
      <c r="BA133" s="511"/>
      <c r="BB133" s="511"/>
      <c r="BC133" s="511"/>
      <c r="BD133" s="511"/>
      <c r="BE133" s="511"/>
      <c r="BF133" s="511"/>
      <c r="BG133" s="511"/>
      <c r="BH133" s="511"/>
      <c r="BI133" s="511"/>
      <c r="BJ133" s="511"/>
      <c r="BK133" s="511"/>
      <c r="BL133" s="511"/>
      <c r="BM133" s="511"/>
      <c r="BN133" s="511"/>
      <c r="BO133" s="511"/>
      <c r="BP133" s="511"/>
      <c r="BQ133" s="511"/>
      <c r="BR133" s="511"/>
      <c r="BS133" s="511"/>
      <c r="BT133" s="511"/>
      <c r="BU133" s="511"/>
    </row>
    <row r="134" spans="1:73" hidden="1" x14ac:dyDescent="0.25">
      <c r="A134" s="26"/>
      <c r="B134" s="26"/>
      <c r="C134" s="517" t="s">
        <v>209</v>
      </c>
      <c r="D134" s="518"/>
      <c r="E134" s="518"/>
      <c r="F134" s="518"/>
      <c r="G134" s="518"/>
      <c r="H134" s="518"/>
      <c r="I134" s="518"/>
      <c r="J134" s="518"/>
      <c r="K134" s="518"/>
      <c r="L134" s="519"/>
      <c r="M134" s="185"/>
      <c r="N134" s="26"/>
      <c r="O134" s="26"/>
      <c r="P134" s="26"/>
      <c r="Q134" s="26"/>
      <c r="R134" s="26"/>
      <c r="S134" s="166" t="s">
        <v>285</v>
      </c>
      <c r="T134" s="26"/>
      <c r="U134" s="26"/>
      <c r="V134" s="18"/>
      <c r="W134" s="18"/>
      <c r="X134" s="18"/>
      <c r="Y134" s="18"/>
      <c r="Z134" s="18"/>
      <c r="AA134" s="166" t="s">
        <v>285</v>
      </c>
      <c r="AB134" s="18"/>
      <c r="AC134" s="18"/>
      <c r="AD134" s="18"/>
      <c r="AE134" s="18"/>
      <c r="AF134" s="18"/>
      <c r="AG134" s="18"/>
      <c r="AH134" s="18"/>
      <c r="AI134" s="18"/>
      <c r="AJ134" s="18"/>
      <c r="AK134" s="511" t="s">
        <v>430</v>
      </c>
      <c r="AL134" s="511"/>
      <c r="AM134" s="511"/>
      <c r="AN134" s="511"/>
      <c r="AO134" s="511"/>
      <c r="AP134" s="511"/>
      <c r="AQ134" s="511"/>
      <c r="AR134" s="511"/>
      <c r="AS134" s="511"/>
      <c r="AT134" s="511"/>
      <c r="AU134" s="511"/>
      <c r="AV134" s="511"/>
      <c r="AW134" s="511"/>
      <c r="AX134" s="511"/>
      <c r="AY134" s="511"/>
      <c r="AZ134" s="511"/>
      <c r="BA134" s="511"/>
      <c r="BB134" s="511"/>
      <c r="BC134" s="511"/>
      <c r="BD134" s="511"/>
      <c r="BE134" s="511"/>
      <c r="BF134" s="511"/>
      <c r="BG134" s="511"/>
      <c r="BH134" s="511"/>
      <c r="BI134" s="511"/>
      <c r="BJ134" s="511"/>
      <c r="BK134" s="511"/>
      <c r="BL134" s="511"/>
      <c r="BM134" s="511"/>
      <c r="BN134" s="511"/>
      <c r="BO134" s="511"/>
      <c r="BP134" s="511"/>
      <c r="BQ134" s="511"/>
      <c r="BR134" s="511"/>
      <c r="BS134" s="511"/>
      <c r="BT134" s="511"/>
      <c r="BU134" s="511"/>
    </row>
    <row r="135" spans="1:73" hidden="1" x14ac:dyDescent="0.25">
      <c r="A135" s="26"/>
      <c r="B135" s="26"/>
      <c r="C135" s="520"/>
      <c r="D135" s="521"/>
      <c r="E135" s="521"/>
      <c r="F135" s="521"/>
      <c r="G135" s="521"/>
      <c r="H135" s="521"/>
      <c r="I135" s="521"/>
      <c r="J135" s="521"/>
      <c r="K135" s="521"/>
      <c r="L135" s="522"/>
      <c r="M135" s="185"/>
      <c r="N135" s="26"/>
      <c r="O135" s="26"/>
      <c r="P135" s="26"/>
      <c r="Q135" s="26"/>
      <c r="R135" s="26"/>
      <c r="S135" s="166" t="s">
        <v>286</v>
      </c>
      <c r="T135" s="26"/>
      <c r="U135" s="26"/>
      <c r="V135" s="18"/>
      <c r="W135" s="18"/>
      <c r="X135" s="18"/>
      <c r="Y135" s="18"/>
      <c r="Z135" s="18"/>
      <c r="AA135" s="166" t="s">
        <v>286</v>
      </c>
      <c r="AB135" s="18"/>
      <c r="AC135" s="18"/>
      <c r="AD135" s="18"/>
      <c r="AE135" s="18"/>
      <c r="AF135" s="18"/>
      <c r="AG135" s="18"/>
      <c r="AH135" s="18"/>
      <c r="AI135" s="18"/>
      <c r="AJ135" s="18"/>
      <c r="AK135" s="511" t="s">
        <v>401</v>
      </c>
      <c r="AL135" s="511"/>
      <c r="AM135" s="511"/>
      <c r="AN135" s="511"/>
      <c r="AO135" s="511"/>
      <c r="AP135" s="511"/>
      <c r="AQ135" s="511"/>
      <c r="AR135" s="511"/>
      <c r="AS135" s="511"/>
      <c r="AT135" s="511"/>
      <c r="AU135" s="511"/>
      <c r="AV135" s="511"/>
      <c r="AW135" s="511"/>
      <c r="AX135" s="511"/>
      <c r="AY135" s="511"/>
      <c r="AZ135" s="511"/>
      <c r="BA135" s="511"/>
      <c r="BB135" s="511"/>
      <c r="BC135" s="511"/>
      <c r="BD135" s="511"/>
      <c r="BE135" s="511"/>
      <c r="BF135" s="511"/>
      <c r="BG135" s="511"/>
      <c r="BH135" s="511"/>
      <c r="BI135" s="511"/>
      <c r="BJ135" s="511"/>
      <c r="BK135" s="511"/>
      <c r="BL135" s="511"/>
      <c r="BM135" s="511"/>
      <c r="BN135" s="511"/>
      <c r="BO135" s="511"/>
      <c r="BP135" s="511"/>
      <c r="BQ135" s="511"/>
      <c r="BR135" s="511"/>
      <c r="BS135" s="511"/>
      <c r="BT135" s="511"/>
      <c r="BU135" s="511"/>
    </row>
    <row r="136" spans="1:73" ht="13" hidden="1" x14ac:dyDescent="0.3">
      <c r="A136" s="26"/>
      <c r="B136" s="26"/>
      <c r="C136" s="206"/>
      <c r="D136" s="207"/>
      <c r="E136" s="207"/>
      <c r="F136" s="207"/>
      <c r="G136" s="207"/>
      <c r="H136" s="207"/>
      <c r="I136" s="207"/>
      <c r="J136" s="207"/>
      <c r="K136" s="207"/>
      <c r="L136" s="207"/>
      <c r="M136" s="185"/>
      <c r="N136" s="26"/>
      <c r="O136" s="26"/>
      <c r="P136" s="26"/>
      <c r="Q136" s="26"/>
      <c r="R136" s="26"/>
      <c r="S136" s="166" t="s">
        <v>287</v>
      </c>
      <c r="T136" s="26"/>
      <c r="U136" s="26"/>
      <c r="V136" s="18"/>
      <c r="W136" s="18"/>
      <c r="X136" s="18"/>
      <c r="Y136" s="18"/>
      <c r="Z136" s="18"/>
      <c r="AA136" s="166" t="s">
        <v>287</v>
      </c>
      <c r="AB136" s="18"/>
      <c r="AC136" s="18"/>
      <c r="AD136" s="18"/>
      <c r="AE136" s="18"/>
      <c r="AF136" s="18"/>
      <c r="AG136" s="18"/>
      <c r="AH136" s="18"/>
      <c r="AI136" s="18"/>
      <c r="AJ136" s="18"/>
      <c r="AK136" s="511" t="s">
        <v>402</v>
      </c>
      <c r="AL136" s="511"/>
      <c r="AM136" s="511"/>
      <c r="AN136" s="511"/>
      <c r="AO136" s="511"/>
      <c r="AP136" s="511"/>
      <c r="AQ136" s="511"/>
      <c r="AR136" s="511"/>
      <c r="AS136" s="511"/>
      <c r="AT136" s="511"/>
      <c r="AU136" s="511"/>
      <c r="AV136" s="511"/>
      <c r="AW136" s="511"/>
      <c r="AX136" s="511"/>
      <c r="AY136" s="511"/>
      <c r="AZ136" s="511"/>
      <c r="BA136" s="511"/>
      <c r="BB136" s="511"/>
      <c r="BC136" s="511"/>
      <c r="BD136" s="511"/>
      <c r="BE136" s="511"/>
      <c r="BF136" s="511"/>
      <c r="BG136" s="511"/>
      <c r="BH136" s="511"/>
      <c r="BI136" s="511"/>
      <c r="BJ136" s="511"/>
      <c r="BK136" s="511"/>
      <c r="BL136" s="511"/>
      <c r="BM136" s="511"/>
      <c r="BN136" s="511"/>
      <c r="BO136" s="511"/>
      <c r="BP136" s="511"/>
      <c r="BQ136" s="511"/>
      <c r="BR136" s="511"/>
      <c r="BS136" s="511"/>
      <c r="BT136" s="511"/>
      <c r="BU136" s="511"/>
    </row>
    <row r="137" spans="1:73" hidden="1" x14ac:dyDescent="0.25">
      <c r="A137" s="26"/>
      <c r="B137" s="26"/>
      <c r="C137" s="136" t="s">
        <v>345</v>
      </c>
      <c r="D137" s="18"/>
      <c r="E137" s="18"/>
      <c r="F137" s="18"/>
      <c r="G137" s="18"/>
      <c r="H137" s="18"/>
      <c r="I137" s="18"/>
      <c r="J137" s="18"/>
      <c r="K137" s="18"/>
      <c r="L137" s="18"/>
      <c r="M137" s="185"/>
      <c r="N137" s="26"/>
      <c r="O137" s="26"/>
      <c r="P137" s="26"/>
      <c r="Q137" s="26"/>
      <c r="R137" s="26"/>
      <c r="S137" s="166" t="s">
        <v>288</v>
      </c>
      <c r="T137" s="26"/>
      <c r="U137" s="26"/>
      <c r="V137" s="18"/>
      <c r="W137" s="18"/>
      <c r="X137" s="18"/>
      <c r="Y137" s="18"/>
      <c r="Z137" s="18"/>
      <c r="AA137" s="166" t="s">
        <v>288</v>
      </c>
      <c r="AB137" s="18"/>
      <c r="AC137" s="18"/>
      <c r="AD137" s="18"/>
      <c r="AE137" s="18"/>
      <c r="AF137" s="18"/>
      <c r="AG137" s="18"/>
      <c r="AH137" s="18"/>
      <c r="AI137" s="18"/>
      <c r="AJ137" s="18"/>
      <c r="AK137" s="511" t="s">
        <v>405</v>
      </c>
      <c r="AL137" s="511"/>
      <c r="AM137" s="511"/>
      <c r="AN137" s="511"/>
      <c r="AO137" s="511"/>
      <c r="AP137" s="511"/>
      <c r="AQ137" s="511"/>
      <c r="AR137" s="511"/>
      <c r="AS137" s="511"/>
      <c r="AT137" s="511"/>
      <c r="AU137" s="511"/>
      <c r="AV137" s="511"/>
      <c r="AW137" s="511"/>
      <c r="AX137" s="511"/>
      <c r="AY137" s="511"/>
      <c r="AZ137" s="511"/>
      <c r="BA137" s="511"/>
      <c r="BB137" s="511"/>
      <c r="BC137" s="511"/>
      <c r="BD137" s="511"/>
      <c r="BE137" s="511"/>
      <c r="BF137" s="511"/>
      <c r="BG137" s="511"/>
      <c r="BH137" s="511"/>
      <c r="BI137" s="511"/>
      <c r="BJ137" s="511"/>
      <c r="BK137" s="511"/>
      <c r="BL137" s="511"/>
      <c r="BM137" s="511"/>
      <c r="BN137" s="511"/>
      <c r="BO137" s="511"/>
      <c r="BP137" s="511"/>
      <c r="BQ137" s="511"/>
      <c r="BR137" s="511"/>
      <c r="BS137" s="511"/>
      <c r="BT137" s="511"/>
      <c r="BU137" s="511"/>
    </row>
    <row r="138" spans="1:73" hidden="1" x14ac:dyDescent="0.25">
      <c r="A138" s="26"/>
      <c r="B138" s="26"/>
      <c r="C138" s="136" t="s">
        <v>18</v>
      </c>
      <c r="D138" s="18"/>
      <c r="E138" s="18"/>
      <c r="F138" s="18"/>
      <c r="G138" s="18"/>
      <c r="H138" s="18"/>
      <c r="I138" s="18"/>
      <c r="J138" s="18"/>
      <c r="K138" s="18"/>
      <c r="L138" s="18"/>
      <c r="M138" s="185"/>
      <c r="N138" s="26"/>
      <c r="O138" s="26"/>
      <c r="P138" s="26"/>
      <c r="Q138" s="26"/>
      <c r="R138" s="26"/>
      <c r="S138" s="166" t="s">
        <v>289</v>
      </c>
      <c r="T138" s="26"/>
      <c r="U138" s="26"/>
      <c r="V138" s="18"/>
      <c r="W138" s="18"/>
      <c r="X138" s="18"/>
      <c r="Y138" s="18"/>
      <c r="Z138" s="18"/>
      <c r="AA138" s="166" t="s">
        <v>289</v>
      </c>
      <c r="AB138" s="18"/>
      <c r="AC138" s="18"/>
      <c r="AD138" s="18"/>
      <c r="AE138" s="18"/>
      <c r="AF138" s="18"/>
      <c r="AG138" s="18"/>
      <c r="AH138" s="18"/>
      <c r="AI138" s="18"/>
      <c r="AJ138" s="18"/>
      <c r="AK138" s="513" t="s">
        <v>432</v>
      </c>
      <c r="AL138" s="511"/>
      <c r="AM138" s="511"/>
      <c r="AN138" s="511"/>
      <c r="AO138" s="511"/>
      <c r="AP138" s="511"/>
      <c r="AQ138" s="511"/>
      <c r="AR138" s="511"/>
      <c r="AS138" s="511"/>
      <c r="AT138" s="511"/>
      <c r="AU138" s="511"/>
      <c r="AV138" s="511"/>
      <c r="AW138" s="511"/>
      <c r="AX138" s="511"/>
      <c r="AY138" s="511"/>
      <c r="AZ138" s="511"/>
      <c r="BA138" s="511"/>
      <c r="BB138" s="511"/>
      <c r="BC138" s="511"/>
      <c r="BD138" s="511"/>
      <c r="BE138" s="511"/>
      <c r="BF138" s="511"/>
      <c r="BG138" s="511"/>
      <c r="BH138" s="511"/>
      <c r="BI138" s="511"/>
      <c r="BJ138" s="511"/>
      <c r="BK138" s="511"/>
      <c r="BL138" s="511"/>
      <c r="BM138" s="511"/>
      <c r="BN138" s="511"/>
      <c r="BO138" s="511"/>
      <c r="BP138" s="511"/>
      <c r="BQ138" s="511"/>
      <c r="BR138" s="511"/>
      <c r="BS138" s="511"/>
      <c r="BT138" s="511"/>
      <c r="BU138" s="511"/>
    </row>
    <row r="139" spans="1:73" ht="13" hidden="1" x14ac:dyDescent="0.3">
      <c r="A139" s="26"/>
      <c r="B139" s="26"/>
      <c r="C139" s="136" t="s">
        <v>541</v>
      </c>
      <c r="D139" s="207"/>
      <c r="E139" s="207"/>
      <c r="F139" s="207"/>
      <c r="G139" s="207"/>
      <c r="H139" s="207"/>
      <c r="I139" s="207"/>
      <c r="J139" s="207"/>
      <c r="K139" s="207"/>
      <c r="L139" s="207"/>
      <c r="M139" s="185"/>
      <c r="N139" s="26"/>
      <c r="O139" s="26"/>
      <c r="P139" s="26"/>
      <c r="Q139" s="26"/>
      <c r="R139" s="26"/>
      <c r="S139" s="166" t="s">
        <v>290</v>
      </c>
      <c r="T139" s="26"/>
      <c r="U139" s="26"/>
      <c r="V139" s="18"/>
      <c r="W139" s="18"/>
      <c r="X139" s="18"/>
      <c r="Y139" s="18"/>
      <c r="Z139" s="18"/>
      <c r="AA139" s="166" t="s">
        <v>290</v>
      </c>
      <c r="AB139" s="18"/>
      <c r="AC139" s="18"/>
      <c r="AD139" s="18"/>
      <c r="AE139" s="18"/>
      <c r="AF139" s="18"/>
      <c r="AG139" s="18"/>
      <c r="AH139" s="18"/>
      <c r="AI139" s="18"/>
      <c r="AJ139" s="18"/>
      <c r="AK139" s="511" t="s">
        <v>403</v>
      </c>
      <c r="AL139" s="511"/>
      <c r="AM139" s="511"/>
      <c r="AN139" s="511"/>
      <c r="AO139" s="511"/>
      <c r="AP139" s="511"/>
      <c r="AQ139" s="511"/>
      <c r="AR139" s="511"/>
      <c r="AS139" s="511"/>
      <c r="AT139" s="511"/>
      <c r="AU139" s="511"/>
      <c r="AV139" s="511"/>
      <c r="AW139" s="511"/>
      <c r="AX139" s="511"/>
      <c r="AY139" s="511"/>
      <c r="AZ139" s="511"/>
      <c r="BA139" s="511"/>
      <c r="BB139" s="511"/>
      <c r="BC139" s="511"/>
      <c r="BD139" s="511"/>
      <c r="BE139" s="511"/>
      <c r="BF139" s="511"/>
      <c r="BG139" s="511"/>
      <c r="BH139" s="511"/>
      <c r="BI139" s="511"/>
      <c r="BJ139" s="511"/>
      <c r="BK139" s="511"/>
      <c r="BL139" s="511"/>
      <c r="BM139" s="511"/>
      <c r="BN139" s="511"/>
      <c r="BO139" s="511"/>
      <c r="BP139" s="511"/>
      <c r="BQ139" s="511"/>
      <c r="BR139" s="511"/>
      <c r="BS139" s="511"/>
      <c r="BT139" s="511"/>
      <c r="BU139" s="511"/>
    </row>
    <row r="140" spans="1:73" ht="13" hidden="1" x14ac:dyDescent="0.3">
      <c r="A140" s="26"/>
      <c r="B140" s="26"/>
      <c r="C140" s="136" t="s">
        <v>542</v>
      </c>
      <c r="D140" s="207"/>
      <c r="E140" s="207"/>
      <c r="F140" s="207"/>
      <c r="G140" s="207"/>
      <c r="H140" s="207"/>
      <c r="I140" s="207"/>
      <c r="J140" s="207"/>
      <c r="K140" s="207"/>
      <c r="L140" s="207"/>
      <c r="M140" s="185"/>
      <c r="N140" s="26"/>
      <c r="O140" s="26"/>
      <c r="P140" s="26"/>
      <c r="Q140" s="26"/>
      <c r="R140" s="26"/>
      <c r="S140" s="166" t="s">
        <v>291</v>
      </c>
      <c r="T140" s="26"/>
      <c r="U140" s="26"/>
      <c r="V140" s="18"/>
      <c r="W140" s="18"/>
      <c r="X140" s="18"/>
      <c r="Y140" s="18"/>
      <c r="Z140" s="18"/>
      <c r="AA140" s="166" t="s">
        <v>291</v>
      </c>
      <c r="AB140" s="18"/>
      <c r="AC140" s="18"/>
      <c r="AD140" s="18"/>
      <c r="AE140" s="18"/>
      <c r="AF140" s="18"/>
      <c r="AG140" s="18"/>
      <c r="AH140" s="18"/>
      <c r="AI140" s="18"/>
      <c r="AJ140" s="18"/>
      <c r="AK140" s="511" t="s">
        <v>404</v>
      </c>
      <c r="AL140" s="511"/>
      <c r="AM140" s="511"/>
      <c r="AN140" s="511"/>
      <c r="AO140" s="511"/>
      <c r="AP140" s="511"/>
      <c r="AQ140" s="511"/>
      <c r="AR140" s="511"/>
      <c r="AS140" s="511"/>
      <c r="AT140" s="511"/>
      <c r="AU140" s="511"/>
      <c r="AV140" s="511"/>
      <c r="AW140" s="511"/>
      <c r="AX140" s="511"/>
      <c r="AY140" s="511"/>
      <c r="AZ140" s="511"/>
      <c r="BA140" s="511"/>
      <c r="BB140" s="511"/>
      <c r="BC140" s="511"/>
      <c r="BD140" s="511"/>
      <c r="BE140" s="511"/>
      <c r="BF140" s="511"/>
      <c r="BG140" s="511"/>
      <c r="BH140" s="511"/>
      <c r="BI140" s="511"/>
      <c r="BJ140" s="511"/>
      <c r="BK140" s="511"/>
      <c r="BL140" s="511"/>
      <c r="BM140" s="511"/>
      <c r="BN140" s="511"/>
      <c r="BO140" s="511"/>
      <c r="BP140" s="511"/>
      <c r="BQ140" s="511"/>
      <c r="BR140" s="511"/>
      <c r="BS140" s="511"/>
      <c r="BT140" s="511"/>
      <c r="BU140" s="511"/>
    </row>
    <row r="141" spans="1:73" ht="13" hidden="1" x14ac:dyDescent="0.3">
      <c r="A141" s="26"/>
      <c r="B141" s="26"/>
      <c r="C141" s="184" t="s">
        <v>120</v>
      </c>
      <c r="D141" s="207"/>
      <c r="E141" s="207"/>
      <c r="F141" s="207"/>
      <c r="G141" s="207"/>
      <c r="H141" s="207"/>
      <c r="I141" s="207"/>
      <c r="J141" s="207"/>
      <c r="K141" s="207"/>
      <c r="L141" s="207"/>
      <c r="M141" s="185"/>
      <c r="N141" s="26"/>
      <c r="O141" s="26"/>
      <c r="P141" s="26"/>
      <c r="Q141" s="26"/>
      <c r="R141" s="26"/>
      <c r="S141" s="166" t="s">
        <v>292</v>
      </c>
      <c r="T141" s="26"/>
      <c r="U141" s="26"/>
      <c r="V141" s="18"/>
      <c r="W141" s="18"/>
      <c r="X141" s="18"/>
      <c r="Y141" s="18"/>
      <c r="Z141" s="18"/>
      <c r="AA141" s="166" t="s">
        <v>292</v>
      </c>
      <c r="AB141" s="18"/>
      <c r="AC141" s="18"/>
      <c r="AD141" s="18"/>
      <c r="AE141" s="18"/>
      <c r="AF141" s="18"/>
      <c r="AG141" s="18"/>
      <c r="AH141" s="18"/>
      <c r="AI141" s="18"/>
      <c r="AJ141" s="18"/>
      <c r="AK141" s="511" t="s">
        <v>407</v>
      </c>
      <c r="AL141" s="511"/>
      <c r="AM141" s="511"/>
      <c r="AN141" s="511"/>
      <c r="AO141" s="511"/>
      <c r="AP141" s="511"/>
      <c r="AQ141" s="511"/>
      <c r="AR141" s="511"/>
      <c r="AS141" s="511"/>
      <c r="AT141" s="511"/>
      <c r="AU141" s="511"/>
      <c r="AV141" s="511"/>
      <c r="AW141" s="511"/>
      <c r="AX141" s="511"/>
      <c r="AY141" s="511"/>
      <c r="AZ141" s="511"/>
      <c r="BA141" s="511"/>
      <c r="BB141" s="511"/>
      <c r="BC141" s="511"/>
      <c r="BD141" s="511"/>
      <c r="BE141" s="511"/>
      <c r="BF141" s="511"/>
      <c r="BG141" s="511"/>
      <c r="BH141" s="511"/>
      <c r="BI141" s="511"/>
      <c r="BJ141" s="511"/>
      <c r="BK141" s="511"/>
      <c r="BL141" s="511"/>
      <c r="BM141" s="511"/>
      <c r="BN141" s="511"/>
      <c r="BO141" s="511"/>
      <c r="BP141" s="511"/>
      <c r="BQ141" s="511"/>
      <c r="BR141" s="511"/>
      <c r="BS141" s="511"/>
      <c r="BT141" s="511"/>
      <c r="BU141" s="511"/>
    </row>
    <row r="142" spans="1:73" ht="13" hidden="1" x14ac:dyDescent="0.3">
      <c r="A142" s="26"/>
      <c r="B142" s="26"/>
      <c r="C142" s="208" t="s">
        <v>233</v>
      </c>
      <c r="D142" s="207"/>
      <c r="E142" s="207"/>
      <c r="F142" s="207"/>
      <c r="G142" s="207"/>
      <c r="H142" s="207"/>
      <c r="I142" s="207"/>
      <c r="J142" s="207"/>
      <c r="K142" s="207"/>
      <c r="L142" s="207"/>
      <c r="M142" s="185"/>
      <c r="N142" s="26"/>
      <c r="O142" s="26"/>
      <c r="P142" s="26"/>
      <c r="Q142" s="26"/>
      <c r="R142" s="26"/>
      <c r="S142" s="166" t="s">
        <v>293</v>
      </c>
      <c r="T142" s="26"/>
      <c r="U142" s="26"/>
      <c r="V142" s="18"/>
      <c r="W142" s="18"/>
      <c r="X142" s="18"/>
      <c r="Y142" s="18"/>
      <c r="Z142" s="18"/>
      <c r="AA142" s="166" t="s">
        <v>293</v>
      </c>
      <c r="AB142" s="18"/>
      <c r="AC142" s="18"/>
      <c r="AD142" s="18"/>
      <c r="AE142" s="18"/>
      <c r="AF142" s="18"/>
      <c r="AG142" s="18"/>
      <c r="AH142" s="18"/>
      <c r="AI142" s="18"/>
      <c r="AJ142" s="18"/>
      <c r="AK142" s="511" t="s">
        <v>409</v>
      </c>
      <c r="AL142" s="511"/>
      <c r="AM142" s="511"/>
      <c r="AN142" s="511"/>
      <c r="AO142" s="511"/>
      <c r="AP142" s="511"/>
      <c r="AQ142" s="511"/>
      <c r="AR142" s="511"/>
      <c r="AS142" s="511"/>
      <c r="AT142" s="511"/>
      <c r="AU142" s="511"/>
      <c r="AV142" s="511"/>
      <c r="AW142" s="511"/>
      <c r="AX142" s="511"/>
      <c r="AY142" s="511"/>
      <c r="AZ142" s="511"/>
      <c r="BA142" s="511"/>
      <c r="BB142" s="511"/>
      <c r="BC142" s="511"/>
      <c r="BD142" s="511"/>
      <c r="BE142" s="511"/>
      <c r="BF142" s="511"/>
      <c r="BG142" s="511"/>
      <c r="BH142" s="511"/>
      <c r="BI142" s="511"/>
      <c r="BJ142" s="511"/>
      <c r="BK142" s="511"/>
      <c r="BL142" s="511"/>
      <c r="BM142" s="511"/>
      <c r="BN142" s="511"/>
      <c r="BO142" s="511"/>
      <c r="BP142" s="511"/>
      <c r="BQ142" s="511"/>
      <c r="BR142" s="511"/>
      <c r="BS142" s="511"/>
      <c r="BT142" s="511"/>
      <c r="BU142" s="511"/>
    </row>
    <row r="143" spans="1:73" hidden="1" x14ac:dyDescent="0.25">
      <c r="A143" s="26"/>
      <c r="B143" s="26"/>
      <c r="C143" s="208" t="s">
        <v>235</v>
      </c>
      <c r="D143" s="209"/>
      <c r="E143" s="209"/>
      <c r="F143" s="209"/>
      <c r="G143" s="209"/>
      <c r="H143" s="209"/>
      <c r="I143" s="209"/>
      <c r="J143" s="209"/>
      <c r="K143" s="209"/>
      <c r="L143" s="209"/>
      <c r="M143" s="185"/>
      <c r="N143" s="26"/>
      <c r="O143" s="26"/>
      <c r="P143" s="26"/>
      <c r="Q143" s="26"/>
      <c r="R143" s="26"/>
      <c r="S143" s="166" t="s">
        <v>294</v>
      </c>
      <c r="T143" s="26"/>
      <c r="U143" s="26"/>
      <c r="V143" s="18"/>
      <c r="W143" s="18"/>
      <c r="X143" s="18"/>
      <c r="Y143" s="18"/>
      <c r="Z143" s="18"/>
      <c r="AA143" s="166" t="s">
        <v>294</v>
      </c>
      <c r="AB143" s="18"/>
      <c r="AC143" s="18"/>
      <c r="AD143" s="18"/>
      <c r="AE143" s="18"/>
      <c r="AF143" s="18"/>
      <c r="AG143" s="18"/>
      <c r="AH143" s="18"/>
      <c r="AI143" s="18"/>
      <c r="AJ143" s="18"/>
      <c r="AK143" s="511" t="s">
        <v>374</v>
      </c>
      <c r="AL143" s="511"/>
      <c r="AM143" s="511"/>
      <c r="AN143" s="511"/>
      <c r="AO143" s="511"/>
      <c r="AP143" s="511"/>
      <c r="AQ143" s="511"/>
      <c r="AR143" s="511"/>
      <c r="AS143" s="511"/>
      <c r="AT143" s="511"/>
      <c r="AU143" s="511"/>
      <c r="AV143" s="511"/>
      <c r="AW143" s="511"/>
      <c r="AX143" s="511"/>
      <c r="AY143" s="511"/>
      <c r="AZ143" s="511"/>
      <c r="BA143" s="511"/>
      <c r="BB143" s="511"/>
      <c r="BC143" s="511"/>
      <c r="BD143" s="511"/>
      <c r="BE143" s="511"/>
      <c r="BF143" s="511"/>
      <c r="BG143" s="511"/>
      <c r="BH143" s="511"/>
      <c r="BI143" s="511"/>
      <c r="BJ143" s="511"/>
      <c r="BK143" s="511"/>
      <c r="BL143" s="511"/>
      <c r="BM143" s="511"/>
      <c r="BN143" s="511"/>
      <c r="BO143" s="511"/>
      <c r="BP143" s="511"/>
      <c r="BQ143" s="511"/>
      <c r="BR143" s="511"/>
      <c r="BS143" s="511"/>
      <c r="BT143" s="511"/>
      <c r="BU143" s="511"/>
    </row>
    <row r="144" spans="1:73" hidden="1" x14ac:dyDescent="0.25">
      <c r="A144" s="26"/>
      <c r="B144" s="26"/>
      <c r="C144" s="26"/>
      <c r="D144" s="209"/>
      <c r="E144" s="209"/>
      <c r="F144" s="209"/>
      <c r="G144" s="209"/>
      <c r="H144" s="209"/>
      <c r="I144" s="209"/>
      <c r="J144" s="209"/>
      <c r="K144" s="209"/>
      <c r="L144" s="209"/>
      <c r="M144" s="18"/>
      <c r="N144" s="26"/>
      <c r="O144" s="26"/>
      <c r="P144" s="26"/>
      <c r="Q144" s="26"/>
      <c r="R144" s="26"/>
      <c r="S144" s="166" t="s">
        <v>295</v>
      </c>
      <c r="T144" s="26"/>
      <c r="U144" s="26"/>
      <c r="V144" s="18"/>
      <c r="W144" s="18"/>
      <c r="X144" s="18"/>
      <c r="Y144" s="18"/>
      <c r="Z144" s="18"/>
      <c r="AA144" s="166" t="s">
        <v>295</v>
      </c>
      <c r="AB144" s="18"/>
      <c r="AC144" s="18"/>
      <c r="AD144" s="18"/>
      <c r="AE144" s="18"/>
      <c r="AF144" s="18"/>
      <c r="AG144" s="18"/>
      <c r="AH144" s="18"/>
      <c r="AI144" s="18"/>
      <c r="AJ144" s="18"/>
      <c r="AK144" s="511" t="s">
        <v>389</v>
      </c>
      <c r="AL144" s="511"/>
      <c r="AM144" s="511"/>
      <c r="AN144" s="511"/>
      <c r="AO144" s="511"/>
      <c r="AP144" s="511"/>
      <c r="AQ144" s="511"/>
      <c r="AR144" s="511"/>
      <c r="AS144" s="511"/>
      <c r="AT144" s="511"/>
      <c r="AU144" s="511"/>
      <c r="AV144" s="511"/>
      <c r="AW144" s="511"/>
      <c r="AX144" s="511"/>
      <c r="AY144" s="511"/>
      <c r="AZ144" s="511"/>
      <c r="BA144" s="511"/>
      <c r="BB144" s="511"/>
      <c r="BC144" s="511"/>
      <c r="BD144" s="511"/>
      <c r="BE144" s="511"/>
      <c r="BF144" s="511"/>
      <c r="BG144" s="511"/>
      <c r="BH144" s="511"/>
      <c r="BI144" s="511"/>
      <c r="BJ144" s="511"/>
      <c r="BK144" s="511"/>
      <c r="BL144" s="511"/>
      <c r="BM144" s="511"/>
      <c r="BN144" s="511"/>
      <c r="BO144" s="511"/>
      <c r="BP144" s="511"/>
      <c r="BQ144" s="511"/>
      <c r="BR144" s="511"/>
      <c r="BS144" s="511"/>
      <c r="BT144" s="511"/>
      <c r="BU144" s="511"/>
    </row>
    <row r="145" spans="1:73" hidden="1" x14ac:dyDescent="0.25">
      <c r="A145" s="26"/>
      <c r="B145" s="26"/>
      <c r="D145" s="26"/>
      <c r="E145" s="26"/>
      <c r="F145" s="26"/>
      <c r="G145" s="26"/>
      <c r="H145" s="26"/>
      <c r="I145" s="18"/>
      <c r="J145" s="18"/>
      <c r="K145" s="26"/>
      <c r="L145" s="26"/>
      <c r="M145" s="18"/>
      <c r="N145" s="26"/>
      <c r="O145" s="26"/>
      <c r="P145" s="26"/>
      <c r="Q145" s="26"/>
      <c r="R145" s="26"/>
      <c r="S145" s="166" t="s">
        <v>296</v>
      </c>
      <c r="T145" s="26"/>
      <c r="U145" s="26"/>
      <c r="V145" s="18"/>
      <c r="W145" s="18"/>
      <c r="X145" s="18"/>
      <c r="Y145" s="18"/>
      <c r="Z145" s="18"/>
      <c r="AA145" s="166" t="s">
        <v>296</v>
      </c>
      <c r="AB145" s="18"/>
      <c r="AC145" s="18"/>
      <c r="AD145" s="18"/>
      <c r="AE145" s="18"/>
      <c r="AF145" s="18"/>
      <c r="AG145" s="18"/>
      <c r="AH145" s="18"/>
      <c r="AI145" s="18"/>
      <c r="AJ145" s="18"/>
      <c r="AK145" s="513" t="s">
        <v>376</v>
      </c>
      <c r="AL145" s="511"/>
      <c r="AM145" s="511"/>
      <c r="AN145" s="511"/>
      <c r="AO145" s="511"/>
      <c r="AP145" s="511"/>
      <c r="AQ145" s="511"/>
      <c r="AR145" s="511"/>
      <c r="AS145" s="511"/>
      <c r="AT145" s="511"/>
      <c r="AU145" s="511"/>
      <c r="AV145" s="511"/>
      <c r="AW145" s="511"/>
      <c r="AX145" s="511"/>
      <c r="AY145" s="511"/>
      <c r="AZ145" s="511"/>
      <c r="BA145" s="511"/>
      <c r="BB145" s="511"/>
      <c r="BC145" s="511"/>
      <c r="BD145" s="511"/>
      <c r="BE145" s="511"/>
      <c r="BF145" s="511"/>
      <c r="BG145" s="511"/>
      <c r="BH145" s="511"/>
      <c r="BI145" s="511"/>
      <c r="BJ145" s="511"/>
      <c r="BK145" s="511"/>
      <c r="BL145" s="511"/>
      <c r="BM145" s="511"/>
      <c r="BN145" s="511"/>
      <c r="BO145" s="511"/>
      <c r="BP145" s="511"/>
      <c r="BQ145" s="511"/>
      <c r="BR145" s="511"/>
      <c r="BS145" s="511"/>
      <c r="BT145" s="511"/>
      <c r="BU145" s="511"/>
    </row>
    <row r="146" spans="1:73" hidden="1" x14ac:dyDescent="0.25">
      <c r="A146" s="26"/>
      <c r="B146" s="26"/>
      <c r="C146" s="26"/>
      <c r="D146" s="26"/>
      <c r="E146" s="26"/>
      <c r="F146" s="26"/>
      <c r="G146" s="26"/>
      <c r="H146" s="26"/>
      <c r="I146" s="26"/>
      <c r="J146" s="26"/>
      <c r="K146" s="18"/>
      <c r="L146" s="26"/>
      <c r="M146" s="26"/>
      <c r="N146" s="26"/>
      <c r="O146" s="26"/>
      <c r="P146" s="26"/>
      <c r="Q146" s="26"/>
      <c r="R146" s="26"/>
      <c r="S146" s="166" t="s">
        <v>297</v>
      </c>
      <c r="T146" s="26"/>
      <c r="U146" s="26"/>
      <c r="V146" s="18"/>
      <c r="W146" s="18"/>
      <c r="X146" s="18"/>
      <c r="Y146" s="18"/>
      <c r="Z146" s="18"/>
      <c r="AA146" s="166" t="s">
        <v>297</v>
      </c>
      <c r="AB146" s="18"/>
      <c r="AC146" s="18"/>
      <c r="AD146" s="18"/>
      <c r="AE146" s="18"/>
      <c r="AF146" s="18"/>
      <c r="AG146" s="18"/>
      <c r="AH146" s="18"/>
      <c r="AI146" s="18"/>
      <c r="AJ146" s="18"/>
      <c r="AK146" s="511" t="s">
        <v>378</v>
      </c>
      <c r="AL146" s="511"/>
      <c r="AM146" s="511"/>
      <c r="AN146" s="511"/>
      <c r="AO146" s="511"/>
      <c r="AP146" s="511"/>
      <c r="AQ146" s="511"/>
      <c r="AR146" s="511"/>
      <c r="AS146" s="511"/>
      <c r="AT146" s="511"/>
      <c r="AU146" s="511"/>
      <c r="AV146" s="511"/>
      <c r="AW146" s="511"/>
      <c r="AX146" s="511"/>
      <c r="AY146" s="511"/>
      <c r="AZ146" s="511"/>
      <c r="BA146" s="511"/>
      <c r="BB146" s="511"/>
      <c r="BC146" s="511"/>
      <c r="BD146" s="511"/>
      <c r="BE146" s="511"/>
      <c r="BF146" s="511"/>
      <c r="BG146" s="511"/>
      <c r="BH146" s="511"/>
      <c r="BI146" s="511"/>
      <c r="BJ146" s="511"/>
      <c r="BK146" s="511"/>
      <c r="BL146" s="511"/>
      <c r="BM146" s="511"/>
      <c r="BN146" s="511"/>
      <c r="BO146" s="511"/>
      <c r="BP146" s="511"/>
      <c r="BQ146" s="511"/>
      <c r="BR146" s="511"/>
      <c r="BS146" s="511"/>
      <c r="BT146" s="511"/>
      <c r="BU146" s="511"/>
    </row>
    <row r="147" spans="1:73" hidden="1" x14ac:dyDescent="0.25">
      <c r="A147" s="26"/>
      <c r="B147" s="26"/>
      <c r="C147" s="26"/>
      <c r="D147" s="26"/>
      <c r="E147" s="26"/>
      <c r="F147" s="26"/>
      <c r="G147" s="26"/>
      <c r="H147" s="26"/>
      <c r="I147" s="26"/>
      <c r="J147" s="26"/>
      <c r="K147" s="18"/>
      <c r="L147" s="26"/>
      <c r="M147" s="26"/>
      <c r="N147" s="26"/>
      <c r="O147" s="26"/>
      <c r="P147" s="26"/>
      <c r="Q147" s="26"/>
      <c r="R147" s="26"/>
      <c r="S147" s="166" t="s">
        <v>298</v>
      </c>
      <c r="T147" s="26"/>
      <c r="U147" s="26"/>
      <c r="V147" s="18"/>
      <c r="W147" s="18"/>
      <c r="X147" s="18"/>
      <c r="Y147" s="18"/>
      <c r="Z147" s="18"/>
      <c r="AA147" s="166" t="s">
        <v>298</v>
      </c>
      <c r="AB147" s="18"/>
      <c r="AC147" s="18"/>
      <c r="AD147" s="18"/>
      <c r="AE147" s="18"/>
      <c r="AF147" s="18"/>
      <c r="AG147" s="18"/>
      <c r="AH147" s="18"/>
      <c r="AI147" s="18"/>
      <c r="AJ147" s="18"/>
      <c r="AK147" s="511" t="s">
        <v>379</v>
      </c>
      <c r="AL147" s="511"/>
      <c r="AM147" s="511"/>
      <c r="AN147" s="511"/>
      <c r="AO147" s="511"/>
      <c r="AP147" s="511"/>
      <c r="AQ147" s="511"/>
      <c r="AR147" s="511"/>
      <c r="AS147" s="511"/>
      <c r="AT147" s="511"/>
      <c r="AU147" s="511"/>
      <c r="AV147" s="511"/>
      <c r="AW147" s="511"/>
      <c r="AX147" s="511"/>
      <c r="AY147" s="511"/>
      <c r="AZ147" s="511"/>
      <c r="BA147" s="511"/>
      <c r="BB147" s="511"/>
      <c r="BC147" s="511"/>
      <c r="BD147" s="511"/>
      <c r="BE147" s="511"/>
      <c r="BF147" s="511"/>
      <c r="BG147" s="511"/>
      <c r="BH147" s="511"/>
      <c r="BI147" s="511"/>
      <c r="BJ147" s="511"/>
      <c r="BK147" s="511"/>
      <c r="BL147" s="511"/>
      <c r="BM147" s="511"/>
      <c r="BN147" s="511"/>
      <c r="BO147" s="511"/>
      <c r="BP147" s="511"/>
      <c r="BQ147" s="511"/>
      <c r="BR147" s="511"/>
      <c r="BS147" s="511"/>
      <c r="BT147" s="511"/>
      <c r="BU147" s="511"/>
    </row>
    <row r="148" spans="1:73" hidden="1" x14ac:dyDescent="0.25">
      <c r="A148" s="26"/>
      <c r="B148" s="26"/>
      <c r="C148" s="26"/>
      <c r="D148" s="26"/>
      <c r="E148" s="26"/>
      <c r="F148" s="26"/>
      <c r="G148" s="26"/>
      <c r="H148" s="26"/>
      <c r="I148" s="26"/>
      <c r="J148" s="26"/>
      <c r="K148" s="18"/>
      <c r="L148" s="26"/>
      <c r="M148" s="26"/>
      <c r="N148" s="26"/>
      <c r="O148" s="26"/>
      <c r="P148" s="26"/>
      <c r="Q148" s="26"/>
      <c r="R148" s="26"/>
      <c r="S148" s="166" t="s">
        <v>299</v>
      </c>
      <c r="T148" s="26"/>
      <c r="U148" s="26"/>
      <c r="V148" s="18"/>
      <c r="W148" s="18"/>
      <c r="X148" s="18"/>
      <c r="Y148" s="18"/>
      <c r="Z148" s="18"/>
      <c r="AA148" s="166" t="s">
        <v>299</v>
      </c>
      <c r="AB148" s="18"/>
      <c r="AC148" s="18"/>
      <c r="AD148" s="18"/>
      <c r="AE148" s="18"/>
      <c r="AF148" s="18"/>
      <c r="AG148" s="18"/>
      <c r="AH148" s="18"/>
      <c r="AI148" s="18"/>
      <c r="AJ148" s="18"/>
      <c r="AK148" s="511" t="s">
        <v>386</v>
      </c>
      <c r="AL148" s="511"/>
      <c r="AM148" s="511"/>
      <c r="AN148" s="511"/>
      <c r="AO148" s="511"/>
      <c r="AP148" s="511"/>
      <c r="AQ148" s="511"/>
      <c r="AR148" s="511"/>
      <c r="AS148" s="511"/>
      <c r="AT148" s="511"/>
      <c r="AU148" s="511"/>
      <c r="AV148" s="511"/>
      <c r="AW148" s="511"/>
      <c r="AX148" s="511"/>
      <c r="AY148" s="511"/>
      <c r="AZ148" s="511"/>
      <c r="BA148" s="511"/>
      <c r="BB148" s="511"/>
      <c r="BC148" s="511"/>
      <c r="BD148" s="511"/>
      <c r="BE148" s="511"/>
      <c r="BF148" s="511"/>
      <c r="BG148" s="511"/>
      <c r="BH148" s="511"/>
      <c r="BI148" s="511"/>
      <c r="BJ148" s="511"/>
      <c r="BK148" s="511"/>
      <c r="BL148" s="511"/>
      <c r="BM148" s="511"/>
      <c r="BN148" s="511"/>
      <c r="BO148" s="511"/>
      <c r="BP148" s="511"/>
      <c r="BQ148" s="511"/>
      <c r="BR148" s="511"/>
      <c r="BS148" s="511"/>
      <c r="BT148" s="511"/>
      <c r="BU148" s="511"/>
    </row>
    <row r="149" spans="1:73" hidden="1" x14ac:dyDescent="0.25">
      <c r="A149" s="26"/>
      <c r="B149" s="26"/>
      <c r="C149" s="26"/>
      <c r="D149" s="26"/>
      <c r="E149" s="26"/>
      <c r="F149" s="26"/>
      <c r="G149" s="26"/>
      <c r="H149" s="26"/>
      <c r="I149" s="26"/>
      <c r="J149" s="26"/>
      <c r="K149" s="18"/>
      <c r="L149" s="26"/>
      <c r="M149" s="26"/>
      <c r="N149" s="26"/>
      <c r="O149" s="26"/>
      <c r="P149" s="26"/>
      <c r="Q149" s="26"/>
      <c r="R149" s="26"/>
      <c r="S149" s="166" t="s">
        <v>300</v>
      </c>
      <c r="T149" s="26"/>
      <c r="U149" s="26"/>
      <c r="V149" s="18"/>
      <c r="W149" s="18"/>
      <c r="X149" s="18"/>
      <c r="Y149" s="18"/>
      <c r="Z149" s="18"/>
      <c r="AA149" s="166" t="s">
        <v>300</v>
      </c>
      <c r="AB149" s="18"/>
      <c r="AC149" s="18"/>
      <c r="AD149" s="18"/>
      <c r="AE149" s="18"/>
      <c r="AF149" s="18"/>
      <c r="AG149" s="18"/>
      <c r="AH149" s="18"/>
      <c r="AI149" s="18"/>
      <c r="AJ149" s="18"/>
      <c r="AK149" s="513" t="s">
        <v>433</v>
      </c>
      <c r="AL149" s="511"/>
      <c r="AM149" s="511"/>
      <c r="AN149" s="511"/>
      <c r="AO149" s="511"/>
      <c r="AP149" s="511"/>
      <c r="AQ149" s="511"/>
      <c r="AR149" s="511"/>
      <c r="AS149" s="511"/>
      <c r="AT149" s="511"/>
      <c r="AU149" s="511"/>
      <c r="AV149" s="511"/>
      <c r="AW149" s="511"/>
      <c r="AX149" s="511"/>
      <c r="AY149" s="511"/>
      <c r="AZ149" s="511"/>
      <c r="BA149" s="511"/>
      <c r="BB149" s="511"/>
      <c r="BC149" s="511"/>
      <c r="BD149" s="511"/>
      <c r="BE149" s="511"/>
      <c r="BF149" s="511"/>
      <c r="BG149" s="511"/>
      <c r="BH149" s="511"/>
      <c r="BI149" s="511"/>
      <c r="BJ149" s="511"/>
      <c r="BK149" s="511"/>
      <c r="BL149" s="511"/>
      <c r="BM149" s="511"/>
      <c r="BN149" s="511"/>
      <c r="BO149" s="511"/>
      <c r="BP149" s="511"/>
      <c r="BQ149" s="511"/>
      <c r="BR149" s="511"/>
      <c r="BS149" s="511"/>
      <c r="BT149" s="511"/>
      <c r="BU149" s="511"/>
    </row>
    <row r="150" spans="1:73" hidden="1" x14ac:dyDescent="0.25">
      <c r="A150" s="26"/>
      <c r="B150" s="26"/>
      <c r="C150" s="26"/>
      <c r="D150" s="26"/>
      <c r="E150" s="26"/>
      <c r="F150" s="26"/>
      <c r="G150" s="26"/>
      <c r="H150" s="26"/>
      <c r="I150" s="26"/>
      <c r="J150" s="26"/>
      <c r="K150" s="18"/>
      <c r="L150" s="26"/>
      <c r="M150" s="26"/>
      <c r="N150" s="26"/>
      <c r="O150" s="26"/>
      <c r="P150" s="26"/>
      <c r="Q150" s="26"/>
      <c r="R150" s="26"/>
      <c r="S150" s="166" t="s">
        <v>301</v>
      </c>
      <c r="T150" s="26"/>
      <c r="U150" s="26"/>
      <c r="V150" s="18"/>
      <c r="W150" s="18"/>
      <c r="X150" s="18"/>
      <c r="Y150" s="18"/>
      <c r="Z150" s="18"/>
      <c r="AA150" s="166" t="s">
        <v>301</v>
      </c>
      <c r="AB150" s="18"/>
      <c r="AC150" s="18"/>
      <c r="AD150" s="18"/>
      <c r="AE150" s="18"/>
      <c r="AF150" s="18"/>
      <c r="AG150" s="18"/>
      <c r="AH150" s="18"/>
      <c r="AI150" s="18"/>
      <c r="AJ150" s="18"/>
      <c r="AK150" s="511" t="s">
        <v>395</v>
      </c>
      <c r="AL150" s="511"/>
      <c r="AM150" s="511"/>
      <c r="AN150" s="511"/>
      <c r="AO150" s="511"/>
      <c r="AP150" s="511"/>
      <c r="AQ150" s="511"/>
      <c r="AR150" s="511"/>
      <c r="AS150" s="511"/>
      <c r="AT150" s="511"/>
      <c r="AU150" s="511"/>
      <c r="AV150" s="511"/>
      <c r="AW150" s="511"/>
      <c r="AX150" s="511"/>
      <c r="AY150" s="511"/>
      <c r="AZ150" s="511"/>
      <c r="BA150" s="511"/>
      <c r="BB150" s="511"/>
      <c r="BC150" s="511"/>
      <c r="BD150" s="511"/>
      <c r="BE150" s="511"/>
      <c r="BF150" s="511"/>
      <c r="BG150" s="511"/>
      <c r="BH150" s="511"/>
      <c r="BI150" s="511"/>
      <c r="BJ150" s="511"/>
      <c r="BK150" s="511"/>
      <c r="BL150" s="511"/>
      <c r="BM150" s="511"/>
      <c r="BN150" s="511"/>
      <c r="BO150" s="511"/>
      <c r="BP150" s="511"/>
      <c r="BQ150" s="511"/>
      <c r="BR150" s="511"/>
      <c r="BS150" s="511"/>
      <c r="BT150" s="511"/>
      <c r="BU150" s="511"/>
    </row>
    <row r="151" spans="1:73" hidden="1" x14ac:dyDescent="0.25">
      <c r="A151" s="26"/>
      <c r="B151" s="26"/>
      <c r="C151" s="26"/>
      <c r="D151" s="26"/>
      <c r="E151" s="26"/>
      <c r="F151" s="26"/>
      <c r="G151" s="26"/>
      <c r="H151" s="26"/>
      <c r="I151" s="26"/>
      <c r="J151" s="26"/>
      <c r="K151" s="18"/>
      <c r="L151" s="26"/>
      <c r="M151" s="26"/>
      <c r="N151" s="26"/>
      <c r="O151" s="26"/>
      <c r="P151" s="26"/>
      <c r="Q151" s="26"/>
      <c r="R151" s="26"/>
      <c r="S151" s="166" t="s">
        <v>302</v>
      </c>
      <c r="T151" s="26"/>
      <c r="U151" s="26"/>
      <c r="V151" s="18"/>
      <c r="W151" s="18"/>
      <c r="X151" s="18"/>
      <c r="Y151" s="18"/>
      <c r="Z151" s="18"/>
      <c r="AA151" s="166" t="s">
        <v>302</v>
      </c>
      <c r="AB151" s="18"/>
      <c r="AC151" s="18"/>
      <c r="AD151" s="18"/>
      <c r="AE151" s="18"/>
      <c r="AF151" s="18"/>
      <c r="AG151" s="18"/>
      <c r="AH151" s="18"/>
      <c r="AI151" s="18"/>
      <c r="AJ151" s="18"/>
      <c r="AK151" s="511" t="s">
        <v>397</v>
      </c>
      <c r="AL151" s="511"/>
      <c r="AM151" s="511"/>
      <c r="AN151" s="511"/>
      <c r="AO151" s="511"/>
      <c r="AP151" s="511"/>
      <c r="AQ151" s="511"/>
      <c r="AR151" s="511"/>
      <c r="AS151" s="511"/>
      <c r="AT151" s="511"/>
      <c r="AU151" s="511"/>
      <c r="AV151" s="511"/>
      <c r="AW151" s="511"/>
      <c r="AX151" s="511"/>
      <c r="AY151" s="511"/>
      <c r="AZ151" s="511"/>
      <c r="BA151" s="511"/>
      <c r="BB151" s="511"/>
      <c r="BC151" s="511"/>
      <c r="BD151" s="511"/>
      <c r="BE151" s="511"/>
      <c r="BF151" s="511"/>
      <c r="BG151" s="511"/>
      <c r="BH151" s="511"/>
      <c r="BI151" s="511"/>
      <c r="BJ151" s="511"/>
      <c r="BK151" s="511"/>
      <c r="BL151" s="511"/>
      <c r="BM151" s="511"/>
      <c r="BN151" s="511"/>
      <c r="BO151" s="511"/>
      <c r="BP151" s="511"/>
      <c r="BQ151" s="511"/>
      <c r="BR151" s="511"/>
      <c r="BS151" s="511"/>
      <c r="BT151" s="511"/>
      <c r="BU151" s="511"/>
    </row>
    <row r="152" spans="1:73" hidden="1" x14ac:dyDescent="0.25">
      <c r="A152" s="26"/>
      <c r="B152" s="26"/>
      <c r="C152" s="26"/>
      <c r="D152" s="26"/>
      <c r="E152" s="26"/>
      <c r="F152" s="26"/>
      <c r="G152" s="26"/>
      <c r="H152" s="26"/>
      <c r="I152" s="26"/>
      <c r="J152" s="26"/>
      <c r="K152" s="18"/>
      <c r="L152" s="26"/>
      <c r="M152" s="26"/>
      <c r="N152" s="26"/>
      <c r="O152" s="26"/>
      <c r="P152" s="26"/>
      <c r="Q152" s="26"/>
      <c r="R152" s="26"/>
      <c r="S152" s="166" t="s">
        <v>303</v>
      </c>
      <c r="T152" s="26"/>
      <c r="U152" s="26"/>
      <c r="V152" s="18"/>
      <c r="W152" s="18"/>
      <c r="X152" s="18"/>
      <c r="Y152" s="18"/>
      <c r="Z152" s="18"/>
      <c r="AA152" s="166" t="s">
        <v>303</v>
      </c>
      <c r="AB152" s="18"/>
      <c r="AC152" s="18"/>
      <c r="AD152" s="18"/>
      <c r="AE152" s="18"/>
      <c r="AF152" s="18"/>
      <c r="AG152" s="18"/>
      <c r="AH152" s="18"/>
      <c r="AI152" s="18"/>
      <c r="AJ152" s="18"/>
      <c r="AK152" s="511" t="s">
        <v>408</v>
      </c>
      <c r="AL152" s="511"/>
      <c r="AM152" s="511"/>
      <c r="AN152" s="511"/>
      <c r="AO152" s="511"/>
      <c r="AP152" s="511"/>
      <c r="AQ152" s="511"/>
      <c r="AR152" s="511"/>
      <c r="AS152" s="511"/>
      <c r="AT152" s="511"/>
      <c r="AU152" s="511"/>
      <c r="AV152" s="511"/>
      <c r="AW152" s="511"/>
      <c r="AX152" s="511"/>
      <c r="AY152" s="511"/>
      <c r="AZ152" s="511"/>
      <c r="BA152" s="511"/>
      <c r="BB152" s="511"/>
      <c r="BC152" s="511"/>
      <c r="BD152" s="511"/>
      <c r="BE152" s="511"/>
      <c r="BF152" s="511"/>
      <c r="BG152" s="511"/>
      <c r="BH152" s="511"/>
      <c r="BI152" s="511"/>
      <c r="BJ152" s="511"/>
      <c r="BK152" s="511"/>
      <c r="BL152" s="511"/>
      <c r="BM152" s="511"/>
      <c r="BN152" s="511"/>
      <c r="BO152" s="511"/>
      <c r="BP152" s="511"/>
      <c r="BQ152" s="511"/>
      <c r="BR152" s="511"/>
      <c r="BS152" s="511"/>
      <c r="BT152" s="511"/>
      <c r="BU152" s="511"/>
    </row>
    <row r="153" spans="1:73" hidden="1" x14ac:dyDescent="0.25">
      <c r="A153" s="26"/>
      <c r="B153" s="26"/>
      <c r="C153" s="26"/>
      <c r="D153" s="26"/>
      <c r="E153" s="26"/>
      <c r="F153" s="26"/>
      <c r="G153" s="26"/>
      <c r="H153" s="26"/>
      <c r="I153" s="26"/>
      <c r="J153" s="26"/>
      <c r="K153" s="18"/>
      <c r="L153" s="26"/>
      <c r="M153" s="26"/>
      <c r="N153" s="26"/>
      <c r="O153" s="26"/>
      <c r="P153" s="26"/>
      <c r="Q153" s="26"/>
      <c r="R153" s="26"/>
      <c r="S153" s="166" t="s">
        <v>304</v>
      </c>
      <c r="T153" s="26"/>
      <c r="U153" s="26"/>
      <c r="V153" s="18"/>
      <c r="W153" s="18"/>
      <c r="X153" s="18"/>
      <c r="Y153" s="18"/>
      <c r="Z153" s="18"/>
      <c r="AA153" s="166" t="s">
        <v>304</v>
      </c>
      <c r="AB153" s="18"/>
      <c r="AC153" s="18"/>
      <c r="AD153" s="18"/>
      <c r="AE153" s="18"/>
      <c r="AF153" s="18"/>
      <c r="AG153" s="18"/>
      <c r="AH153" s="18"/>
      <c r="AI153" s="18"/>
      <c r="AJ153" s="18"/>
      <c r="AK153" s="511" t="s">
        <v>413</v>
      </c>
      <c r="AL153" s="511"/>
      <c r="AM153" s="511"/>
      <c r="AN153" s="511"/>
      <c r="AO153" s="511"/>
      <c r="AP153" s="511"/>
      <c r="AQ153" s="511"/>
      <c r="AR153" s="511"/>
      <c r="AS153" s="511"/>
      <c r="AT153" s="511"/>
      <c r="AU153" s="511"/>
      <c r="AV153" s="511"/>
      <c r="AW153" s="511"/>
      <c r="AX153" s="511"/>
      <c r="AY153" s="511"/>
      <c r="AZ153" s="511"/>
      <c r="BA153" s="511"/>
      <c r="BB153" s="511"/>
      <c r="BC153" s="511"/>
      <c r="BD153" s="511"/>
      <c r="BE153" s="511"/>
      <c r="BF153" s="511"/>
      <c r="BG153" s="511"/>
      <c r="BH153" s="511"/>
      <c r="BI153" s="511"/>
      <c r="BJ153" s="511"/>
      <c r="BK153" s="511"/>
      <c r="BL153" s="511"/>
      <c r="BM153" s="511"/>
      <c r="BN153" s="511"/>
      <c r="BO153" s="511"/>
      <c r="BP153" s="511"/>
      <c r="BQ153" s="511"/>
      <c r="BR153" s="511"/>
      <c r="BS153" s="511"/>
      <c r="BT153" s="511"/>
      <c r="BU153" s="511"/>
    </row>
    <row r="154" spans="1:73" hidden="1" x14ac:dyDescent="0.25">
      <c r="A154" s="26"/>
      <c r="B154" s="26"/>
      <c r="C154" s="26"/>
      <c r="D154" s="26"/>
      <c r="E154" s="26"/>
      <c r="F154" s="26"/>
      <c r="G154" s="26"/>
      <c r="H154" s="26"/>
      <c r="I154" s="26"/>
      <c r="J154" s="26"/>
      <c r="K154" s="18"/>
      <c r="L154" s="26"/>
      <c r="M154" s="26"/>
      <c r="N154" s="26"/>
      <c r="O154" s="26"/>
      <c r="P154" s="26"/>
      <c r="Q154" s="26"/>
      <c r="R154" s="26"/>
      <c r="S154" s="166" t="s">
        <v>305</v>
      </c>
      <c r="T154" s="26"/>
      <c r="U154" s="26"/>
      <c r="V154" s="18"/>
      <c r="W154" s="18"/>
      <c r="X154" s="18"/>
      <c r="Y154" s="18"/>
      <c r="Z154" s="18"/>
      <c r="AA154" s="166" t="s">
        <v>305</v>
      </c>
      <c r="AB154" s="18"/>
      <c r="AC154" s="18"/>
      <c r="AD154" s="18"/>
      <c r="AE154" s="18"/>
      <c r="AF154" s="18"/>
      <c r="AG154" s="18"/>
      <c r="AH154" s="18"/>
      <c r="AI154" s="18"/>
      <c r="AJ154" s="18"/>
      <c r="AK154" s="511" t="s">
        <v>416</v>
      </c>
      <c r="AL154" s="511"/>
      <c r="AM154" s="511"/>
      <c r="AN154" s="511"/>
      <c r="AO154" s="511"/>
      <c r="AP154" s="511"/>
      <c r="AQ154" s="511"/>
      <c r="AR154" s="511"/>
      <c r="AS154" s="511"/>
      <c r="AT154" s="511"/>
      <c r="AU154" s="511"/>
      <c r="AV154" s="511"/>
      <c r="AW154" s="511"/>
      <c r="AX154" s="511"/>
      <c r="AY154" s="511"/>
      <c r="AZ154" s="511"/>
      <c r="BA154" s="511"/>
      <c r="BB154" s="511"/>
      <c r="BC154" s="511"/>
      <c r="BD154" s="511"/>
      <c r="BE154" s="511"/>
      <c r="BF154" s="511"/>
      <c r="BG154" s="511"/>
      <c r="BH154" s="511"/>
      <c r="BI154" s="511"/>
      <c r="BJ154" s="511"/>
      <c r="BK154" s="511"/>
      <c r="BL154" s="511"/>
      <c r="BM154" s="511"/>
      <c r="BN154" s="511"/>
      <c r="BO154" s="511"/>
      <c r="BP154" s="511"/>
      <c r="BQ154" s="511"/>
      <c r="BR154" s="511"/>
      <c r="BS154" s="511"/>
      <c r="BT154" s="511"/>
      <c r="BU154" s="511"/>
    </row>
    <row r="155" spans="1:73" hidden="1" x14ac:dyDescent="0.25">
      <c r="A155" s="26"/>
      <c r="B155" s="26"/>
      <c r="C155" s="26"/>
      <c r="D155" s="26"/>
      <c r="E155" s="26"/>
      <c r="F155" s="26"/>
      <c r="G155" s="26"/>
      <c r="H155" s="26"/>
      <c r="I155" s="26"/>
      <c r="J155" s="26"/>
      <c r="K155" s="18"/>
      <c r="L155" s="26"/>
      <c r="M155" s="26"/>
      <c r="N155" s="26"/>
      <c r="O155" s="26"/>
      <c r="P155" s="26"/>
      <c r="Q155" s="26"/>
      <c r="R155" s="26"/>
      <c r="S155" s="166" t="s">
        <v>306</v>
      </c>
      <c r="T155" s="26"/>
      <c r="U155" s="26"/>
      <c r="V155" s="18"/>
      <c r="W155" s="18"/>
      <c r="X155" s="18"/>
      <c r="Y155" s="18"/>
      <c r="Z155" s="18"/>
      <c r="AA155" s="166" t="s">
        <v>306</v>
      </c>
      <c r="AB155" s="18"/>
      <c r="AC155" s="18"/>
      <c r="AD155" s="18"/>
      <c r="AE155" s="18"/>
      <c r="AF155" s="18"/>
      <c r="AG155" s="18"/>
      <c r="AH155" s="18"/>
      <c r="AI155" s="18"/>
      <c r="AJ155" s="18"/>
      <c r="AK155" s="511" t="s">
        <v>418</v>
      </c>
      <c r="AL155" s="511"/>
      <c r="AM155" s="511"/>
      <c r="AN155" s="511"/>
      <c r="AO155" s="511"/>
      <c r="AP155" s="511"/>
      <c r="AQ155" s="511"/>
      <c r="AR155" s="511"/>
      <c r="AS155" s="511"/>
      <c r="AT155" s="511"/>
      <c r="AU155" s="511"/>
      <c r="AV155" s="511"/>
      <c r="AW155" s="511"/>
      <c r="AX155" s="511"/>
      <c r="AY155" s="511"/>
      <c r="AZ155" s="511"/>
      <c r="BA155" s="511"/>
      <c r="BB155" s="511"/>
      <c r="BC155" s="511"/>
      <c r="BD155" s="511"/>
      <c r="BE155" s="511"/>
      <c r="BF155" s="511"/>
      <c r="BG155" s="511"/>
      <c r="BH155" s="511"/>
      <c r="BI155" s="511"/>
      <c r="BJ155" s="511"/>
      <c r="BK155" s="511"/>
      <c r="BL155" s="511"/>
      <c r="BM155" s="511"/>
      <c r="BN155" s="511"/>
      <c r="BO155" s="511"/>
      <c r="BP155" s="511"/>
      <c r="BQ155" s="511"/>
      <c r="BR155" s="511"/>
      <c r="BS155" s="511"/>
      <c r="BT155" s="511"/>
      <c r="BU155" s="511"/>
    </row>
    <row r="156" spans="1:73" hidden="1" x14ac:dyDescent="0.25">
      <c r="A156" s="26"/>
      <c r="B156" s="26"/>
      <c r="C156" s="26"/>
      <c r="D156" s="26"/>
      <c r="E156" s="26"/>
      <c r="F156" s="26"/>
      <c r="G156" s="26"/>
      <c r="H156" s="26"/>
      <c r="I156" s="26"/>
      <c r="J156" s="26"/>
      <c r="K156" s="18"/>
      <c r="L156" s="26"/>
      <c r="M156" s="26"/>
      <c r="N156" s="26"/>
      <c r="O156" s="26"/>
      <c r="P156" s="26"/>
      <c r="Q156" s="26"/>
      <c r="R156" s="26"/>
      <c r="S156" s="166" t="s">
        <v>307</v>
      </c>
      <c r="T156" s="26"/>
      <c r="U156" s="26"/>
      <c r="V156" s="18"/>
      <c r="W156" s="18"/>
      <c r="X156" s="18"/>
      <c r="Y156" s="18"/>
      <c r="Z156" s="18"/>
      <c r="AA156" s="166" t="s">
        <v>307</v>
      </c>
      <c r="AB156" s="18"/>
      <c r="AC156" s="18"/>
      <c r="AD156" s="18"/>
      <c r="AE156" s="18"/>
      <c r="AF156" s="18"/>
      <c r="AG156" s="18"/>
      <c r="AH156" s="18"/>
      <c r="AI156" s="18"/>
      <c r="AJ156" s="18"/>
      <c r="AK156" s="513" t="s">
        <v>434</v>
      </c>
      <c r="AL156" s="511"/>
      <c r="AM156" s="511"/>
      <c r="AN156" s="511"/>
      <c r="AO156" s="511"/>
      <c r="AP156" s="511"/>
      <c r="AQ156" s="511"/>
      <c r="AR156" s="511"/>
      <c r="AS156" s="511"/>
      <c r="AT156" s="511"/>
      <c r="AU156" s="511"/>
      <c r="AV156" s="511"/>
      <c r="AW156" s="511"/>
      <c r="AX156" s="511"/>
      <c r="AY156" s="511"/>
      <c r="AZ156" s="511"/>
      <c r="BA156" s="511"/>
      <c r="BB156" s="511"/>
      <c r="BC156" s="511"/>
      <c r="BD156" s="511"/>
      <c r="BE156" s="511"/>
      <c r="BF156" s="511"/>
      <c r="BG156" s="511"/>
      <c r="BH156" s="511"/>
      <c r="BI156" s="511"/>
      <c r="BJ156" s="511"/>
      <c r="BK156" s="511"/>
      <c r="BL156" s="511"/>
      <c r="BM156" s="511"/>
      <c r="BN156" s="511"/>
      <c r="BO156" s="511"/>
      <c r="BP156" s="511"/>
      <c r="BQ156" s="511"/>
      <c r="BR156" s="511"/>
      <c r="BS156" s="511"/>
      <c r="BT156" s="511"/>
      <c r="BU156" s="511"/>
    </row>
    <row r="157" spans="1:73" hidden="1" x14ac:dyDescent="0.25">
      <c r="A157" s="26"/>
      <c r="B157" s="26"/>
      <c r="C157" s="26"/>
      <c r="D157" s="26"/>
      <c r="E157" s="26"/>
      <c r="F157" s="26"/>
      <c r="G157" s="26"/>
      <c r="H157" s="26"/>
      <c r="I157" s="26"/>
      <c r="J157" s="26"/>
      <c r="K157" s="18"/>
      <c r="L157" s="26"/>
      <c r="M157" s="26"/>
      <c r="N157" s="26"/>
      <c r="O157" s="26"/>
      <c r="P157" s="26"/>
      <c r="Q157" s="26"/>
      <c r="R157" s="26"/>
      <c r="S157" s="166" t="s">
        <v>308</v>
      </c>
      <c r="T157" s="26"/>
      <c r="U157" s="26"/>
      <c r="V157" s="18"/>
      <c r="W157" s="18"/>
      <c r="X157" s="18"/>
      <c r="Y157" s="18"/>
      <c r="Z157" s="18"/>
      <c r="AA157" s="166" t="s">
        <v>308</v>
      </c>
      <c r="AB157" s="18"/>
      <c r="AC157" s="18"/>
      <c r="AD157" s="18"/>
      <c r="AE157" s="18"/>
      <c r="AF157" s="18"/>
      <c r="AG157" s="18"/>
      <c r="AH157" s="18"/>
      <c r="AI157" s="18"/>
      <c r="AJ157" s="18"/>
      <c r="AK157" s="513" t="s">
        <v>419</v>
      </c>
      <c r="AL157" s="511"/>
      <c r="AM157" s="511"/>
      <c r="AN157" s="511"/>
      <c r="AO157" s="511"/>
      <c r="AP157" s="511"/>
      <c r="AQ157" s="511"/>
      <c r="AR157" s="511"/>
      <c r="AS157" s="511"/>
      <c r="AT157" s="511"/>
      <c r="AU157" s="511"/>
      <c r="AV157" s="511"/>
      <c r="AW157" s="511"/>
      <c r="AX157" s="511"/>
      <c r="AY157" s="511"/>
      <c r="AZ157" s="511"/>
      <c r="BA157" s="511"/>
      <c r="BB157" s="511"/>
      <c r="BC157" s="511"/>
      <c r="BD157" s="511"/>
      <c r="BE157" s="511"/>
      <c r="BF157" s="511"/>
      <c r="BG157" s="511"/>
      <c r="BH157" s="511"/>
      <c r="BI157" s="511"/>
      <c r="BJ157" s="511"/>
      <c r="BK157" s="511"/>
      <c r="BL157" s="511"/>
      <c r="BM157" s="511"/>
      <c r="BN157" s="511"/>
      <c r="BO157" s="511"/>
      <c r="BP157" s="511"/>
      <c r="BQ157" s="511"/>
      <c r="BR157" s="511"/>
      <c r="BS157" s="511"/>
      <c r="BT157" s="511"/>
      <c r="BU157" s="511"/>
    </row>
    <row r="158" spans="1:73" hidden="1" x14ac:dyDescent="0.25">
      <c r="A158" s="26"/>
      <c r="B158" s="26"/>
      <c r="C158" s="26"/>
      <c r="D158" s="26"/>
      <c r="E158" s="26"/>
      <c r="F158" s="26"/>
      <c r="G158" s="26"/>
      <c r="H158" s="26"/>
      <c r="I158" s="26"/>
      <c r="J158" s="26"/>
      <c r="K158" s="26"/>
      <c r="L158" s="26"/>
      <c r="M158" s="26"/>
      <c r="N158" s="26"/>
      <c r="O158" s="26"/>
      <c r="P158" s="26"/>
      <c r="Q158" s="26"/>
      <c r="R158" s="26"/>
      <c r="S158" s="166" t="s">
        <v>309</v>
      </c>
      <c r="T158" s="26"/>
      <c r="U158" s="26"/>
      <c r="V158" s="18"/>
      <c r="W158" s="18"/>
      <c r="X158" s="18"/>
      <c r="Y158" s="18"/>
      <c r="Z158" s="18"/>
      <c r="AA158" s="166" t="s">
        <v>309</v>
      </c>
      <c r="AB158" s="18"/>
      <c r="AC158" s="18"/>
      <c r="AD158" s="18"/>
      <c r="AE158" s="18"/>
      <c r="AF158" s="18"/>
      <c r="AG158" s="18"/>
      <c r="AH158" s="18"/>
      <c r="AI158" s="18"/>
      <c r="AJ158" s="18"/>
      <c r="AK158" s="511" t="s">
        <v>421</v>
      </c>
      <c r="AL158" s="511"/>
      <c r="AM158" s="511"/>
      <c r="AN158" s="511"/>
      <c r="AO158" s="511"/>
      <c r="AP158" s="511"/>
      <c r="AQ158" s="511"/>
      <c r="AR158" s="511"/>
      <c r="AS158" s="511"/>
      <c r="AT158" s="511"/>
      <c r="AU158" s="511"/>
      <c r="AV158" s="511"/>
      <c r="AW158" s="511"/>
      <c r="AX158" s="511"/>
      <c r="AY158" s="511"/>
      <c r="AZ158" s="511"/>
      <c r="BA158" s="511"/>
      <c r="BB158" s="511"/>
      <c r="BC158" s="511"/>
      <c r="BD158" s="511"/>
      <c r="BE158" s="511"/>
      <c r="BF158" s="511"/>
      <c r="BG158" s="511"/>
      <c r="BH158" s="511"/>
      <c r="BI158" s="511"/>
      <c r="BJ158" s="511"/>
      <c r="BK158" s="511"/>
      <c r="BL158" s="511"/>
      <c r="BM158" s="511"/>
      <c r="BN158" s="511"/>
      <c r="BO158" s="511"/>
      <c r="BP158" s="511"/>
      <c r="BQ158" s="511"/>
      <c r="BR158" s="511"/>
      <c r="BS158" s="511"/>
      <c r="BT158" s="511"/>
      <c r="BU158" s="511"/>
    </row>
    <row r="159" spans="1:73" hidden="1" x14ac:dyDescent="0.25">
      <c r="A159" s="26"/>
      <c r="B159" s="26"/>
      <c r="C159" s="26"/>
      <c r="D159" s="26"/>
      <c r="E159" s="26"/>
      <c r="F159" s="26"/>
      <c r="G159" s="26"/>
      <c r="H159" s="26"/>
      <c r="I159" s="26"/>
      <c r="J159" s="26"/>
      <c r="K159" s="26"/>
      <c r="L159" s="26"/>
      <c r="M159" s="26"/>
      <c r="N159" s="26"/>
      <c r="O159" s="26"/>
      <c r="P159" s="26"/>
      <c r="Q159" s="26"/>
      <c r="R159" s="26"/>
      <c r="S159" s="166" t="s">
        <v>310</v>
      </c>
      <c r="T159" s="26"/>
      <c r="U159" s="26"/>
      <c r="V159" s="18"/>
      <c r="W159" s="18"/>
      <c r="X159" s="18"/>
      <c r="Y159" s="18"/>
      <c r="Z159" s="18"/>
      <c r="AA159" s="166" t="s">
        <v>310</v>
      </c>
      <c r="AB159" s="18"/>
      <c r="AC159" s="18"/>
      <c r="AD159" s="18"/>
      <c r="AE159" s="18"/>
      <c r="AF159" s="18"/>
      <c r="AG159" s="18"/>
      <c r="AH159" s="18"/>
      <c r="AI159" s="18"/>
      <c r="AJ159" s="18"/>
      <c r="AK159" s="513" t="s">
        <v>435</v>
      </c>
      <c r="AL159" s="511"/>
      <c r="AM159" s="511"/>
      <c r="AN159" s="511"/>
      <c r="AO159" s="511"/>
      <c r="AP159" s="511"/>
      <c r="AQ159" s="511"/>
      <c r="AR159" s="511"/>
      <c r="AS159" s="511"/>
      <c r="AT159" s="511"/>
      <c r="AU159" s="511"/>
      <c r="AV159" s="511"/>
      <c r="AW159" s="511"/>
      <c r="AX159" s="511"/>
      <c r="AY159" s="511"/>
      <c r="AZ159" s="511"/>
      <c r="BA159" s="511"/>
      <c r="BB159" s="511"/>
      <c r="BC159" s="511"/>
      <c r="BD159" s="511"/>
      <c r="BE159" s="511"/>
      <c r="BF159" s="511"/>
      <c r="BG159" s="511"/>
      <c r="BH159" s="511"/>
      <c r="BI159" s="511"/>
      <c r="BJ159" s="511"/>
      <c r="BK159" s="511"/>
      <c r="BL159" s="511"/>
      <c r="BM159" s="511"/>
      <c r="BN159" s="511"/>
      <c r="BO159" s="511"/>
      <c r="BP159" s="511"/>
      <c r="BQ159" s="511"/>
      <c r="BR159" s="511"/>
      <c r="BS159" s="511"/>
      <c r="BT159" s="511"/>
      <c r="BU159" s="511"/>
    </row>
    <row r="160" spans="1:73" hidden="1" x14ac:dyDescent="0.25">
      <c r="A160" s="26"/>
      <c r="B160" s="26"/>
      <c r="C160" s="26"/>
      <c r="D160" s="26"/>
      <c r="E160" s="26"/>
      <c r="F160" s="26"/>
      <c r="G160" s="26"/>
      <c r="H160" s="26"/>
      <c r="I160" s="26"/>
      <c r="J160" s="26"/>
      <c r="K160" s="26"/>
      <c r="L160" s="26"/>
      <c r="M160" s="26"/>
      <c r="N160" s="26"/>
      <c r="O160" s="26"/>
      <c r="P160" s="26"/>
      <c r="Q160" s="26"/>
      <c r="R160" s="26"/>
      <c r="S160" s="166" t="s">
        <v>311</v>
      </c>
      <c r="T160" s="26"/>
      <c r="U160" s="26"/>
      <c r="V160" s="18"/>
      <c r="W160" s="18"/>
      <c r="X160" s="18"/>
      <c r="Y160" s="18"/>
      <c r="Z160" s="18"/>
      <c r="AA160" s="166" t="s">
        <v>311</v>
      </c>
      <c r="AB160" s="18"/>
      <c r="AC160" s="18"/>
      <c r="AD160" s="18"/>
      <c r="AE160" s="18"/>
      <c r="AF160" s="18"/>
      <c r="AG160" s="18"/>
      <c r="AH160" s="18"/>
      <c r="AI160" s="18"/>
      <c r="AJ160" s="18"/>
      <c r="AK160" s="511" t="s">
        <v>377</v>
      </c>
      <c r="AL160" s="511"/>
      <c r="AM160" s="511"/>
      <c r="AN160" s="511"/>
      <c r="AO160" s="511"/>
      <c r="AP160" s="511"/>
      <c r="AQ160" s="511"/>
      <c r="AR160" s="511"/>
      <c r="AS160" s="511"/>
      <c r="AT160" s="511"/>
      <c r="AU160" s="511"/>
      <c r="AV160" s="511"/>
      <c r="AW160" s="511"/>
      <c r="AX160" s="511"/>
      <c r="AY160" s="511"/>
      <c r="AZ160" s="511"/>
      <c r="BA160" s="511"/>
      <c r="BB160" s="511"/>
      <c r="BC160" s="511"/>
      <c r="BD160" s="511"/>
      <c r="BE160" s="511"/>
      <c r="BF160" s="511"/>
      <c r="BG160" s="511"/>
      <c r="BH160" s="511"/>
      <c r="BI160" s="511"/>
      <c r="BJ160" s="511"/>
      <c r="BK160" s="511"/>
      <c r="BL160" s="511"/>
      <c r="BM160" s="511"/>
      <c r="BN160" s="511"/>
      <c r="BO160" s="511"/>
      <c r="BP160" s="511"/>
      <c r="BQ160" s="511"/>
      <c r="BR160" s="511"/>
      <c r="BS160" s="511"/>
      <c r="BT160" s="511"/>
      <c r="BU160" s="511"/>
    </row>
    <row r="161" spans="1:73" hidden="1" x14ac:dyDescent="0.25">
      <c r="A161" s="26"/>
      <c r="B161" s="26"/>
      <c r="C161" s="26"/>
      <c r="D161" s="26"/>
      <c r="E161" s="26"/>
      <c r="F161" s="26"/>
      <c r="G161" s="26"/>
      <c r="H161" s="26"/>
      <c r="I161" s="26"/>
      <c r="J161" s="26"/>
      <c r="K161" s="26"/>
      <c r="L161" s="26"/>
      <c r="M161" s="26"/>
      <c r="N161" s="26"/>
      <c r="O161" s="26"/>
      <c r="P161" s="26"/>
      <c r="Q161" s="26"/>
      <c r="R161" s="26"/>
      <c r="S161" s="166" t="s">
        <v>332</v>
      </c>
      <c r="T161" s="26"/>
      <c r="U161" s="26"/>
      <c r="V161" s="18"/>
      <c r="W161" s="18"/>
      <c r="X161" s="18"/>
      <c r="Y161" s="18"/>
      <c r="Z161" s="18"/>
      <c r="AA161" s="166" t="s">
        <v>332</v>
      </c>
      <c r="AB161" s="18"/>
      <c r="AC161" s="18"/>
      <c r="AD161" s="18"/>
      <c r="AE161" s="18"/>
      <c r="AF161" s="18"/>
      <c r="AG161" s="18"/>
      <c r="AH161" s="18"/>
      <c r="AI161" s="18"/>
      <c r="AJ161" s="18"/>
      <c r="AK161" s="511" t="s">
        <v>368</v>
      </c>
      <c r="AL161" s="511"/>
      <c r="AM161" s="511"/>
      <c r="AN161" s="511"/>
      <c r="AO161" s="511"/>
      <c r="AP161" s="511"/>
      <c r="AQ161" s="511"/>
      <c r="AR161" s="511"/>
      <c r="AS161" s="511"/>
      <c r="AT161" s="511"/>
      <c r="AU161" s="511"/>
      <c r="AV161" s="511"/>
      <c r="AW161" s="511"/>
      <c r="AX161" s="511"/>
      <c r="AY161" s="511"/>
      <c r="AZ161" s="511"/>
      <c r="BA161" s="511"/>
      <c r="BB161" s="511"/>
      <c r="BC161" s="511"/>
      <c r="BD161" s="511"/>
      <c r="BE161" s="511"/>
      <c r="BF161" s="511"/>
      <c r="BG161" s="511"/>
      <c r="BH161" s="511"/>
      <c r="BI161" s="511"/>
      <c r="BJ161" s="511"/>
      <c r="BK161" s="511"/>
      <c r="BL161" s="511"/>
      <c r="BM161" s="511"/>
      <c r="BN161" s="511"/>
      <c r="BO161" s="511"/>
      <c r="BP161" s="511"/>
      <c r="BQ161" s="511"/>
      <c r="BR161" s="511"/>
      <c r="BS161" s="511"/>
      <c r="BT161" s="511"/>
      <c r="BU161" s="511"/>
    </row>
    <row r="162" spans="1:73" hidden="1" x14ac:dyDescent="0.25">
      <c r="A162" s="26"/>
      <c r="B162" s="26"/>
      <c r="C162" s="26"/>
      <c r="D162" s="26"/>
      <c r="E162" s="26"/>
      <c r="F162" s="26"/>
      <c r="G162" s="26"/>
      <c r="H162" s="26"/>
      <c r="I162" s="26"/>
      <c r="J162" s="26"/>
      <c r="K162" s="26"/>
      <c r="L162" s="26"/>
      <c r="M162" s="26"/>
      <c r="N162" s="26"/>
      <c r="O162" s="26"/>
      <c r="P162" s="26"/>
      <c r="Q162" s="26"/>
      <c r="R162" s="26"/>
      <c r="S162" s="166" t="s">
        <v>333</v>
      </c>
      <c r="T162" s="26"/>
      <c r="U162" s="26"/>
      <c r="V162" s="18"/>
      <c r="W162" s="18"/>
      <c r="X162" s="18"/>
      <c r="Y162" s="18"/>
      <c r="Z162" s="18"/>
      <c r="AA162" s="166" t="s">
        <v>333</v>
      </c>
      <c r="AB162" s="18"/>
      <c r="AC162" s="18"/>
      <c r="AD162" s="18"/>
      <c r="AE162" s="18"/>
      <c r="AF162" s="18"/>
      <c r="AG162" s="18"/>
      <c r="AH162" s="18"/>
      <c r="AI162" s="18"/>
      <c r="AJ162" s="18"/>
      <c r="AK162" s="511" t="s">
        <v>396</v>
      </c>
      <c r="AL162" s="511"/>
      <c r="AM162" s="511"/>
      <c r="AN162" s="511"/>
      <c r="AO162" s="511"/>
      <c r="AP162" s="511"/>
      <c r="AQ162" s="511"/>
      <c r="AR162" s="511"/>
      <c r="AS162" s="511"/>
      <c r="AT162" s="511"/>
      <c r="AU162" s="511"/>
      <c r="AV162" s="511"/>
      <c r="AW162" s="511"/>
      <c r="AX162" s="511"/>
      <c r="AY162" s="511"/>
      <c r="AZ162" s="511"/>
      <c r="BA162" s="511"/>
      <c r="BB162" s="511"/>
      <c r="BC162" s="511"/>
      <c r="BD162" s="511"/>
      <c r="BE162" s="511"/>
      <c r="BF162" s="511"/>
      <c r="BG162" s="511"/>
      <c r="BH162" s="511"/>
      <c r="BI162" s="511"/>
      <c r="BJ162" s="511"/>
      <c r="BK162" s="511"/>
      <c r="BL162" s="511"/>
      <c r="BM162" s="511"/>
      <c r="BN162" s="511"/>
      <c r="BO162" s="511"/>
      <c r="BP162" s="511"/>
      <c r="BQ162" s="511"/>
      <c r="BR162" s="511"/>
      <c r="BS162" s="511"/>
      <c r="BT162" s="511"/>
      <c r="BU162" s="511"/>
    </row>
    <row r="163" spans="1:73" hidden="1" x14ac:dyDescent="0.25">
      <c r="A163" s="26"/>
      <c r="B163" s="26"/>
      <c r="C163" s="26"/>
      <c r="D163" s="26"/>
      <c r="E163" s="26"/>
      <c r="F163" s="26"/>
      <c r="G163" s="26"/>
      <c r="H163" s="26"/>
      <c r="I163" s="26"/>
      <c r="J163" s="26"/>
      <c r="K163" s="26"/>
      <c r="L163" s="26"/>
      <c r="M163" s="26"/>
      <c r="N163" s="26"/>
      <c r="O163" s="26"/>
      <c r="P163" s="26"/>
      <c r="Q163" s="26"/>
      <c r="R163" s="26"/>
      <c r="S163" s="166" t="s">
        <v>334</v>
      </c>
      <c r="T163" s="26"/>
      <c r="U163" s="26"/>
      <c r="V163" s="18"/>
      <c r="W163" s="18"/>
      <c r="X163" s="18"/>
      <c r="Y163" s="18"/>
      <c r="Z163" s="18"/>
      <c r="AA163" s="166" t="s">
        <v>334</v>
      </c>
      <c r="AB163" s="18"/>
      <c r="AC163" s="18"/>
      <c r="AD163" s="18"/>
      <c r="AE163" s="18"/>
      <c r="AF163" s="18"/>
      <c r="AG163" s="18"/>
      <c r="AH163" s="18"/>
      <c r="AI163" s="18"/>
      <c r="AJ163" s="18"/>
      <c r="AK163" s="513" t="s">
        <v>370</v>
      </c>
      <c r="AL163" s="511"/>
      <c r="AM163" s="511"/>
      <c r="AN163" s="511"/>
      <c r="AO163" s="511"/>
      <c r="AP163" s="511"/>
      <c r="AQ163" s="511"/>
      <c r="AR163" s="511"/>
      <c r="AS163" s="511"/>
      <c r="AT163" s="511"/>
      <c r="AU163" s="511"/>
      <c r="AV163" s="511"/>
      <c r="AW163" s="511"/>
      <c r="AX163" s="511"/>
      <c r="AY163" s="511"/>
      <c r="AZ163" s="511"/>
      <c r="BA163" s="511"/>
      <c r="BB163" s="511"/>
      <c r="BC163" s="511"/>
      <c r="BD163" s="511"/>
      <c r="BE163" s="511"/>
      <c r="BF163" s="511"/>
      <c r="BG163" s="511"/>
      <c r="BH163" s="511"/>
      <c r="BI163" s="511"/>
      <c r="BJ163" s="511"/>
      <c r="BK163" s="511"/>
      <c r="BL163" s="511"/>
      <c r="BM163" s="511"/>
      <c r="BN163" s="511"/>
      <c r="BO163" s="511"/>
      <c r="BP163" s="511"/>
      <c r="BQ163" s="511"/>
      <c r="BR163" s="511"/>
      <c r="BS163" s="511"/>
      <c r="BT163" s="511"/>
      <c r="BU163" s="511"/>
    </row>
    <row r="164" spans="1:73" hidden="1" x14ac:dyDescent="0.25">
      <c r="A164" s="26"/>
      <c r="B164" s="26"/>
      <c r="C164" s="26"/>
      <c r="D164" s="26"/>
      <c r="E164" s="26"/>
      <c r="F164" s="26"/>
      <c r="G164" s="26"/>
      <c r="H164" s="26"/>
      <c r="I164" s="26"/>
      <c r="J164" s="26"/>
      <c r="K164" s="26"/>
      <c r="L164" s="26"/>
      <c r="M164" s="26"/>
      <c r="N164" s="26"/>
      <c r="O164" s="26"/>
      <c r="P164" s="26"/>
      <c r="Q164" s="26"/>
      <c r="R164" s="26"/>
      <c r="S164" s="166" t="s">
        <v>312</v>
      </c>
      <c r="T164" s="26"/>
      <c r="U164" s="26"/>
      <c r="V164" s="18"/>
      <c r="W164" s="18"/>
      <c r="X164" s="18"/>
      <c r="Y164" s="18"/>
      <c r="Z164" s="18"/>
      <c r="AA164" s="166" t="s">
        <v>312</v>
      </c>
      <c r="AB164" s="18"/>
      <c r="AC164" s="18"/>
      <c r="AD164" s="18"/>
      <c r="AE164" s="18"/>
      <c r="AF164" s="18"/>
      <c r="AG164" s="18"/>
      <c r="AH164" s="18"/>
      <c r="AI164" s="18"/>
      <c r="AJ164" s="18"/>
      <c r="AK164" s="513" t="s">
        <v>436</v>
      </c>
      <c r="AL164" s="511"/>
      <c r="AM164" s="511"/>
      <c r="AN164" s="511"/>
      <c r="AO164" s="511"/>
      <c r="AP164" s="511"/>
      <c r="AQ164" s="511"/>
      <c r="AR164" s="511"/>
      <c r="AS164" s="511"/>
      <c r="AT164" s="511"/>
      <c r="AU164" s="511"/>
      <c r="AV164" s="511"/>
      <c r="AW164" s="511"/>
      <c r="AX164" s="511"/>
      <c r="AY164" s="511"/>
      <c r="AZ164" s="511"/>
      <c r="BA164" s="511"/>
      <c r="BB164" s="511"/>
      <c r="BC164" s="511"/>
      <c r="BD164" s="511"/>
      <c r="BE164" s="511"/>
      <c r="BF164" s="511"/>
      <c r="BG164" s="511"/>
      <c r="BH164" s="511"/>
      <c r="BI164" s="511"/>
      <c r="BJ164" s="511"/>
      <c r="BK164" s="511"/>
      <c r="BL164" s="511"/>
      <c r="BM164" s="511"/>
      <c r="BN164" s="511"/>
      <c r="BO164" s="511"/>
      <c r="BP164" s="511"/>
      <c r="BQ164" s="511"/>
      <c r="BR164" s="511"/>
      <c r="BS164" s="511"/>
      <c r="BT164" s="511"/>
      <c r="BU164" s="511"/>
    </row>
    <row r="165" spans="1:73" hidden="1" x14ac:dyDescent="0.25">
      <c r="A165" s="26"/>
      <c r="B165" s="26"/>
      <c r="C165" s="26"/>
      <c r="D165" s="26"/>
      <c r="E165" s="26"/>
      <c r="F165" s="26"/>
      <c r="G165" s="26"/>
      <c r="H165" s="26"/>
      <c r="I165" s="26"/>
      <c r="J165" s="26"/>
      <c r="K165" s="26"/>
      <c r="L165" s="26"/>
      <c r="M165" s="26"/>
      <c r="N165" s="26"/>
      <c r="O165" s="26"/>
      <c r="P165" s="26"/>
      <c r="Q165" s="26"/>
      <c r="R165" s="26"/>
      <c r="S165" s="166" t="s">
        <v>313</v>
      </c>
      <c r="T165" s="26"/>
      <c r="U165" s="26"/>
      <c r="V165" s="18"/>
      <c r="W165" s="18"/>
      <c r="X165" s="18"/>
      <c r="Y165" s="18"/>
      <c r="Z165" s="18"/>
      <c r="AA165" s="166" t="s">
        <v>313</v>
      </c>
      <c r="AB165" s="18"/>
      <c r="AC165" s="18"/>
      <c r="AD165" s="18"/>
      <c r="AE165" s="18"/>
      <c r="AF165" s="18"/>
      <c r="AG165" s="18"/>
      <c r="AH165" s="18"/>
      <c r="AI165" s="18"/>
      <c r="AJ165" s="18"/>
      <c r="AK165" s="511" t="s">
        <v>375</v>
      </c>
      <c r="AL165" s="511"/>
      <c r="AM165" s="511"/>
      <c r="AN165" s="511"/>
      <c r="AO165" s="511"/>
      <c r="AP165" s="511"/>
      <c r="AQ165" s="511"/>
      <c r="AR165" s="511"/>
      <c r="AS165" s="511"/>
      <c r="AT165" s="511"/>
      <c r="AU165" s="511"/>
      <c r="AV165" s="511"/>
      <c r="AW165" s="511"/>
      <c r="AX165" s="511"/>
      <c r="AY165" s="511"/>
      <c r="AZ165" s="511"/>
      <c r="BA165" s="511"/>
      <c r="BB165" s="511"/>
      <c r="BC165" s="511"/>
      <c r="BD165" s="511"/>
      <c r="BE165" s="511"/>
      <c r="BF165" s="511"/>
      <c r="BG165" s="511"/>
      <c r="BH165" s="511"/>
      <c r="BI165" s="511"/>
      <c r="BJ165" s="511"/>
      <c r="BK165" s="511"/>
      <c r="BL165" s="511"/>
      <c r="BM165" s="511"/>
      <c r="BN165" s="511"/>
      <c r="BO165" s="511"/>
      <c r="BP165" s="511"/>
      <c r="BQ165" s="511"/>
      <c r="BR165" s="511"/>
      <c r="BS165" s="511"/>
      <c r="BT165" s="511"/>
      <c r="BU165" s="511"/>
    </row>
    <row r="166" spans="1:73" hidden="1" x14ac:dyDescent="0.25">
      <c r="A166" s="26"/>
      <c r="B166" s="26"/>
      <c r="C166" s="26"/>
      <c r="D166" s="26"/>
      <c r="E166" s="26"/>
      <c r="F166" s="26"/>
      <c r="G166" s="26"/>
      <c r="H166" s="26"/>
      <c r="I166" s="26"/>
      <c r="J166" s="26"/>
      <c r="K166" s="26"/>
      <c r="L166" s="26"/>
      <c r="M166" s="26"/>
      <c r="N166" s="26"/>
      <c r="O166" s="26"/>
      <c r="P166" s="26"/>
      <c r="Q166" s="26"/>
      <c r="R166" s="26"/>
      <c r="S166" s="166" t="s">
        <v>314</v>
      </c>
      <c r="T166" s="26"/>
      <c r="U166" s="26"/>
      <c r="V166" s="18"/>
      <c r="W166" s="18"/>
      <c r="X166" s="18"/>
      <c r="Y166" s="18"/>
      <c r="Z166" s="18"/>
      <c r="AA166" s="166" t="s">
        <v>314</v>
      </c>
      <c r="AB166" s="18"/>
      <c r="AC166" s="18"/>
      <c r="AD166" s="18"/>
      <c r="AE166" s="18"/>
      <c r="AF166" s="18"/>
      <c r="AG166" s="18"/>
      <c r="AH166" s="18"/>
      <c r="AI166" s="18"/>
      <c r="AJ166" s="18"/>
      <c r="AK166" s="511" t="s">
        <v>381</v>
      </c>
      <c r="AL166" s="511"/>
      <c r="AM166" s="511"/>
      <c r="AN166" s="511"/>
      <c r="AO166" s="511"/>
      <c r="AP166" s="511"/>
      <c r="AQ166" s="511"/>
      <c r="AR166" s="511"/>
      <c r="AS166" s="511"/>
      <c r="AT166" s="511"/>
      <c r="AU166" s="511"/>
      <c r="AV166" s="511"/>
      <c r="AW166" s="511"/>
      <c r="AX166" s="511"/>
      <c r="AY166" s="511"/>
      <c r="AZ166" s="511"/>
      <c r="BA166" s="511"/>
      <c r="BB166" s="511"/>
      <c r="BC166" s="511"/>
      <c r="BD166" s="511"/>
      <c r="BE166" s="511"/>
      <c r="BF166" s="511"/>
      <c r="BG166" s="511"/>
      <c r="BH166" s="511"/>
      <c r="BI166" s="511"/>
      <c r="BJ166" s="511"/>
      <c r="BK166" s="511"/>
      <c r="BL166" s="511"/>
      <c r="BM166" s="511"/>
      <c r="BN166" s="511"/>
      <c r="BO166" s="511"/>
      <c r="BP166" s="511"/>
      <c r="BQ166" s="511"/>
      <c r="BR166" s="511"/>
      <c r="BS166" s="511"/>
      <c r="BT166" s="511"/>
      <c r="BU166" s="511"/>
    </row>
    <row r="167" spans="1:73" hidden="1" x14ac:dyDescent="0.25">
      <c r="A167" s="26"/>
      <c r="B167" s="26"/>
      <c r="C167" s="26"/>
      <c r="D167" s="26"/>
      <c r="E167" s="26"/>
      <c r="F167" s="26"/>
      <c r="G167" s="26"/>
      <c r="H167" s="26"/>
      <c r="I167" s="26"/>
      <c r="J167" s="26"/>
      <c r="K167" s="26"/>
      <c r="L167" s="26"/>
      <c r="M167" s="26"/>
      <c r="N167" s="26"/>
      <c r="O167" s="26"/>
      <c r="P167" s="26"/>
      <c r="Q167" s="26"/>
      <c r="R167" s="26"/>
      <c r="S167" s="166" t="s">
        <v>315</v>
      </c>
      <c r="T167" s="26"/>
      <c r="U167" s="26"/>
      <c r="V167" s="18"/>
      <c r="W167" s="18"/>
      <c r="X167" s="18"/>
      <c r="Y167" s="18"/>
      <c r="Z167" s="18"/>
      <c r="AA167" s="166" t="s">
        <v>315</v>
      </c>
      <c r="AB167" s="18"/>
      <c r="AC167" s="18"/>
      <c r="AD167" s="18"/>
      <c r="AE167" s="18"/>
      <c r="AF167" s="18"/>
      <c r="AG167" s="18"/>
      <c r="AH167" s="18"/>
      <c r="AI167" s="18"/>
      <c r="AJ167" s="18"/>
      <c r="AK167" s="511" t="s">
        <v>382</v>
      </c>
      <c r="AL167" s="511"/>
      <c r="AM167" s="511"/>
      <c r="AN167" s="511"/>
      <c r="AO167" s="511"/>
      <c r="AP167" s="511"/>
      <c r="AQ167" s="511"/>
      <c r="AR167" s="511"/>
      <c r="AS167" s="511"/>
      <c r="AT167" s="511"/>
      <c r="AU167" s="511"/>
      <c r="AV167" s="511"/>
      <c r="AW167" s="511"/>
      <c r="AX167" s="511"/>
      <c r="AY167" s="511"/>
      <c r="AZ167" s="511"/>
      <c r="BA167" s="511"/>
      <c r="BB167" s="511"/>
      <c r="BC167" s="511"/>
      <c r="BD167" s="511"/>
      <c r="BE167" s="511"/>
      <c r="BF167" s="511"/>
      <c r="BG167" s="511"/>
      <c r="BH167" s="511"/>
      <c r="BI167" s="511"/>
      <c r="BJ167" s="511"/>
      <c r="BK167" s="511"/>
      <c r="BL167" s="511"/>
      <c r="BM167" s="511"/>
      <c r="BN167" s="511"/>
      <c r="BO167" s="511"/>
      <c r="BP167" s="511"/>
      <c r="BQ167" s="511"/>
      <c r="BR167" s="511"/>
      <c r="BS167" s="511"/>
      <c r="BT167" s="511"/>
      <c r="BU167" s="511"/>
    </row>
    <row r="168" spans="1:73" hidden="1" x14ac:dyDescent="0.25">
      <c r="A168" s="26"/>
      <c r="B168" s="26"/>
      <c r="C168" s="26"/>
      <c r="D168" s="26"/>
      <c r="E168" s="26"/>
      <c r="F168" s="26"/>
      <c r="G168" s="26"/>
      <c r="H168" s="26"/>
      <c r="I168" s="26"/>
      <c r="J168" s="26"/>
      <c r="K168" s="26"/>
      <c r="L168" s="26"/>
      <c r="M168" s="26"/>
      <c r="N168" s="26"/>
      <c r="O168" s="26"/>
      <c r="P168" s="26"/>
      <c r="Q168" s="26"/>
      <c r="R168" s="26"/>
      <c r="S168" s="166" t="s">
        <v>316</v>
      </c>
      <c r="T168" s="26"/>
      <c r="U168" s="26"/>
      <c r="V168" s="18"/>
      <c r="W168" s="18"/>
      <c r="X168" s="18"/>
      <c r="Y168" s="18"/>
      <c r="Z168" s="18"/>
      <c r="AA168" s="166" t="s">
        <v>316</v>
      </c>
      <c r="AB168" s="18"/>
      <c r="AC168" s="18"/>
      <c r="AD168" s="18"/>
      <c r="AE168" s="18"/>
      <c r="AF168" s="18"/>
      <c r="AG168" s="18"/>
      <c r="AH168" s="18"/>
      <c r="AI168" s="18"/>
      <c r="AJ168" s="18"/>
      <c r="AK168" s="511" t="s">
        <v>392</v>
      </c>
      <c r="AL168" s="511"/>
      <c r="AM168" s="511"/>
      <c r="AN168" s="511"/>
      <c r="AO168" s="511"/>
      <c r="AP168" s="511"/>
      <c r="AQ168" s="511"/>
      <c r="AR168" s="511"/>
      <c r="AS168" s="511"/>
      <c r="AT168" s="511"/>
      <c r="AU168" s="511"/>
      <c r="AV168" s="511"/>
      <c r="AW168" s="511"/>
      <c r="AX168" s="511"/>
      <c r="AY168" s="511"/>
      <c r="AZ168" s="511"/>
      <c r="BA168" s="511"/>
      <c r="BB168" s="511"/>
      <c r="BC168" s="511"/>
      <c r="BD168" s="511"/>
      <c r="BE168" s="511"/>
      <c r="BF168" s="511"/>
      <c r="BG168" s="511"/>
      <c r="BH168" s="511"/>
      <c r="BI168" s="511"/>
      <c r="BJ168" s="511"/>
      <c r="BK168" s="511"/>
      <c r="BL168" s="511"/>
      <c r="BM168" s="511"/>
      <c r="BN168" s="511"/>
      <c r="BO168" s="511"/>
      <c r="BP168" s="511"/>
      <c r="BQ168" s="511"/>
      <c r="BR168" s="511"/>
      <c r="BS168" s="511"/>
      <c r="BT168" s="511"/>
      <c r="BU168" s="511"/>
    </row>
    <row r="169" spans="1:73" hidden="1" x14ac:dyDescent="0.25">
      <c r="A169" s="26"/>
      <c r="B169" s="26"/>
      <c r="C169" s="26"/>
      <c r="D169" s="26"/>
      <c r="E169" s="26"/>
      <c r="F169" s="26"/>
      <c r="G169" s="26"/>
      <c r="H169" s="26"/>
      <c r="I169" s="26"/>
      <c r="J169" s="26"/>
      <c r="K169" s="26"/>
      <c r="L169" s="26"/>
      <c r="M169" s="26"/>
      <c r="N169" s="26"/>
      <c r="O169" s="26"/>
      <c r="P169" s="26"/>
      <c r="Q169" s="26"/>
      <c r="R169" s="26"/>
      <c r="S169" s="166" t="s">
        <v>317</v>
      </c>
      <c r="T169" s="26"/>
      <c r="U169" s="26"/>
      <c r="V169" s="18"/>
      <c r="W169" s="18"/>
      <c r="X169" s="18"/>
      <c r="Y169" s="18"/>
      <c r="Z169" s="18"/>
      <c r="AA169" s="166" t="s">
        <v>317</v>
      </c>
      <c r="AB169" s="18"/>
      <c r="AC169" s="18"/>
      <c r="AD169" s="18"/>
      <c r="AE169" s="18"/>
      <c r="AF169" s="18"/>
      <c r="AG169" s="18"/>
      <c r="AH169" s="18"/>
      <c r="AI169" s="18"/>
      <c r="AJ169" s="18"/>
      <c r="AK169" s="511" t="s">
        <v>384</v>
      </c>
      <c r="AL169" s="511"/>
      <c r="AM169" s="511"/>
      <c r="AN169" s="511"/>
      <c r="AO169" s="511"/>
      <c r="AP169" s="511"/>
      <c r="AQ169" s="511"/>
      <c r="AR169" s="511"/>
      <c r="AS169" s="511"/>
      <c r="AT169" s="511"/>
      <c r="AU169" s="511"/>
      <c r="AV169" s="511"/>
      <c r="AW169" s="511"/>
      <c r="AX169" s="511"/>
      <c r="AY169" s="511"/>
      <c r="AZ169" s="511"/>
      <c r="BA169" s="511"/>
      <c r="BB169" s="511"/>
      <c r="BC169" s="511"/>
      <c r="BD169" s="511"/>
      <c r="BE169" s="511"/>
      <c r="BF169" s="511"/>
      <c r="BG169" s="511"/>
      <c r="BH169" s="511"/>
      <c r="BI169" s="511"/>
      <c r="BJ169" s="511"/>
      <c r="BK169" s="511"/>
      <c r="BL169" s="511"/>
      <c r="BM169" s="511"/>
      <c r="BN169" s="511"/>
      <c r="BO169" s="511"/>
      <c r="BP169" s="511"/>
      <c r="BQ169" s="511"/>
      <c r="BR169" s="511"/>
      <c r="BS169" s="511"/>
      <c r="BT169" s="511"/>
      <c r="BU169" s="511"/>
    </row>
    <row r="170" spans="1:73" hidden="1" x14ac:dyDescent="0.25">
      <c r="A170" s="26"/>
      <c r="B170" s="26"/>
      <c r="C170" s="26"/>
      <c r="D170" s="26"/>
      <c r="E170" s="26"/>
      <c r="F170" s="26"/>
      <c r="G170" s="26"/>
      <c r="H170" s="26"/>
      <c r="I170" s="26"/>
      <c r="J170" s="26"/>
      <c r="K170" s="26"/>
      <c r="L170" s="26"/>
      <c r="M170" s="26"/>
      <c r="N170" s="26"/>
      <c r="O170" s="26"/>
      <c r="P170" s="26"/>
      <c r="Q170" s="26"/>
      <c r="R170" s="26"/>
      <c r="S170" s="166" t="s">
        <v>318</v>
      </c>
      <c r="T170" s="26"/>
      <c r="U170" s="26"/>
      <c r="V170" s="18"/>
      <c r="W170" s="18"/>
      <c r="X170" s="18"/>
      <c r="Y170" s="18"/>
      <c r="Z170" s="18"/>
      <c r="AA170" s="166" t="s">
        <v>318</v>
      </c>
      <c r="AB170" s="18"/>
      <c r="AC170" s="18"/>
      <c r="AD170" s="18"/>
      <c r="AE170" s="18"/>
      <c r="AF170" s="18"/>
      <c r="AG170" s="18"/>
      <c r="AH170" s="18"/>
      <c r="AI170" s="18"/>
      <c r="AJ170" s="18"/>
      <c r="AK170" s="511" t="s">
        <v>414</v>
      </c>
      <c r="AL170" s="511"/>
      <c r="AM170" s="511"/>
      <c r="AN170" s="511"/>
      <c r="AO170" s="511"/>
      <c r="AP170" s="511"/>
      <c r="AQ170" s="511"/>
      <c r="AR170" s="511"/>
      <c r="AS170" s="511"/>
      <c r="AT170" s="511"/>
      <c r="AU170" s="511"/>
      <c r="AV170" s="511"/>
      <c r="AW170" s="511"/>
      <c r="AX170" s="511"/>
      <c r="AY170" s="511"/>
      <c r="AZ170" s="511"/>
      <c r="BA170" s="511"/>
      <c r="BB170" s="511"/>
      <c r="BC170" s="511"/>
      <c r="BD170" s="511"/>
      <c r="BE170" s="511"/>
      <c r="BF170" s="511"/>
      <c r="BG170" s="511"/>
      <c r="BH170" s="511"/>
      <c r="BI170" s="511"/>
      <c r="BJ170" s="511"/>
      <c r="BK170" s="511"/>
      <c r="BL170" s="511"/>
      <c r="BM170" s="511"/>
      <c r="BN170" s="511"/>
      <c r="BO170" s="511"/>
      <c r="BP170" s="511"/>
      <c r="BQ170" s="511"/>
      <c r="BR170" s="511"/>
      <c r="BS170" s="511"/>
      <c r="BT170" s="511"/>
      <c r="BU170" s="511"/>
    </row>
    <row r="171" spans="1:73" hidden="1" x14ac:dyDescent="0.25">
      <c r="A171" s="26"/>
      <c r="B171" s="26"/>
      <c r="C171" s="26"/>
      <c r="D171" s="26"/>
      <c r="E171" s="26"/>
      <c r="F171" s="26"/>
      <c r="G171" s="26"/>
      <c r="H171" s="26"/>
      <c r="I171" s="26"/>
      <c r="J171" s="26"/>
      <c r="K171" s="26"/>
      <c r="L171" s="26"/>
      <c r="M171" s="26"/>
      <c r="N171" s="26"/>
      <c r="O171" s="26"/>
      <c r="P171" s="26"/>
      <c r="Q171" s="26"/>
      <c r="R171" s="26"/>
      <c r="S171" s="166" t="s">
        <v>319</v>
      </c>
      <c r="T171" s="26"/>
      <c r="U171" s="26"/>
      <c r="V171" s="18"/>
      <c r="W171" s="18"/>
      <c r="X171" s="18"/>
      <c r="Y171" s="18"/>
      <c r="Z171" s="18"/>
      <c r="AA171" s="166" t="s">
        <v>319</v>
      </c>
      <c r="AB171" s="18"/>
      <c r="AC171" s="18"/>
      <c r="AD171" s="18"/>
      <c r="AE171" s="18"/>
      <c r="AF171" s="18"/>
      <c r="AG171" s="18"/>
      <c r="AH171" s="18"/>
      <c r="AI171" s="18"/>
      <c r="AJ171" s="18"/>
      <c r="AK171" s="511" t="s">
        <v>420</v>
      </c>
      <c r="AL171" s="511"/>
      <c r="AM171" s="511"/>
      <c r="AN171" s="511"/>
      <c r="AO171" s="511"/>
      <c r="AP171" s="511"/>
      <c r="AQ171" s="511"/>
      <c r="AR171" s="511"/>
      <c r="AS171" s="511"/>
      <c r="AT171" s="511"/>
      <c r="AU171" s="511"/>
      <c r="AV171" s="511"/>
      <c r="AW171" s="511"/>
      <c r="AX171" s="511"/>
      <c r="AY171" s="511"/>
      <c r="AZ171" s="511"/>
      <c r="BA171" s="511"/>
      <c r="BB171" s="511"/>
      <c r="BC171" s="511"/>
      <c r="BD171" s="511"/>
      <c r="BE171" s="511"/>
      <c r="BF171" s="511"/>
      <c r="BG171" s="511"/>
      <c r="BH171" s="511"/>
      <c r="BI171" s="511"/>
      <c r="BJ171" s="511"/>
      <c r="BK171" s="511"/>
      <c r="BL171" s="511"/>
      <c r="BM171" s="511"/>
      <c r="BN171" s="511"/>
      <c r="BO171" s="511"/>
      <c r="BP171" s="511"/>
      <c r="BQ171" s="511"/>
      <c r="BR171" s="511"/>
      <c r="BS171" s="511"/>
      <c r="BT171" s="511"/>
      <c r="BU171" s="511"/>
    </row>
    <row r="172" spans="1:73" hidden="1" x14ac:dyDescent="0.25">
      <c r="A172" s="26"/>
      <c r="B172" s="26"/>
      <c r="C172" s="26"/>
      <c r="D172" s="26"/>
      <c r="E172" s="26"/>
      <c r="F172" s="26"/>
      <c r="G172" s="26"/>
      <c r="H172" s="26"/>
      <c r="I172" s="26"/>
      <c r="J172" s="26"/>
      <c r="K172" s="26"/>
      <c r="L172" s="26"/>
      <c r="M172" s="26"/>
      <c r="N172" s="26"/>
      <c r="O172" s="26"/>
      <c r="P172" s="26"/>
      <c r="Q172" s="26"/>
      <c r="R172" s="26"/>
      <c r="S172" s="166" t="s">
        <v>320</v>
      </c>
      <c r="T172" s="26"/>
      <c r="U172" s="26"/>
      <c r="V172" s="18"/>
      <c r="W172" s="18"/>
      <c r="X172" s="18"/>
      <c r="Y172" s="18"/>
      <c r="Z172" s="18"/>
      <c r="AA172" s="166" t="s">
        <v>320</v>
      </c>
      <c r="AB172" s="18"/>
      <c r="AC172" s="18"/>
      <c r="AD172" s="18"/>
      <c r="AE172" s="18"/>
      <c r="AF172" s="18"/>
      <c r="AG172" s="18"/>
      <c r="AH172" s="18"/>
      <c r="AI172" s="18"/>
      <c r="AJ172" s="18"/>
      <c r="AK172" s="513" t="s">
        <v>437</v>
      </c>
      <c r="AL172" s="511"/>
      <c r="AM172" s="511"/>
      <c r="AN172" s="511"/>
      <c r="AO172" s="511"/>
      <c r="AP172" s="511"/>
      <c r="AQ172" s="511"/>
      <c r="AR172" s="511"/>
      <c r="AS172" s="511"/>
      <c r="AT172" s="511"/>
      <c r="AU172" s="511"/>
      <c r="AV172" s="511"/>
      <c r="AW172" s="511"/>
      <c r="AX172" s="511"/>
      <c r="AY172" s="511"/>
      <c r="AZ172" s="511"/>
      <c r="BA172" s="511"/>
      <c r="BB172" s="511"/>
      <c r="BC172" s="511"/>
      <c r="BD172" s="511"/>
      <c r="BE172" s="511"/>
      <c r="BF172" s="511"/>
      <c r="BG172" s="511"/>
      <c r="BH172" s="511"/>
      <c r="BI172" s="511"/>
      <c r="BJ172" s="511"/>
      <c r="BK172" s="511"/>
      <c r="BL172" s="511"/>
      <c r="BM172" s="511"/>
      <c r="BN172" s="511"/>
      <c r="BO172" s="511"/>
      <c r="BP172" s="511"/>
      <c r="BQ172" s="511"/>
      <c r="BR172" s="511"/>
      <c r="BS172" s="511"/>
      <c r="BT172" s="511"/>
      <c r="BU172" s="511"/>
    </row>
    <row r="173" spans="1:73" hidden="1" x14ac:dyDescent="0.25">
      <c r="A173" s="26"/>
      <c r="B173" s="26"/>
      <c r="C173" s="26"/>
      <c r="D173" s="26"/>
      <c r="E173" s="26"/>
      <c r="F173" s="26"/>
      <c r="G173" s="26"/>
      <c r="H173" s="26"/>
      <c r="I173" s="26"/>
      <c r="J173" s="26"/>
      <c r="K173" s="26"/>
      <c r="L173" s="26"/>
      <c r="M173" s="26"/>
      <c r="N173" s="26"/>
      <c r="O173" s="26"/>
      <c r="P173" s="26"/>
      <c r="Q173" s="26"/>
      <c r="R173" s="26"/>
      <c r="S173" s="166" t="s">
        <v>321</v>
      </c>
      <c r="T173" s="26"/>
      <c r="U173" s="26"/>
      <c r="V173" s="18"/>
      <c r="W173" s="18"/>
      <c r="X173" s="18"/>
      <c r="Y173" s="18"/>
      <c r="Z173" s="18"/>
      <c r="AA173" s="166" t="s">
        <v>321</v>
      </c>
      <c r="AB173" s="18"/>
      <c r="AC173" s="18"/>
      <c r="AD173" s="18"/>
      <c r="AE173" s="18"/>
      <c r="AF173" s="18"/>
      <c r="AG173" s="18"/>
      <c r="AH173" s="18"/>
      <c r="AI173" s="18"/>
      <c r="AJ173" s="18"/>
      <c r="AK173" s="511" t="s">
        <v>371</v>
      </c>
      <c r="AL173" s="511"/>
      <c r="AM173" s="511"/>
      <c r="AN173" s="511"/>
      <c r="AO173" s="511"/>
      <c r="AP173" s="511"/>
      <c r="AQ173" s="511"/>
      <c r="AR173" s="511"/>
      <c r="AS173" s="511"/>
      <c r="AT173" s="511"/>
      <c r="AU173" s="511"/>
      <c r="AV173" s="511"/>
      <c r="AW173" s="511"/>
      <c r="AX173" s="511"/>
      <c r="AY173" s="511"/>
      <c r="AZ173" s="511"/>
      <c r="BA173" s="511"/>
      <c r="BB173" s="511"/>
      <c r="BC173" s="511"/>
      <c r="BD173" s="511"/>
      <c r="BE173" s="511"/>
      <c r="BF173" s="511"/>
      <c r="BG173" s="511"/>
      <c r="BH173" s="511"/>
      <c r="BI173" s="511"/>
      <c r="BJ173" s="511"/>
      <c r="BK173" s="511"/>
      <c r="BL173" s="511"/>
      <c r="BM173" s="511"/>
      <c r="BN173" s="511"/>
      <c r="BO173" s="511"/>
      <c r="BP173" s="511"/>
      <c r="BQ173" s="511"/>
      <c r="BR173" s="511"/>
      <c r="BS173" s="511"/>
      <c r="BT173" s="511"/>
      <c r="BU173" s="511"/>
    </row>
    <row r="174" spans="1:73" hidden="1" x14ac:dyDescent="0.25">
      <c r="A174" s="26"/>
      <c r="B174" s="26"/>
      <c r="C174" s="26"/>
      <c r="D174" s="26"/>
      <c r="E174" s="26"/>
      <c r="F174" s="26"/>
      <c r="G174" s="26"/>
      <c r="H174" s="26"/>
      <c r="I174" s="26"/>
      <c r="J174" s="26"/>
      <c r="K174" s="26"/>
      <c r="L174" s="26"/>
      <c r="M174" s="26"/>
      <c r="N174" s="26"/>
      <c r="O174" s="26"/>
      <c r="P174" s="26"/>
      <c r="Q174" s="26"/>
      <c r="R174" s="26"/>
      <c r="S174" s="166" t="s">
        <v>322</v>
      </c>
      <c r="T174" s="26"/>
      <c r="U174" s="26"/>
      <c r="V174" s="18"/>
      <c r="W174" s="18"/>
      <c r="X174" s="18"/>
      <c r="Y174" s="18"/>
      <c r="Z174" s="18"/>
      <c r="AA174" s="166" t="s">
        <v>322</v>
      </c>
      <c r="AB174" s="18"/>
      <c r="AC174" s="18"/>
      <c r="AD174" s="18"/>
      <c r="AE174" s="18"/>
      <c r="AF174" s="18"/>
      <c r="AG174" s="18"/>
      <c r="AH174" s="18"/>
      <c r="AI174" s="18"/>
      <c r="AJ174" s="18"/>
      <c r="AK174" s="511" t="s">
        <v>417</v>
      </c>
      <c r="AL174" s="511"/>
      <c r="AM174" s="511"/>
      <c r="AN174" s="511"/>
      <c r="AO174" s="511"/>
      <c r="AP174" s="511"/>
      <c r="AQ174" s="511"/>
      <c r="AR174" s="511"/>
      <c r="AS174" s="511"/>
      <c r="AT174" s="511"/>
      <c r="AU174" s="511"/>
      <c r="AV174" s="511"/>
      <c r="AW174" s="511"/>
      <c r="AX174" s="511"/>
      <c r="AY174" s="511"/>
      <c r="AZ174" s="511"/>
      <c r="BA174" s="511"/>
      <c r="BB174" s="511"/>
      <c r="BC174" s="511"/>
      <c r="BD174" s="511"/>
      <c r="BE174" s="511"/>
      <c r="BF174" s="511"/>
      <c r="BG174" s="511"/>
      <c r="BH174" s="511"/>
      <c r="BI174" s="511"/>
      <c r="BJ174" s="511"/>
      <c r="BK174" s="511"/>
      <c r="BL174" s="511"/>
      <c r="BM174" s="511"/>
      <c r="BN174" s="511"/>
      <c r="BO174" s="511"/>
      <c r="BP174" s="511"/>
      <c r="BQ174" s="511"/>
      <c r="BR174" s="511"/>
      <c r="BS174" s="511"/>
      <c r="BT174" s="511"/>
      <c r="BU174" s="511"/>
    </row>
    <row r="175" spans="1:73" hidden="1" x14ac:dyDescent="0.25">
      <c r="A175" s="26"/>
      <c r="B175" s="26"/>
      <c r="C175" s="26"/>
      <c r="D175" s="26"/>
      <c r="E175" s="26"/>
      <c r="F175" s="26"/>
      <c r="G175" s="26"/>
      <c r="H175" s="26"/>
      <c r="I175" s="26"/>
      <c r="J175" s="26"/>
      <c r="K175" s="26"/>
      <c r="L175" s="26"/>
      <c r="M175" s="26"/>
      <c r="N175" s="26"/>
      <c r="O175" s="26"/>
      <c r="P175" s="26"/>
      <c r="Q175" s="26"/>
      <c r="R175" s="26"/>
      <c r="S175" s="166" t="s">
        <v>323</v>
      </c>
      <c r="T175" s="26"/>
      <c r="U175" s="26"/>
      <c r="V175" s="18"/>
      <c r="W175" s="18"/>
      <c r="X175" s="18"/>
      <c r="Y175" s="18"/>
      <c r="Z175" s="18"/>
      <c r="AA175" s="166" t="s">
        <v>323</v>
      </c>
      <c r="AB175" s="18"/>
      <c r="AC175" s="18"/>
      <c r="AD175" s="18"/>
      <c r="AE175" s="18"/>
      <c r="AF175" s="18"/>
      <c r="AG175" s="18"/>
      <c r="AH175" s="18"/>
      <c r="AI175" s="18"/>
      <c r="AJ175" s="18"/>
      <c r="AK175" s="513" t="s">
        <v>438</v>
      </c>
      <c r="AL175" s="511"/>
      <c r="AM175" s="511"/>
      <c r="AN175" s="511"/>
      <c r="AO175" s="511"/>
      <c r="AP175" s="511"/>
      <c r="AQ175" s="511"/>
      <c r="AR175" s="511"/>
      <c r="AS175" s="511"/>
      <c r="AT175" s="511"/>
      <c r="AU175" s="511"/>
      <c r="AV175" s="511"/>
      <c r="AW175" s="511"/>
      <c r="AX175" s="511"/>
      <c r="AY175" s="511"/>
      <c r="AZ175" s="511"/>
      <c r="BA175" s="511"/>
      <c r="BB175" s="511"/>
      <c r="BC175" s="511"/>
      <c r="BD175" s="511"/>
      <c r="BE175" s="511"/>
      <c r="BF175" s="511"/>
      <c r="BG175" s="511"/>
      <c r="BH175" s="511"/>
      <c r="BI175" s="511"/>
      <c r="BJ175" s="511"/>
      <c r="BK175" s="511"/>
      <c r="BL175" s="511"/>
      <c r="BM175" s="511"/>
      <c r="BN175" s="511"/>
      <c r="BO175" s="511"/>
      <c r="BP175" s="511"/>
      <c r="BQ175" s="511"/>
      <c r="BR175" s="511"/>
      <c r="BS175" s="511"/>
      <c r="BT175" s="511"/>
      <c r="BU175" s="511"/>
    </row>
    <row r="176" spans="1:73" hidden="1" x14ac:dyDescent="0.25">
      <c r="A176" s="26"/>
      <c r="B176" s="26"/>
      <c r="C176" s="26"/>
      <c r="D176" s="26"/>
      <c r="E176" s="26"/>
      <c r="F176" s="26"/>
      <c r="G176" s="26"/>
      <c r="H176" s="26"/>
      <c r="I176" s="26"/>
      <c r="J176" s="26"/>
      <c r="K176" s="26"/>
      <c r="L176" s="26"/>
      <c r="M176" s="26"/>
      <c r="N176" s="26"/>
      <c r="O176" s="26"/>
      <c r="P176" s="26"/>
      <c r="Q176" s="26"/>
      <c r="R176" s="26"/>
      <c r="S176" s="166" t="s">
        <v>338</v>
      </c>
      <c r="T176" s="26"/>
      <c r="U176" s="26"/>
      <c r="V176" s="18"/>
      <c r="W176" s="18"/>
      <c r="X176" s="18"/>
      <c r="Y176" s="18"/>
      <c r="Z176" s="18"/>
      <c r="AA176" s="166" t="s">
        <v>338</v>
      </c>
      <c r="AB176" s="18"/>
      <c r="AC176" s="18"/>
      <c r="AD176" s="18"/>
      <c r="AE176" s="18"/>
      <c r="AF176" s="18"/>
      <c r="AG176" s="18"/>
      <c r="AH176" s="18"/>
      <c r="AI176" s="18"/>
      <c r="AJ176" s="18"/>
      <c r="AK176" s="526" t="s">
        <v>355</v>
      </c>
      <c r="AL176" s="526"/>
      <c r="AM176" s="526"/>
      <c r="AN176" s="526"/>
      <c r="AO176" s="526"/>
      <c r="AP176" s="526"/>
      <c r="AQ176" s="526"/>
      <c r="AR176" s="526"/>
      <c r="AS176" s="526"/>
      <c r="AT176" s="526"/>
      <c r="AU176" s="526"/>
      <c r="AV176" s="526"/>
      <c r="AW176" s="526"/>
      <c r="AX176" s="526"/>
      <c r="AY176" s="526"/>
      <c r="AZ176" s="526"/>
      <c r="BA176" s="526"/>
      <c r="BB176" s="526"/>
      <c r="BC176" s="526"/>
      <c r="BD176" s="526"/>
      <c r="BE176" s="526"/>
      <c r="BF176" s="526"/>
      <c r="BG176" s="526"/>
      <c r="BH176" s="526"/>
      <c r="BI176" s="526"/>
      <c r="BJ176" s="526"/>
      <c r="BK176" s="526"/>
      <c r="BL176" s="526"/>
      <c r="BM176" s="526"/>
      <c r="BN176" s="526"/>
      <c r="BO176" s="526"/>
      <c r="BP176" s="526"/>
      <c r="BQ176" s="526"/>
      <c r="BR176" s="526"/>
      <c r="BS176" s="526"/>
      <c r="BT176" s="526"/>
      <c r="BU176" s="526"/>
    </row>
    <row r="177" spans="1:73" hidden="1" x14ac:dyDescent="0.25">
      <c r="A177" s="26"/>
      <c r="B177" s="26"/>
      <c r="C177" s="26"/>
      <c r="D177" s="26"/>
      <c r="E177" s="26"/>
      <c r="F177" s="26"/>
      <c r="G177" s="26"/>
      <c r="H177" s="26"/>
      <c r="I177" s="26"/>
      <c r="J177" s="26"/>
      <c r="K177" s="26"/>
      <c r="L177" s="26"/>
      <c r="M177" s="26"/>
      <c r="N177" s="26"/>
      <c r="O177" s="26"/>
      <c r="P177" s="26"/>
      <c r="Q177" s="26"/>
      <c r="R177" s="26"/>
      <c r="S177" s="166" t="s">
        <v>324</v>
      </c>
      <c r="T177" s="26"/>
      <c r="U177" s="26"/>
      <c r="V177" s="18"/>
      <c r="W177" s="18"/>
      <c r="X177" s="18"/>
      <c r="Y177" s="18"/>
      <c r="Z177" s="18"/>
      <c r="AA177" s="166" t="s">
        <v>324</v>
      </c>
      <c r="AB177" s="18"/>
      <c r="AC177" s="18"/>
      <c r="AD177" s="18"/>
      <c r="AE177" s="18"/>
      <c r="AF177" s="18"/>
      <c r="AG177" s="18"/>
      <c r="AH177" s="18"/>
      <c r="AI177" s="18"/>
      <c r="AJ177" s="18"/>
      <c r="AK177" s="513" t="s">
        <v>366</v>
      </c>
      <c r="AL177" s="511"/>
      <c r="AM177" s="511"/>
      <c r="AN177" s="511"/>
      <c r="AO177" s="511"/>
      <c r="AP177" s="511"/>
      <c r="AQ177" s="511"/>
      <c r="AR177" s="511"/>
      <c r="AS177" s="511"/>
      <c r="AT177" s="511"/>
      <c r="AU177" s="511"/>
      <c r="AV177" s="511"/>
      <c r="AW177" s="511"/>
      <c r="AX177" s="511"/>
      <c r="AY177" s="511"/>
      <c r="AZ177" s="511"/>
      <c r="BA177" s="511"/>
      <c r="BB177" s="511"/>
      <c r="BC177" s="511"/>
      <c r="BD177" s="511"/>
      <c r="BE177" s="511"/>
      <c r="BF177" s="511"/>
      <c r="BG177" s="511"/>
      <c r="BH177" s="511"/>
      <c r="BI177" s="511"/>
      <c r="BJ177" s="511"/>
      <c r="BK177" s="511"/>
      <c r="BL177" s="511"/>
      <c r="BM177" s="511"/>
      <c r="BN177" s="511"/>
      <c r="BO177" s="511"/>
      <c r="BP177" s="511"/>
      <c r="BQ177" s="511"/>
      <c r="BR177" s="511"/>
      <c r="BS177" s="511"/>
      <c r="BT177" s="511"/>
      <c r="BU177" s="511"/>
    </row>
    <row r="178" spans="1:73" hidden="1" x14ac:dyDescent="0.25">
      <c r="A178" s="26"/>
      <c r="B178" s="26"/>
      <c r="C178" s="26"/>
      <c r="D178" s="26"/>
      <c r="E178" s="26"/>
      <c r="F178" s="26"/>
      <c r="G178" s="26"/>
      <c r="H178" s="26"/>
      <c r="I178" s="26"/>
      <c r="J178" s="26"/>
      <c r="K178" s="26"/>
      <c r="L178" s="26"/>
      <c r="M178" s="26"/>
      <c r="N178" s="26"/>
      <c r="O178" s="26"/>
      <c r="P178" s="26"/>
      <c r="Q178" s="26"/>
      <c r="R178" s="26"/>
      <c r="S178" s="166" t="s">
        <v>325</v>
      </c>
      <c r="T178" s="26"/>
      <c r="U178" s="26"/>
      <c r="V178" s="18"/>
      <c r="W178" s="18"/>
      <c r="X178" s="18"/>
      <c r="Y178" s="18"/>
      <c r="Z178" s="18"/>
      <c r="AA178" s="166" t="s">
        <v>325</v>
      </c>
      <c r="AB178" s="18"/>
      <c r="AC178" s="18"/>
      <c r="AD178" s="18"/>
      <c r="AE178" s="18"/>
      <c r="AF178" s="18"/>
      <c r="AG178" s="18"/>
      <c r="AH178" s="18"/>
      <c r="AI178" s="18"/>
      <c r="AJ178" s="18"/>
      <c r="AK178" s="511" t="s">
        <v>369</v>
      </c>
      <c r="AL178" s="511"/>
      <c r="AM178" s="511"/>
      <c r="AN178" s="511"/>
      <c r="AO178" s="511"/>
      <c r="AP178" s="511"/>
      <c r="AQ178" s="511"/>
      <c r="AR178" s="511"/>
      <c r="AS178" s="511"/>
      <c r="AT178" s="511"/>
      <c r="AU178" s="511"/>
      <c r="AV178" s="511"/>
      <c r="AW178" s="511"/>
      <c r="AX178" s="511"/>
      <c r="AY178" s="511"/>
      <c r="AZ178" s="511"/>
      <c r="BA178" s="511"/>
      <c r="BB178" s="511"/>
      <c r="BC178" s="511"/>
      <c r="BD178" s="511"/>
      <c r="BE178" s="511"/>
      <c r="BF178" s="511"/>
      <c r="BG178" s="511"/>
      <c r="BH178" s="511"/>
      <c r="BI178" s="511"/>
      <c r="BJ178" s="511"/>
      <c r="BK178" s="511"/>
      <c r="BL178" s="511"/>
      <c r="BM178" s="511"/>
      <c r="BN178" s="511"/>
      <c r="BO178" s="511"/>
      <c r="BP178" s="511"/>
      <c r="BQ178" s="511"/>
      <c r="BR178" s="511"/>
      <c r="BS178" s="511"/>
      <c r="BT178" s="511"/>
      <c r="BU178" s="511"/>
    </row>
    <row r="179" spans="1:73" hidden="1" x14ac:dyDescent="0.25">
      <c r="A179" s="26"/>
      <c r="B179" s="26"/>
      <c r="C179" s="26"/>
      <c r="D179" s="26"/>
      <c r="E179" s="26"/>
      <c r="F179" s="26"/>
      <c r="G179" s="26"/>
      <c r="H179" s="26"/>
      <c r="I179" s="26"/>
      <c r="J179" s="26"/>
      <c r="K179" s="26"/>
      <c r="L179" s="26"/>
      <c r="M179" s="26"/>
      <c r="N179" s="26"/>
      <c r="O179" s="26"/>
      <c r="P179" s="26"/>
      <c r="Q179" s="26"/>
      <c r="R179" s="26"/>
      <c r="S179" s="166" t="s">
        <v>326</v>
      </c>
      <c r="T179" s="26"/>
      <c r="U179" s="26"/>
      <c r="V179" s="18"/>
      <c r="W179" s="18"/>
      <c r="X179" s="18"/>
      <c r="Y179" s="18"/>
      <c r="Z179" s="18"/>
      <c r="AA179" s="166" t="s">
        <v>326</v>
      </c>
      <c r="AB179" s="18"/>
      <c r="AC179" s="18"/>
      <c r="AD179" s="18"/>
      <c r="AE179" s="18"/>
      <c r="AF179" s="18"/>
      <c r="AG179" s="18"/>
      <c r="AH179" s="18"/>
      <c r="AI179" s="18"/>
      <c r="AJ179" s="18"/>
      <c r="AK179" s="513" t="s">
        <v>372</v>
      </c>
      <c r="AL179" s="511"/>
      <c r="AM179" s="511"/>
      <c r="AN179" s="511"/>
      <c r="AO179" s="511"/>
      <c r="AP179" s="511"/>
      <c r="AQ179" s="511"/>
      <c r="AR179" s="511"/>
      <c r="AS179" s="511"/>
      <c r="AT179" s="511"/>
      <c r="AU179" s="511"/>
      <c r="AV179" s="511"/>
      <c r="AW179" s="511"/>
      <c r="AX179" s="511"/>
      <c r="AY179" s="511"/>
      <c r="AZ179" s="511"/>
      <c r="BA179" s="511"/>
      <c r="BB179" s="511"/>
      <c r="BC179" s="511"/>
      <c r="BD179" s="511"/>
      <c r="BE179" s="511"/>
      <c r="BF179" s="511"/>
      <c r="BG179" s="511"/>
      <c r="BH179" s="511"/>
      <c r="BI179" s="511"/>
      <c r="BJ179" s="511"/>
      <c r="BK179" s="511"/>
      <c r="BL179" s="511"/>
      <c r="BM179" s="511"/>
      <c r="BN179" s="511"/>
      <c r="BO179" s="511"/>
      <c r="BP179" s="511"/>
      <c r="BQ179" s="511"/>
      <c r="BR179" s="511"/>
      <c r="BS179" s="511"/>
      <c r="BT179" s="511"/>
      <c r="BU179" s="511"/>
    </row>
    <row r="180" spans="1:73" hidden="1" x14ac:dyDescent="0.25">
      <c r="A180" s="26"/>
      <c r="B180" s="26"/>
      <c r="C180" s="26"/>
      <c r="D180" s="26"/>
      <c r="E180" s="26"/>
      <c r="F180" s="26"/>
      <c r="G180" s="26"/>
      <c r="H180" s="26"/>
      <c r="I180" s="26"/>
      <c r="J180" s="26"/>
      <c r="K180" s="26"/>
      <c r="L180" s="26"/>
      <c r="M180" s="26"/>
      <c r="N180" s="26"/>
      <c r="O180" s="26"/>
      <c r="P180" s="26"/>
      <c r="Q180" s="26"/>
      <c r="R180" s="26"/>
      <c r="S180" s="166" t="s">
        <v>338</v>
      </c>
      <c r="T180" s="26"/>
      <c r="U180" s="26"/>
      <c r="V180" s="18"/>
      <c r="W180" s="18"/>
      <c r="X180" s="18"/>
      <c r="Y180" s="18"/>
      <c r="Z180" s="18"/>
      <c r="AA180" s="166" t="s">
        <v>338</v>
      </c>
      <c r="AB180" s="18"/>
      <c r="AC180" s="18"/>
      <c r="AD180" s="18"/>
      <c r="AE180" s="18"/>
      <c r="AF180" s="18"/>
      <c r="AG180" s="18"/>
      <c r="AH180" s="18"/>
      <c r="AI180" s="18"/>
      <c r="AJ180" s="18"/>
      <c r="AK180" s="526" t="s">
        <v>355</v>
      </c>
      <c r="AL180" s="526"/>
      <c r="AM180" s="526"/>
      <c r="AN180" s="526"/>
      <c r="AO180" s="526"/>
      <c r="AP180" s="526"/>
      <c r="AQ180" s="526"/>
      <c r="AR180" s="526"/>
      <c r="AS180" s="526"/>
      <c r="AT180" s="526"/>
      <c r="AU180" s="526"/>
      <c r="AV180" s="526"/>
      <c r="AW180" s="526"/>
      <c r="AX180" s="526"/>
      <c r="AY180" s="526"/>
      <c r="AZ180" s="526"/>
      <c r="BA180" s="526"/>
      <c r="BB180" s="526"/>
      <c r="BC180" s="526"/>
      <c r="BD180" s="526"/>
      <c r="BE180" s="526"/>
      <c r="BF180" s="526"/>
      <c r="BG180" s="526"/>
      <c r="BH180" s="526"/>
      <c r="BI180" s="526"/>
      <c r="BJ180" s="526"/>
      <c r="BK180" s="526"/>
      <c r="BL180" s="526"/>
      <c r="BM180" s="526"/>
      <c r="BN180" s="526"/>
      <c r="BO180" s="526"/>
      <c r="BP180" s="526"/>
      <c r="BQ180" s="526"/>
      <c r="BR180" s="526"/>
      <c r="BS180" s="526"/>
      <c r="BT180" s="526"/>
      <c r="BU180" s="526"/>
    </row>
    <row r="181" spans="1:73" hidden="1" x14ac:dyDescent="0.25">
      <c r="A181" s="26"/>
      <c r="B181" s="26"/>
      <c r="C181" s="26"/>
      <c r="D181" s="26"/>
      <c r="E181" s="26"/>
      <c r="F181" s="26"/>
      <c r="G181" s="26"/>
      <c r="H181" s="26"/>
      <c r="I181" s="26"/>
      <c r="J181" s="26"/>
      <c r="K181" s="26"/>
      <c r="L181" s="26"/>
      <c r="M181" s="26"/>
      <c r="N181" s="26"/>
      <c r="O181" s="26"/>
      <c r="P181" s="26"/>
      <c r="Q181" s="26"/>
      <c r="R181" s="26"/>
      <c r="S181" s="26"/>
      <c r="T181" s="26"/>
      <c r="U181" s="26"/>
      <c r="V181" s="18"/>
      <c r="W181" s="18"/>
      <c r="X181" s="18"/>
      <c r="Y181" s="18"/>
      <c r="Z181" s="18"/>
      <c r="AA181" s="18"/>
      <c r="AB181" s="18"/>
      <c r="AC181" s="18"/>
      <c r="AD181" s="18"/>
      <c r="AE181" s="18"/>
      <c r="AF181" s="18"/>
      <c r="AG181" s="18"/>
      <c r="AH181" s="18"/>
      <c r="AI181" s="18"/>
      <c r="AJ181" s="18"/>
      <c r="AK181" s="18"/>
      <c r="AL181" s="18"/>
      <c r="AM181" s="18"/>
      <c r="AN181" s="18"/>
      <c r="AO181" s="18"/>
      <c r="AP181" s="18"/>
      <c r="AQ181" s="18"/>
      <c r="AR181" s="18"/>
      <c r="AS181" s="18"/>
      <c r="AT181" s="18"/>
      <c r="AU181" s="18"/>
      <c r="AV181" s="18"/>
      <c r="AW181" s="18"/>
      <c r="AX181" s="18"/>
      <c r="AY181" s="18"/>
      <c r="AZ181" s="18"/>
      <c r="BA181" s="18"/>
      <c r="BB181" s="18"/>
      <c r="BC181" s="18"/>
      <c r="BD181" s="18"/>
      <c r="BE181" s="18"/>
      <c r="BF181" s="18"/>
      <c r="BG181" s="18"/>
      <c r="BH181" s="18"/>
      <c r="BI181" s="18"/>
      <c r="BJ181" s="18"/>
      <c r="BK181" s="18"/>
      <c r="BL181" s="18"/>
      <c r="BM181" s="18"/>
      <c r="BN181" s="18"/>
      <c r="BO181" s="18"/>
      <c r="BP181" s="18"/>
      <c r="BQ181" s="18"/>
      <c r="BR181" s="18"/>
      <c r="BS181" s="18"/>
      <c r="BT181" s="18"/>
      <c r="BU181" s="18"/>
    </row>
    <row r="182" spans="1:73" hidden="1" x14ac:dyDescent="0.25">
      <c r="A182" s="26"/>
      <c r="B182" s="26"/>
      <c r="C182" s="26"/>
      <c r="D182" s="26"/>
      <c r="E182" s="26"/>
      <c r="F182" s="26"/>
      <c r="G182" s="26"/>
      <c r="H182" s="26"/>
      <c r="I182" s="26"/>
      <c r="J182" s="26"/>
      <c r="K182" s="26"/>
      <c r="L182" s="26"/>
      <c r="M182" s="26"/>
      <c r="N182" s="26"/>
      <c r="O182" s="26"/>
      <c r="P182" s="26"/>
      <c r="Q182" s="26"/>
      <c r="R182" s="26"/>
      <c r="S182" s="26"/>
      <c r="T182" s="26"/>
      <c r="U182" s="26"/>
      <c r="V182" s="18"/>
      <c r="W182" s="18"/>
      <c r="X182" s="18"/>
      <c r="Y182" s="18"/>
      <c r="Z182" s="18"/>
      <c r="AA182" s="18"/>
      <c r="AB182" s="18"/>
      <c r="AC182" s="18"/>
      <c r="AD182" s="18"/>
      <c r="AE182" s="18"/>
      <c r="AF182" s="18"/>
      <c r="AG182" s="18"/>
      <c r="AH182" s="18"/>
      <c r="AI182" s="18"/>
      <c r="AJ182" s="18"/>
      <c r="AK182" s="18"/>
      <c r="AL182" s="18"/>
      <c r="AM182" s="18"/>
      <c r="AN182" s="18"/>
      <c r="AO182" s="18"/>
      <c r="AP182" s="18"/>
      <c r="AQ182" s="18"/>
      <c r="AR182" s="18"/>
      <c r="AS182" s="18"/>
      <c r="AT182" s="18"/>
      <c r="AU182" s="18"/>
      <c r="AV182" s="18"/>
      <c r="AW182" s="18"/>
      <c r="AX182" s="18"/>
      <c r="AY182" s="18"/>
      <c r="AZ182" s="18"/>
      <c r="BA182" s="18"/>
      <c r="BB182" s="18"/>
      <c r="BC182" s="18"/>
      <c r="BD182" s="18"/>
      <c r="BE182" s="18"/>
      <c r="BF182" s="18"/>
      <c r="BG182" s="18"/>
      <c r="BH182" s="18"/>
      <c r="BI182" s="18"/>
      <c r="BJ182" s="18"/>
      <c r="BK182" s="18"/>
      <c r="BL182" s="18"/>
      <c r="BM182" s="18"/>
      <c r="BN182" s="18"/>
      <c r="BO182" s="18"/>
      <c r="BP182" s="18"/>
      <c r="BQ182" s="18"/>
      <c r="BR182" s="18"/>
      <c r="BS182" s="18"/>
      <c r="BT182" s="18"/>
      <c r="BU182" s="18"/>
    </row>
    <row r="183" spans="1:73" x14ac:dyDescent="0.25">
      <c r="A183" s="26"/>
      <c r="B183" s="26"/>
      <c r="C183" s="26"/>
      <c r="D183" s="26"/>
      <c r="E183" s="26"/>
      <c r="F183" s="26"/>
      <c r="G183" s="26"/>
      <c r="H183" s="26"/>
      <c r="I183" s="26"/>
      <c r="J183" s="26"/>
      <c r="K183" s="26"/>
      <c r="L183" s="26"/>
      <c r="M183" s="26"/>
      <c r="N183" s="26"/>
      <c r="O183" s="26"/>
      <c r="P183" s="26"/>
      <c r="Q183" s="26"/>
      <c r="R183" s="26"/>
      <c r="S183" s="26"/>
      <c r="T183" s="26"/>
      <c r="U183" s="26"/>
      <c r="V183" s="18"/>
      <c r="W183" s="18"/>
      <c r="X183" s="18"/>
      <c r="Y183" s="18"/>
      <c r="Z183" s="18"/>
      <c r="AA183" s="18"/>
      <c r="AB183" s="18"/>
      <c r="AC183" s="18"/>
      <c r="AD183" s="18"/>
      <c r="AE183" s="18"/>
      <c r="AF183" s="18"/>
      <c r="AG183" s="18"/>
      <c r="AH183" s="18"/>
      <c r="AI183" s="18"/>
      <c r="AJ183" s="18"/>
      <c r="AK183" s="18"/>
      <c r="AL183" s="18"/>
      <c r="AM183" s="18"/>
      <c r="AN183" s="18"/>
      <c r="AO183" s="18"/>
      <c r="AP183" s="18"/>
      <c r="AQ183" s="18"/>
      <c r="AR183" s="18"/>
      <c r="AS183" s="18"/>
      <c r="AT183" s="18"/>
      <c r="AU183" s="18"/>
      <c r="AV183" s="18"/>
      <c r="AW183" s="18"/>
      <c r="AX183" s="18"/>
      <c r="AY183" s="18"/>
      <c r="AZ183" s="18"/>
      <c r="BA183" s="18"/>
      <c r="BB183" s="18"/>
      <c r="BC183" s="18"/>
      <c r="BD183" s="18"/>
      <c r="BE183" s="18"/>
      <c r="BF183" s="18"/>
      <c r="BG183" s="18"/>
      <c r="BH183" s="18"/>
      <c r="BI183" s="18"/>
      <c r="BJ183" s="18"/>
      <c r="BK183" s="18"/>
      <c r="BL183" s="18"/>
      <c r="BM183" s="18"/>
      <c r="BN183" s="18"/>
      <c r="BO183" s="18"/>
      <c r="BP183" s="18"/>
      <c r="BQ183" s="18"/>
      <c r="BR183" s="18"/>
      <c r="BS183" s="18"/>
      <c r="BT183" s="18"/>
      <c r="BU183" s="18"/>
    </row>
    <row r="184" spans="1:73" x14ac:dyDescent="0.25">
      <c r="A184" s="26"/>
      <c r="B184" s="26"/>
      <c r="C184" s="26"/>
      <c r="D184" s="26"/>
      <c r="E184" s="26"/>
      <c r="F184" s="26"/>
      <c r="G184" s="26"/>
      <c r="H184" s="26"/>
      <c r="I184" s="26"/>
      <c r="J184" s="26"/>
      <c r="K184" s="26"/>
      <c r="L184" s="26"/>
      <c r="M184" s="26"/>
      <c r="N184" s="26"/>
      <c r="O184" s="26"/>
      <c r="P184" s="26"/>
      <c r="Q184" s="26"/>
      <c r="R184" s="26"/>
      <c r="S184" s="26"/>
      <c r="T184" s="26"/>
      <c r="U184" s="26"/>
      <c r="V184" s="18"/>
      <c r="W184" s="18"/>
      <c r="X184" s="18"/>
      <c r="Y184" s="18"/>
      <c r="Z184" s="18"/>
      <c r="AA184" s="18"/>
      <c r="AB184" s="18"/>
      <c r="AC184" s="18"/>
      <c r="AD184" s="18"/>
      <c r="AE184" s="18"/>
      <c r="AF184" s="18"/>
      <c r="AG184" s="18"/>
      <c r="AH184" s="18"/>
      <c r="AI184" s="18"/>
      <c r="AJ184" s="18"/>
      <c r="AK184" s="18"/>
      <c r="AL184" s="18"/>
      <c r="AM184" s="18"/>
      <c r="AN184" s="18"/>
      <c r="AO184" s="18"/>
      <c r="AP184" s="18"/>
      <c r="AQ184" s="18"/>
      <c r="AR184" s="18"/>
      <c r="AS184" s="18"/>
      <c r="AT184" s="18"/>
      <c r="AU184" s="18"/>
      <c r="AV184" s="18"/>
      <c r="AW184" s="18"/>
      <c r="AX184" s="18"/>
      <c r="AY184" s="18"/>
      <c r="AZ184" s="18"/>
      <c r="BA184" s="18"/>
      <c r="BB184" s="18"/>
      <c r="BC184" s="18"/>
      <c r="BD184" s="18"/>
      <c r="BE184" s="18"/>
      <c r="BF184" s="18"/>
      <c r="BG184" s="18"/>
      <c r="BH184" s="18"/>
      <c r="BI184" s="18"/>
      <c r="BJ184" s="18"/>
      <c r="BK184" s="18"/>
      <c r="BL184" s="18"/>
      <c r="BM184" s="18"/>
      <c r="BN184" s="18"/>
      <c r="BO184" s="18"/>
      <c r="BP184" s="18"/>
      <c r="BQ184" s="18"/>
      <c r="BR184" s="18"/>
      <c r="BS184" s="18"/>
      <c r="BT184" s="18"/>
      <c r="BU184" s="18"/>
    </row>
    <row r="185" spans="1:73" x14ac:dyDescent="0.25">
      <c r="A185" s="26"/>
      <c r="B185" s="26"/>
      <c r="C185" s="26"/>
      <c r="D185" s="26"/>
      <c r="E185" s="26"/>
      <c r="F185" s="26"/>
      <c r="G185" s="26"/>
      <c r="H185" s="26"/>
      <c r="I185" s="26"/>
      <c r="J185" s="26"/>
      <c r="K185" s="26"/>
      <c r="L185" s="26"/>
      <c r="M185" s="26"/>
      <c r="N185" s="26"/>
      <c r="O185" s="26"/>
      <c r="P185" s="26"/>
      <c r="Q185" s="26"/>
      <c r="R185" s="26"/>
      <c r="S185" s="26"/>
      <c r="T185" s="26"/>
      <c r="U185" s="26"/>
      <c r="V185" s="18"/>
      <c r="W185" s="18"/>
      <c r="X185" s="18"/>
      <c r="Y185" s="18"/>
      <c r="Z185" s="18"/>
      <c r="AA185" s="18"/>
      <c r="AB185" s="18"/>
      <c r="AC185" s="18"/>
      <c r="AD185" s="18"/>
      <c r="AE185" s="18"/>
      <c r="AF185" s="18"/>
      <c r="AG185" s="18"/>
      <c r="AH185" s="18"/>
      <c r="AI185" s="18"/>
      <c r="AJ185" s="18"/>
      <c r="AK185" s="18"/>
      <c r="AL185" s="18"/>
      <c r="AM185" s="18"/>
      <c r="AN185" s="18"/>
      <c r="AO185" s="18"/>
      <c r="AP185" s="18"/>
      <c r="AQ185" s="18"/>
      <c r="AR185" s="18"/>
      <c r="AS185" s="18"/>
      <c r="AT185" s="18"/>
      <c r="AU185" s="18"/>
      <c r="AV185" s="18"/>
      <c r="AW185" s="18"/>
      <c r="AX185" s="18"/>
      <c r="AY185" s="18"/>
      <c r="AZ185" s="18"/>
      <c r="BA185" s="18"/>
      <c r="BB185" s="18"/>
      <c r="BC185" s="18"/>
      <c r="BD185" s="18"/>
      <c r="BE185" s="18"/>
      <c r="BF185" s="18"/>
      <c r="BG185" s="18"/>
      <c r="BH185" s="18"/>
      <c r="BI185" s="18"/>
      <c r="BJ185" s="18"/>
      <c r="BK185" s="18"/>
      <c r="BL185" s="18"/>
      <c r="BM185" s="18"/>
      <c r="BN185" s="18"/>
      <c r="BO185" s="18"/>
      <c r="BP185" s="18"/>
      <c r="BQ185" s="18"/>
      <c r="BR185" s="18"/>
      <c r="BS185" s="18"/>
      <c r="BT185" s="18"/>
      <c r="BU185" s="18"/>
    </row>
    <row r="186" spans="1:73" x14ac:dyDescent="0.25">
      <c r="A186" s="26"/>
      <c r="B186" s="26"/>
      <c r="C186" s="26"/>
      <c r="D186" s="26"/>
      <c r="E186" s="26"/>
      <c r="F186" s="26"/>
      <c r="G186" s="26"/>
      <c r="H186" s="26"/>
      <c r="I186" s="26"/>
      <c r="J186" s="26"/>
      <c r="K186" s="26"/>
      <c r="L186" s="26"/>
      <c r="M186" s="26"/>
      <c r="N186" s="26"/>
      <c r="O186" s="26"/>
      <c r="P186" s="26"/>
      <c r="Q186" s="26"/>
      <c r="R186" s="26"/>
      <c r="S186" s="26"/>
      <c r="T186" s="26"/>
      <c r="U186" s="26"/>
      <c r="V186" s="18"/>
      <c r="W186" s="18"/>
      <c r="X186" s="18"/>
      <c r="Y186" s="18"/>
      <c r="Z186" s="18"/>
      <c r="AA186" s="18"/>
      <c r="AB186" s="18"/>
      <c r="AC186" s="18"/>
      <c r="AD186" s="18"/>
      <c r="AE186" s="18"/>
      <c r="AF186" s="18"/>
      <c r="AG186" s="18"/>
      <c r="AH186" s="18"/>
      <c r="AI186" s="18"/>
      <c r="AJ186" s="18"/>
      <c r="AK186" s="18"/>
      <c r="AL186" s="18"/>
      <c r="AM186" s="18"/>
      <c r="AN186" s="18"/>
      <c r="AO186" s="18"/>
      <c r="AP186" s="18"/>
      <c r="AQ186" s="18"/>
      <c r="AR186" s="18"/>
      <c r="AS186" s="18"/>
      <c r="AT186" s="18"/>
      <c r="AU186" s="18"/>
      <c r="AV186" s="18"/>
      <c r="AW186" s="18"/>
      <c r="AX186" s="18"/>
      <c r="AY186" s="18"/>
      <c r="AZ186" s="18"/>
      <c r="BA186" s="18"/>
      <c r="BB186" s="18"/>
      <c r="BC186" s="18"/>
      <c r="BD186" s="18"/>
      <c r="BE186" s="18"/>
      <c r="BF186" s="18"/>
      <c r="BG186" s="18"/>
      <c r="BH186" s="18"/>
      <c r="BI186" s="18"/>
      <c r="BJ186" s="18"/>
      <c r="BK186" s="18"/>
      <c r="BL186" s="18"/>
      <c r="BM186" s="18"/>
      <c r="BN186" s="18"/>
      <c r="BO186" s="18"/>
      <c r="BP186" s="18"/>
      <c r="BQ186" s="18"/>
      <c r="BR186" s="18"/>
      <c r="BS186" s="18"/>
      <c r="BT186" s="18"/>
      <c r="BU186" s="18"/>
    </row>
    <row r="187" spans="1:73" x14ac:dyDescent="0.25">
      <c r="A187" s="26"/>
      <c r="B187" s="26"/>
      <c r="C187" s="26"/>
      <c r="D187" s="26"/>
      <c r="E187" s="26"/>
      <c r="F187" s="26"/>
      <c r="G187" s="26"/>
      <c r="H187" s="26"/>
      <c r="I187" s="26"/>
      <c r="J187" s="26"/>
      <c r="K187" s="26"/>
      <c r="L187" s="26"/>
      <c r="M187" s="26"/>
      <c r="N187" s="26"/>
      <c r="O187" s="26"/>
      <c r="P187" s="26"/>
      <c r="Q187" s="26"/>
      <c r="R187" s="26"/>
      <c r="S187" s="26"/>
      <c r="T187" s="26"/>
      <c r="U187" s="26"/>
      <c r="V187" s="18"/>
      <c r="W187" s="18"/>
      <c r="X187" s="18"/>
      <c r="Y187" s="18"/>
      <c r="Z187" s="18"/>
      <c r="AA187" s="18"/>
      <c r="AB187" s="18"/>
      <c r="AC187" s="18"/>
      <c r="AD187" s="18"/>
      <c r="AE187" s="18"/>
      <c r="AF187" s="18"/>
      <c r="AG187" s="18"/>
      <c r="AH187" s="18"/>
      <c r="AI187" s="18"/>
      <c r="AJ187" s="18"/>
      <c r="AK187" s="18"/>
      <c r="AL187" s="18"/>
      <c r="AM187" s="18"/>
      <c r="AN187" s="18"/>
      <c r="AO187" s="18"/>
      <c r="AP187" s="18"/>
      <c r="AQ187" s="18"/>
      <c r="AR187" s="18"/>
      <c r="AS187" s="18"/>
      <c r="AT187" s="18"/>
      <c r="AU187" s="18"/>
      <c r="AV187" s="18"/>
      <c r="AW187" s="18"/>
      <c r="AX187" s="18"/>
      <c r="AY187" s="18"/>
      <c r="AZ187" s="18"/>
      <c r="BA187" s="18"/>
      <c r="BB187" s="18"/>
      <c r="BC187" s="18"/>
      <c r="BD187" s="18"/>
      <c r="BE187" s="18"/>
      <c r="BF187" s="18"/>
      <c r="BG187" s="18"/>
      <c r="BH187" s="18"/>
      <c r="BI187" s="18"/>
      <c r="BJ187" s="18"/>
      <c r="BK187" s="18"/>
      <c r="BL187" s="18"/>
      <c r="BM187" s="18"/>
      <c r="BN187" s="18"/>
      <c r="BO187" s="18"/>
      <c r="BP187" s="18"/>
      <c r="BQ187" s="18"/>
      <c r="BR187" s="18"/>
      <c r="BS187" s="18"/>
      <c r="BT187" s="18"/>
      <c r="BU187" s="18"/>
    </row>
    <row r="188" spans="1:73" x14ac:dyDescent="0.25">
      <c r="A188" s="26"/>
      <c r="B188" s="26"/>
      <c r="C188" s="26"/>
      <c r="D188" s="26"/>
      <c r="E188" s="26"/>
      <c r="F188" s="26"/>
      <c r="G188" s="26"/>
      <c r="H188" s="26"/>
      <c r="I188" s="26"/>
      <c r="J188" s="26"/>
      <c r="K188" s="26"/>
      <c r="L188" s="26"/>
      <c r="M188" s="26"/>
      <c r="N188" s="26"/>
      <c r="O188" s="26"/>
      <c r="P188" s="26"/>
      <c r="Q188" s="26"/>
      <c r="R188" s="26"/>
      <c r="S188" s="26"/>
      <c r="T188" s="26"/>
      <c r="U188" s="26"/>
      <c r="V188" s="18"/>
      <c r="W188" s="18"/>
      <c r="X188" s="18"/>
      <c r="Y188" s="18"/>
      <c r="Z188" s="18"/>
      <c r="AA188" s="18"/>
      <c r="AB188" s="18"/>
      <c r="AC188" s="18"/>
      <c r="AD188" s="18"/>
      <c r="AE188" s="18"/>
      <c r="AF188" s="18"/>
      <c r="AG188" s="18"/>
      <c r="AH188" s="18"/>
      <c r="AI188" s="18"/>
      <c r="AJ188" s="18"/>
      <c r="AK188" s="18"/>
      <c r="AL188" s="18"/>
      <c r="AM188" s="18"/>
      <c r="AN188" s="18"/>
      <c r="AO188" s="18"/>
      <c r="AP188" s="18"/>
      <c r="AQ188" s="18"/>
      <c r="AR188" s="18"/>
      <c r="AS188" s="18"/>
      <c r="AT188" s="18"/>
      <c r="AU188" s="18"/>
      <c r="AV188" s="18"/>
      <c r="AW188" s="18"/>
      <c r="AX188" s="18"/>
      <c r="AY188" s="18"/>
      <c r="AZ188" s="18"/>
      <c r="BA188" s="18"/>
      <c r="BB188" s="18"/>
      <c r="BC188" s="18"/>
      <c r="BD188" s="18"/>
      <c r="BE188" s="18"/>
      <c r="BF188" s="18"/>
      <c r="BG188" s="18"/>
      <c r="BH188" s="18"/>
      <c r="BI188" s="18"/>
      <c r="BJ188" s="18"/>
      <c r="BK188" s="18"/>
      <c r="BL188" s="18"/>
      <c r="BM188" s="18"/>
      <c r="BN188" s="18"/>
      <c r="BO188" s="18"/>
      <c r="BP188" s="18"/>
      <c r="BQ188" s="18"/>
      <c r="BR188" s="18"/>
      <c r="BS188" s="18"/>
      <c r="BT188" s="18"/>
      <c r="BU188" s="18"/>
    </row>
    <row r="189" spans="1:73" x14ac:dyDescent="0.25">
      <c r="A189" s="26"/>
      <c r="B189" s="26"/>
      <c r="C189" s="26"/>
      <c r="D189" s="26"/>
      <c r="E189" s="26"/>
      <c r="F189" s="26"/>
      <c r="G189" s="26"/>
      <c r="H189" s="26"/>
      <c r="I189" s="26"/>
      <c r="J189" s="26"/>
      <c r="K189" s="26"/>
      <c r="L189" s="26"/>
      <c r="M189" s="26"/>
      <c r="N189" s="26"/>
      <c r="O189" s="26"/>
      <c r="P189" s="26"/>
      <c r="Q189" s="26"/>
      <c r="R189" s="26"/>
      <c r="S189" s="26"/>
      <c r="T189" s="26"/>
      <c r="U189" s="26"/>
      <c r="V189" s="18"/>
      <c r="W189" s="18"/>
      <c r="X189" s="18"/>
      <c r="Y189" s="18"/>
      <c r="Z189" s="18"/>
      <c r="AA189" s="18"/>
      <c r="AB189" s="18"/>
      <c r="AC189" s="18"/>
      <c r="AD189" s="18"/>
      <c r="AE189" s="18"/>
      <c r="AF189" s="18"/>
      <c r="AG189" s="18"/>
      <c r="AH189" s="18"/>
      <c r="AI189" s="18"/>
      <c r="AJ189" s="18"/>
      <c r="AK189" s="18"/>
      <c r="AL189" s="18"/>
      <c r="AM189" s="18"/>
      <c r="AN189" s="18"/>
      <c r="AO189" s="18"/>
      <c r="AP189" s="18"/>
      <c r="AQ189" s="18"/>
      <c r="AR189" s="18"/>
      <c r="AS189" s="18"/>
      <c r="AT189" s="18"/>
      <c r="AU189" s="18"/>
      <c r="AV189" s="18"/>
      <c r="AW189" s="18"/>
      <c r="AX189" s="18"/>
      <c r="AY189" s="18"/>
      <c r="AZ189" s="18"/>
      <c r="BA189" s="18"/>
      <c r="BB189" s="18"/>
      <c r="BC189" s="18"/>
      <c r="BD189" s="18"/>
      <c r="BE189" s="18"/>
      <c r="BF189" s="18"/>
      <c r="BG189" s="18"/>
      <c r="BH189" s="18"/>
      <c r="BI189" s="18"/>
      <c r="BJ189" s="18"/>
      <c r="BK189" s="18"/>
      <c r="BL189" s="18"/>
      <c r="BM189" s="18"/>
      <c r="BN189" s="18"/>
      <c r="BO189" s="18"/>
      <c r="BP189" s="18"/>
      <c r="BQ189" s="18"/>
      <c r="BR189" s="18"/>
      <c r="BS189" s="18"/>
      <c r="BT189" s="18"/>
      <c r="BU189" s="18"/>
    </row>
    <row r="190" spans="1:73" x14ac:dyDescent="0.25">
      <c r="A190" s="26"/>
      <c r="B190" s="26"/>
      <c r="C190" s="26"/>
      <c r="D190" s="26"/>
      <c r="E190" s="26"/>
      <c r="F190" s="26"/>
      <c r="G190" s="26"/>
      <c r="H190" s="26"/>
      <c r="I190" s="26"/>
      <c r="J190" s="26"/>
      <c r="K190" s="26"/>
      <c r="L190" s="26"/>
      <c r="M190" s="26"/>
      <c r="N190" s="26"/>
      <c r="O190" s="26"/>
      <c r="P190" s="26"/>
      <c r="Q190" s="26"/>
      <c r="R190" s="26"/>
      <c r="S190" s="26"/>
      <c r="T190" s="26"/>
      <c r="U190" s="26"/>
      <c r="V190" s="18"/>
      <c r="W190" s="18"/>
      <c r="X190" s="18"/>
      <c r="Y190" s="18"/>
      <c r="Z190" s="18"/>
      <c r="AA190" s="18"/>
      <c r="AB190" s="18"/>
      <c r="AC190" s="18"/>
      <c r="AD190" s="18"/>
      <c r="AE190" s="18"/>
      <c r="AF190" s="18"/>
      <c r="AG190" s="18"/>
      <c r="AH190" s="18"/>
      <c r="AI190" s="18"/>
      <c r="AJ190" s="18"/>
      <c r="AK190" s="18"/>
      <c r="AL190" s="18"/>
      <c r="AM190" s="18"/>
      <c r="AN190" s="18"/>
      <c r="AO190" s="18"/>
      <c r="AP190" s="18"/>
      <c r="AQ190" s="18"/>
      <c r="AR190" s="18"/>
      <c r="AS190" s="18"/>
      <c r="AT190" s="18"/>
      <c r="AU190" s="18"/>
      <c r="AV190" s="18"/>
      <c r="AW190" s="18"/>
      <c r="AX190" s="18"/>
      <c r="AY190" s="18"/>
      <c r="AZ190" s="18"/>
      <c r="BA190" s="18"/>
      <c r="BB190" s="18"/>
      <c r="BC190" s="18"/>
      <c r="BD190" s="18"/>
      <c r="BE190" s="18"/>
      <c r="BF190" s="18"/>
      <c r="BG190" s="18"/>
      <c r="BH190" s="18"/>
      <c r="BI190" s="18"/>
      <c r="BJ190" s="18"/>
      <c r="BK190" s="18"/>
      <c r="BL190" s="18"/>
      <c r="BM190" s="18"/>
      <c r="BN190" s="18"/>
      <c r="BO190" s="18"/>
      <c r="BP190" s="18"/>
      <c r="BQ190" s="18"/>
      <c r="BR190" s="18"/>
      <c r="BS190" s="18"/>
      <c r="BT190" s="18"/>
      <c r="BU190" s="18"/>
    </row>
    <row r="191" spans="1:73" x14ac:dyDescent="0.25">
      <c r="A191" s="26"/>
      <c r="B191" s="26"/>
      <c r="C191" s="26"/>
      <c r="D191" s="26"/>
      <c r="E191" s="26"/>
      <c r="F191" s="26"/>
      <c r="G191" s="26"/>
      <c r="H191" s="26"/>
      <c r="I191" s="26"/>
      <c r="J191" s="26"/>
      <c r="K191" s="26"/>
      <c r="L191" s="26"/>
      <c r="M191" s="26"/>
      <c r="N191" s="26"/>
      <c r="O191" s="26"/>
      <c r="P191" s="26"/>
      <c r="Q191" s="26"/>
      <c r="R191" s="26"/>
      <c r="S191" s="26"/>
      <c r="T191" s="26"/>
      <c r="U191" s="26"/>
      <c r="V191" s="18"/>
      <c r="W191" s="18"/>
      <c r="X191" s="18"/>
      <c r="Y191" s="18"/>
      <c r="Z191" s="18"/>
      <c r="AA191" s="18"/>
      <c r="AB191" s="18"/>
      <c r="AC191" s="18"/>
      <c r="AD191" s="18"/>
      <c r="AE191" s="18"/>
      <c r="AF191" s="18"/>
      <c r="AG191" s="18"/>
      <c r="AH191" s="18"/>
      <c r="AI191" s="18"/>
      <c r="AJ191" s="18"/>
      <c r="AK191" s="18"/>
      <c r="AL191" s="18"/>
      <c r="AM191" s="18"/>
      <c r="AN191" s="18"/>
      <c r="AO191" s="18"/>
      <c r="AP191" s="18"/>
      <c r="AQ191" s="18"/>
      <c r="AR191" s="18"/>
      <c r="AS191" s="18"/>
      <c r="AT191" s="18"/>
      <c r="AU191" s="18"/>
      <c r="AV191" s="18"/>
      <c r="AW191" s="18"/>
      <c r="AX191" s="18"/>
      <c r="AY191" s="18"/>
      <c r="AZ191" s="18"/>
      <c r="BA191" s="18"/>
      <c r="BB191" s="18"/>
      <c r="BC191" s="18"/>
      <c r="BD191" s="18"/>
      <c r="BE191" s="18"/>
      <c r="BF191" s="18"/>
      <c r="BG191" s="18"/>
      <c r="BH191" s="18"/>
      <c r="BI191" s="18"/>
      <c r="BJ191" s="18"/>
      <c r="BK191" s="18"/>
      <c r="BL191" s="18"/>
      <c r="BM191" s="18"/>
      <c r="BN191" s="18"/>
      <c r="BO191" s="18"/>
      <c r="BP191" s="18"/>
      <c r="BQ191" s="18"/>
      <c r="BR191" s="18"/>
      <c r="BS191" s="18"/>
      <c r="BT191" s="18"/>
      <c r="BU191" s="18"/>
    </row>
    <row r="192" spans="1:73" x14ac:dyDescent="0.25">
      <c r="A192" s="26"/>
      <c r="B192" s="26"/>
      <c r="C192" s="26"/>
      <c r="D192" s="26"/>
      <c r="E192" s="26"/>
      <c r="F192" s="26"/>
      <c r="G192" s="26"/>
      <c r="H192" s="26"/>
      <c r="I192" s="26"/>
      <c r="J192" s="26"/>
      <c r="K192" s="26"/>
      <c r="L192" s="26"/>
      <c r="M192" s="26"/>
      <c r="N192" s="26"/>
      <c r="O192" s="26"/>
      <c r="P192" s="26"/>
      <c r="Q192" s="26"/>
      <c r="R192" s="26"/>
      <c r="S192" s="26"/>
      <c r="T192" s="26"/>
      <c r="U192" s="26"/>
      <c r="V192" s="18"/>
      <c r="W192" s="18"/>
      <c r="X192" s="18"/>
      <c r="Y192" s="18"/>
      <c r="Z192" s="18"/>
      <c r="AA192" s="18"/>
      <c r="AB192" s="18"/>
      <c r="AC192" s="18"/>
      <c r="AD192" s="18"/>
      <c r="AE192" s="18"/>
      <c r="AF192" s="18"/>
      <c r="AG192" s="18"/>
      <c r="AH192" s="18"/>
      <c r="AI192" s="18"/>
      <c r="AJ192" s="18"/>
      <c r="AK192" s="18"/>
      <c r="AL192" s="18"/>
      <c r="AM192" s="18"/>
      <c r="AN192" s="18"/>
      <c r="AO192" s="18"/>
      <c r="AP192" s="18"/>
      <c r="AQ192" s="18"/>
      <c r="AR192" s="18"/>
      <c r="AS192" s="18"/>
      <c r="AT192" s="18"/>
      <c r="AU192" s="18"/>
      <c r="AV192" s="18"/>
      <c r="AW192" s="18"/>
      <c r="AX192" s="18"/>
      <c r="AY192" s="18"/>
      <c r="AZ192" s="18"/>
      <c r="BA192" s="18"/>
      <c r="BB192" s="18"/>
      <c r="BC192" s="18"/>
      <c r="BD192" s="18"/>
      <c r="BE192" s="18"/>
      <c r="BF192" s="18"/>
      <c r="BG192" s="18"/>
      <c r="BH192" s="18"/>
      <c r="BI192" s="18"/>
      <c r="BJ192" s="18"/>
      <c r="BK192" s="18"/>
      <c r="BL192" s="18"/>
      <c r="BM192" s="18"/>
      <c r="BN192" s="18"/>
      <c r="BO192" s="18"/>
      <c r="BP192" s="18"/>
      <c r="BQ192" s="18"/>
      <c r="BR192" s="18"/>
      <c r="BS192" s="18"/>
      <c r="BT192" s="18"/>
      <c r="BU192" s="18"/>
    </row>
    <row r="193" spans="1:73" x14ac:dyDescent="0.25">
      <c r="A193" s="26"/>
      <c r="B193" s="26"/>
      <c r="C193" s="26"/>
      <c r="D193" s="26"/>
      <c r="E193" s="26"/>
      <c r="F193" s="26"/>
      <c r="G193" s="26"/>
      <c r="H193" s="26"/>
      <c r="I193" s="26"/>
      <c r="J193" s="26"/>
      <c r="K193" s="26"/>
      <c r="L193" s="26"/>
      <c r="M193" s="26"/>
      <c r="N193" s="26"/>
      <c r="O193" s="26"/>
      <c r="P193" s="26"/>
      <c r="Q193" s="26"/>
      <c r="R193" s="26"/>
      <c r="S193" s="26"/>
      <c r="T193" s="26"/>
      <c r="U193" s="26"/>
      <c r="V193" s="18"/>
      <c r="W193" s="18"/>
      <c r="X193" s="18"/>
      <c r="Y193" s="18"/>
      <c r="Z193" s="18"/>
      <c r="AA193" s="18"/>
      <c r="AB193" s="18"/>
      <c r="AC193" s="18"/>
      <c r="AD193" s="18"/>
      <c r="AE193" s="18"/>
      <c r="AF193" s="18"/>
      <c r="AG193" s="18"/>
      <c r="AH193" s="18"/>
      <c r="AI193" s="18"/>
      <c r="AJ193" s="18"/>
      <c r="AK193" s="18"/>
      <c r="AL193" s="18"/>
      <c r="AM193" s="18"/>
      <c r="AN193" s="18"/>
      <c r="AO193" s="18"/>
      <c r="AP193" s="18"/>
      <c r="AQ193" s="18"/>
      <c r="AR193" s="18"/>
      <c r="AS193" s="18"/>
      <c r="AT193" s="18"/>
      <c r="AU193" s="18"/>
      <c r="AV193" s="18"/>
      <c r="AW193" s="18"/>
      <c r="AX193" s="18"/>
      <c r="AY193" s="18"/>
      <c r="AZ193" s="18"/>
      <c r="BA193" s="18"/>
      <c r="BB193" s="18"/>
      <c r="BC193" s="18"/>
      <c r="BD193" s="18"/>
      <c r="BE193" s="18"/>
      <c r="BF193" s="18"/>
      <c r="BG193" s="18"/>
      <c r="BH193" s="18"/>
      <c r="BI193" s="18"/>
      <c r="BJ193" s="18"/>
      <c r="BK193" s="18"/>
      <c r="BL193" s="18"/>
      <c r="BM193" s="18"/>
      <c r="BN193" s="18"/>
      <c r="BO193" s="18"/>
      <c r="BP193" s="18"/>
      <c r="BQ193" s="18"/>
      <c r="BR193" s="18"/>
      <c r="BS193" s="18"/>
      <c r="BT193" s="18"/>
      <c r="BU193" s="18"/>
    </row>
    <row r="194" spans="1:73" x14ac:dyDescent="0.25">
      <c r="A194" s="26"/>
      <c r="B194" s="26"/>
      <c r="C194" s="26"/>
      <c r="D194" s="26"/>
      <c r="E194" s="26"/>
      <c r="F194" s="26"/>
      <c r="G194" s="26"/>
      <c r="H194" s="26"/>
      <c r="I194" s="26"/>
      <c r="J194" s="26"/>
      <c r="K194" s="26"/>
      <c r="L194" s="26"/>
      <c r="M194" s="26"/>
      <c r="N194" s="26"/>
      <c r="O194" s="26"/>
      <c r="P194" s="26"/>
      <c r="Q194" s="26"/>
      <c r="R194" s="26"/>
      <c r="S194" s="26"/>
      <c r="T194" s="26"/>
      <c r="U194" s="26"/>
      <c r="V194" s="18"/>
      <c r="W194" s="18"/>
      <c r="X194" s="18"/>
      <c r="Y194" s="18"/>
      <c r="Z194" s="18"/>
      <c r="AA194" s="18"/>
      <c r="AB194" s="18"/>
      <c r="AC194" s="18"/>
      <c r="AD194" s="18"/>
      <c r="AE194" s="18"/>
      <c r="AF194" s="18"/>
      <c r="AG194" s="18"/>
      <c r="AH194" s="18"/>
      <c r="AI194" s="18"/>
      <c r="AJ194" s="18"/>
      <c r="AK194" s="18"/>
      <c r="AL194" s="18"/>
      <c r="AM194" s="18"/>
      <c r="AN194" s="18"/>
      <c r="AO194" s="18"/>
      <c r="AP194" s="18"/>
      <c r="AQ194" s="18"/>
      <c r="AR194" s="18"/>
      <c r="AS194" s="18"/>
      <c r="AT194" s="18"/>
      <c r="AU194" s="18"/>
      <c r="AV194" s="18"/>
      <c r="AW194" s="18"/>
      <c r="AX194" s="18"/>
      <c r="AY194" s="18"/>
      <c r="AZ194" s="18"/>
      <c r="BA194" s="18"/>
      <c r="BB194" s="18"/>
      <c r="BC194" s="18"/>
      <c r="BD194" s="18"/>
      <c r="BE194" s="18"/>
      <c r="BF194" s="18"/>
      <c r="BG194" s="18"/>
      <c r="BH194" s="18"/>
      <c r="BI194" s="18"/>
      <c r="BJ194" s="18"/>
      <c r="BK194" s="18"/>
      <c r="BL194" s="18"/>
      <c r="BM194" s="18"/>
      <c r="BN194" s="18"/>
      <c r="BO194" s="18"/>
      <c r="BP194" s="18"/>
      <c r="BQ194" s="18"/>
      <c r="BR194" s="18"/>
      <c r="BS194" s="18"/>
      <c r="BT194" s="18"/>
      <c r="BU194" s="18"/>
    </row>
    <row r="195" spans="1:73" x14ac:dyDescent="0.25">
      <c r="A195" s="26"/>
      <c r="B195" s="26"/>
      <c r="C195" s="26"/>
      <c r="D195" s="26"/>
      <c r="E195" s="26"/>
      <c r="F195" s="26"/>
      <c r="G195" s="26"/>
      <c r="H195" s="26"/>
      <c r="I195" s="26"/>
      <c r="J195" s="26"/>
      <c r="K195" s="26"/>
      <c r="L195" s="26"/>
      <c r="M195" s="26"/>
      <c r="N195" s="26"/>
      <c r="O195" s="26"/>
      <c r="P195" s="26"/>
      <c r="Q195" s="26"/>
      <c r="R195" s="26"/>
      <c r="S195" s="26"/>
      <c r="T195" s="26"/>
      <c r="U195" s="26"/>
      <c r="V195" s="18"/>
      <c r="W195" s="18"/>
      <c r="X195" s="18"/>
      <c r="Y195" s="18"/>
      <c r="Z195" s="18"/>
      <c r="AA195" s="18"/>
      <c r="AB195" s="18"/>
      <c r="AC195" s="18"/>
      <c r="AD195" s="18"/>
      <c r="AE195" s="18"/>
      <c r="AF195" s="18"/>
      <c r="AG195" s="18"/>
      <c r="AH195" s="18"/>
      <c r="AI195" s="18"/>
      <c r="AJ195" s="18"/>
      <c r="AK195" s="18"/>
      <c r="AL195" s="18"/>
      <c r="AM195" s="18"/>
      <c r="AN195" s="18"/>
      <c r="AO195" s="18"/>
      <c r="AP195" s="18"/>
      <c r="AQ195" s="18"/>
      <c r="AR195" s="18"/>
      <c r="AS195" s="18"/>
      <c r="AT195" s="18"/>
      <c r="AU195" s="18"/>
      <c r="AV195" s="18"/>
      <c r="AW195" s="18"/>
      <c r="AX195" s="18"/>
      <c r="AY195" s="18"/>
      <c r="AZ195" s="18"/>
      <c r="BA195" s="18"/>
      <c r="BB195" s="18"/>
      <c r="BC195" s="18"/>
      <c r="BD195" s="18"/>
      <c r="BE195" s="18"/>
      <c r="BF195" s="18"/>
      <c r="BG195" s="18"/>
      <c r="BH195" s="18"/>
      <c r="BI195" s="18"/>
      <c r="BJ195" s="18"/>
      <c r="BK195" s="18"/>
      <c r="BL195" s="18"/>
      <c r="BM195" s="18"/>
      <c r="BN195" s="18"/>
      <c r="BO195" s="18"/>
      <c r="BP195" s="18"/>
      <c r="BQ195" s="18"/>
      <c r="BR195" s="18"/>
      <c r="BS195" s="18"/>
      <c r="BT195" s="18"/>
      <c r="BU195" s="18"/>
    </row>
    <row r="196" spans="1:73" x14ac:dyDescent="0.25">
      <c r="A196" s="26"/>
      <c r="B196" s="26"/>
      <c r="C196" s="26"/>
      <c r="D196" s="26"/>
      <c r="E196" s="26"/>
      <c r="F196" s="26"/>
      <c r="G196" s="26"/>
      <c r="H196" s="26"/>
      <c r="I196" s="26"/>
      <c r="J196" s="26"/>
      <c r="K196" s="26"/>
      <c r="L196" s="26"/>
      <c r="M196" s="26"/>
      <c r="N196" s="26"/>
      <c r="O196" s="26"/>
      <c r="P196" s="26"/>
      <c r="Q196" s="26"/>
      <c r="R196" s="26"/>
      <c r="S196" s="26"/>
      <c r="T196" s="26"/>
      <c r="U196" s="26"/>
      <c r="V196" s="18"/>
      <c r="W196" s="18"/>
      <c r="X196" s="18"/>
      <c r="Y196" s="18"/>
      <c r="Z196" s="18"/>
      <c r="AA196" s="18"/>
      <c r="AB196" s="18"/>
      <c r="AC196" s="18"/>
      <c r="AD196" s="18"/>
      <c r="AE196" s="18"/>
      <c r="AF196" s="18"/>
      <c r="AG196" s="18"/>
      <c r="AH196" s="18"/>
      <c r="AI196" s="18"/>
      <c r="AJ196" s="18"/>
      <c r="AK196" s="18"/>
      <c r="AL196" s="18"/>
      <c r="AM196" s="18"/>
      <c r="AN196" s="18"/>
      <c r="AO196" s="18"/>
      <c r="AP196" s="18"/>
      <c r="AQ196" s="18"/>
      <c r="AR196" s="18"/>
      <c r="AS196" s="18"/>
      <c r="AT196" s="18"/>
      <c r="AU196" s="18"/>
      <c r="AV196" s="18"/>
      <c r="AW196" s="18"/>
      <c r="AX196" s="18"/>
      <c r="AY196" s="18"/>
      <c r="AZ196" s="18"/>
      <c r="BA196" s="18"/>
      <c r="BB196" s="18"/>
      <c r="BC196" s="18"/>
      <c r="BD196" s="18"/>
      <c r="BE196" s="18"/>
      <c r="BF196" s="18"/>
      <c r="BG196" s="18"/>
      <c r="BH196" s="18"/>
      <c r="BI196" s="18"/>
      <c r="BJ196" s="18"/>
      <c r="BK196" s="18"/>
      <c r="BL196" s="18"/>
      <c r="BM196" s="18"/>
      <c r="BN196" s="18"/>
      <c r="BO196" s="18"/>
      <c r="BP196" s="18"/>
      <c r="BQ196" s="18"/>
      <c r="BR196" s="18"/>
      <c r="BS196" s="18"/>
      <c r="BT196" s="18"/>
      <c r="BU196" s="18"/>
    </row>
    <row r="197" spans="1:73" x14ac:dyDescent="0.25">
      <c r="A197" s="26"/>
      <c r="B197" s="26"/>
      <c r="C197" s="26"/>
      <c r="D197" s="26"/>
      <c r="E197" s="26"/>
      <c r="F197" s="26"/>
      <c r="G197" s="26"/>
      <c r="H197" s="26"/>
      <c r="I197" s="26"/>
      <c r="J197" s="26"/>
      <c r="K197" s="26"/>
      <c r="L197" s="26"/>
      <c r="M197" s="26"/>
      <c r="N197" s="26"/>
      <c r="O197" s="26"/>
      <c r="P197" s="26"/>
      <c r="Q197" s="26"/>
      <c r="R197" s="26"/>
      <c r="S197" s="26"/>
      <c r="T197" s="26"/>
      <c r="U197" s="26"/>
      <c r="V197" s="18"/>
      <c r="W197" s="18"/>
      <c r="X197" s="18"/>
      <c r="Y197" s="18"/>
      <c r="Z197" s="18"/>
      <c r="AA197" s="18"/>
      <c r="AB197" s="18"/>
      <c r="AC197" s="18"/>
      <c r="AD197" s="18"/>
      <c r="AE197" s="18"/>
      <c r="AF197" s="18"/>
      <c r="AG197" s="18"/>
      <c r="AH197" s="18"/>
      <c r="AI197" s="18"/>
      <c r="AJ197" s="18"/>
      <c r="AK197" s="18"/>
      <c r="AL197" s="18"/>
      <c r="AM197" s="18"/>
      <c r="AN197" s="18"/>
      <c r="AO197" s="18"/>
      <c r="AP197" s="18"/>
      <c r="AQ197" s="18"/>
      <c r="AR197" s="18"/>
      <c r="AS197" s="18"/>
      <c r="AT197" s="18"/>
      <c r="AU197" s="18"/>
      <c r="AV197" s="18"/>
      <c r="AW197" s="18"/>
      <c r="AX197" s="18"/>
      <c r="AY197" s="18"/>
      <c r="AZ197" s="18"/>
      <c r="BA197" s="18"/>
      <c r="BB197" s="18"/>
      <c r="BC197" s="18"/>
      <c r="BD197" s="18"/>
      <c r="BE197" s="18"/>
      <c r="BF197" s="18"/>
      <c r="BG197" s="18"/>
      <c r="BH197" s="18"/>
      <c r="BI197" s="18"/>
      <c r="BJ197" s="18"/>
      <c r="BK197" s="18"/>
      <c r="BL197" s="18"/>
      <c r="BM197" s="18"/>
      <c r="BN197" s="18"/>
      <c r="BO197" s="18"/>
      <c r="BP197" s="18"/>
      <c r="BQ197" s="18"/>
      <c r="BR197" s="18"/>
      <c r="BS197" s="18"/>
      <c r="BT197" s="18"/>
      <c r="BU197" s="18"/>
    </row>
    <row r="198" spans="1:73" x14ac:dyDescent="0.25">
      <c r="A198" s="26"/>
      <c r="B198" s="26"/>
      <c r="C198" s="26"/>
      <c r="D198" s="26"/>
      <c r="E198" s="26"/>
      <c r="F198" s="26"/>
      <c r="G198" s="26"/>
      <c r="H198" s="26"/>
      <c r="I198" s="26"/>
      <c r="J198" s="26"/>
      <c r="K198" s="26"/>
      <c r="L198" s="26"/>
      <c r="M198" s="26"/>
      <c r="N198" s="26"/>
      <c r="O198" s="26"/>
      <c r="P198" s="26"/>
      <c r="Q198" s="26"/>
      <c r="R198" s="26"/>
      <c r="S198" s="26"/>
      <c r="T198" s="26"/>
      <c r="U198" s="26"/>
      <c r="V198" s="18"/>
      <c r="W198" s="18"/>
      <c r="X198" s="18"/>
      <c r="Y198" s="18"/>
      <c r="Z198" s="18"/>
      <c r="AA198" s="18"/>
      <c r="AB198" s="18"/>
      <c r="AC198" s="18"/>
      <c r="AD198" s="18"/>
      <c r="AE198" s="18"/>
      <c r="AF198" s="18"/>
      <c r="AG198" s="18"/>
      <c r="AH198" s="18"/>
      <c r="AI198" s="18"/>
      <c r="AJ198" s="18"/>
      <c r="AK198" s="18"/>
      <c r="AL198" s="18"/>
      <c r="AM198" s="18"/>
      <c r="AN198" s="18"/>
      <c r="AO198" s="18"/>
      <c r="AP198" s="18"/>
      <c r="AQ198" s="18"/>
      <c r="AR198" s="18"/>
      <c r="AS198" s="18"/>
      <c r="AT198" s="18"/>
      <c r="AU198" s="18"/>
      <c r="AV198" s="18"/>
      <c r="AW198" s="18"/>
      <c r="AX198" s="18"/>
      <c r="AY198" s="18"/>
      <c r="AZ198" s="18"/>
      <c r="BA198" s="18"/>
      <c r="BB198" s="18"/>
      <c r="BC198" s="18"/>
      <c r="BD198" s="18"/>
      <c r="BE198" s="18"/>
      <c r="BF198" s="18"/>
      <c r="BG198" s="18"/>
      <c r="BH198" s="18"/>
      <c r="BI198" s="18"/>
      <c r="BJ198" s="18"/>
      <c r="BK198" s="18"/>
      <c r="BL198" s="18"/>
      <c r="BM198" s="18"/>
      <c r="BN198" s="18"/>
      <c r="BO198" s="18"/>
      <c r="BP198" s="18"/>
      <c r="BQ198" s="18"/>
      <c r="BR198" s="18"/>
      <c r="BS198" s="18"/>
      <c r="BT198" s="18"/>
      <c r="BU198" s="18"/>
    </row>
    <row r="199" spans="1:73" x14ac:dyDescent="0.25">
      <c r="A199" s="26"/>
      <c r="B199" s="26"/>
      <c r="C199" s="26"/>
      <c r="D199" s="26"/>
      <c r="E199" s="26"/>
      <c r="F199" s="26"/>
      <c r="G199" s="26"/>
      <c r="H199" s="26"/>
      <c r="I199" s="26"/>
      <c r="J199" s="26"/>
      <c r="K199" s="26"/>
      <c r="L199" s="26"/>
      <c r="M199" s="26"/>
      <c r="N199" s="26"/>
      <c r="O199" s="26"/>
      <c r="P199" s="26"/>
      <c r="Q199" s="26"/>
      <c r="R199" s="26"/>
      <c r="S199" s="26"/>
      <c r="T199" s="26"/>
      <c r="U199" s="26"/>
      <c r="V199" s="18"/>
      <c r="W199" s="18"/>
      <c r="X199" s="18"/>
      <c r="Y199" s="18"/>
      <c r="Z199" s="18"/>
      <c r="AA199" s="18"/>
      <c r="AB199" s="18"/>
      <c r="AC199" s="18"/>
      <c r="AD199" s="18"/>
      <c r="AE199" s="18"/>
      <c r="AF199" s="18"/>
      <c r="AG199" s="18"/>
      <c r="AH199" s="18"/>
      <c r="AI199" s="18"/>
      <c r="AJ199" s="18"/>
      <c r="AK199" s="18"/>
      <c r="AL199" s="18"/>
      <c r="AM199" s="18"/>
      <c r="AN199" s="18"/>
      <c r="AO199" s="18"/>
      <c r="AP199" s="18"/>
      <c r="AQ199" s="18"/>
      <c r="AR199" s="18"/>
      <c r="AS199" s="18"/>
      <c r="AT199" s="18"/>
      <c r="AU199" s="18"/>
      <c r="AV199" s="18"/>
      <c r="AW199" s="18"/>
      <c r="AX199" s="18"/>
      <c r="AY199" s="18"/>
      <c r="AZ199" s="18"/>
      <c r="BA199" s="18"/>
      <c r="BB199" s="18"/>
      <c r="BC199" s="18"/>
      <c r="BD199" s="18"/>
      <c r="BE199" s="18"/>
      <c r="BF199" s="18"/>
      <c r="BG199" s="18"/>
      <c r="BH199" s="18"/>
      <c r="BI199" s="18"/>
      <c r="BJ199" s="18"/>
      <c r="BK199" s="18"/>
      <c r="BL199" s="18"/>
      <c r="BM199" s="18"/>
      <c r="BN199" s="18"/>
      <c r="BO199" s="18"/>
      <c r="BP199" s="18"/>
      <c r="BQ199" s="18"/>
      <c r="BR199" s="18"/>
      <c r="BS199" s="18"/>
      <c r="BT199" s="18"/>
      <c r="BU199" s="18"/>
    </row>
    <row r="200" spans="1:73" x14ac:dyDescent="0.25">
      <c r="A200" s="26"/>
      <c r="B200" s="26"/>
      <c r="C200" s="26"/>
      <c r="D200" s="26"/>
      <c r="E200" s="26"/>
      <c r="F200" s="26"/>
      <c r="G200" s="26"/>
      <c r="H200" s="26"/>
      <c r="I200" s="26"/>
      <c r="J200" s="26"/>
      <c r="K200" s="26"/>
      <c r="L200" s="26"/>
      <c r="M200" s="26"/>
      <c r="N200" s="26"/>
      <c r="O200" s="26"/>
      <c r="P200" s="26"/>
      <c r="Q200" s="26"/>
      <c r="R200" s="26"/>
      <c r="S200" s="26"/>
      <c r="T200" s="26"/>
      <c r="U200" s="26"/>
      <c r="V200" s="18"/>
      <c r="W200" s="18"/>
      <c r="X200" s="18"/>
      <c r="Y200" s="18"/>
      <c r="Z200" s="18"/>
      <c r="AA200" s="18"/>
      <c r="AB200" s="18"/>
      <c r="AC200" s="18"/>
      <c r="AD200" s="18"/>
      <c r="AE200" s="18"/>
      <c r="AF200" s="18"/>
      <c r="AG200" s="18"/>
      <c r="AH200" s="18"/>
      <c r="AI200" s="18"/>
      <c r="AJ200" s="18"/>
      <c r="AK200" s="18"/>
      <c r="AL200" s="18"/>
      <c r="AM200" s="18"/>
      <c r="AN200" s="18"/>
      <c r="AO200" s="18"/>
      <c r="AP200" s="18"/>
      <c r="AQ200" s="18"/>
      <c r="AR200" s="18"/>
      <c r="AS200" s="18"/>
      <c r="AT200" s="18"/>
      <c r="AU200" s="18"/>
      <c r="AV200" s="18"/>
      <c r="AW200" s="18"/>
      <c r="AX200" s="18"/>
      <c r="AY200" s="18"/>
      <c r="AZ200" s="18"/>
      <c r="BA200" s="18"/>
      <c r="BB200" s="18"/>
      <c r="BC200" s="18"/>
      <c r="BD200" s="18"/>
      <c r="BE200" s="18"/>
      <c r="BF200" s="18"/>
      <c r="BG200" s="18"/>
      <c r="BH200" s="18"/>
      <c r="BI200" s="18"/>
      <c r="BJ200" s="18"/>
      <c r="BK200" s="18"/>
      <c r="BL200" s="18"/>
      <c r="BM200" s="18"/>
      <c r="BN200" s="18"/>
      <c r="BO200" s="18"/>
      <c r="BP200" s="18"/>
      <c r="BQ200" s="18"/>
      <c r="BR200" s="18"/>
      <c r="BS200" s="18"/>
      <c r="BT200" s="18"/>
      <c r="BU200" s="18"/>
    </row>
    <row r="201" spans="1:73" x14ac:dyDescent="0.25">
      <c r="A201" s="26"/>
      <c r="B201" s="26"/>
      <c r="C201" s="26"/>
      <c r="D201" s="26"/>
      <c r="E201" s="26"/>
      <c r="F201" s="26"/>
      <c r="G201" s="26"/>
      <c r="H201" s="26"/>
      <c r="I201" s="26"/>
      <c r="J201" s="26"/>
      <c r="K201" s="26"/>
      <c r="L201" s="26"/>
      <c r="M201" s="26"/>
      <c r="N201" s="26"/>
      <c r="O201" s="26"/>
      <c r="P201" s="26"/>
      <c r="Q201" s="26"/>
      <c r="R201" s="26"/>
      <c r="S201" s="26"/>
      <c r="T201" s="26"/>
      <c r="U201" s="26"/>
      <c r="V201" s="18"/>
      <c r="W201" s="18"/>
      <c r="X201" s="18"/>
      <c r="Y201" s="18"/>
      <c r="Z201" s="18"/>
      <c r="AA201" s="18"/>
      <c r="AB201" s="18"/>
      <c r="AC201" s="18"/>
      <c r="AD201" s="18"/>
      <c r="AE201" s="18"/>
      <c r="AF201" s="18"/>
      <c r="AG201" s="18"/>
      <c r="AH201" s="18"/>
      <c r="AI201" s="18"/>
      <c r="AJ201" s="18"/>
      <c r="AK201" s="18"/>
      <c r="AL201" s="18"/>
      <c r="AM201" s="18"/>
      <c r="AN201" s="18"/>
      <c r="AO201" s="18"/>
      <c r="AP201" s="18"/>
      <c r="AQ201" s="18"/>
      <c r="AR201" s="18"/>
      <c r="AS201" s="18"/>
      <c r="AT201" s="18"/>
      <c r="AU201" s="18"/>
      <c r="AV201" s="18"/>
      <c r="AW201" s="18"/>
      <c r="AX201" s="18"/>
      <c r="AY201" s="18"/>
      <c r="AZ201" s="18"/>
      <c r="BA201" s="18"/>
      <c r="BB201" s="18"/>
      <c r="BC201" s="18"/>
      <c r="BD201" s="18"/>
      <c r="BE201" s="18"/>
      <c r="BF201" s="18"/>
      <c r="BG201" s="18"/>
      <c r="BH201" s="18"/>
      <c r="BI201" s="18"/>
      <c r="BJ201" s="18"/>
      <c r="BK201" s="18"/>
      <c r="BL201" s="18"/>
      <c r="BM201" s="18"/>
      <c r="BN201" s="18"/>
      <c r="BO201" s="18"/>
      <c r="BP201" s="18"/>
      <c r="BQ201" s="18"/>
      <c r="BR201" s="18"/>
      <c r="BS201" s="18"/>
      <c r="BT201" s="18"/>
      <c r="BU201" s="18"/>
    </row>
    <row r="202" spans="1:73" x14ac:dyDescent="0.25">
      <c r="A202" s="26"/>
      <c r="B202" s="26"/>
      <c r="C202" s="26"/>
      <c r="D202" s="26"/>
      <c r="E202" s="26"/>
      <c r="F202" s="26"/>
      <c r="G202" s="26"/>
      <c r="H202" s="26"/>
      <c r="I202" s="26"/>
      <c r="J202" s="26"/>
      <c r="K202" s="26"/>
      <c r="L202" s="26"/>
      <c r="M202" s="26"/>
      <c r="N202" s="26"/>
      <c r="O202" s="26"/>
      <c r="P202" s="26"/>
      <c r="Q202" s="26"/>
      <c r="R202" s="26"/>
      <c r="S202" s="26"/>
      <c r="T202" s="26"/>
      <c r="U202" s="26"/>
      <c r="V202" s="18"/>
      <c r="W202" s="18"/>
      <c r="X202" s="18"/>
      <c r="Y202" s="18"/>
      <c r="Z202" s="18"/>
      <c r="AA202" s="18"/>
      <c r="AB202" s="18"/>
      <c r="AC202" s="18"/>
      <c r="AD202" s="18"/>
      <c r="AE202" s="18"/>
      <c r="AF202" s="18"/>
      <c r="AG202" s="18"/>
      <c r="AH202" s="18"/>
      <c r="AI202" s="18"/>
      <c r="AJ202" s="18"/>
      <c r="AK202" s="18"/>
      <c r="AL202" s="18"/>
      <c r="AM202" s="18"/>
      <c r="AN202" s="18"/>
      <c r="AO202" s="18"/>
      <c r="AP202" s="18"/>
      <c r="AQ202" s="18"/>
      <c r="AR202" s="18"/>
      <c r="AS202" s="18"/>
      <c r="AT202" s="18"/>
      <c r="AU202" s="18"/>
      <c r="AV202" s="18"/>
      <c r="AW202" s="18"/>
      <c r="AX202" s="18"/>
      <c r="AY202" s="18"/>
      <c r="AZ202" s="18"/>
      <c r="BA202" s="18"/>
      <c r="BB202" s="18"/>
      <c r="BC202" s="18"/>
      <c r="BD202" s="18"/>
      <c r="BE202" s="18"/>
      <c r="BF202" s="18"/>
      <c r="BG202" s="18"/>
      <c r="BH202" s="18"/>
      <c r="BI202" s="18"/>
      <c r="BJ202" s="18"/>
      <c r="BK202" s="18"/>
      <c r="BL202" s="18"/>
      <c r="BM202" s="18"/>
      <c r="BN202" s="18"/>
      <c r="BO202" s="18"/>
      <c r="BP202" s="18"/>
      <c r="BQ202" s="18"/>
      <c r="BR202" s="18"/>
      <c r="BS202" s="18"/>
      <c r="BT202" s="18"/>
      <c r="BU202" s="18"/>
    </row>
    <row r="203" spans="1:73" x14ac:dyDescent="0.25">
      <c r="A203" s="26"/>
      <c r="B203" s="26"/>
      <c r="C203" s="26"/>
      <c r="D203" s="26"/>
      <c r="E203" s="26"/>
      <c r="F203" s="26"/>
      <c r="G203" s="26"/>
      <c r="H203" s="26"/>
      <c r="I203" s="26"/>
      <c r="J203" s="26"/>
      <c r="K203" s="26"/>
      <c r="L203" s="26"/>
      <c r="M203" s="26"/>
      <c r="N203" s="26"/>
      <c r="O203" s="26"/>
      <c r="P203" s="26"/>
      <c r="Q203" s="26"/>
      <c r="R203" s="26"/>
      <c r="S203" s="26"/>
      <c r="T203" s="26"/>
      <c r="U203" s="26"/>
      <c r="V203" s="18"/>
      <c r="W203" s="18"/>
      <c r="X203" s="18"/>
      <c r="Y203" s="18"/>
      <c r="Z203" s="18"/>
      <c r="AA203" s="18"/>
      <c r="AB203" s="18"/>
      <c r="AC203" s="18"/>
      <c r="AD203" s="18"/>
      <c r="AE203" s="18"/>
      <c r="AF203" s="18"/>
      <c r="AG203" s="18"/>
      <c r="AH203" s="18"/>
      <c r="AI203" s="18"/>
      <c r="AJ203" s="18"/>
      <c r="AK203" s="18"/>
      <c r="AL203" s="18"/>
      <c r="AM203" s="18"/>
      <c r="AN203" s="18"/>
      <c r="AO203" s="18"/>
      <c r="AP203" s="18"/>
      <c r="AQ203" s="18"/>
      <c r="AR203" s="18"/>
      <c r="AS203" s="18"/>
      <c r="AT203" s="18"/>
      <c r="AU203" s="18"/>
      <c r="AV203" s="18"/>
      <c r="AW203" s="18"/>
      <c r="AX203" s="18"/>
      <c r="AY203" s="18"/>
      <c r="AZ203" s="18"/>
      <c r="BA203" s="18"/>
      <c r="BB203" s="18"/>
      <c r="BC203" s="18"/>
      <c r="BD203" s="18"/>
      <c r="BE203" s="18"/>
      <c r="BF203" s="18"/>
      <c r="BG203" s="18"/>
      <c r="BH203" s="18"/>
      <c r="BI203" s="18"/>
      <c r="BJ203" s="18"/>
      <c r="BK203" s="18"/>
      <c r="BL203" s="18"/>
      <c r="BM203" s="18"/>
      <c r="BN203" s="18"/>
      <c r="BO203" s="18"/>
      <c r="BP203" s="18"/>
      <c r="BQ203" s="18"/>
      <c r="BR203" s="18"/>
      <c r="BS203" s="18"/>
      <c r="BT203" s="18"/>
      <c r="BU203" s="18"/>
    </row>
    <row r="204" spans="1:73" x14ac:dyDescent="0.25">
      <c r="A204" s="26"/>
      <c r="B204" s="26"/>
      <c r="C204" s="26"/>
      <c r="D204" s="26"/>
      <c r="E204" s="26"/>
      <c r="F204" s="26"/>
      <c r="G204" s="26"/>
      <c r="H204" s="26"/>
      <c r="I204" s="26"/>
      <c r="J204" s="26"/>
      <c r="K204" s="26"/>
      <c r="L204" s="26"/>
      <c r="M204" s="26"/>
      <c r="N204" s="26"/>
      <c r="O204" s="26"/>
      <c r="P204" s="26"/>
      <c r="Q204" s="26"/>
      <c r="R204" s="26"/>
      <c r="S204" s="26"/>
      <c r="T204" s="26"/>
      <c r="U204" s="26"/>
      <c r="V204" s="18"/>
      <c r="W204" s="18"/>
      <c r="X204" s="18"/>
      <c r="Y204" s="18"/>
      <c r="Z204" s="18"/>
      <c r="AA204" s="18"/>
      <c r="AB204" s="18"/>
      <c r="AC204" s="18"/>
      <c r="AD204" s="18"/>
      <c r="AE204" s="18"/>
      <c r="AF204" s="18"/>
      <c r="AG204" s="18"/>
      <c r="AH204" s="18"/>
      <c r="AI204" s="18"/>
      <c r="AJ204" s="18"/>
      <c r="AK204" s="18"/>
      <c r="AL204" s="18"/>
      <c r="AM204" s="18"/>
      <c r="AN204" s="18"/>
      <c r="AO204" s="18"/>
      <c r="AP204" s="18"/>
      <c r="AQ204" s="18"/>
      <c r="AR204" s="18"/>
      <c r="AS204" s="18"/>
      <c r="AT204" s="18"/>
      <c r="AU204" s="18"/>
      <c r="AV204" s="18"/>
      <c r="AW204" s="18"/>
      <c r="AX204" s="18"/>
      <c r="AY204" s="18"/>
      <c r="AZ204" s="18"/>
      <c r="BA204" s="18"/>
      <c r="BB204" s="18"/>
      <c r="BC204" s="18"/>
      <c r="BD204" s="18"/>
      <c r="BE204" s="18"/>
      <c r="BF204" s="18"/>
      <c r="BG204" s="18"/>
      <c r="BH204" s="18"/>
      <c r="BI204" s="18"/>
      <c r="BJ204" s="18"/>
      <c r="BK204" s="18"/>
      <c r="BL204" s="18"/>
      <c r="BM204" s="18"/>
      <c r="BN204" s="18"/>
      <c r="BO204" s="18"/>
      <c r="BP204" s="18"/>
      <c r="BQ204" s="18"/>
      <c r="BR204" s="18"/>
      <c r="BS204" s="18"/>
      <c r="BT204" s="18"/>
      <c r="BU204" s="18"/>
    </row>
    <row r="205" spans="1:73" x14ac:dyDescent="0.25">
      <c r="A205" s="26"/>
      <c r="B205" s="26"/>
      <c r="C205" s="26"/>
      <c r="D205" s="26"/>
      <c r="E205" s="26"/>
      <c r="F205" s="26"/>
      <c r="G205" s="26"/>
      <c r="H205" s="26"/>
      <c r="I205" s="26"/>
      <c r="J205" s="26"/>
      <c r="K205" s="26"/>
      <c r="L205" s="26"/>
      <c r="M205" s="26"/>
      <c r="N205" s="26"/>
      <c r="O205" s="26"/>
      <c r="P205" s="26"/>
      <c r="Q205" s="26"/>
      <c r="R205" s="26"/>
      <c r="S205" s="26"/>
      <c r="T205" s="26"/>
      <c r="U205" s="26"/>
      <c r="V205" s="18"/>
      <c r="W205" s="18"/>
      <c r="X205" s="18"/>
      <c r="Y205" s="18"/>
      <c r="Z205" s="18"/>
      <c r="AA205" s="18"/>
      <c r="AB205" s="18"/>
      <c r="AC205" s="18"/>
      <c r="AD205" s="18"/>
      <c r="AE205" s="18"/>
      <c r="AF205" s="18"/>
      <c r="AG205" s="18"/>
      <c r="AH205" s="18"/>
      <c r="AI205" s="18"/>
      <c r="AJ205" s="18"/>
      <c r="AK205" s="18"/>
      <c r="AL205" s="18"/>
      <c r="AM205" s="18"/>
      <c r="AN205" s="18"/>
      <c r="AO205" s="18"/>
      <c r="AP205" s="18"/>
      <c r="AQ205" s="18"/>
      <c r="AR205" s="18"/>
      <c r="AS205" s="18"/>
      <c r="AT205" s="18"/>
      <c r="AU205" s="18"/>
      <c r="AV205" s="18"/>
      <c r="AW205" s="18"/>
      <c r="AX205" s="18"/>
      <c r="AY205" s="18"/>
      <c r="AZ205" s="18"/>
      <c r="BA205" s="18"/>
      <c r="BB205" s="18"/>
      <c r="BC205" s="18"/>
      <c r="BD205" s="18"/>
      <c r="BE205" s="18"/>
      <c r="BF205" s="18"/>
      <c r="BG205" s="18"/>
      <c r="BH205" s="18"/>
      <c r="BI205" s="18"/>
      <c r="BJ205" s="18"/>
      <c r="BK205" s="18"/>
      <c r="BL205" s="18"/>
      <c r="BM205" s="18"/>
      <c r="BN205" s="18"/>
      <c r="BO205" s="18"/>
      <c r="BP205" s="18"/>
      <c r="BQ205" s="18"/>
      <c r="BR205" s="18"/>
      <c r="BS205" s="18"/>
      <c r="BT205" s="18"/>
      <c r="BU205" s="18"/>
    </row>
    <row r="206" spans="1:73" x14ac:dyDescent="0.25">
      <c r="A206" s="26"/>
      <c r="B206" s="26"/>
      <c r="C206" s="26"/>
      <c r="D206" s="26"/>
      <c r="E206" s="26"/>
      <c r="F206" s="26"/>
      <c r="G206" s="26"/>
      <c r="H206" s="26"/>
      <c r="I206" s="26"/>
      <c r="J206" s="26"/>
      <c r="K206" s="26"/>
      <c r="L206" s="26"/>
      <c r="M206" s="26"/>
      <c r="N206" s="26"/>
      <c r="O206" s="26"/>
      <c r="P206" s="26"/>
      <c r="Q206" s="26"/>
      <c r="R206" s="26"/>
      <c r="S206" s="26"/>
      <c r="T206" s="26"/>
      <c r="U206" s="26"/>
      <c r="V206" s="18"/>
      <c r="W206" s="18"/>
      <c r="X206" s="18"/>
      <c r="Y206" s="18"/>
      <c r="Z206" s="18"/>
      <c r="AA206" s="18"/>
      <c r="AB206" s="18"/>
      <c r="AC206" s="18"/>
      <c r="AD206" s="18"/>
      <c r="AE206" s="18"/>
      <c r="AF206" s="18"/>
      <c r="AG206" s="18"/>
      <c r="AH206" s="18"/>
      <c r="AI206" s="18"/>
      <c r="AJ206" s="18"/>
      <c r="AK206" s="18"/>
      <c r="AL206" s="18"/>
      <c r="AM206" s="18"/>
      <c r="AN206" s="18"/>
      <c r="AO206" s="18"/>
      <c r="AP206" s="18"/>
      <c r="AQ206" s="18"/>
      <c r="AR206" s="18"/>
      <c r="AS206" s="18"/>
      <c r="AT206" s="18"/>
      <c r="AU206" s="18"/>
      <c r="AV206" s="18"/>
      <c r="AW206" s="18"/>
      <c r="AX206" s="18"/>
      <c r="AY206" s="18"/>
      <c r="AZ206" s="18"/>
      <c r="BA206" s="18"/>
      <c r="BB206" s="18"/>
      <c r="BC206" s="18"/>
      <c r="BD206" s="18"/>
      <c r="BE206" s="18"/>
      <c r="BF206" s="18"/>
      <c r="BG206" s="18"/>
      <c r="BH206" s="18"/>
      <c r="BI206" s="18"/>
      <c r="BJ206" s="18"/>
      <c r="BK206" s="18"/>
      <c r="BL206" s="18"/>
      <c r="BM206" s="18"/>
      <c r="BN206" s="18"/>
      <c r="BO206" s="18"/>
      <c r="BP206" s="18"/>
      <c r="BQ206" s="18"/>
      <c r="BR206" s="18"/>
      <c r="BS206" s="18"/>
      <c r="BT206" s="18"/>
      <c r="BU206" s="18"/>
    </row>
    <row r="207" spans="1:73" x14ac:dyDescent="0.25">
      <c r="A207" s="26"/>
      <c r="B207" s="26"/>
      <c r="C207" s="26"/>
      <c r="D207" s="26"/>
      <c r="E207" s="26"/>
      <c r="F207" s="26"/>
      <c r="G207" s="26"/>
      <c r="H207" s="26"/>
      <c r="I207" s="26"/>
      <c r="J207" s="26"/>
      <c r="K207" s="26"/>
      <c r="L207" s="26"/>
      <c r="M207" s="26"/>
      <c r="N207" s="26"/>
      <c r="O207" s="26"/>
      <c r="P207" s="26"/>
      <c r="Q207" s="26"/>
      <c r="R207" s="26"/>
      <c r="S207" s="26"/>
      <c r="T207" s="26"/>
      <c r="U207" s="26"/>
      <c r="V207" s="18"/>
      <c r="W207" s="18"/>
      <c r="X207" s="18"/>
      <c r="Y207" s="18"/>
      <c r="Z207" s="18"/>
      <c r="AA207" s="18"/>
      <c r="AB207" s="18"/>
      <c r="AC207" s="18"/>
      <c r="AD207" s="18"/>
      <c r="AE207" s="18"/>
      <c r="AF207" s="18"/>
      <c r="AG207" s="18"/>
      <c r="AH207" s="18"/>
      <c r="AI207" s="18"/>
      <c r="AJ207" s="18"/>
      <c r="AK207" s="18"/>
      <c r="AL207" s="18"/>
      <c r="AM207" s="18"/>
      <c r="AN207" s="18"/>
      <c r="AO207" s="18"/>
      <c r="AP207" s="18"/>
      <c r="AQ207" s="18"/>
      <c r="AR207" s="18"/>
      <c r="AS207" s="18"/>
      <c r="AT207" s="18"/>
      <c r="AU207" s="18"/>
      <c r="AV207" s="18"/>
      <c r="AW207" s="18"/>
      <c r="AX207" s="18"/>
      <c r="AY207" s="18"/>
      <c r="AZ207" s="18"/>
      <c r="BA207" s="18"/>
      <c r="BB207" s="18"/>
      <c r="BC207" s="18"/>
      <c r="BD207" s="18"/>
      <c r="BE207" s="18"/>
      <c r="BF207" s="18"/>
      <c r="BG207" s="18"/>
      <c r="BH207" s="18"/>
      <c r="BI207" s="18"/>
      <c r="BJ207" s="18"/>
      <c r="BK207" s="18"/>
      <c r="BL207" s="18"/>
      <c r="BM207" s="18"/>
      <c r="BN207" s="18"/>
      <c r="BO207" s="18"/>
      <c r="BP207" s="18"/>
      <c r="BQ207" s="18"/>
      <c r="BR207" s="18"/>
      <c r="BS207" s="18"/>
      <c r="BT207" s="18"/>
      <c r="BU207" s="18"/>
    </row>
    <row r="208" spans="1:73" x14ac:dyDescent="0.25">
      <c r="A208" s="26"/>
      <c r="B208" s="26"/>
      <c r="C208" s="26"/>
      <c r="D208" s="26"/>
      <c r="E208" s="26"/>
      <c r="F208" s="26"/>
      <c r="G208" s="26"/>
      <c r="H208" s="26"/>
      <c r="I208" s="26"/>
      <c r="J208" s="26"/>
      <c r="K208" s="26"/>
      <c r="L208" s="26"/>
      <c r="M208" s="26"/>
      <c r="N208" s="26"/>
      <c r="O208" s="26"/>
      <c r="P208" s="26"/>
      <c r="Q208" s="26"/>
      <c r="R208" s="26"/>
      <c r="S208" s="26"/>
      <c r="T208" s="26"/>
      <c r="U208" s="26"/>
      <c r="V208" s="18"/>
      <c r="W208" s="18"/>
      <c r="X208" s="18"/>
      <c r="Y208" s="18"/>
      <c r="Z208" s="18"/>
      <c r="AA208" s="18"/>
      <c r="AB208" s="18"/>
      <c r="AC208" s="18"/>
      <c r="AD208" s="18"/>
      <c r="AE208" s="18"/>
      <c r="AF208" s="18"/>
      <c r="AG208" s="18"/>
      <c r="AH208" s="18"/>
      <c r="AI208" s="18"/>
      <c r="AJ208" s="18"/>
      <c r="AK208" s="18"/>
      <c r="AL208" s="18"/>
      <c r="AM208" s="18"/>
      <c r="AN208" s="18"/>
      <c r="AO208" s="18"/>
      <c r="AP208" s="18"/>
      <c r="AQ208" s="18"/>
      <c r="AR208" s="18"/>
      <c r="AS208" s="18"/>
      <c r="AT208" s="18"/>
      <c r="AU208" s="18"/>
      <c r="AV208" s="18"/>
      <c r="AW208" s="18"/>
      <c r="AX208" s="18"/>
      <c r="AY208" s="18"/>
      <c r="AZ208" s="18"/>
      <c r="BA208" s="18"/>
      <c r="BB208" s="18"/>
      <c r="BC208" s="18"/>
      <c r="BD208" s="18"/>
      <c r="BE208" s="18"/>
      <c r="BF208" s="18"/>
      <c r="BG208" s="18"/>
      <c r="BH208" s="18"/>
      <c r="BI208" s="18"/>
      <c r="BJ208" s="18"/>
      <c r="BK208" s="18"/>
      <c r="BL208" s="18"/>
      <c r="BM208" s="18"/>
      <c r="BN208" s="18"/>
      <c r="BO208" s="18"/>
      <c r="BP208" s="18"/>
      <c r="BQ208" s="18"/>
      <c r="BR208" s="18"/>
      <c r="BS208" s="18"/>
      <c r="BT208" s="18"/>
      <c r="BU208" s="18"/>
    </row>
    <row r="209" spans="1:73" x14ac:dyDescent="0.25">
      <c r="A209" s="26"/>
      <c r="B209" s="26"/>
      <c r="C209" s="26"/>
      <c r="D209" s="26"/>
      <c r="E209" s="26"/>
      <c r="F209" s="26"/>
      <c r="G209" s="26"/>
      <c r="H209" s="26"/>
      <c r="I209" s="26"/>
      <c r="J209" s="26"/>
      <c r="K209" s="26"/>
      <c r="L209" s="26"/>
      <c r="M209" s="26"/>
      <c r="N209" s="26"/>
      <c r="O209" s="26"/>
      <c r="P209" s="26"/>
      <c r="Q209" s="26"/>
      <c r="R209" s="26"/>
      <c r="S209" s="26"/>
      <c r="T209" s="26"/>
      <c r="U209" s="26"/>
      <c r="V209" s="18"/>
      <c r="W209" s="18"/>
      <c r="X209" s="18"/>
      <c r="Y209" s="18"/>
      <c r="Z209" s="18"/>
      <c r="AA209" s="18"/>
      <c r="AB209" s="18"/>
      <c r="AC209" s="18"/>
      <c r="AD209" s="18"/>
      <c r="AE209" s="18"/>
      <c r="AF209" s="18"/>
      <c r="AG209" s="18"/>
      <c r="AH209" s="18"/>
      <c r="AI209" s="18"/>
      <c r="AJ209" s="18"/>
      <c r="AK209" s="18"/>
      <c r="AL209" s="18"/>
      <c r="AM209" s="18"/>
      <c r="AN209" s="18"/>
      <c r="AO209" s="18"/>
      <c r="AP209" s="18"/>
      <c r="AQ209" s="18"/>
      <c r="AR209" s="18"/>
      <c r="AS209" s="18"/>
      <c r="AT209" s="18"/>
      <c r="AU209" s="18"/>
      <c r="AV209" s="18"/>
      <c r="AW209" s="18"/>
      <c r="AX209" s="18"/>
      <c r="AY209" s="18"/>
      <c r="AZ209" s="18"/>
      <c r="BA209" s="18"/>
      <c r="BB209" s="18"/>
      <c r="BC209" s="18"/>
      <c r="BD209" s="18"/>
      <c r="BE209" s="18"/>
      <c r="BF209" s="18"/>
      <c r="BG209" s="18"/>
      <c r="BH209" s="18"/>
      <c r="BI209" s="18"/>
      <c r="BJ209" s="18"/>
      <c r="BK209" s="18"/>
      <c r="BL209" s="18"/>
      <c r="BM209" s="18"/>
      <c r="BN209" s="18"/>
      <c r="BO209" s="18"/>
      <c r="BP209" s="18"/>
      <c r="BQ209" s="18"/>
      <c r="BR209" s="18"/>
      <c r="BS209" s="18"/>
      <c r="BT209" s="18"/>
      <c r="BU209" s="18"/>
    </row>
    <row r="210" spans="1:73" x14ac:dyDescent="0.25">
      <c r="A210" s="26"/>
      <c r="B210" s="26"/>
      <c r="C210" s="26"/>
      <c r="D210" s="26"/>
      <c r="E210" s="26"/>
      <c r="F210" s="26"/>
      <c r="G210" s="26"/>
      <c r="H210" s="26"/>
      <c r="I210" s="26"/>
      <c r="J210" s="26"/>
      <c r="K210" s="26"/>
      <c r="L210" s="26"/>
      <c r="M210" s="26"/>
      <c r="N210" s="26"/>
      <c r="O210" s="26"/>
      <c r="P210" s="26"/>
      <c r="Q210" s="26"/>
      <c r="R210" s="26"/>
      <c r="S210" s="26"/>
      <c r="T210" s="26"/>
      <c r="U210" s="26"/>
      <c r="V210" s="18"/>
      <c r="W210" s="18"/>
      <c r="X210" s="18"/>
      <c r="Y210" s="18"/>
      <c r="Z210" s="18"/>
      <c r="AA210" s="18"/>
      <c r="AB210" s="18"/>
      <c r="AC210" s="18"/>
      <c r="AD210" s="18"/>
      <c r="AE210" s="18"/>
      <c r="AF210" s="18"/>
      <c r="AG210" s="18"/>
      <c r="AH210" s="18"/>
      <c r="AI210" s="18"/>
      <c r="AJ210" s="18"/>
      <c r="AK210" s="18"/>
      <c r="AL210" s="18"/>
      <c r="AM210" s="18"/>
      <c r="AN210" s="18"/>
      <c r="AO210" s="18"/>
      <c r="AP210" s="18"/>
      <c r="AQ210" s="18"/>
      <c r="AR210" s="18"/>
      <c r="AS210" s="18"/>
      <c r="AT210" s="18"/>
      <c r="AU210" s="18"/>
      <c r="AV210" s="18"/>
      <c r="AW210" s="18"/>
      <c r="AX210" s="18"/>
      <c r="AY210" s="18"/>
      <c r="AZ210" s="18"/>
      <c r="BA210" s="18"/>
      <c r="BB210" s="18"/>
      <c r="BC210" s="18"/>
      <c r="BD210" s="18"/>
      <c r="BE210" s="18"/>
      <c r="BF210" s="18"/>
      <c r="BG210" s="18"/>
      <c r="BH210" s="18"/>
      <c r="BI210" s="18"/>
      <c r="BJ210" s="18"/>
      <c r="BK210" s="18"/>
      <c r="BL210" s="18"/>
      <c r="BM210" s="18"/>
      <c r="BN210" s="18"/>
      <c r="BO210" s="18"/>
      <c r="BP210" s="18"/>
      <c r="BQ210" s="18"/>
      <c r="BR210" s="18"/>
      <c r="BS210" s="18"/>
      <c r="BT210" s="18"/>
      <c r="BU210" s="18"/>
    </row>
    <row r="211" spans="1:73" x14ac:dyDescent="0.25">
      <c r="A211" s="26"/>
      <c r="B211" s="26"/>
      <c r="C211" s="26"/>
      <c r="D211" s="26"/>
      <c r="E211" s="26"/>
      <c r="F211" s="26"/>
      <c r="G211" s="26"/>
      <c r="H211" s="26"/>
      <c r="I211" s="26"/>
      <c r="J211" s="26"/>
      <c r="K211" s="26"/>
      <c r="L211" s="26"/>
      <c r="M211" s="26"/>
      <c r="N211" s="26"/>
      <c r="O211" s="26"/>
      <c r="P211" s="26"/>
      <c r="Q211" s="26"/>
      <c r="R211" s="26"/>
      <c r="S211" s="26"/>
      <c r="T211" s="26"/>
      <c r="U211" s="26"/>
      <c r="V211" s="18"/>
      <c r="W211" s="18"/>
      <c r="X211" s="18"/>
      <c r="Y211" s="18"/>
      <c r="Z211" s="18"/>
      <c r="AA211" s="18"/>
      <c r="AB211" s="18"/>
      <c r="AC211" s="18"/>
      <c r="AD211" s="18"/>
      <c r="AE211" s="18"/>
      <c r="AF211" s="18"/>
      <c r="AG211" s="18"/>
      <c r="AH211" s="18"/>
      <c r="AI211" s="18"/>
      <c r="AJ211" s="18"/>
      <c r="AK211" s="18"/>
      <c r="AL211" s="18"/>
      <c r="AM211" s="18"/>
      <c r="AN211" s="18"/>
      <c r="AO211" s="18"/>
      <c r="AP211" s="18"/>
      <c r="AQ211" s="18"/>
      <c r="AR211" s="18"/>
      <c r="AS211" s="18"/>
      <c r="AT211" s="18"/>
      <c r="AU211" s="18"/>
      <c r="AV211" s="18"/>
      <c r="AW211" s="18"/>
      <c r="AX211" s="18"/>
      <c r="AY211" s="18"/>
      <c r="AZ211" s="18"/>
      <c r="BA211" s="18"/>
      <c r="BB211" s="18"/>
      <c r="BC211" s="18"/>
      <c r="BD211" s="18"/>
      <c r="BE211" s="18"/>
      <c r="BF211" s="18"/>
      <c r="BG211" s="18"/>
      <c r="BH211" s="18"/>
      <c r="BI211" s="18"/>
      <c r="BJ211" s="18"/>
      <c r="BK211" s="18"/>
      <c r="BL211" s="18"/>
      <c r="BM211" s="18"/>
      <c r="BN211" s="18"/>
      <c r="BO211" s="18"/>
      <c r="BP211" s="18"/>
      <c r="BQ211" s="18"/>
      <c r="BR211" s="18"/>
      <c r="BS211" s="18"/>
      <c r="BT211" s="18"/>
      <c r="BU211" s="18"/>
    </row>
    <row r="212" spans="1:73" x14ac:dyDescent="0.25">
      <c r="A212" s="26"/>
      <c r="B212" s="26"/>
      <c r="C212" s="26"/>
      <c r="D212" s="26"/>
      <c r="E212" s="26"/>
      <c r="F212" s="26"/>
      <c r="G212" s="26"/>
      <c r="H212" s="26"/>
      <c r="I212" s="26"/>
      <c r="J212" s="26"/>
      <c r="K212" s="26"/>
      <c r="L212" s="26"/>
      <c r="M212" s="26"/>
      <c r="N212" s="26"/>
      <c r="O212" s="26"/>
      <c r="P212" s="26"/>
      <c r="Q212" s="26"/>
      <c r="R212" s="26"/>
      <c r="S212" s="26"/>
      <c r="T212" s="26"/>
      <c r="U212" s="26"/>
      <c r="V212" s="18"/>
      <c r="W212" s="18"/>
      <c r="X212" s="18"/>
      <c r="Y212" s="18"/>
      <c r="Z212" s="18"/>
      <c r="AA212" s="18"/>
      <c r="AB212" s="18"/>
      <c r="AC212" s="18"/>
      <c r="AD212" s="18"/>
      <c r="AE212" s="18"/>
      <c r="AF212" s="18"/>
      <c r="AG212" s="18"/>
      <c r="AH212" s="18"/>
      <c r="AI212" s="18"/>
      <c r="AJ212" s="18"/>
      <c r="AK212" s="18"/>
      <c r="AL212" s="18"/>
      <c r="AM212" s="18"/>
      <c r="AN212" s="18"/>
      <c r="AO212" s="18"/>
      <c r="AP212" s="18"/>
      <c r="AQ212" s="18"/>
      <c r="AR212" s="18"/>
      <c r="AS212" s="18"/>
      <c r="AT212" s="18"/>
      <c r="AU212" s="18"/>
      <c r="AV212" s="18"/>
      <c r="AW212" s="18"/>
      <c r="AX212" s="18"/>
      <c r="AY212" s="18"/>
      <c r="AZ212" s="18"/>
      <c r="BA212" s="18"/>
      <c r="BB212" s="18"/>
      <c r="BC212" s="18"/>
      <c r="BD212" s="18"/>
      <c r="BE212" s="18"/>
      <c r="BF212" s="18"/>
      <c r="BG212" s="18"/>
      <c r="BH212" s="18"/>
      <c r="BI212" s="18"/>
      <c r="BJ212" s="18"/>
      <c r="BK212" s="18"/>
      <c r="BL212" s="18"/>
      <c r="BM212" s="18"/>
      <c r="BN212" s="18"/>
      <c r="BO212" s="18"/>
      <c r="BP212" s="18"/>
      <c r="BQ212" s="18"/>
      <c r="BR212" s="18"/>
      <c r="BS212" s="18"/>
      <c r="BT212" s="18"/>
      <c r="BU212" s="18"/>
    </row>
    <row r="213" spans="1:73" x14ac:dyDescent="0.25">
      <c r="A213" s="26"/>
      <c r="B213" s="26"/>
      <c r="C213" s="26"/>
      <c r="D213" s="26"/>
      <c r="E213" s="26"/>
      <c r="F213" s="26"/>
      <c r="G213" s="26"/>
      <c r="H213" s="26"/>
      <c r="I213" s="26"/>
      <c r="J213" s="26"/>
      <c r="K213" s="26"/>
      <c r="L213" s="26"/>
      <c r="M213" s="26"/>
      <c r="N213" s="26"/>
      <c r="O213" s="26"/>
      <c r="P213" s="26"/>
      <c r="Q213" s="26"/>
      <c r="R213" s="26"/>
      <c r="S213" s="26"/>
      <c r="T213" s="26"/>
      <c r="U213" s="26"/>
      <c r="V213" s="18"/>
      <c r="W213" s="18"/>
      <c r="X213" s="18"/>
      <c r="Y213" s="18"/>
      <c r="Z213" s="18"/>
      <c r="AA213" s="18"/>
      <c r="AB213" s="18"/>
      <c r="AC213" s="18"/>
      <c r="AD213" s="18"/>
      <c r="AE213" s="18"/>
      <c r="AF213" s="18"/>
      <c r="AG213" s="18"/>
      <c r="AH213" s="18"/>
      <c r="AI213" s="18"/>
      <c r="AJ213" s="18"/>
      <c r="AK213" s="18"/>
      <c r="AL213" s="18"/>
      <c r="AM213" s="18"/>
      <c r="AN213" s="18"/>
      <c r="AO213" s="18"/>
      <c r="AP213" s="18"/>
      <c r="AQ213" s="18"/>
      <c r="AR213" s="18"/>
      <c r="AS213" s="18"/>
      <c r="AT213" s="18"/>
      <c r="AU213" s="18"/>
      <c r="AV213" s="18"/>
      <c r="AW213" s="18"/>
      <c r="AX213" s="18"/>
      <c r="AY213" s="18"/>
      <c r="AZ213" s="18"/>
      <c r="BA213" s="18"/>
      <c r="BB213" s="18"/>
      <c r="BC213" s="18"/>
      <c r="BD213" s="18"/>
      <c r="BE213" s="18"/>
      <c r="BF213" s="18"/>
      <c r="BG213" s="18"/>
      <c r="BH213" s="18"/>
      <c r="BI213" s="18"/>
      <c r="BJ213" s="18"/>
      <c r="BK213" s="18"/>
      <c r="BL213" s="18"/>
      <c r="BM213" s="18"/>
      <c r="BN213" s="18"/>
      <c r="BO213" s="18"/>
      <c r="BP213" s="18"/>
      <c r="BQ213" s="18"/>
      <c r="BR213" s="18"/>
      <c r="BS213" s="18"/>
      <c r="BT213" s="18"/>
      <c r="BU213" s="18"/>
    </row>
    <row r="214" spans="1:73" x14ac:dyDescent="0.25">
      <c r="A214" s="26"/>
      <c r="B214" s="26"/>
      <c r="C214" s="26"/>
      <c r="D214" s="26"/>
      <c r="E214" s="26"/>
      <c r="F214" s="26"/>
      <c r="G214" s="26"/>
      <c r="H214" s="26"/>
      <c r="I214" s="26"/>
      <c r="J214" s="26"/>
      <c r="K214" s="26"/>
      <c r="L214" s="26"/>
      <c r="M214" s="26"/>
      <c r="N214" s="26"/>
      <c r="O214" s="26"/>
      <c r="P214" s="26"/>
      <c r="Q214" s="26"/>
      <c r="R214" s="26"/>
      <c r="S214" s="26"/>
      <c r="T214" s="26"/>
      <c r="U214" s="26"/>
      <c r="V214" s="18"/>
      <c r="W214" s="18"/>
      <c r="X214" s="18"/>
      <c r="Y214" s="18"/>
      <c r="Z214" s="18"/>
      <c r="AA214" s="18"/>
      <c r="AB214" s="18"/>
      <c r="AC214" s="18"/>
      <c r="AD214" s="18"/>
      <c r="AE214" s="18"/>
      <c r="AF214" s="18"/>
      <c r="AG214" s="18"/>
      <c r="AH214" s="18"/>
      <c r="AI214" s="18"/>
      <c r="AJ214" s="18"/>
      <c r="AK214" s="18"/>
      <c r="AL214" s="18"/>
      <c r="AM214" s="18"/>
      <c r="AN214" s="18"/>
      <c r="AO214" s="18"/>
      <c r="AP214" s="18"/>
      <c r="AQ214" s="18"/>
      <c r="AR214" s="18"/>
      <c r="AS214" s="18"/>
      <c r="AT214" s="18"/>
      <c r="AU214" s="18"/>
      <c r="AV214" s="18"/>
      <c r="AW214" s="18"/>
      <c r="AX214" s="18"/>
      <c r="AY214" s="18"/>
      <c r="AZ214" s="18"/>
      <c r="BA214" s="18"/>
      <c r="BB214" s="18"/>
      <c r="BC214" s="18"/>
      <c r="BD214" s="18"/>
      <c r="BE214" s="18"/>
      <c r="BF214" s="18"/>
      <c r="BG214" s="18"/>
      <c r="BH214" s="18"/>
      <c r="BI214" s="18"/>
      <c r="BJ214" s="18"/>
      <c r="BK214" s="18"/>
      <c r="BL214" s="18"/>
      <c r="BM214" s="18"/>
      <c r="BN214" s="18"/>
      <c r="BO214" s="18"/>
      <c r="BP214" s="18"/>
      <c r="BQ214" s="18"/>
      <c r="BR214" s="18"/>
      <c r="BS214" s="18"/>
      <c r="BT214" s="18"/>
      <c r="BU214" s="18"/>
    </row>
    <row r="215" spans="1:73" x14ac:dyDescent="0.25">
      <c r="A215" s="26"/>
      <c r="B215" s="26"/>
      <c r="C215" s="26"/>
      <c r="D215" s="26"/>
      <c r="E215" s="26"/>
      <c r="F215" s="26"/>
      <c r="G215" s="26"/>
      <c r="H215" s="26"/>
      <c r="I215" s="26"/>
      <c r="J215" s="26"/>
      <c r="K215" s="26"/>
      <c r="L215" s="26"/>
      <c r="M215" s="26"/>
      <c r="N215" s="26"/>
      <c r="O215" s="26"/>
      <c r="P215" s="26"/>
      <c r="Q215" s="26"/>
      <c r="R215" s="26"/>
      <c r="S215" s="26"/>
      <c r="T215" s="26"/>
      <c r="U215" s="26"/>
      <c r="V215" s="18"/>
      <c r="W215" s="18"/>
      <c r="X215" s="18"/>
      <c r="Y215" s="18"/>
      <c r="Z215" s="18"/>
      <c r="AA215" s="18"/>
      <c r="AB215" s="18"/>
      <c r="AC215" s="18"/>
      <c r="AD215" s="18"/>
      <c r="AE215" s="18"/>
      <c r="AF215" s="18"/>
      <c r="AG215" s="18"/>
      <c r="AH215" s="18"/>
      <c r="AI215" s="18"/>
      <c r="AJ215" s="18"/>
      <c r="AK215" s="18"/>
      <c r="AL215" s="18"/>
      <c r="AM215" s="18"/>
      <c r="AN215" s="18"/>
      <c r="AO215" s="18"/>
      <c r="AP215" s="18"/>
      <c r="AQ215" s="18"/>
      <c r="AR215" s="18"/>
      <c r="AS215" s="18"/>
      <c r="AT215" s="18"/>
      <c r="AU215" s="18"/>
      <c r="AV215" s="18"/>
      <c r="AW215" s="18"/>
      <c r="AX215" s="18"/>
      <c r="AY215" s="18"/>
      <c r="AZ215" s="18"/>
      <c r="BA215" s="18"/>
      <c r="BB215" s="18"/>
      <c r="BC215" s="18"/>
      <c r="BD215" s="18"/>
      <c r="BE215" s="18"/>
      <c r="BF215" s="18"/>
      <c r="BG215" s="18"/>
      <c r="BH215" s="18"/>
      <c r="BI215" s="18"/>
      <c r="BJ215" s="18"/>
      <c r="BK215" s="18"/>
      <c r="BL215" s="18"/>
      <c r="BM215" s="18"/>
      <c r="BN215" s="18"/>
      <c r="BO215" s="18"/>
      <c r="BP215" s="18"/>
      <c r="BQ215" s="18"/>
      <c r="BR215" s="18"/>
      <c r="BS215" s="18"/>
      <c r="BT215" s="18"/>
      <c r="BU215" s="18"/>
    </row>
    <row r="216" spans="1:73" x14ac:dyDescent="0.25">
      <c r="A216" s="26"/>
      <c r="B216" s="26"/>
      <c r="C216" s="26"/>
      <c r="D216" s="26"/>
      <c r="E216" s="26"/>
      <c r="F216" s="26"/>
      <c r="G216" s="26"/>
      <c r="H216" s="26"/>
      <c r="I216" s="26"/>
      <c r="J216" s="26"/>
      <c r="K216" s="26"/>
      <c r="L216" s="26"/>
      <c r="M216" s="26"/>
      <c r="N216" s="26"/>
      <c r="O216" s="26"/>
      <c r="P216" s="26"/>
      <c r="Q216" s="26"/>
      <c r="R216" s="26"/>
      <c r="S216" s="26"/>
      <c r="T216" s="26"/>
      <c r="U216" s="26"/>
      <c r="V216" s="18"/>
      <c r="W216" s="18"/>
      <c r="X216" s="18"/>
      <c r="Y216" s="18"/>
      <c r="Z216" s="18"/>
      <c r="AA216" s="18"/>
      <c r="AB216" s="18"/>
      <c r="AC216" s="18"/>
      <c r="AD216" s="18"/>
      <c r="AE216" s="18"/>
      <c r="AF216" s="18"/>
      <c r="AG216" s="18"/>
      <c r="AH216" s="18"/>
      <c r="AI216" s="18"/>
      <c r="AJ216" s="18"/>
      <c r="AK216" s="18"/>
      <c r="AL216" s="18"/>
      <c r="AM216" s="18"/>
      <c r="AN216" s="18"/>
      <c r="AO216" s="18"/>
      <c r="AP216" s="18"/>
      <c r="AQ216" s="18"/>
      <c r="AR216" s="18"/>
      <c r="AS216" s="18"/>
      <c r="AT216" s="18"/>
      <c r="AU216" s="18"/>
      <c r="AV216" s="18"/>
      <c r="AW216" s="18"/>
      <c r="AX216" s="18"/>
      <c r="AY216" s="18"/>
      <c r="AZ216" s="18"/>
      <c r="BA216" s="18"/>
      <c r="BB216" s="18"/>
      <c r="BC216" s="18"/>
      <c r="BD216" s="18"/>
      <c r="BE216" s="18"/>
      <c r="BF216" s="18"/>
      <c r="BG216" s="18"/>
      <c r="BH216" s="18"/>
      <c r="BI216" s="18"/>
      <c r="BJ216" s="18"/>
      <c r="BK216" s="18"/>
      <c r="BL216" s="18"/>
      <c r="BM216" s="18"/>
      <c r="BN216" s="18"/>
      <c r="BO216" s="18"/>
      <c r="BP216" s="18"/>
      <c r="BQ216" s="18"/>
      <c r="BR216" s="18"/>
      <c r="BS216" s="18"/>
      <c r="BT216" s="18"/>
      <c r="BU216" s="18"/>
    </row>
    <row r="217" spans="1:73" x14ac:dyDescent="0.25">
      <c r="A217" s="26"/>
      <c r="B217" s="26"/>
      <c r="C217" s="26"/>
      <c r="D217" s="26"/>
      <c r="E217" s="26"/>
      <c r="F217" s="26"/>
      <c r="G217" s="26"/>
      <c r="H217" s="26"/>
      <c r="I217" s="26"/>
      <c r="J217" s="26"/>
      <c r="K217" s="26"/>
      <c r="L217" s="26"/>
      <c r="M217" s="26"/>
      <c r="N217" s="26"/>
      <c r="O217" s="26"/>
      <c r="P217" s="26"/>
      <c r="Q217" s="26"/>
      <c r="R217" s="26"/>
      <c r="S217" s="26"/>
      <c r="T217" s="26"/>
      <c r="U217" s="26"/>
      <c r="V217" s="18"/>
      <c r="W217" s="18"/>
      <c r="X217" s="18"/>
      <c r="Y217" s="18"/>
      <c r="Z217" s="18"/>
      <c r="AA217" s="18"/>
      <c r="AB217" s="18"/>
      <c r="AC217" s="18"/>
      <c r="AD217" s="18"/>
      <c r="AE217" s="18"/>
      <c r="AF217" s="18"/>
      <c r="AG217" s="18"/>
      <c r="AH217" s="18"/>
      <c r="AI217" s="18"/>
      <c r="AJ217" s="18"/>
      <c r="AK217" s="18"/>
      <c r="AL217" s="18"/>
      <c r="AM217" s="18"/>
      <c r="AN217" s="18"/>
      <c r="AO217" s="18"/>
      <c r="AP217" s="18"/>
      <c r="AQ217" s="18"/>
      <c r="AR217" s="18"/>
      <c r="AS217" s="18"/>
      <c r="AT217" s="18"/>
      <c r="AU217" s="18"/>
      <c r="AV217" s="18"/>
      <c r="AW217" s="18"/>
      <c r="AX217" s="18"/>
      <c r="AY217" s="18"/>
      <c r="AZ217" s="18"/>
      <c r="BA217" s="18"/>
      <c r="BB217" s="18"/>
      <c r="BC217" s="18"/>
      <c r="BD217" s="18"/>
      <c r="BE217" s="18"/>
      <c r="BF217" s="18"/>
      <c r="BG217" s="18"/>
      <c r="BH217" s="18"/>
      <c r="BI217" s="18"/>
      <c r="BJ217" s="18"/>
      <c r="BK217" s="18"/>
      <c r="BL217" s="18"/>
      <c r="BM217" s="18"/>
      <c r="BN217" s="18"/>
      <c r="BO217" s="18"/>
      <c r="BP217" s="18"/>
      <c r="BQ217" s="18"/>
      <c r="BR217" s="18"/>
      <c r="BS217" s="18"/>
      <c r="BT217" s="18"/>
      <c r="BU217" s="18"/>
    </row>
    <row r="218" spans="1:73" x14ac:dyDescent="0.25">
      <c r="A218" s="26"/>
      <c r="B218" s="26"/>
      <c r="C218" s="26"/>
      <c r="D218" s="26"/>
      <c r="E218" s="26"/>
      <c r="F218" s="26"/>
      <c r="G218" s="26"/>
      <c r="H218" s="26"/>
      <c r="I218" s="26"/>
      <c r="J218" s="26"/>
      <c r="K218" s="26"/>
      <c r="L218" s="26"/>
      <c r="M218" s="26"/>
      <c r="N218" s="26"/>
      <c r="O218" s="26"/>
      <c r="P218" s="26"/>
      <c r="Q218" s="26"/>
      <c r="R218" s="26"/>
      <c r="S218" s="26"/>
      <c r="T218" s="26"/>
      <c r="U218" s="26"/>
      <c r="V218" s="18"/>
      <c r="W218" s="18"/>
      <c r="X218" s="18"/>
      <c r="Y218" s="18"/>
      <c r="Z218" s="18"/>
      <c r="AA218" s="18"/>
      <c r="AB218" s="18"/>
      <c r="AC218" s="18"/>
      <c r="AD218" s="18"/>
      <c r="AE218" s="18"/>
      <c r="AF218" s="18"/>
      <c r="AG218" s="18"/>
      <c r="AH218" s="18"/>
      <c r="AI218" s="18"/>
      <c r="AJ218" s="18"/>
      <c r="AK218" s="18"/>
      <c r="AL218" s="18"/>
      <c r="AM218" s="18"/>
      <c r="AN218" s="18"/>
      <c r="AO218" s="18"/>
      <c r="AP218" s="18"/>
      <c r="AQ218" s="18"/>
      <c r="AR218" s="18"/>
      <c r="AS218" s="18"/>
      <c r="AT218" s="18"/>
      <c r="AU218" s="18"/>
      <c r="AV218" s="18"/>
      <c r="AW218" s="18"/>
      <c r="AX218" s="18"/>
      <c r="AY218" s="18"/>
      <c r="AZ218" s="18"/>
      <c r="BA218" s="18"/>
      <c r="BB218" s="18"/>
      <c r="BC218" s="18"/>
      <c r="BD218" s="18"/>
      <c r="BE218" s="18"/>
      <c r="BF218" s="18"/>
      <c r="BG218" s="18"/>
      <c r="BH218" s="18"/>
      <c r="BI218" s="18"/>
      <c r="BJ218" s="18"/>
      <c r="BK218" s="18"/>
      <c r="BL218" s="18"/>
      <c r="BM218" s="18"/>
      <c r="BN218" s="18"/>
      <c r="BO218" s="18"/>
      <c r="BP218" s="18"/>
      <c r="BQ218" s="18"/>
      <c r="BR218" s="18"/>
      <c r="BS218" s="18"/>
      <c r="BT218" s="18"/>
      <c r="BU218" s="18"/>
    </row>
    <row r="219" spans="1:73" x14ac:dyDescent="0.25">
      <c r="A219" s="26"/>
      <c r="B219" s="26"/>
      <c r="C219" s="26"/>
      <c r="D219" s="26"/>
      <c r="E219" s="26"/>
      <c r="F219" s="26"/>
      <c r="G219" s="26"/>
      <c r="H219" s="26"/>
      <c r="I219" s="26"/>
      <c r="J219" s="26"/>
      <c r="K219" s="26"/>
      <c r="L219" s="26"/>
      <c r="M219" s="26"/>
      <c r="N219" s="26"/>
      <c r="O219" s="26"/>
      <c r="P219" s="26"/>
      <c r="Q219" s="26"/>
      <c r="R219" s="26"/>
      <c r="S219" s="26"/>
      <c r="T219" s="26"/>
      <c r="U219" s="26"/>
      <c r="V219" s="18"/>
      <c r="W219" s="18"/>
      <c r="X219" s="18"/>
      <c r="Y219" s="18"/>
      <c r="Z219" s="18"/>
      <c r="AA219" s="18"/>
      <c r="AB219" s="18"/>
      <c r="AC219" s="18"/>
      <c r="AD219" s="18"/>
      <c r="AE219" s="18"/>
      <c r="AF219" s="18"/>
      <c r="AG219" s="18"/>
      <c r="AH219" s="18"/>
      <c r="AI219" s="18"/>
      <c r="AJ219" s="18"/>
      <c r="AK219" s="18"/>
      <c r="AL219" s="18"/>
      <c r="AM219" s="18"/>
      <c r="AN219" s="18"/>
      <c r="AO219" s="18"/>
      <c r="AP219" s="18"/>
      <c r="AQ219" s="18"/>
      <c r="AR219" s="18"/>
      <c r="AS219" s="18"/>
      <c r="AT219" s="18"/>
      <c r="AU219" s="18"/>
      <c r="AV219" s="18"/>
      <c r="AW219" s="18"/>
      <c r="AX219" s="18"/>
      <c r="AY219" s="18"/>
      <c r="AZ219" s="18"/>
      <c r="BA219" s="18"/>
      <c r="BB219" s="18"/>
      <c r="BC219" s="18"/>
      <c r="BD219" s="18"/>
      <c r="BE219" s="18"/>
      <c r="BF219" s="18"/>
      <c r="BG219" s="18"/>
      <c r="BH219" s="18"/>
      <c r="BI219" s="18"/>
      <c r="BJ219" s="18"/>
      <c r="BK219" s="18"/>
      <c r="BL219" s="18"/>
      <c r="BM219" s="18"/>
      <c r="BN219" s="18"/>
      <c r="BO219" s="18"/>
      <c r="BP219" s="18"/>
      <c r="BQ219" s="18"/>
      <c r="BR219" s="18"/>
      <c r="BS219" s="18"/>
      <c r="BT219" s="18"/>
      <c r="BU219" s="18"/>
    </row>
    <row r="220" spans="1:73" x14ac:dyDescent="0.25">
      <c r="A220" s="26"/>
      <c r="B220" s="26"/>
      <c r="C220" s="26"/>
      <c r="D220" s="26"/>
      <c r="E220" s="26"/>
      <c r="F220" s="26"/>
      <c r="G220" s="26"/>
      <c r="H220" s="26"/>
      <c r="I220" s="26"/>
      <c r="J220" s="26"/>
      <c r="K220" s="26"/>
      <c r="L220" s="26"/>
      <c r="M220" s="26"/>
      <c r="N220" s="26"/>
      <c r="O220" s="26"/>
      <c r="P220" s="26"/>
      <c r="Q220" s="26"/>
      <c r="R220" s="26"/>
      <c r="S220" s="26"/>
      <c r="T220" s="26"/>
      <c r="U220" s="26"/>
      <c r="V220" s="18"/>
      <c r="W220" s="18"/>
      <c r="X220" s="18"/>
      <c r="Y220" s="18"/>
      <c r="Z220" s="18"/>
      <c r="AA220" s="18"/>
      <c r="AB220" s="18"/>
      <c r="AC220" s="18"/>
      <c r="AD220" s="18"/>
      <c r="AE220" s="18"/>
      <c r="AF220" s="18"/>
      <c r="AG220" s="18"/>
      <c r="AH220" s="18"/>
      <c r="AI220" s="18"/>
      <c r="AJ220" s="18"/>
      <c r="AK220" s="18"/>
      <c r="AL220" s="18"/>
      <c r="AM220" s="18"/>
      <c r="AN220" s="18"/>
      <c r="AO220" s="18"/>
      <c r="AP220" s="18"/>
      <c r="AQ220" s="18"/>
      <c r="AR220" s="18"/>
      <c r="AS220" s="18"/>
      <c r="AT220" s="18"/>
      <c r="AU220" s="18"/>
      <c r="AV220" s="18"/>
      <c r="AW220" s="18"/>
      <c r="AX220" s="18"/>
      <c r="AY220" s="18"/>
      <c r="AZ220" s="18"/>
      <c r="BA220" s="18"/>
      <c r="BB220" s="18"/>
      <c r="BC220" s="18"/>
      <c r="BD220" s="18"/>
      <c r="BE220" s="18"/>
      <c r="BF220" s="18"/>
      <c r="BG220" s="18"/>
      <c r="BH220" s="18"/>
      <c r="BI220" s="18"/>
      <c r="BJ220" s="18"/>
      <c r="BK220" s="18"/>
      <c r="BL220" s="18"/>
      <c r="BM220" s="18"/>
      <c r="BN220" s="18"/>
      <c r="BO220" s="18"/>
      <c r="BP220" s="18"/>
      <c r="BQ220" s="18"/>
      <c r="BR220" s="18"/>
      <c r="BS220" s="18"/>
      <c r="BT220" s="18"/>
      <c r="BU220" s="18"/>
    </row>
    <row r="221" spans="1:73" x14ac:dyDescent="0.25">
      <c r="A221" s="26"/>
      <c r="B221" s="26"/>
      <c r="C221" s="26"/>
      <c r="D221" s="26"/>
      <c r="E221" s="26"/>
      <c r="F221" s="26"/>
      <c r="G221" s="26"/>
      <c r="H221" s="26"/>
      <c r="I221" s="26"/>
      <c r="J221" s="26"/>
      <c r="K221" s="26"/>
      <c r="L221" s="26"/>
      <c r="M221" s="26"/>
      <c r="N221" s="26"/>
      <c r="O221" s="26"/>
      <c r="P221" s="26"/>
      <c r="Q221" s="26"/>
      <c r="R221" s="26"/>
      <c r="S221" s="26"/>
      <c r="T221" s="26"/>
      <c r="U221" s="26"/>
      <c r="V221" s="18"/>
      <c r="W221" s="18"/>
      <c r="X221" s="18"/>
      <c r="Y221" s="18"/>
      <c r="Z221" s="18"/>
      <c r="AA221" s="18"/>
      <c r="AB221" s="18"/>
      <c r="AC221" s="18"/>
      <c r="AD221" s="18"/>
      <c r="AE221" s="18"/>
      <c r="AF221" s="18"/>
      <c r="AG221" s="18"/>
      <c r="AH221" s="18"/>
      <c r="AI221" s="18"/>
      <c r="AJ221" s="18"/>
      <c r="AK221" s="18"/>
      <c r="AL221" s="18"/>
      <c r="AM221" s="18"/>
      <c r="AN221" s="18"/>
      <c r="AO221" s="18"/>
      <c r="AP221" s="18"/>
      <c r="AQ221" s="18"/>
      <c r="AR221" s="18"/>
      <c r="AS221" s="18"/>
      <c r="AT221" s="18"/>
      <c r="AU221" s="18"/>
      <c r="AV221" s="18"/>
      <c r="AW221" s="18"/>
      <c r="AX221" s="18"/>
      <c r="AY221" s="18"/>
      <c r="AZ221" s="18"/>
      <c r="BA221" s="18"/>
      <c r="BB221" s="18"/>
      <c r="BC221" s="18"/>
      <c r="BD221" s="18"/>
      <c r="BE221" s="18"/>
      <c r="BF221" s="18"/>
      <c r="BG221" s="18"/>
      <c r="BH221" s="18"/>
      <c r="BI221" s="18"/>
      <c r="BJ221" s="18"/>
      <c r="BK221" s="18"/>
      <c r="BL221" s="18"/>
      <c r="BM221" s="18"/>
      <c r="BN221" s="18"/>
      <c r="BO221" s="18"/>
      <c r="BP221" s="18"/>
      <c r="BQ221" s="18"/>
      <c r="BR221" s="18"/>
      <c r="BS221" s="18"/>
      <c r="BT221" s="18"/>
      <c r="BU221" s="18"/>
    </row>
    <row r="222" spans="1:73" x14ac:dyDescent="0.25">
      <c r="A222" s="26"/>
      <c r="B222" s="26"/>
      <c r="C222" s="26"/>
      <c r="D222" s="26"/>
      <c r="E222" s="26"/>
      <c r="F222" s="26"/>
      <c r="G222" s="26"/>
      <c r="H222" s="26"/>
      <c r="I222" s="26"/>
      <c r="J222" s="26"/>
      <c r="K222" s="26"/>
      <c r="L222" s="26"/>
      <c r="M222" s="26"/>
      <c r="N222" s="26"/>
      <c r="O222" s="26"/>
      <c r="P222" s="26"/>
      <c r="Q222" s="26"/>
      <c r="R222" s="26"/>
      <c r="S222" s="26"/>
      <c r="T222" s="26"/>
      <c r="U222" s="26"/>
      <c r="V222" s="18"/>
      <c r="W222" s="18"/>
      <c r="X222" s="18"/>
      <c r="Y222" s="18"/>
      <c r="Z222" s="18"/>
      <c r="AA222" s="18"/>
      <c r="AB222" s="18"/>
      <c r="AC222" s="18"/>
      <c r="AD222" s="18"/>
      <c r="AE222" s="18"/>
      <c r="AF222" s="18"/>
      <c r="AG222" s="18"/>
      <c r="AH222" s="18"/>
      <c r="AI222" s="18"/>
      <c r="AJ222" s="18"/>
      <c r="AK222" s="18"/>
      <c r="AL222" s="18"/>
      <c r="AM222" s="18"/>
      <c r="AN222" s="18"/>
      <c r="AO222" s="18"/>
      <c r="AP222" s="18"/>
      <c r="AQ222" s="18"/>
      <c r="AR222" s="18"/>
      <c r="AS222" s="18"/>
      <c r="AT222" s="18"/>
      <c r="AU222" s="18"/>
      <c r="AV222" s="18"/>
      <c r="AW222" s="18"/>
      <c r="AX222" s="18"/>
      <c r="AY222" s="18"/>
      <c r="AZ222" s="18"/>
      <c r="BA222" s="18"/>
      <c r="BB222" s="18"/>
      <c r="BC222" s="18"/>
      <c r="BD222" s="18"/>
      <c r="BE222" s="18"/>
      <c r="BF222" s="18"/>
      <c r="BG222" s="18"/>
      <c r="BH222" s="18"/>
      <c r="BI222" s="18"/>
      <c r="BJ222" s="18"/>
      <c r="BK222" s="18"/>
      <c r="BL222" s="18"/>
      <c r="BM222" s="18"/>
      <c r="BN222" s="18"/>
      <c r="BO222" s="18"/>
      <c r="BP222" s="18"/>
      <c r="BQ222" s="18"/>
      <c r="BR222" s="18"/>
      <c r="BS222" s="18"/>
      <c r="BT222" s="18"/>
      <c r="BU222" s="18"/>
    </row>
    <row r="223" spans="1:73" x14ac:dyDescent="0.25">
      <c r="A223" s="26"/>
      <c r="B223" s="26"/>
      <c r="C223" s="26"/>
      <c r="D223" s="26"/>
      <c r="E223" s="26"/>
      <c r="F223" s="26"/>
      <c r="G223" s="26"/>
      <c r="H223" s="26"/>
      <c r="I223" s="26"/>
      <c r="J223" s="26"/>
      <c r="K223" s="26"/>
      <c r="L223" s="26"/>
      <c r="M223" s="26"/>
      <c r="N223" s="26"/>
      <c r="O223" s="26"/>
      <c r="P223" s="26"/>
      <c r="Q223" s="26"/>
      <c r="R223" s="26"/>
      <c r="S223" s="26"/>
      <c r="T223" s="26"/>
      <c r="U223" s="26"/>
      <c r="V223" s="18"/>
      <c r="W223" s="18"/>
      <c r="X223" s="18"/>
      <c r="Y223" s="18"/>
      <c r="Z223" s="18"/>
      <c r="AA223" s="18"/>
      <c r="AB223" s="18"/>
      <c r="AC223" s="18"/>
      <c r="AD223" s="18"/>
      <c r="AE223" s="18"/>
      <c r="AF223" s="18"/>
      <c r="AG223" s="18"/>
      <c r="AH223" s="18"/>
      <c r="AI223" s="18"/>
      <c r="AJ223" s="18"/>
      <c r="AK223" s="18"/>
      <c r="AL223" s="18"/>
      <c r="AM223" s="18"/>
      <c r="AN223" s="18"/>
      <c r="AO223" s="18"/>
      <c r="AP223" s="18"/>
      <c r="AQ223" s="18"/>
      <c r="AR223" s="18"/>
      <c r="AS223" s="18"/>
      <c r="AT223" s="18"/>
      <c r="AU223" s="18"/>
      <c r="AV223" s="18"/>
      <c r="AW223" s="18"/>
      <c r="AX223" s="18"/>
      <c r="AY223" s="18"/>
      <c r="AZ223" s="18"/>
      <c r="BA223" s="18"/>
      <c r="BB223" s="18"/>
      <c r="BC223" s="18"/>
      <c r="BD223" s="18"/>
      <c r="BE223" s="18"/>
      <c r="BF223" s="18"/>
      <c r="BG223" s="18"/>
      <c r="BH223" s="18"/>
      <c r="BI223" s="18"/>
      <c r="BJ223" s="18"/>
      <c r="BK223" s="18"/>
      <c r="BL223" s="18"/>
      <c r="BM223" s="18"/>
      <c r="BN223" s="18"/>
      <c r="BO223" s="18"/>
      <c r="BP223" s="18"/>
      <c r="BQ223" s="18"/>
      <c r="BR223" s="18"/>
      <c r="BS223" s="18"/>
      <c r="BT223" s="18"/>
      <c r="BU223" s="18"/>
    </row>
    <row r="224" spans="1:73" x14ac:dyDescent="0.25">
      <c r="A224" s="26"/>
      <c r="B224" s="26"/>
      <c r="C224" s="26"/>
      <c r="D224" s="26"/>
      <c r="E224" s="26"/>
      <c r="F224" s="26"/>
      <c r="G224" s="26"/>
      <c r="H224" s="26"/>
      <c r="I224" s="26"/>
      <c r="J224" s="26"/>
      <c r="K224" s="26"/>
      <c r="L224" s="26"/>
      <c r="M224" s="26"/>
      <c r="N224" s="26"/>
      <c r="O224" s="26"/>
      <c r="P224" s="26"/>
      <c r="Q224" s="26"/>
      <c r="R224" s="26"/>
      <c r="S224" s="26"/>
      <c r="T224" s="26"/>
      <c r="U224" s="26"/>
      <c r="V224" s="18"/>
      <c r="W224" s="18"/>
      <c r="X224" s="18"/>
      <c r="Y224" s="18"/>
      <c r="Z224" s="18"/>
      <c r="AA224" s="18"/>
      <c r="AB224" s="18"/>
      <c r="AC224" s="18"/>
      <c r="AD224" s="18"/>
      <c r="AE224" s="18"/>
      <c r="AF224" s="18"/>
      <c r="AG224" s="18"/>
      <c r="AH224" s="18"/>
      <c r="AI224" s="18"/>
      <c r="AJ224" s="18"/>
      <c r="AK224" s="18"/>
      <c r="AL224" s="18"/>
      <c r="AM224" s="18"/>
      <c r="AN224" s="18"/>
      <c r="AO224" s="18"/>
      <c r="AP224" s="18"/>
      <c r="AQ224" s="18"/>
      <c r="AR224" s="18"/>
      <c r="AS224" s="18"/>
      <c r="AT224" s="18"/>
      <c r="AU224" s="18"/>
      <c r="AV224" s="18"/>
      <c r="AW224" s="18"/>
      <c r="AX224" s="18"/>
      <c r="AY224" s="18"/>
      <c r="AZ224" s="18"/>
      <c r="BA224" s="18"/>
      <c r="BB224" s="18"/>
      <c r="BC224" s="18"/>
      <c r="BD224" s="18"/>
      <c r="BE224" s="18"/>
      <c r="BF224" s="18"/>
      <c r="BG224" s="18"/>
      <c r="BH224" s="18"/>
      <c r="BI224" s="18"/>
      <c r="BJ224" s="18"/>
      <c r="BK224" s="18"/>
      <c r="BL224" s="18"/>
      <c r="BM224" s="18"/>
      <c r="BN224" s="18"/>
      <c r="BO224" s="18"/>
      <c r="BP224" s="18"/>
      <c r="BQ224" s="18"/>
      <c r="BR224" s="18"/>
      <c r="BS224" s="18"/>
      <c r="BT224" s="18"/>
      <c r="BU224" s="18"/>
    </row>
    <row r="225" spans="1:73" x14ac:dyDescent="0.25">
      <c r="A225" s="26"/>
      <c r="B225" s="26"/>
      <c r="C225" s="26"/>
      <c r="D225" s="26"/>
      <c r="E225" s="26"/>
      <c r="F225" s="26"/>
      <c r="G225" s="26"/>
      <c r="H225" s="26"/>
      <c r="I225" s="26"/>
      <c r="J225" s="26"/>
      <c r="K225" s="26"/>
      <c r="L225" s="26"/>
      <c r="M225" s="26"/>
      <c r="N225" s="26"/>
      <c r="O225" s="26"/>
      <c r="P225" s="26"/>
      <c r="Q225" s="26"/>
      <c r="R225" s="26"/>
      <c r="S225" s="26"/>
      <c r="T225" s="26"/>
      <c r="U225" s="26"/>
      <c r="V225" s="18"/>
      <c r="W225" s="18"/>
      <c r="X225" s="18"/>
      <c r="Y225" s="18"/>
      <c r="Z225" s="18"/>
      <c r="AA225" s="18"/>
      <c r="AB225" s="18"/>
      <c r="AC225" s="18"/>
      <c r="AD225" s="18"/>
      <c r="AE225" s="18"/>
      <c r="AF225" s="18"/>
      <c r="AG225" s="18"/>
      <c r="AH225" s="18"/>
      <c r="AI225" s="18"/>
      <c r="AJ225" s="18"/>
      <c r="AK225" s="18"/>
      <c r="AL225" s="18"/>
      <c r="AM225" s="18"/>
      <c r="AN225" s="18"/>
      <c r="AO225" s="18"/>
      <c r="AP225" s="18"/>
      <c r="AQ225" s="18"/>
      <c r="AR225" s="18"/>
      <c r="AS225" s="18"/>
      <c r="AT225" s="18"/>
      <c r="AU225" s="18"/>
      <c r="AV225" s="18"/>
      <c r="AW225" s="18"/>
      <c r="AX225" s="18"/>
      <c r="AY225" s="18"/>
      <c r="AZ225" s="18"/>
      <c r="BA225" s="18"/>
      <c r="BB225" s="18"/>
      <c r="BC225" s="18"/>
      <c r="BD225" s="18"/>
      <c r="BE225" s="18"/>
      <c r="BF225" s="18"/>
      <c r="BG225" s="18"/>
      <c r="BH225" s="18"/>
      <c r="BI225" s="18"/>
      <c r="BJ225" s="18"/>
      <c r="BK225" s="18"/>
      <c r="BL225" s="18"/>
      <c r="BM225" s="18"/>
      <c r="BN225" s="18"/>
      <c r="BO225" s="18"/>
      <c r="BP225" s="18"/>
      <c r="BQ225" s="18"/>
      <c r="BR225" s="18"/>
      <c r="BS225" s="18"/>
      <c r="BT225" s="18"/>
      <c r="BU225" s="18"/>
    </row>
    <row r="226" spans="1:73" x14ac:dyDescent="0.25">
      <c r="A226" s="26"/>
      <c r="B226" s="26"/>
      <c r="C226" s="26"/>
      <c r="D226" s="26"/>
      <c r="E226" s="26"/>
      <c r="F226" s="26"/>
      <c r="G226" s="26"/>
      <c r="H226" s="26"/>
      <c r="I226" s="26"/>
      <c r="J226" s="26"/>
      <c r="K226" s="26"/>
      <c r="L226" s="26"/>
      <c r="M226" s="26"/>
      <c r="N226" s="26"/>
      <c r="O226" s="26"/>
      <c r="P226" s="26"/>
      <c r="Q226" s="26"/>
      <c r="R226" s="26"/>
      <c r="S226" s="26"/>
      <c r="T226" s="26"/>
      <c r="U226" s="26"/>
      <c r="V226" s="18"/>
      <c r="W226" s="18"/>
      <c r="X226" s="18"/>
      <c r="Y226" s="18"/>
      <c r="Z226" s="18"/>
      <c r="AA226" s="18"/>
      <c r="AB226" s="18"/>
      <c r="AC226" s="18"/>
      <c r="AD226" s="18"/>
      <c r="AE226" s="18"/>
      <c r="AF226" s="18"/>
      <c r="AG226" s="18"/>
      <c r="AH226" s="18"/>
      <c r="AI226" s="18"/>
      <c r="AJ226" s="18"/>
      <c r="AK226" s="18"/>
      <c r="AL226" s="18"/>
      <c r="AM226" s="18"/>
      <c r="AN226" s="18"/>
      <c r="AO226" s="18"/>
      <c r="AP226" s="18"/>
      <c r="AQ226" s="18"/>
      <c r="AR226" s="18"/>
      <c r="AS226" s="18"/>
      <c r="AT226" s="18"/>
      <c r="AU226" s="18"/>
      <c r="AV226" s="18"/>
      <c r="AW226" s="18"/>
      <c r="AX226" s="18"/>
      <c r="AY226" s="18"/>
      <c r="AZ226" s="18"/>
      <c r="BA226" s="18"/>
      <c r="BB226" s="18"/>
      <c r="BC226" s="18"/>
      <c r="BD226" s="18"/>
      <c r="BE226" s="18"/>
      <c r="BF226" s="18"/>
      <c r="BG226" s="18"/>
      <c r="BH226" s="18"/>
      <c r="BI226" s="18"/>
      <c r="BJ226" s="18"/>
      <c r="BK226" s="18"/>
      <c r="BL226" s="18"/>
      <c r="BM226" s="18"/>
      <c r="BN226" s="18"/>
      <c r="BO226" s="18"/>
      <c r="BP226" s="18"/>
      <c r="BQ226" s="18"/>
      <c r="BR226" s="18"/>
      <c r="BS226" s="18"/>
      <c r="BT226" s="18"/>
      <c r="BU226" s="18"/>
    </row>
    <row r="227" spans="1:73" x14ac:dyDescent="0.25">
      <c r="A227" s="26"/>
      <c r="B227" s="26"/>
      <c r="C227" s="26"/>
      <c r="D227" s="26"/>
      <c r="E227" s="26"/>
      <c r="F227" s="26"/>
      <c r="G227" s="26"/>
      <c r="H227" s="26"/>
      <c r="I227" s="26"/>
      <c r="J227" s="26"/>
      <c r="K227" s="26"/>
      <c r="L227" s="26"/>
      <c r="M227" s="26"/>
      <c r="N227" s="26"/>
      <c r="O227" s="26"/>
      <c r="P227" s="26"/>
      <c r="Q227" s="26"/>
      <c r="R227" s="26"/>
      <c r="S227" s="26"/>
      <c r="T227" s="26"/>
      <c r="U227" s="26"/>
      <c r="V227" s="18"/>
      <c r="W227" s="18"/>
      <c r="X227" s="18"/>
      <c r="Y227" s="18"/>
      <c r="Z227" s="18"/>
      <c r="AA227" s="18"/>
      <c r="AB227" s="18"/>
      <c r="AC227" s="18"/>
      <c r="AD227" s="18"/>
      <c r="AE227" s="18"/>
      <c r="AF227" s="18"/>
      <c r="AG227" s="18"/>
      <c r="AH227" s="18"/>
      <c r="AI227" s="18"/>
      <c r="AJ227" s="18"/>
      <c r="AK227" s="18"/>
      <c r="AL227" s="18"/>
      <c r="AM227" s="18"/>
      <c r="AN227" s="18"/>
      <c r="AO227" s="18"/>
      <c r="AP227" s="18"/>
      <c r="AQ227" s="18"/>
      <c r="AR227" s="18"/>
      <c r="AS227" s="18"/>
      <c r="AT227" s="18"/>
      <c r="AU227" s="18"/>
      <c r="AV227" s="18"/>
      <c r="AW227" s="18"/>
      <c r="AX227" s="18"/>
      <c r="AY227" s="18"/>
      <c r="AZ227" s="18"/>
      <c r="BA227" s="18"/>
      <c r="BB227" s="18"/>
      <c r="BC227" s="18"/>
      <c r="BD227" s="18"/>
      <c r="BE227" s="18"/>
      <c r="BF227" s="18"/>
      <c r="BG227" s="18"/>
      <c r="BH227" s="18"/>
      <c r="BI227" s="18"/>
      <c r="BJ227" s="18"/>
      <c r="BK227" s="18"/>
      <c r="BL227" s="18"/>
      <c r="BM227" s="18"/>
      <c r="BN227" s="18"/>
      <c r="BO227" s="18"/>
      <c r="BP227" s="18"/>
      <c r="BQ227" s="18"/>
      <c r="BR227" s="18"/>
      <c r="BS227" s="18"/>
      <c r="BT227" s="18"/>
      <c r="BU227" s="18"/>
    </row>
    <row r="228" spans="1:73" x14ac:dyDescent="0.25">
      <c r="A228" s="26"/>
      <c r="B228" s="26"/>
      <c r="C228" s="26"/>
      <c r="D228" s="26"/>
      <c r="E228" s="26"/>
      <c r="F228" s="26"/>
      <c r="G228" s="26"/>
      <c r="H228" s="26"/>
      <c r="I228" s="26"/>
      <c r="J228" s="26"/>
      <c r="K228" s="26"/>
      <c r="L228" s="26"/>
      <c r="M228" s="26"/>
      <c r="N228" s="26"/>
      <c r="O228" s="26"/>
      <c r="P228" s="26"/>
      <c r="Q228" s="26"/>
      <c r="R228" s="26"/>
      <c r="S228" s="26"/>
      <c r="T228" s="26"/>
      <c r="U228" s="26"/>
      <c r="V228" s="18"/>
      <c r="W228" s="18"/>
      <c r="X228" s="18"/>
      <c r="Y228" s="18"/>
      <c r="Z228" s="18"/>
      <c r="AA228" s="18"/>
      <c r="AB228" s="18"/>
      <c r="AC228" s="18"/>
      <c r="AD228" s="18"/>
      <c r="AE228" s="18"/>
      <c r="AF228" s="18"/>
      <c r="AG228" s="18"/>
      <c r="AH228" s="18"/>
      <c r="AI228" s="18"/>
      <c r="AJ228" s="18"/>
      <c r="AK228" s="18"/>
      <c r="AL228" s="18"/>
      <c r="AM228" s="18"/>
      <c r="AN228" s="18"/>
      <c r="AO228" s="18"/>
      <c r="AP228" s="18"/>
      <c r="AQ228" s="18"/>
      <c r="AR228" s="18"/>
      <c r="AS228" s="18"/>
      <c r="AT228" s="18"/>
      <c r="AU228" s="18"/>
      <c r="AV228" s="18"/>
      <c r="AW228" s="18"/>
      <c r="AX228" s="18"/>
      <c r="AY228" s="18"/>
      <c r="AZ228" s="18"/>
      <c r="BA228" s="18"/>
      <c r="BB228" s="18"/>
      <c r="BC228" s="18"/>
      <c r="BD228" s="18"/>
      <c r="BE228" s="18"/>
      <c r="BF228" s="18"/>
      <c r="BG228" s="18"/>
      <c r="BH228" s="18"/>
      <c r="BI228" s="18"/>
      <c r="BJ228" s="18"/>
      <c r="BK228" s="18"/>
      <c r="BL228" s="18"/>
      <c r="BM228" s="18"/>
      <c r="BN228" s="18"/>
      <c r="BO228" s="18"/>
      <c r="BP228" s="18"/>
      <c r="BQ228" s="18"/>
      <c r="BR228" s="18"/>
      <c r="BS228" s="18"/>
      <c r="BT228" s="18"/>
      <c r="BU228" s="18"/>
    </row>
    <row r="229" spans="1:73" x14ac:dyDescent="0.25">
      <c r="A229" s="26"/>
      <c r="B229" s="26"/>
      <c r="C229" s="26"/>
      <c r="D229" s="26"/>
      <c r="E229" s="26"/>
      <c r="F229" s="26"/>
      <c r="G229" s="26"/>
      <c r="H229" s="26"/>
      <c r="I229" s="26"/>
      <c r="J229" s="26"/>
      <c r="K229" s="26"/>
      <c r="L229" s="26"/>
      <c r="M229" s="26"/>
      <c r="N229" s="26"/>
      <c r="O229" s="26"/>
      <c r="P229" s="26"/>
      <c r="Q229" s="26"/>
      <c r="R229" s="26"/>
      <c r="S229" s="26"/>
      <c r="T229" s="26"/>
      <c r="U229" s="26"/>
      <c r="V229" s="18"/>
      <c r="W229" s="18"/>
      <c r="X229" s="18"/>
      <c r="Y229" s="18"/>
      <c r="Z229" s="18"/>
      <c r="AA229" s="18"/>
      <c r="AB229" s="18"/>
      <c r="AC229" s="18"/>
      <c r="AD229" s="18"/>
      <c r="AE229" s="18"/>
      <c r="AF229" s="18"/>
      <c r="AG229" s="18"/>
      <c r="AH229" s="18"/>
      <c r="AI229" s="18"/>
      <c r="AJ229" s="18"/>
      <c r="AK229" s="18"/>
      <c r="AL229" s="18"/>
      <c r="AM229" s="18"/>
      <c r="AN229" s="18"/>
      <c r="AO229" s="18"/>
      <c r="AP229" s="18"/>
      <c r="AQ229" s="18"/>
      <c r="AR229" s="18"/>
      <c r="AS229" s="18"/>
      <c r="AT229" s="18"/>
      <c r="AU229" s="18"/>
      <c r="AV229" s="18"/>
      <c r="AW229" s="18"/>
      <c r="AX229" s="18"/>
      <c r="AY229" s="18"/>
      <c r="AZ229" s="18"/>
      <c r="BA229" s="18"/>
      <c r="BB229" s="18"/>
      <c r="BC229" s="18"/>
      <c r="BD229" s="18"/>
      <c r="BE229" s="18"/>
      <c r="BF229" s="18"/>
      <c r="BG229" s="18"/>
      <c r="BH229" s="18"/>
      <c r="BI229" s="18"/>
      <c r="BJ229" s="18"/>
      <c r="BK229" s="18"/>
      <c r="BL229" s="18"/>
      <c r="BM229" s="18"/>
      <c r="BN229" s="18"/>
      <c r="BO229" s="18"/>
      <c r="BP229" s="18"/>
      <c r="BQ229" s="18"/>
      <c r="BR229" s="18"/>
      <c r="BS229" s="18"/>
      <c r="BT229" s="18"/>
      <c r="BU229" s="18"/>
    </row>
    <row r="230" spans="1:73" x14ac:dyDescent="0.25">
      <c r="A230" s="26"/>
      <c r="B230" s="26"/>
      <c r="C230" s="26"/>
      <c r="D230" s="26"/>
      <c r="E230" s="26"/>
      <c r="F230" s="26"/>
      <c r="G230" s="26"/>
      <c r="H230" s="26"/>
      <c r="I230" s="26"/>
      <c r="J230" s="26"/>
      <c r="K230" s="26"/>
      <c r="L230" s="26"/>
      <c r="M230" s="26"/>
      <c r="N230" s="26"/>
      <c r="O230" s="26"/>
      <c r="P230" s="26"/>
      <c r="Q230" s="26"/>
      <c r="R230" s="26"/>
      <c r="S230" s="26"/>
      <c r="T230" s="26"/>
      <c r="U230" s="26"/>
      <c r="V230" s="18"/>
      <c r="W230" s="18"/>
      <c r="X230" s="18"/>
      <c r="Y230" s="18"/>
      <c r="Z230" s="18"/>
      <c r="AA230" s="18"/>
      <c r="AB230" s="18"/>
      <c r="AC230" s="18"/>
      <c r="AD230" s="18"/>
      <c r="AE230" s="18"/>
      <c r="AF230" s="18"/>
      <c r="AG230" s="18"/>
      <c r="AH230" s="18"/>
      <c r="AI230" s="18"/>
      <c r="AJ230" s="18"/>
      <c r="AK230" s="18"/>
      <c r="AL230" s="18"/>
      <c r="AM230" s="18"/>
      <c r="AN230" s="18"/>
      <c r="AO230" s="18"/>
      <c r="AP230" s="18"/>
      <c r="AQ230" s="18"/>
      <c r="AR230" s="18"/>
      <c r="AS230" s="18"/>
      <c r="AT230" s="18"/>
      <c r="AU230" s="18"/>
      <c r="AV230" s="18"/>
      <c r="AW230" s="18"/>
      <c r="AX230" s="18"/>
      <c r="AY230" s="18"/>
      <c r="AZ230" s="18"/>
      <c r="BA230" s="18"/>
      <c r="BB230" s="18"/>
      <c r="BC230" s="18"/>
      <c r="BD230" s="18"/>
      <c r="BE230" s="18"/>
      <c r="BF230" s="18"/>
      <c r="BG230" s="18"/>
      <c r="BH230" s="18"/>
      <c r="BI230" s="18"/>
      <c r="BJ230" s="18"/>
      <c r="BK230" s="18"/>
      <c r="BL230" s="18"/>
      <c r="BM230" s="18"/>
      <c r="BN230" s="18"/>
      <c r="BO230" s="18"/>
      <c r="BP230" s="18"/>
      <c r="BQ230" s="18"/>
      <c r="BR230" s="18"/>
      <c r="BS230" s="18"/>
      <c r="BT230" s="18"/>
      <c r="BU230" s="18"/>
    </row>
    <row r="231" spans="1:73" x14ac:dyDescent="0.25">
      <c r="A231" s="26"/>
      <c r="B231" s="26"/>
      <c r="C231" s="26"/>
      <c r="D231" s="26"/>
      <c r="E231" s="26"/>
      <c r="F231" s="26"/>
      <c r="G231" s="26"/>
      <c r="H231" s="26"/>
      <c r="I231" s="26"/>
      <c r="J231" s="26"/>
      <c r="K231" s="26"/>
      <c r="L231" s="26"/>
      <c r="M231" s="26"/>
      <c r="N231" s="26"/>
      <c r="O231" s="26"/>
      <c r="P231" s="26"/>
      <c r="Q231" s="26"/>
      <c r="R231" s="26"/>
      <c r="S231" s="26"/>
      <c r="T231" s="26"/>
      <c r="U231" s="26"/>
      <c r="V231" s="18"/>
      <c r="W231" s="18"/>
      <c r="X231" s="18"/>
      <c r="Y231" s="18"/>
      <c r="Z231" s="18"/>
      <c r="AA231" s="18"/>
      <c r="AB231" s="18"/>
      <c r="AC231" s="18"/>
      <c r="AD231" s="18"/>
      <c r="AE231" s="18"/>
      <c r="AF231" s="18"/>
      <c r="AG231" s="18"/>
      <c r="AH231" s="18"/>
      <c r="AI231" s="18"/>
      <c r="AJ231" s="18"/>
      <c r="AK231" s="18"/>
      <c r="AL231" s="18"/>
      <c r="AM231" s="18"/>
      <c r="AN231" s="18"/>
      <c r="AO231" s="18"/>
      <c r="AP231" s="18"/>
      <c r="AQ231" s="18"/>
      <c r="AR231" s="18"/>
      <c r="AS231" s="18"/>
      <c r="AT231" s="18"/>
      <c r="AU231" s="18"/>
      <c r="AV231" s="18"/>
      <c r="AW231" s="18"/>
      <c r="AX231" s="18"/>
      <c r="AY231" s="18"/>
      <c r="AZ231" s="18"/>
      <c r="BA231" s="18"/>
      <c r="BB231" s="18"/>
      <c r="BC231" s="18"/>
      <c r="BD231" s="18"/>
      <c r="BE231" s="18"/>
      <c r="BF231" s="18"/>
      <c r="BG231" s="18"/>
      <c r="BH231" s="18"/>
      <c r="BI231" s="18"/>
      <c r="BJ231" s="18"/>
      <c r="BK231" s="18"/>
      <c r="BL231" s="18"/>
      <c r="BM231" s="18"/>
      <c r="BN231" s="18"/>
      <c r="BO231" s="18"/>
      <c r="BP231" s="18"/>
      <c r="BQ231" s="18"/>
      <c r="BR231" s="18"/>
      <c r="BS231" s="18"/>
      <c r="BT231" s="18"/>
      <c r="BU231" s="18"/>
    </row>
    <row r="232" spans="1:73" x14ac:dyDescent="0.25">
      <c r="A232" s="26"/>
      <c r="B232" s="26"/>
      <c r="C232" s="26"/>
      <c r="D232" s="26"/>
      <c r="E232" s="26"/>
      <c r="F232" s="26"/>
      <c r="G232" s="26"/>
      <c r="H232" s="26"/>
      <c r="I232" s="26"/>
      <c r="J232" s="26"/>
      <c r="K232" s="26"/>
      <c r="L232" s="26"/>
      <c r="M232" s="26"/>
      <c r="N232" s="26"/>
      <c r="O232" s="26"/>
      <c r="P232" s="26"/>
      <c r="Q232" s="26"/>
      <c r="R232" s="26"/>
      <c r="S232" s="26"/>
      <c r="T232" s="26"/>
      <c r="U232" s="26"/>
      <c r="V232" s="18"/>
      <c r="W232" s="18"/>
      <c r="X232" s="18"/>
      <c r="Y232" s="18"/>
      <c r="Z232" s="18"/>
      <c r="AA232" s="18"/>
      <c r="AB232" s="18"/>
      <c r="AC232" s="18"/>
      <c r="AD232" s="18"/>
      <c r="AE232" s="18"/>
      <c r="AF232" s="18"/>
      <c r="AG232" s="18"/>
      <c r="AH232" s="18"/>
      <c r="AI232" s="18"/>
      <c r="AJ232" s="18"/>
      <c r="AK232" s="18"/>
      <c r="AL232" s="18"/>
      <c r="AM232" s="18"/>
      <c r="AN232" s="18"/>
      <c r="AO232" s="18"/>
      <c r="AP232" s="18"/>
      <c r="AQ232" s="18"/>
      <c r="AR232" s="18"/>
      <c r="AS232" s="18"/>
      <c r="AT232" s="18"/>
      <c r="AU232" s="18"/>
      <c r="AV232" s="18"/>
      <c r="AW232" s="18"/>
      <c r="AX232" s="18"/>
      <c r="AY232" s="18"/>
      <c r="AZ232" s="18"/>
      <c r="BA232" s="18"/>
      <c r="BB232" s="18"/>
      <c r="BC232" s="18"/>
      <c r="BD232" s="18"/>
      <c r="BE232" s="18"/>
      <c r="BF232" s="18"/>
      <c r="BG232" s="18"/>
      <c r="BH232" s="18"/>
      <c r="BI232" s="18"/>
      <c r="BJ232" s="18"/>
      <c r="BK232" s="18"/>
      <c r="BL232" s="18"/>
      <c r="BM232" s="18"/>
      <c r="BN232" s="18"/>
      <c r="BO232" s="18"/>
      <c r="BP232" s="18"/>
      <c r="BQ232" s="18"/>
      <c r="BR232" s="18"/>
      <c r="BS232" s="18"/>
      <c r="BT232" s="18"/>
      <c r="BU232" s="18"/>
    </row>
    <row r="233" spans="1:73" x14ac:dyDescent="0.25">
      <c r="A233" s="26"/>
      <c r="B233" s="26"/>
      <c r="C233" s="26"/>
      <c r="D233" s="26"/>
      <c r="E233" s="26"/>
      <c r="F233" s="26"/>
      <c r="G233" s="26"/>
      <c r="H233" s="26"/>
      <c r="I233" s="26"/>
      <c r="J233" s="26"/>
      <c r="K233" s="26"/>
      <c r="L233" s="26"/>
      <c r="M233" s="26"/>
      <c r="N233" s="26"/>
      <c r="O233" s="26"/>
      <c r="P233" s="26"/>
      <c r="Q233" s="26"/>
      <c r="R233" s="26"/>
      <c r="S233" s="26"/>
      <c r="T233" s="26"/>
      <c r="U233" s="26"/>
      <c r="V233" s="18"/>
      <c r="W233" s="18"/>
      <c r="X233" s="18"/>
      <c r="Y233" s="18"/>
      <c r="Z233" s="18"/>
      <c r="AA233" s="18"/>
      <c r="AB233" s="18"/>
      <c r="AC233" s="18"/>
      <c r="AD233" s="18"/>
      <c r="AE233" s="18"/>
      <c r="AF233" s="18"/>
      <c r="AG233" s="18"/>
      <c r="AH233" s="18"/>
      <c r="AI233" s="18"/>
      <c r="AJ233" s="18"/>
      <c r="AK233" s="18"/>
      <c r="AL233" s="18"/>
      <c r="AM233" s="18"/>
      <c r="AN233" s="18"/>
      <c r="AO233" s="18"/>
      <c r="AP233" s="18"/>
      <c r="AQ233" s="18"/>
      <c r="AR233" s="18"/>
      <c r="AS233" s="18"/>
      <c r="AT233" s="18"/>
      <c r="AU233" s="18"/>
      <c r="AV233" s="18"/>
      <c r="AW233" s="18"/>
      <c r="AX233" s="18"/>
      <c r="AY233" s="18"/>
      <c r="AZ233" s="18"/>
      <c r="BA233" s="18"/>
      <c r="BB233" s="18"/>
      <c r="BC233" s="18"/>
      <c r="BD233" s="18"/>
      <c r="BE233" s="18"/>
      <c r="BF233" s="18"/>
      <c r="BG233" s="18"/>
      <c r="BH233" s="18"/>
      <c r="BI233" s="18"/>
      <c r="BJ233" s="18"/>
      <c r="BK233" s="18"/>
      <c r="BL233" s="18"/>
      <c r="BM233" s="18"/>
      <c r="BN233" s="18"/>
      <c r="BO233" s="18"/>
      <c r="BP233" s="18"/>
      <c r="BQ233" s="18"/>
      <c r="BR233" s="18"/>
      <c r="BS233" s="18"/>
      <c r="BT233" s="18"/>
      <c r="BU233" s="18"/>
    </row>
    <row r="234" spans="1:73" x14ac:dyDescent="0.25">
      <c r="A234" s="26"/>
      <c r="B234" s="26"/>
      <c r="C234" s="26"/>
      <c r="D234" s="26"/>
      <c r="E234" s="26"/>
      <c r="F234" s="26"/>
      <c r="G234" s="26"/>
      <c r="H234" s="26"/>
      <c r="I234" s="26"/>
      <c r="J234" s="26"/>
      <c r="K234" s="26"/>
      <c r="L234" s="26"/>
      <c r="M234" s="26"/>
      <c r="N234" s="26"/>
      <c r="O234" s="26"/>
      <c r="P234" s="26"/>
      <c r="Q234" s="26"/>
      <c r="R234" s="26"/>
      <c r="S234" s="26"/>
      <c r="T234" s="26"/>
      <c r="U234" s="26"/>
      <c r="V234" s="18"/>
      <c r="W234" s="18"/>
      <c r="X234" s="18"/>
      <c r="Y234" s="18"/>
      <c r="Z234" s="18"/>
      <c r="AA234" s="18"/>
      <c r="AB234" s="18"/>
      <c r="AC234" s="18"/>
      <c r="AD234" s="18"/>
      <c r="AE234" s="18"/>
      <c r="AF234" s="18"/>
      <c r="AG234" s="18"/>
      <c r="AH234" s="18"/>
      <c r="AI234" s="18"/>
      <c r="AJ234" s="18"/>
      <c r="AK234" s="18"/>
      <c r="AL234" s="18"/>
      <c r="AM234" s="18"/>
      <c r="AN234" s="18"/>
      <c r="AO234" s="18"/>
      <c r="AP234" s="18"/>
      <c r="AQ234" s="18"/>
      <c r="AR234" s="18"/>
      <c r="AS234" s="18"/>
      <c r="AT234" s="18"/>
      <c r="AU234" s="18"/>
      <c r="AV234" s="18"/>
      <c r="AW234" s="18"/>
      <c r="AX234" s="18"/>
      <c r="AY234" s="18"/>
      <c r="AZ234" s="18"/>
      <c r="BA234" s="18"/>
      <c r="BB234" s="18"/>
      <c r="BC234" s="18"/>
      <c r="BD234" s="18"/>
      <c r="BE234" s="18"/>
      <c r="BF234" s="18"/>
      <c r="BG234" s="18"/>
      <c r="BH234" s="18"/>
      <c r="BI234" s="18"/>
      <c r="BJ234" s="18"/>
      <c r="BK234" s="18"/>
      <c r="BL234" s="18"/>
      <c r="BM234" s="18"/>
      <c r="BN234" s="18"/>
      <c r="BO234" s="18"/>
      <c r="BP234" s="18"/>
      <c r="BQ234" s="18"/>
      <c r="BR234" s="18"/>
      <c r="BS234" s="18"/>
      <c r="BT234" s="18"/>
      <c r="BU234" s="18"/>
    </row>
    <row r="235" spans="1:73" x14ac:dyDescent="0.25">
      <c r="A235" s="26"/>
      <c r="B235" s="26"/>
      <c r="C235" s="26"/>
      <c r="D235" s="26"/>
      <c r="E235" s="26"/>
      <c r="F235" s="26"/>
      <c r="G235" s="26"/>
      <c r="H235" s="26"/>
      <c r="I235" s="26"/>
      <c r="J235" s="26"/>
      <c r="K235" s="26"/>
      <c r="L235" s="26"/>
      <c r="M235" s="26"/>
      <c r="N235" s="26"/>
      <c r="O235" s="26"/>
      <c r="P235" s="26"/>
      <c r="Q235" s="26"/>
      <c r="R235" s="26"/>
      <c r="S235" s="26"/>
      <c r="T235" s="26"/>
      <c r="U235" s="26"/>
      <c r="V235" s="18"/>
      <c r="W235" s="18"/>
      <c r="X235" s="18"/>
      <c r="Y235" s="18"/>
      <c r="Z235" s="18"/>
      <c r="AA235" s="18"/>
      <c r="AB235" s="18"/>
      <c r="AC235" s="18"/>
      <c r="AD235" s="18"/>
      <c r="AE235" s="18"/>
      <c r="AF235" s="18"/>
      <c r="AG235" s="18"/>
      <c r="AH235" s="18"/>
      <c r="AI235" s="18"/>
      <c r="AJ235" s="18"/>
      <c r="AK235" s="18"/>
      <c r="AL235" s="18"/>
      <c r="AM235" s="18"/>
      <c r="AN235" s="18"/>
      <c r="AO235" s="18"/>
      <c r="AP235" s="18"/>
      <c r="AQ235" s="18"/>
      <c r="AR235" s="18"/>
      <c r="AS235" s="18"/>
      <c r="AT235" s="18"/>
      <c r="AU235" s="18"/>
      <c r="AV235" s="18"/>
      <c r="AW235" s="18"/>
      <c r="AX235" s="18"/>
      <c r="AY235" s="18"/>
      <c r="AZ235" s="18"/>
      <c r="BA235" s="18"/>
      <c r="BB235" s="18"/>
      <c r="BC235" s="18"/>
      <c r="BD235" s="18"/>
      <c r="BE235" s="18"/>
      <c r="BF235" s="18"/>
      <c r="BG235" s="18"/>
      <c r="BH235" s="18"/>
      <c r="BI235" s="18"/>
      <c r="BJ235" s="18"/>
      <c r="BK235" s="18"/>
      <c r="BL235" s="18"/>
      <c r="BM235" s="18"/>
      <c r="BN235" s="18"/>
      <c r="BO235" s="18"/>
      <c r="BP235" s="18"/>
      <c r="BQ235" s="18"/>
      <c r="BR235" s="18"/>
      <c r="BS235" s="18"/>
      <c r="BT235" s="18"/>
      <c r="BU235" s="18"/>
    </row>
    <row r="236" spans="1:73" x14ac:dyDescent="0.25">
      <c r="A236" s="26"/>
      <c r="B236" s="26"/>
      <c r="C236" s="26"/>
      <c r="D236" s="26"/>
      <c r="E236" s="26"/>
      <c r="F236" s="26"/>
      <c r="G236" s="26"/>
      <c r="H236" s="26"/>
      <c r="I236" s="26"/>
      <c r="J236" s="26"/>
      <c r="K236" s="26"/>
      <c r="L236" s="26"/>
      <c r="M236" s="26"/>
      <c r="N236" s="26"/>
      <c r="O236" s="26"/>
      <c r="P236" s="26"/>
      <c r="Q236" s="26"/>
      <c r="R236" s="26"/>
      <c r="S236" s="26"/>
      <c r="T236" s="26"/>
      <c r="U236" s="26"/>
      <c r="V236" s="18"/>
      <c r="W236" s="18"/>
      <c r="X236" s="18"/>
      <c r="Y236" s="18"/>
      <c r="Z236" s="18"/>
      <c r="AA236" s="18"/>
      <c r="AB236" s="18"/>
      <c r="AC236" s="18"/>
      <c r="AD236" s="18"/>
      <c r="AE236" s="18"/>
      <c r="AF236" s="18"/>
      <c r="AG236" s="18"/>
      <c r="AH236" s="18"/>
      <c r="AI236" s="18"/>
      <c r="AJ236" s="18"/>
      <c r="AK236" s="18"/>
      <c r="AL236" s="18"/>
      <c r="AM236" s="18"/>
      <c r="AN236" s="18"/>
      <c r="AO236" s="18"/>
      <c r="AP236" s="18"/>
      <c r="AQ236" s="18"/>
      <c r="AR236" s="18"/>
      <c r="AS236" s="18"/>
      <c r="AT236" s="18"/>
      <c r="AU236" s="18"/>
      <c r="AV236" s="18"/>
      <c r="AW236" s="18"/>
      <c r="AX236" s="18"/>
      <c r="AY236" s="18"/>
      <c r="AZ236" s="18"/>
      <c r="BA236" s="18"/>
      <c r="BB236" s="18"/>
      <c r="BC236" s="18"/>
      <c r="BD236" s="18"/>
      <c r="BE236" s="18"/>
      <c r="BF236" s="18"/>
      <c r="BG236" s="18"/>
      <c r="BH236" s="18"/>
      <c r="BI236" s="18"/>
      <c r="BJ236" s="18"/>
      <c r="BK236" s="18"/>
      <c r="BL236" s="18"/>
      <c r="BM236" s="18"/>
      <c r="BN236" s="18"/>
      <c r="BO236" s="18"/>
      <c r="BP236" s="18"/>
      <c r="BQ236" s="18"/>
      <c r="BR236" s="18"/>
      <c r="BS236" s="18"/>
      <c r="BT236" s="18"/>
      <c r="BU236" s="18"/>
    </row>
    <row r="237" spans="1:73" x14ac:dyDescent="0.25">
      <c r="A237" s="26"/>
      <c r="B237" s="26"/>
      <c r="C237" s="26"/>
      <c r="D237" s="26"/>
      <c r="E237" s="26"/>
      <c r="F237" s="26"/>
      <c r="G237" s="26"/>
      <c r="H237" s="26"/>
      <c r="I237" s="26"/>
      <c r="J237" s="26"/>
      <c r="K237" s="26"/>
      <c r="L237" s="26"/>
      <c r="M237" s="26"/>
      <c r="N237" s="26"/>
      <c r="O237" s="26"/>
      <c r="P237" s="26"/>
      <c r="Q237" s="26"/>
      <c r="R237" s="26"/>
      <c r="S237" s="26"/>
      <c r="T237" s="26"/>
      <c r="U237" s="26"/>
      <c r="V237" s="18"/>
      <c r="W237" s="18"/>
      <c r="X237" s="18"/>
      <c r="Y237" s="18"/>
      <c r="Z237" s="18"/>
      <c r="AA237" s="18"/>
      <c r="AB237" s="18"/>
      <c r="AC237" s="18"/>
      <c r="AD237" s="18"/>
      <c r="AE237" s="18"/>
      <c r="AF237" s="18"/>
      <c r="AG237" s="18"/>
      <c r="AH237" s="18"/>
      <c r="AI237" s="18"/>
      <c r="AJ237" s="18"/>
      <c r="AK237" s="18"/>
      <c r="AL237" s="18"/>
      <c r="AM237" s="18"/>
      <c r="AN237" s="18"/>
      <c r="AO237" s="18"/>
      <c r="AP237" s="18"/>
      <c r="AQ237" s="18"/>
      <c r="AR237" s="18"/>
      <c r="AS237" s="18"/>
      <c r="AT237" s="18"/>
      <c r="AU237" s="18"/>
      <c r="AV237" s="18"/>
      <c r="AW237" s="18"/>
      <c r="AX237" s="18"/>
      <c r="AY237" s="18"/>
      <c r="AZ237" s="18"/>
      <c r="BA237" s="18"/>
      <c r="BB237" s="18"/>
      <c r="BC237" s="18"/>
      <c r="BD237" s="18"/>
      <c r="BE237" s="18"/>
      <c r="BF237" s="18"/>
      <c r="BG237" s="18"/>
      <c r="BH237" s="18"/>
      <c r="BI237" s="18"/>
      <c r="BJ237" s="18"/>
      <c r="BK237" s="18"/>
      <c r="BL237" s="18"/>
      <c r="BM237" s="18"/>
      <c r="BN237" s="18"/>
      <c r="BO237" s="18"/>
      <c r="BP237" s="18"/>
      <c r="BQ237" s="18"/>
      <c r="BR237" s="18"/>
      <c r="BS237" s="18"/>
      <c r="BT237" s="18"/>
      <c r="BU237" s="18"/>
    </row>
    <row r="238" spans="1:73" x14ac:dyDescent="0.25">
      <c r="A238" s="26"/>
      <c r="B238" s="26"/>
      <c r="C238" s="26"/>
      <c r="D238" s="26"/>
      <c r="E238" s="26"/>
      <c r="F238" s="26"/>
      <c r="G238" s="26"/>
      <c r="H238" s="26"/>
      <c r="I238" s="26"/>
      <c r="J238" s="26"/>
      <c r="K238" s="26"/>
      <c r="L238" s="26"/>
      <c r="M238" s="26"/>
      <c r="N238" s="26"/>
      <c r="O238" s="26"/>
      <c r="P238" s="26"/>
      <c r="Q238" s="26"/>
      <c r="R238" s="26"/>
      <c r="S238" s="26"/>
      <c r="T238" s="26"/>
      <c r="U238" s="26"/>
      <c r="V238" s="18"/>
      <c r="W238" s="18"/>
      <c r="X238" s="18"/>
      <c r="Y238" s="18"/>
      <c r="Z238" s="18"/>
      <c r="AA238" s="18"/>
      <c r="AB238" s="18"/>
      <c r="AC238" s="18"/>
      <c r="AD238" s="18"/>
      <c r="AE238" s="18"/>
      <c r="AF238" s="18"/>
      <c r="AG238" s="18"/>
      <c r="AH238" s="18"/>
      <c r="AI238" s="18"/>
      <c r="AJ238" s="18"/>
      <c r="AK238" s="18"/>
      <c r="AL238" s="18"/>
      <c r="AM238" s="18"/>
      <c r="AN238" s="18"/>
      <c r="AO238" s="18"/>
      <c r="AP238" s="18"/>
      <c r="AQ238" s="18"/>
      <c r="AR238" s="18"/>
      <c r="AS238" s="18"/>
      <c r="AT238" s="18"/>
      <c r="AU238" s="18"/>
      <c r="AV238" s="18"/>
      <c r="AW238" s="18"/>
      <c r="AX238" s="18"/>
      <c r="AY238" s="18"/>
      <c r="AZ238" s="18"/>
      <c r="BA238" s="18"/>
      <c r="BB238" s="18"/>
      <c r="BC238" s="18"/>
      <c r="BD238" s="18"/>
      <c r="BE238" s="18"/>
      <c r="BF238" s="18"/>
      <c r="BG238" s="18"/>
      <c r="BH238" s="18"/>
      <c r="BI238" s="18"/>
      <c r="BJ238" s="18"/>
      <c r="BK238" s="18"/>
      <c r="BL238" s="18"/>
      <c r="BM238" s="18"/>
      <c r="BN238" s="18"/>
      <c r="BO238" s="18"/>
      <c r="BP238" s="18"/>
      <c r="BQ238" s="18"/>
      <c r="BR238" s="18"/>
      <c r="BS238" s="18"/>
      <c r="BT238" s="18"/>
      <c r="BU238" s="18"/>
    </row>
    <row r="239" spans="1:73" x14ac:dyDescent="0.25">
      <c r="A239" s="26"/>
      <c r="B239" s="26"/>
      <c r="C239" s="26"/>
      <c r="D239" s="26"/>
      <c r="E239" s="26"/>
      <c r="F239" s="26"/>
      <c r="G239" s="26"/>
      <c r="H239" s="26"/>
      <c r="I239" s="26"/>
      <c r="J239" s="26"/>
      <c r="K239" s="26"/>
      <c r="L239" s="26"/>
      <c r="M239" s="26"/>
      <c r="N239" s="26"/>
      <c r="O239" s="26"/>
      <c r="P239" s="26"/>
      <c r="Q239" s="26"/>
      <c r="R239" s="26"/>
      <c r="S239" s="26"/>
      <c r="T239" s="26"/>
      <c r="U239" s="26"/>
      <c r="V239" s="18"/>
      <c r="W239" s="18"/>
      <c r="X239" s="18"/>
      <c r="Y239" s="18"/>
      <c r="Z239" s="18"/>
      <c r="AA239" s="18"/>
      <c r="AB239" s="18"/>
      <c r="AC239" s="18"/>
      <c r="AD239" s="18"/>
      <c r="AE239" s="18"/>
      <c r="AF239" s="18"/>
      <c r="AG239" s="18"/>
      <c r="AH239" s="18"/>
      <c r="AI239" s="18"/>
      <c r="AJ239" s="18"/>
      <c r="AK239" s="18"/>
      <c r="AL239" s="18"/>
      <c r="AM239" s="18"/>
      <c r="AN239" s="18"/>
      <c r="AO239" s="18"/>
      <c r="AP239" s="18"/>
      <c r="AQ239" s="18"/>
      <c r="AR239" s="18"/>
      <c r="AS239" s="18"/>
      <c r="AT239" s="18"/>
      <c r="AU239" s="18"/>
      <c r="AV239" s="18"/>
      <c r="AW239" s="18"/>
      <c r="AX239" s="18"/>
      <c r="AY239" s="18"/>
      <c r="AZ239" s="18"/>
      <c r="BA239" s="18"/>
      <c r="BB239" s="18"/>
      <c r="BC239" s="18"/>
      <c r="BD239" s="18"/>
      <c r="BE239" s="18"/>
      <c r="BF239" s="18"/>
      <c r="BG239" s="18"/>
      <c r="BH239" s="18"/>
      <c r="BI239" s="18"/>
      <c r="BJ239" s="18"/>
      <c r="BK239" s="18"/>
      <c r="BL239" s="18"/>
      <c r="BM239" s="18"/>
      <c r="BN239" s="18"/>
      <c r="BO239" s="18"/>
      <c r="BP239" s="18"/>
      <c r="BQ239" s="18"/>
      <c r="BR239" s="18"/>
      <c r="BS239" s="18"/>
      <c r="BT239" s="18"/>
      <c r="BU239" s="18"/>
    </row>
    <row r="240" spans="1:73" x14ac:dyDescent="0.25">
      <c r="A240" s="26"/>
      <c r="B240" s="26"/>
      <c r="C240" s="26"/>
      <c r="D240" s="26"/>
      <c r="E240" s="26"/>
      <c r="F240" s="26"/>
      <c r="G240" s="26"/>
      <c r="H240" s="26"/>
      <c r="I240" s="26"/>
      <c r="J240" s="26"/>
      <c r="K240" s="26"/>
      <c r="L240" s="26"/>
      <c r="M240" s="26"/>
      <c r="N240" s="26"/>
      <c r="O240" s="26"/>
      <c r="P240" s="26"/>
      <c r="Q240" s="26"/>
      <c r="R240" s="26"/>
      <c r="S240" s="26"/>
      <c r="T240" s="26"/>
      <c r="U240" s="26"/>
      <c r="V240" s="18"/>
      <c r="W240" s="18"/>
      <c r="X240" s="18"/>
      <c r="Y240" s="18"/>
      <c r="Z240" s="18"/>
      <c r="AA240" s="18"/>
      <c r="AB240" s="18"/>
      <c r="AC240" s="18"/>
      <c r="AD240" s="18"/>
      <c r="AE240" s="18"/>
      <c r="AF240" s="18"/>
      <c r="AG240" s="18"/>
      <c r="AH240" s="18"/>
      <c r="AI240" s="18"/>
      <c r="AJ240" s="18"/>
      <c r="AK240" s="18"/>
      <c r="AL240" s="18"/>
      <c r="AM240" s="18"/>
      <c r="AN240" s="18"/>
      <c r="AO240" s="18"/>
      <c r="AP240" s="18"/>
      <c r="AQ240" s="18"/>
      <c r="AR240" s="18"/>
      <c r="AS240" s="18"/>
      <c r="AT240" s="18"/>
      <c r="AU240" s="18"/>
      <c r="AV240" s="18"/>
      <c r="AW240" s="18"/>
      <c r="AX240" s="18"/>
      <c r="AY240" s="18"/>
      <c r="AZ240" s="18"/>
      <c r="BA240" s="18"/>
      <c r="BB240" s="18"/>
      <c r="BC240" s="18"/>
      <c r="BD240" s="18"/>
      <c r="BE240" s="18"/>
      <c r="BF240" s="18"/>
      <c r="BG240" s="18"/>
      <c r="BH240" s="18"/>
      <c r="BI240" s="18"/>
      <c r="BJ240" s="18"/>
      <c r="BK240" s="18"/>
      <c r="BL240" s="18"/>
      <c r="BM240" s="18"/>
      <c r="BN240" s="18"/>
      <c r="BO240" s="18"/>
      <c r="BP240" s="18"/>
      <c r="BQ240" s="18"/>
      <c r="BR240" s="18"/>
      <c r="BS240" s="18"/>
      <c r="BT240" s="18"/>
      <c r="BU240" s="18"/>
    </row>
    <row r="241" spans="1:73" x14ac:dyDescent="0.25">
      <c r="A241" s="26"/>
      <c r="B241" s="26"/>
      <c r="C241" s="26"/>
      <c r="D241" s="26"/>
      <c r="E241" s="26"/>
      <c r="F241" s="26"/>
      <c r="G241" s="26"/>
      <c r="H241" s="26"/>
      <c r="I241" s="26"/>
      <c r="J241" s="26"/>
      <c r="K241" s="26"/>
      <c r="L241" s="26"/>
      <c r="M241" s="26"/>
      <c r="N241" s="26"/>
      <c r="O241" s="26"/>
      <c r="P241" s="26"/>
      <c r="Q241" s="26"/>
      <c r="R241" s="26"/>
      <c r="S241" s="26"/>
      <c r="T241" s="26"/>
      <c r="U241" s="26"/>
      <c r="V241" s="18"/>
      <c r="W241" s="18"/>
      <c r="X241" s="18"/>
      <c r="Y241" s="18"/>
      <c r="Z241" s="18"/>
      <c r="AA241" s="18"/>
      <c r="AB241" s="18"/>
      <c r="AC241" s="18"/>
      <c r="AD241" s="18"/>
      <c r="AE241" s="18"/>
      <c r="AF241" s="18"/>
      <c r="AG241" s="18"/>
      <c r="AH241" s="18"/>
      <c r="AI241" s="18"/>
      <c r="AJ241" s="18"/>
      <c r="AK241" s="18"/>
      <c r="AL241" s="18"/>
      <c r="AM241" s="18"/>
      <c r="AN241" s="18"/>
      <c r="AO241" s="18"/>
      <c r="AP241" s="18"/>
      <c r="AQ241" s="18"/>
      <c r="AR241" s="18"/>
      <c r="AS241" s="18"/>
      <c r="AT241" s="18"/>
      <c r="AU241" s="18"/>
      <c r="AV241" s="18"/>
      <c r="AW241" s="18"/>
      <c r="AX241" s="18"/>
      <c r="AY241" s="18"/>
      <c r="AZ241" s="18"/>
      <c r="BA241" s="18"/>
      <c r="BB241" s="18"/>
      <c r="BC241" s="18"/>
      <c r="BD241" s="18"/>
      <c r="BE241" s="18"/>
      <c r="BF241" s="18"/>
      <c r="BG241" s="18"/>
      <c r="BH241" s="18"/>
      <c r="BI241" s="18"/>
      <c r="BJ241" s="18"/>
      <c r="BK241" s="18"/>
      <c r="BL241" s="18"/>
      <c r="BM241" s="18"/>
      <c r="BN241" s="18"/>
      <c r="BO241" s="18"/>
      <c r="BP241" s="18"/>
      <c r="BQ241" s="18"/>
      <c r="BR241" s="18"/>
      <c r="BS241" s="18"/>
      <c r="BT241" s="18"/>
      <c r="BU241" s="18"/>
    </row>
    <row r="242" spans="1:73" x14ac:dyDescent="0.25">
      <c r="A242" s="26"/>
      <c r="B242" s="26"/>
      <c r="C242" s="26"/>
      <c r="D242" s="26"/>
      <c r="E242" s="26"/>
      <c r="F242" s="26"/>
      <c r="G242" s="26"/>
      <c r="H242" s="26"/>
      <c r="I242" s="26"/>
      <c r="J242" s="26"/>
      <c r="K242" s="26"/>
      <c r="L242" s="26"/>
      <c r="M242" s="26"/>
      <c r="N242" s="26"/>
      <c r="O242" s="26"/>
      <c r="P242" s="26"/>
      <c r="Q242" s="26"/>
      <c r="R242" s="26"/>
      <c r="S242" s="26"/>
      <c r="T242" s="26"/>
      <c r="U242" s="26"/>
      <c r="V242" s="18"/>
      <c r="W242" s="18"/>
      <c r="X242" s="18"/>
      <c r="Y242" s="18"/>
      <c r="Z242" s="18"/>
      <c r="AA242" s="18"/>
      <c r="AB242" s="18"/>
      <c r="AC242" s="18"/>
      <c r="AD242" s="18"/>
      <c r="AE242" s="18"/>
      <c r="AF242" s="18"/>
      <c r="AG242" s="18"/>
      <c r="AH242" s="18"/>
      <c r="AI242" s="18"/>
      <c r="AJ242" s="18"/>
      <c r="AK242" s="18"/>
      <c r="AL242" s="18"/>
      <c r="AM242" s="18"/>
      <c r="AN242" s="18"/>
      <c r="AO242" s="18"/>
      <c r="AP242" s="18"/>
      <c r="AQ242" s="18"/>
      <c r="AR242" s="18"/>
      <c r="AS242" s="18"/>
      <c r="AT242" s="18"/>
      <c r="AU242" s="18"/>
      <c r="AV242" s="18"/>
      <c r="AW242" s="18"/>
      <c r="AX242" s="18"/>
      <c r="AY242" s="18"/>
      <c r="AZ242" s="18"/>
      <c r="BA242" s="18"/>
      <c r="BB242" s="18"/>
      <c r="BC242" s="18"/>
      <c r="BD242" s="18"/>
      <c r="BE242" s="18"/>
      <c r="BF242" s="18"/>
      <c r="BG242" s="18"/>
      <c r="BH242" s="18"/>
      <c r="BI242" s="18"/>
      <c r="BJ242" s="18"/>
      <c r="BK242" s="18"/>
      <c r="BL242" s="18"/>
      <c r="BM242" s="18"/>
      <c r="BN242" s="18"/>
      <c r="BO242" s="18"/>
      <c r="BP242" s="18"/>
      <c r="BQ242" s="18"/>
      <c r="BR242" s="18"/>
      <c r="BS242" s="18"/>
      <c r="BT242" s="18"/>
      <c r="BU242" s="18"/>
    </row>
    <row r="243" spans="1:73" x14ac:dyDescent="0.25">
      <c r="A243" s="26"/>
      <c r="B243" s="26"/>
      <c r="C243" s="26"/>
      <c r="D243" s="26"/>
      <c r="E243" s="26"/>
      <c r="F243" s="26"/>
      <c r="G243" s="26"/>
      <c r="H243" s="26"/>
      <c r="I243" s="26"/>
      <c r="J243" s="26"/>
      <c r="K243" s="26"/>
      <c r="L243" s="26"/>
      <c r="M243" s="26"/>
      <c r="N243" s="26"/>
      <c r="O243" s="26"/>
      <c r="P243" s="26"/>
      <c r="Q243" s="26"/>
      <c r="R243" s="26"/>
      <c r="S243" s="26"/>
      <c r="T243" s="26"/>
      <c r="U243" s="26"/>
      <c r="V243" s="18"/>
      <c r="W243" s="18"/>
      <c r="X243" s="18"/>
      <c r="Y243" s="18"/>
      <c r="Z243" s="18"/>
      <c r="AA243" s="18"/>
      <c r="AB243" s="18"/>
      <c r="AC243" s="18"/>
      <c r="AD243" s="18"/>
      <c r="AE243" s="18"/>
      <c r="AF243" s="18"/>
      <c r="AG243" s="18"/>
      <c r="AH243" s="18"/>
      <c r="AI243" s="18"/>
      <c r="AJ243" s="18"/>
      <c r="AK243" s="18"/>
      <c r="AL243" s="18"/>
      <c r="AM243" s="18"/>
      <c r="AN243" s="18"/>
      <c r="AO243" s="18"/>
      <c r="AP243" s="18"/>
      <c r="AQ243" s="18"/>
      <c r="AR243" s="18"/>
      <c r="AS243" s="18"/>
      <c r="AT243" s="18"/>
      <c r="AU243" s="18"/>
      <c r="AV243" s="18"/>
      <c r="AW243" s="18"/>
      <c r="AX243" s="18"/>
      <c r="AY243" s="18"/>
      <c r="AZ243" s="18"/>
      <c r="BA243" s="18"/>
      <c r="BB243" s="18"/>
      <c r="BC243" s="18"/>
      <c r="BD243" s="18"/>
      <c r="BE243" s="18"/>
      <c r="BF243" s="18"/>
      <c r="BG243" s="18"/>
      <c r="BH243" s="18"/>
      <c r="BI243" s="18"/>
      <c r="BJ243" s="18"/>
      <c r="BK243" s="18"/>
      <c r="BL243" s="18"/>
      <c r="BM243" s="18"/>
      <c r="BN243" s="18"/>
      <c r="BO243" s="18"/>
      <c r="BP243" s="18"/>
      <c r="BQ243" s="18"/>
      <c r="BR243" s="18"/>
      <c r="BS243" s="18"/>
      <c r="BT243" s="18"/>
      <c r="BU243" s="18"/>
    </row>
    <row r="244" spans="1:73" x14ac:dyDescent="0.25">
      <c r="A244" s="26"/>
      <c r="B244" s="26"/>
      <c r="C244" s="26"/>
      <c r="D244" s="26"/>
      <c r="E244" s="26"/>
      <c r="F244" s="26"/>
      <c r="G244" s="26"/>
      <c r="H244" s="26"/>
      <c r="I244" s="26"/>
      <c r="J244" s="26"/>
      <c r="K244" s="26"/>
      <c r="L244" s="26"/>
      <c r="M244" s="26"/>
      <c r="N244" s="26"/>
      <c r="O244" s="26"/>
      <c r="P244" s="26"/>
      <c r="Q244" s="26"/>
      <c r="R244" s="26"/>
      <c r="S244" s="26"/>
      <c r="T244" s="26"/>
      <c r="U244" s="26"/>
      <c r="V244" s="18"/>
      <c r="W244" s="18"/>
      <c r="X244" s="18"/>
      <c r="Y244" s="18"/>
      <c r="Z244" s="18"/>
      <c r="AA244" s="18"/>
      <c r="AB244" s="18"/>
      <c r="AC244" s="18"/>
      <c r="AD244" s="18"/>
      <c r="AE244" s="18"/>
      <c r="AF244" s="18"/>
      <c r="AG244" s="18"/>
      <c r="AH244" s="18"/>
      <c r="AI244" s="18"/>
      <c r="AJ244" s="18"/>
      <c r="AK244" s="18"/>
      <c r="AL244" s="18"/>
      <c r="AM244" s="18"/>
      <c r="AN244" s="18"/>
      <c r="AO244" s="18"/>
      <c r="AP244" s="18"/>
      <c r="AQ244" s="18"/>
      <c r="AR244" s="18"/>
      <c r="AS244" s="18"/>
      <c r="AT244" s="18"/>
      <c r="AU244" s="18"/>
      <c r="AV244" s="18"/>
      <c r="AW244" s="18"/>
      <c r="AX244" s="18"/>
      <c r="AY244" s="18"/>
      <c r="AZ244" s="18"/>
      <c r="BA244" s="18"/>
      <c r="BB244" s="18"/>
      <c r="BC244" s="18"/>
      <c r="BD244" s="18"/>
      <c r="BE244" s="18"/>
      <c r="BF244" s="18"/>
      <c r="BG244" s="18"/>
      <c r="BH244" s="18"/>
      <c r="BI244" s="18"/>
      <c r="BJ244" s="18"/>
      <c r="BK244" s="18"/>
      <c r="BL244" s="18"/>
      <c r="BM244" s="18"/>
      <c r="BN244" s="18"/>
      <c r="BO244" s="18"/>
      <c r="BP244" s="18"/>
      <c r="BQ244" s="18"/>
      <c r="BR244" s="18"/>
      <c r="BS244" s="18"/>
      <c r="BT244" s="18"/>
      <c r="BU244" s="18"/>
    </row>
    <row r="245" spans="1:73" x14ac:dyDescent="0.25">
      <c r="A245" s="26"/>
      <c r="B245" s="26"/>
      <c r="C245" s="26"/>
      <c r="D245" s="26"/>
      <c r="E245" s="26"/>
      <c r="F245" s="26"/>
      <c r="G245" s="26"/>
      <c r="H245" s="26"/>
      <c r="I245" s="26"/>
      <c r="J245" s="26"/>
      <c r="K245" s="26"/>
      <c r="L245" s="26"/>
      <c r="M245" s="26"/>
      <c r="N245" s="26"/>
      <c r="O245" s="26"/>
      <c r="P245" s="26"/>
      <c r="Q245" s="26"/>
      <c r="R245" s="26"/>
      <c r="S245" s="26"/>
      <c r="T245" s="26"/>
      <c r="U245" s="26"/>
      <c r="V245" s="18"/>
      <c r="W245" s="18"/>
      <c r="X245" s="18"/>
      <c r="Y245" s="18"/>
      <c r="Z245" s="18"/>
      <c r="AA245" s="18"/>
      <c r="AB245" s="18"/>
      <c r="AC245" s="18"/>
      <c r="AD245" s="18"/>
      <c r="AE245" s="18"/>
      <c r="AF245" s="18"/>
      <c r="AG245" s="18"/>
      <c r="AH245" s="18"/>
      <c r="AI245" s="18"/>
      <c r="AJ245" s="18"/>
      <c r="AK245" s="18"/>
      <c r="AL245" s="18"/>
      <c r="AM245" s="18"/>
      <c r="AN245" s="18"/>
      <c r="AO245" s="18"/>
      <c r="AP245" s="18"/>
      <c r="AQ245" s="18"/>
      <c r="AR245" s="18"/>
      <c r="AS245" s="18"/>
      <c r="AT245" s="18"/>
      <c r="AU245" s="18"/>
      <c r="AV245" s="18"/>
      <c r="AW245" s="18"/>
      <c r="AX245" s="18"/>
      <c r="AY245" s="18"/>
      <c r="AZ245" s="18"/>
      <c r="BA245" s="18"/>
      <c r="BB245" s="18"/>
      <c r="BC245" s="18"/>
      <c r="BD245" s="18"/>
      <c r="BE245" s="18"/>
      <c r="BF245" s="18"/>
      <c r="BG245" s="18"/>
      <c r="BH245" s="18"/>
      <c r="BI245" s="18"/>
      <c r="BJ245" s="18"/>
      <c r="BK245" s="18"/>
      <c r="BL245" s="18"/>
      <c r="BM245" s="18"/>
      <c r="BN245" s="18"/>
      <c r="BO245" s="18"/>
      <c r="BP245" s="18"/>
      <c r="BQ245" s="18"/>
      <c r="BR245" s="18"/>
      <c r="BS245" s="18"/>
      <c r="BT245" s="18"/>
      <c r="BU245" s="18"/>
    </row>
    <row r="246" spans="1:73" x14ac:dyDescent="0.25">
      <c r="A246" s="26"/>
      <c r="B246" s="26"/>
      <c r="C246" s="26"/>
      <c r="D246" s="26"/>
      <c r="E246" s="26"/>
      <c r="F246" s="26"/>
      <c r="G246" s="26"/>
      <c r="H246" s="26"/>
      <c r="I246" s="26"/>
      <c r="J246" s="26"/>
      <c r="K246" s="26"/>
      <c r="L246" s="26"/>
      <c r="M246" s="26"/>
      <c r="N246" s="26"/>
      <c r="O246" s="26"/>
      <c r="P246" s="26"/>
      <c r="Q246" s="26"/>
      <c r="R246" s="26"/>
      <c r="S246" s="26"/>
      <c r="T246" s="26"/>
      <c r="U246" s="26"/>
      <c r="V246" s="18"/>
      <c r="W246" s="18"/>
      <c r="X246" s="18"/>
      <c r="Y246" s="18"/>
      <c r="Z246" s="18"/>
      <c r="AA246" s="18"/>
      <c r="AB246" s="18"/>
      <c r="AC246" s="18"/>
      <c r="AD246" s="18"/>
      <c r="AE246" s="18"/>
      <c r="AF246" s="18"/>
      <c r="AG246" s="18"/>
      <c r="AH246" s="18"/>
      <c r="AI246" s="18"/>
      <c r="AJ246" s="18"/>
      <c r="AK246" s="18"/>
      <c r="AL246" s="18"/>
      <c r="AM246" s="18"/>
      <c r="AN246" s="18"/>
      <c r="AO246" s="18"/>
      <c r="AP246" s="18"/>
      <c r="AQ246" s="18"/>
      <c r="AR246" s="18"/>
      <c r="AS246" s="18"/>
      <c r="AT246" s="18"/>
      <c r="AU246" s="18"/>
      <c r="AV246" s="18"/>
      <c r="AW246" s="18"/>
      <c r="AX246" s="18"/>
      <c r="AY246" s="18"/>
      <c r="AZ246" s="18"/>
      <c r="BA246" s="18"/>
      <c r="BB246" s="18"/>
      <c r="BC246" s="18"/>
      <c r="BD246" s="18"/>
      <c r="BE246" s="18"/>
      <c r="BF246" s="18"/>
      <c r="BG246" s="18"/>
      <c r="BH246" s="18"/>
      <c r="BI246" s="18"/>
      <c r="BJ246" s="18"/>
      <c r="BK246" s="18"/>
      <c r="BL246" s="18"/>
      <c r="BM246" s="18"/>
      <c r="BN246" s="18"/>
      <c r="BO246" s="18"/>
      <c r="BP246" s="18"/>
      <c r="BQ246" s="18"/>
      <c r="BR246" s="18"/>
      <c r="BS246" s="18"/>
      <c r="BT246" s="18"/>
      <c r="BU246" s="18"/>
    </row>
    <row r="247" spans="1:73" x14ac:dyDescent="0.25">
      <c r="A247" s="26"/>
      <c r="B247" s="26"/>
      <c r="C247" s="26"/>
      <c r="D247" s="26"/>
      <c r="E247" s="26"/>
      <c r="F247" s="26"/>
      <c r="G247" s="26"/>
      <c r="H247" s="26"/>
      <c r="I247" s="26"/>
      <c r="J247" s="26"/>
      <c r="K247" s="26"/>
      <c r="L247" s="26"/>
      <c r="M247" s="26"/>
      <c r="N247" s="26"/>
      <c r="O247" s="26"/>
      <c r="P247" s="26"/>
      <c r="Q247" s="26"/>
      <c r="R247" s="26"/>
      <c r="S247" s="26"/>
      <c r="T247" s="26"/>
      <c r="U247" s="26"/>
      <c r="V247" s="18"/>
      <c r="W247" s="18"/>
      <c r="X247" s="18"/>
      <c r="Y247" s="18"/>
      <c r="Z247" s="18"/>
      <c r="AA247" s="18"/>
      <c r="AB247" s="18"/>
      <c r="AC247" s="18"/>
      <c r="AD247" s="18"/>
      <c r="AE247" s="18"/>
      <c r="AF247" s="18"/>
      <c r="AG247" s="18"/>
      <c r="AH247" s="18"/>
      <c r="AI247" s="18"/>
      <c r="AJ247" s="18"/>
      <c r="AK247" s="18"/>
      <c r="AL247" s="18"/>
      <c r="AM247" s="18"/>
      <c r="AN247" s="18"/>
      <c r="AO247" s="18"/>
      <c r="AP247" s="18"/>
      <c r="AQ247" s="18"/>
      <c r="AR247" s="18"/>
      <c r="AS247" s="18"/>
      <c r="AT247" s="18"/>
      <c r="AU247" s="18"/>
      <c r="AV247" s="18"/>
      <c r="AW247" s="18"/>
      <c r="AX247" s="18"/>
      <c r="AY247" s="18"/>
      <c r="AZ247" s="18"/>
      <c r="BA247" s="18"/>
      <c r="BB247" s="18"/>
      <c r="BC247" s="18"/>
      <c r="BD247" s="18"/>
      <c r="BE247" s="18"/>
      <c r="BF247" s="18"/>
      <c r="BG247" s="18"/>
      <c r="BH247" s="18"/>
      <c r="BI247" s="18"/>
      <c r="BJ247" s="18"/>
      <c r="BK247" s="18"/>
      <c r="BL247" s="18"/>
      <c r="BM247" s="18"/>
      <c r="BN247" s="18"/>
      <c r="BO247" s="18"/>
      <c r="BP247" s="18"/>
      <c r="BQ247" s="18"/>
      <c r="BR247" s="18"/>
      <c r="BS247" s="18"/>
      <c r="BT247" s="18"/>
      <c r="BU247" s="18"/>
    </row>
    <row r="248" spans="1:73" x14ac:dyDescent="0.25">
      <c r="A248" s="26"/>
      <c r="B248" s="26"/>
      <c r="C248" s="26"/>
      <c r="D248" s="26"/>
      <c r="E248" s="26"/>
      <c r="F248" s="26"/>
      <c r="G248" s="26"/>
      <c r="H248" s="26"/>
      <c r="I248" s="26"/>
      <c r="J248" s="26"/>
      <c r="K248" s="26"/>
      <c r="L248" s="26"/>
      <c r="M248" s="26"/>
      <c r="N248" s="26"/>
      <c r="O248" s="26"/>
      <c r="P248" s="26"/>
      <c r="Q248" s="26"/>
      <c r="R248" s="26"/>
      <c r="S248" s="26"/>
      <c r="T248" s="26"/>
      <c r="U248" s="26"/>
      <c r="V248" s="18"/>
      <c r="W248" s="18"/>
      <c r="X248" s="18"/>
      <c r="Y248" s="18"/>
      <c r="Z248" s="18"/>
      <c r="AA248" s="18"/>
      <c r="AB248" s="18"/>
      <c r="AC248" s="18"/>
      <c r="AD248" s="18"/>
      <c r="AE248" s="18"/>
      <c r="AF248" s="18"/>
      <c r="AG248" s="18"/>
      <c r="AH248" s="18"/>
      <c r="AI248" s="18"/>
      <c r="AJ248" s="18"/>
      <c r="AK248" s="18"/>
      <c r="AL248" s="18"/>
      <c r="AM248" s="18"/>
      <c r="AN248" s="18"/>
      <c r="AO248" s="18"/>
      <c r="AP248" s="18"/>
      <c r="AQ248" s="18"/>
      <c r="AR248" s="18"/>
      <c r="AS248" s="18"/>
      <c r="AT248" s="18"/>
      <c r="AU248" s="18"/>
      <c r="AV248" s="18"/>
      <c r="AW248" s="18"/>
      <c r="AX248" s="18"/>
      <c r="AY248" s="18"/>
      <c r="AZ248" s="18"/>
      <c r="BA248" s="18"/>
      <c r="BB248" s="18"/>
      <c r="BC248" s="18"/>
      <c r="BD248" s="18"/>
      <c r="BE248" s="18"/>
      <c r="BF248" s="18"/>
      <c r="BG248" s="18"/>
      <c r="BH248" s="18"/>
      <c r="BI248" s="18"/>
      <c r="BJ248" s="18"/>
      <c r="BK248" s="18"/>
      <c r="BL248" s="18"/>
      <c r="BM248" s="18"/>
      <c r="BN248" s="18"/>
      <c r="BO248" s="18"/>
      <c r="BP248" s="18"/>
      <c r="BQ248" s="18"/>
      <c r="BR248" s="18"/>
      <c r="BS248" s="18"/>
      <c r="BT248" s="18"/>
      <c r="BU248" s="18"/>
    </row>
    <row r="249" spans="1:73" x14ac:dyDescent="0.25">
      <c r="A249" s="26"/>
      <c r="B249" s="26"/>
      <c r="C249" s="26"/>
      <c r="D249" s="26"/>
      <c r="E249" s="26"/>
      <c r="F249" s="26"/>
      <c r="G249" s="26"/>
      <c r="H249" s="26"/>
      <c r="I249" s="26"/>
      <c r="J249" s="26"/>
      <c r="K249" s="26"/>
      <c r="L249" s="26"/>
      <c r="M249" s="26"/>
      <c r="N249" s="26"/>
      <c r="O249" s="26"/>
      <c r="P249" s="26"/>
      <c r="Q249" s="26"/>
      <c r="R249" s="26"/>
      <c r="S249" s="26"/>
      <c r="T249" s="26"/>
      <c r="U249" s="26"/>
      <c r="V249" s="18"/>
      <c r="W249" s="18"/>
      <c r="X249" s="18"/>
      <c r="Y249" s="18"/>
      <c r="Z249" s="18"/>
      <c r="AA249" s="18"/>
      <c r="AB249" s="18"/>
      <c r="AC249" s="18"/>
      <c r="AD249" s="18"/>
      <c r="AE249" s="18"/>
      <c r="AF249" s="18"/>
      <c r="AG249" s="18"/>
      <c r="AH249" s="18"/>
      <c r="AI249" s="18"/>
      <c r="AJ249" s="18"/>
      <c r="AK249" s="18"/>
      <c r="AL249" s="18"/>
      <c r="AM249" s="18"/>
      <c r="AN249" s="18"/>
      <c r="AO249" s="18"/>
      <c r="AP249" s="18"/>
      <c r="AQ249" s="18"/>
      <c r="AR249" s="18"/>
      <c r="AS249" s="18"/>
      <c r="AT249" s="18"/>
      <c r="AU249" s="18"/>
      <c r="AV249" s="18"/>
      <c r="AW249" s="18"/>
      <c r="AX249" s="18"/>
      <c r="AY249" s="18"/>
      <c r="AZ249" s="18"/>
      <c r="BA249" s="18"/>
      <c r="BB249" s="18"/>
      <c r="BC249" s="18"/>
      <c r="BD249" s="18"/>
      <c r="BE249" s="18"/>
      <c r="BF249" s="18"/>
      <c r="BG249" s="18"/>
      <c r="BH249" s="18"/>
      <c r="BI249" s="18"/>
      <c r="BJ249" s="18"/>
      <c r="BK249" s="18"/>
      <c r="BL249" s="18"/>
      <c r="BM249" s="18"/>
      <c r="BN249" s="18"/>
      <c r="BO249" s="18"/>
      <c r="BP249" s="18"/>
      <c r="BQ249" s="18"/>
      <c r="BR249" s="18"/>
      <c r="BS249" s="18"/>
      <c r="BT249" s="18"/>
      <c r="BU249" s="18"/>
    </row>
    <row r="250" spans="1:73" x14ac:dyDescent="0.25">
      <c r="A250" s="26"/>
      <c r="B250" s="26"/>
      <c r="C250" s="26"/>
      <c r="D250" s="26"/>
      <c r="E250" s="26"/>
      <c r="F250" s="26"/>
      <c r="G250" s="26"/>
      <c r="H250" s="26"/>
      <c r="I250" s="26"/>
      <c r="J250" s="26"/>
      <c r="K250" s="26"/>
      <c r="L250" s="26"/>
      <c r="M250" s="26"/>
      <c r="N250" s="26"/>
      <c r="O250" s="26"/>
      <c r="P250" s="26"/>
      <c r="Q250" s="26"/>
      <c r="R250" s="26"/>
      <c r="S250" s="26"/>
      <c r="T250" s="26"/>
      <c r="U250" s="26"/>
      <c r="V250" s="18"/>
      <c r="W250" s="18"/>
      <c r="X250" s="18"/>
      <c r="Y250" s="18"/>
      <c r="Z250" s="18"/>
      <c r="AA250" s="18"/>
      <c r="AB250" s="18"/>
      <c r="AC250" s="18"/>
      <c r="AD250" s="18"/>
      <c r="AE250" s="18"/>
      <c r="AF250" s="18"/>
      <c r="AG250" s="18"/>
      <c r="AH250" s="18"/>
      <c r="AI250" s="18"/>
      <c r="AJ250" s="18"/>
      <c r="AK250" s="18"/>
      <c r="AL250" s="18"/>
      <c r="AM250" s="18"/>
      <c r="AN250" s="18"/>
      <c r="AO250" s="18"/>
      <c r="AP250" s="18"/>
      <c r="AQ250" s="18"/>
      <c r="AR250" s="18"/>
      <c r="AS250" s="18"/>
      <c r="AT250" s="18"/>
      <c r="AU250" s="18"/>
      <c r="AV250" s="18"/>
      <c r="AW250" s="18"/>
      <c r="AX250" s="18"/>
      <c r="AY250" s="18"/>
      <c r="AZ250" s="18"/>
      <c r="BA250" s="18"/>
      <c r="BB250" s="18"/>
      <c r="BC250" s="18"/>
      <c r="BD250" s="18"/>
      <c r="BE250" s="18"/>
      <c r="BF250" s="18"/>
      <c r="BG250" s="18"/>
      <c r="BH250" s="18"/>
      <c r="BI250" s="18"/>
      <c r="BJ250" s="18"/>
      <c r="BK250" s="18"/>
      <c r="BL250" s="18"/>
      <c r="BM250" s="18"/>
      <c r="BN250" s="18"/>
      <c r="BO250" s="18"/>
      <c r="BP250" s="18"/>
      <c r="BQ250" s="18"/>
      <c r="BR250" s="18"/>
      <c r="BS250" s="18"/>
      <c r="BT250" s="18"/>
      <c r="BU250" s="18"/>
    </row>
    <row r="251" spans="1:73" x14ac:dyDescent="0.25">
      <c r="A251" s="26"/>
      <c r="B251" s="26"/>
      <c r="C251" s="26"/>
      <c r="D251" s="26"/>
      <c r="E251" s="26"/>
      <c r="F251" s="26"/>
      <c r="G251" s="26"/>
      <c r="H251" s="26"/>
      <c r="I251" s="26"/>
      <c r="J251" s="26"/>
      <c r="K251" s="26"/>
      <c r="L251" s="26"/>
      <c r="M251" s="26"/>
      <c r="N251" s="26"/>
      <c r="O251" s="26"/>
      <c r="P251" s="26"/>
      <c r="Q251" s="26"/>
      <c r="R251" s="26"/>
      <c r="S251" s="26"/>
      <c r="T251" s="26"/>
      <c r="U251" s="26"/>
      <c r="V251" s="18"/>
      <c r="W251" s="18"/>
      <c r="X251" s="18"/>
      <c r="Y251" s="18"/>
      <c r="Z251" s="18"/>
      <c r="AA251" s="18"/>
      <c r="AB251" s="18"/>
      <c r="AC251" s="18"/>
      <c r="AD251" s="18"/>
      <c r="AE251" s="18"/>
      <c r="AF251" s="18"/>
      <c r="AG251" s="18"/>
      <c r="AH251" s="18"/>
      <c r="AI251" s="18"/>
      <c r="AJ251" s="18"/>
      <c r="AK251" s="18"/>
      <c r="AL251" s="18"/>
      <c r="AM251" s="18"/>
      <c r="AN251" s="18"/>
      <c r="AO251" s="18"/>
      <c r="AP251" s="18"/>
      <c r="AQ251" s="18"/>
      <c r="AR251" s="18"/>
      <c r="AS251" s="18"/>
      <c r="AT251" s="18"/>
      <c r="AU251" s="18"/>
      <c r="AV251" s="18"/>
      <c r="AW251" s="18"/>
      <c r="AX251" s="18"/>
      <c r="AY251" s="18"/>
      <c r="AZ251" s="18"/>
      <c r="BA251" s="18"/>
      <c r="BB251" s="18"/>
      <c r="BC251" s="18"/>
      <c r="BD251" s="18"/>
      <c r="BE251" s="18"/>
      <c r="BF251" s="18"/>
      <c r="BG251" s="18"/>
      <c r="BH251" s="18"/>
      <c r="BI251" s="18"/>
      <c r="BJ251" s="18"/>
      <c r="BK251" s="18"/>
      <c r="BL251" s="18"/>
      <c r="BM251" s="18"/>
      <c r="BN251" s="18"/>
      <c r="BO251" s="18"/>
      <c r="BP251" s="18"/>
      <c r="BQ251" s="18"/>
      <c r="BR251" s="18"/>
      <c r="BS251" s="18"/>
      <c r="BT251" s="18"/>
      <c r="BU251" s="18"/>
    </row>
    <row r="252" spans="1:73" x14ac:dyDescent="0.25">
      <c r="A252" s="26"/>
      <c r="B252" s="26"/>
      <c r="C252" s="26"/>
      <c r="D252" s="26"/>
      <c r="E252" s="26"/>
      <c r="F252" s="26"/>
      <c r="G252" s="26"/>
      <c r="H252" s="26"/>
      <c r="I252" s="26"/>
      <c r="J252" s="26"/>
      <c r="K252" s="26"/>
      <c r="L252" s="26"/>
      <c r="M252" s="26"/>
      <c r="N252" s="26"/>
      <c r="O252" s="26"/>
      <c r="P252" s="26"/>
      <c r="Q252" s="26"/>
      <c r="R252" s="26"/>
      <c r="S252" s="26"/>
      <c r="T252" s="26"/>
      <c r="U252" s="26"/>
      <c r="V252" s="18"/>
      <c r="W252" s="18"/>
      <c r="X252" s="18"/>
      <c r="Y252" s="18"/>
      <c r="Z252" s="18"/>
      <c r="AA252" s="18"/>
      <c r="AB252" s="18"/>
      <c r="AC252" s="18"/>
      <c r="AD252" s="18"/>
      <c r="AE252" s="18"/>
      <c r="AF252" s="18"/>
      <c r="AG252" s="18"/>
      <c r="AH252" s="18"/>
      <c r="AI252" s="18"/>
      <c r="AJ252" s="18"/>
      <c r="AK252" s="18"/>
      <c r="AL252" s="18"/>
      <c r="AM252" s="18"/>
      <c r="AN252" s="18"/>
      <c r="AO252" s="18"/>
      <c r="AP252" s="18"/>
      <c r="AQ252" s="18"/>
      <c r="AR252" s="18"/>
      <c r="AS252" s="18"/>
      <c r="AT252" s="18"/>
      <c r="AU252" s="18"/>
      <c r="AV252" s="18"/>
      <c r="AW252" s="18"/>
      <c r="AX252" s="18"/>
      <c r="AY252" s="18"/>
      <c r="AZ252" s="18"/>
      <c r="BA252" s="18"/>
      <c r="BB252" s="18"/>
      <c r="BC252" s="18"/>
      <c r="BD252" s="18"/>
      <c r="BE252" s="18"/>
      <c r="BF252" s="18"/>
      <c r="BG252" s="18"/>
      <c r="BH252" s="18"/>
      <c r="BI252" s="18"/>
      <c r="BJ252" s="18"/>
      <c r="BK252" s="18"/>
      <c r="BL252" s="18"/>
      <c r="BM252" s="18"/>
      <c r="BN252" s="18"/>
      <c r="BO252" s="18"/>
      <c r="BP252" s="18"/>
      <c r="BQ252" s="18"/>
      <c r="BR252" s="18"/>
      <c r="BS252" s="18"/>
      <c r="BT252" s="18"/>
      <c r="BU252" s="18"/>
    </row>
    <row r="253" spans="1:73" x14ac:dyDescent="0.25">
      <c r="A253" s="26"/>
      <c r="B253" s="26"/>
      <c r="C253" s="26"/>
      <c r="D253" s="26"/>
      <c r="E253" s="26"/>
      <c r="F253" s="26"/>
      <c r="G253" s="26"/>
      <c r="H253" s="26"/>
      <c r="I253" s="26"/>
      <c r="J253" s="26"/>
      <c r="K253" s="26"/>
      <c r="L253" s="26"/>
      <c r="M253" s="26"/>
      <c r="N253" s="26"/>
      <c r="O253" s="26"/>
      <c r="P253" s="26"/>
      <c r="Q253" s="26"/>
      <c r="R253" s="26"/>
      <c r="S253" s="26"/>
      <c r="T253" s="26"/>
      <c r="U253" s="26"/>
      <c r="V253" s="18"/>
      <c r="W253" s="18"/>
      <c r="X253" s="18"/>
      <c r="Y253" s="18"/>
      <c r="Z253" s="18"/>
      <c r="AA253" s="18"/>
      <c r="AB253" s="18"/>
      <c r="AC253" s="18"/>
      <c r="AD253" s="18"/>
      <c r="AE253" s="18"/>
      <c r="AF253" s="18"/>
      <c r="AG253" s="18"/>
      <c r="AH253" s="18"/>
      <c r="AI253" s="18"/>
      <c r="AJ253" s="18"/>
      <c r="AK253" s="18"/>
      <c r="AL253" s="18"/>
      <c r="AM253" s="18"/>
      <c r="AN253" s="18"/>
      <c r="AO253" s="18"/>
      <c r="AP253" s="18"/>
      <c r="AQ253" s="18"/>
      <c r="AR253" s="18"/>
      <c r="AS253" s="18"/>
      <c r="AT253" s="18"/>
      <c r="AU253" s="18"/>
      <c r="AV253" s="18"/>
      <c r="AW253" s="18"/>
      <c r="AX253" s="18"/>
      <c r="AY253" s="18"/>
      <c r="AZ253" s="18"/>
      <c r="BA253" s="18"/>
      <c r="BB253" s="18"/>
      <c r="BC253" s="18"/>
      <c r="BD253" s="18"/>
      <c r="BE253" s="18"/>
      <c r="BF253" s="18"/>
      <c r="BG253" s="18"/>
      <c r="BH253" s="18"/>
      <c r="BI253" s="18"/>
      <c r="BJ253" s="18"/>
      <c r="BK253" s="18"/>
      <c r="BL253" s="18"/>
      <c r="BM253" s="18"/>
      <c r="BN253" s="18"/>
      <c r="BO253" s="18"/>
      <c r="BP253" s="18"/>
      <c r="BQ253" s="18"/>
      <c r="BR253" s="18"/>
      <c r="BS253" s="18"/>
      <c r="BT253" s="18"/>
      <c r="BU253" s="18"/>
    </row>
    <row r="254" spans="1:73" x14ac:dyDescent="0.25">
      <c r="A254" s="26"/>
      <c r="B254" s="26"/>
      <c r="C254" s="26"/>
      <c r="D254" s="26"/>
      <c r="E254" s="26"/>
      <c r="F254" s="26"/>
      <c r="G254" s="26"/>
      <c r="H254" s="26"/>
      <c r="I254" s="26"/>
      <c r="J254" s="26"/>
      <c r="K254" s="26"/>
      <c r="L254" s="26"/>
      <c r="M254" s="26"/>
      <c r="N254" s="26"/>
      <c r="O254" s="26"/>
      <c r="P254" s="26"/>
      <c r="Q254" s="26"/>
      <c r="R254" s="26"/>
      <c r="S254" s="26"/>
      <c r="T254" s="26"/>
      <c r="U254" s="26"/>
      <c r="V254" s="18"/>
      <c r="W254" s="18"/>
      <c r="X254" s="18"/>
      <c r="Y254" s="18"/>
      <c r="Z254" s="18"/>
      <c r="AA254" s="18"/>
      <c r="AB254" s="18"/>
      <c r="AC254" s="18"/>
      <c r="AD254" s="18"/>
      <c r="AE254" s="18"/>
      <c r="AF254" s="18"/>
      <c r="AG254" s="18"/>
      <c r="AH254" s="18"/>
      <c r="AI254" s="18"/>
      <c r="AJ254" s="18"/>
      <c r="AK254" s="18"/>
      <c r="AL254" s="18"/>
      <c r="AM254" s="18"/>
      <c r="AN254" s="18"/>
      <c r="AO254" s="18"/>
      <c r="AP254" s="18"/>
      <c r="AQ254" s="18"/>
      <c r="AR254" s="18"/>
      <c r="AS254" s="18"/>
      <c r="AT254" s="18"/>
      <c r="AU254" s="18"/>
      <c r="AV254" s="18"/>
      <c r="AW254" s="18"/>
      <c r="AX254" s="18"/>
      <c r="AY254" s="18"/>
      <c r="AZ254" s="18"/>
      <c r="BA254" s="18"/>
      <c r="BB254" s="18"/>
      <c r="BC254" s="18"/>
      <c r="BD254" s="18"/>
      <c r="BE254" s="18"/>
      <c r="BF254" s="18"/>
      <c r="BG254" s="18"/>
      <c r="BH254" s="18"/>
      <c r="BI254" s="18"/>
      <c r="BJ254" s="18"/>
      <c r="BK254" s="18"/>
      <c r="BL254" s="18"/>
      <c r="BM254" s="18"/>
      <c r="BN254" s="18"/>
      <c r="BO254" s="18"/>
      <c r="BP254" s="18"/>
      <c r="BQ254" s="18"/>
      <c r="BR254" s="18"/>
      <c r="BS254" s="18"/>
      <c r="BT254" s="18"/>
      <c r="BU254" s="18"/>
    </row>
    <row r="255" spans="1:73" x14ac:dyDescent="0.25">
      <c r="A255" s="26"/>
      <c r="B255" s="26"/>
      <c r="C255" s="26"/>
      <c r="D255" s="26"/>
      <c r="E255" s="26"/>
      <c r="F255" s="26"/>
      <c r="G255" s="26"/>
      <c r="H255" s="26"/>
      <c r="I255" s="26"/>
      <c r="J255" s="26"/>
      <c r="K255" s="26"/>
      <c r="L255" s="26"/>
      <c r="M255" s="26"/>
      <c r="N255" s="26"/>
      <c r="O255" s="26"/>
      <c r="P255" s="26"/>
      <c r="Q255" s="26"/>
      <c r="R255" s="26"/>
      <c r="S255" s="26"/>
      <c r="T255" s="26"/>
      <c r="U255" s="26"/>
      <c r="V255" s="18"/>
      <c r="W255" s="18"/>
      <c r="X255" s="18"/>
      <c r="Y255" s="18"/>
      <c r="Z255" s="18"/>
      <c r="AA255" s="18"/>
      <c r="AB255" s="18"/>
      <c r="AC255" s="18"/>
      <c r="AD255" s="18"/>
      <c r="AE255" s="18"/>
      <c r="AF255" s="18"/>
      <c r="AG255" s="18"/>
      <c r="AH255" s="18"/>
      <c r="AI255" s="18"/>
      <c r="AJ255" s="18"/>
      <c r="AK255" s="18"/>
      <c r="AL255" s="18"/>
      <c r="AM255" s="18"/>
      <c r="AN255" s="18"/>
      <c r="AO255" s="18"/>
      <c r="AP255" s="18"/>
      <c r="AQ255" s="18"/>
      <c r="AR255" s="18"/>
      <c r="AS255" s="18"/>
      <c r="AT255" s="18"/>
      <c r="AU255" s="18"/>
      <c r="AV255" s="18"/>
      <c r="AW255" s="18"/>
      <c r="AX255" s="18"/>
      <c r="AY255" s="18"/>
      <c r="AZ255" s="18"/>
      <c r="BA255" s="18"/>
      <c r="BB255" s="18"/>
      <c r="BC255" s="18"/>
      <c r="BD255" s="18"/>
      <c r="BE255" s="18"/>
      <c r="BF255" s="18"/>
      <c r="BG255" s="18"/>
      <c r="BH255" s="18"/>
      <c r="BI255" s="18"/>
      <c r="BJ255" s="18"/>
      <c r="BK255" s="18"/>
      <c r="BL255" s="18"/>
      <c r="BM255" s="18"/>
      <c r="BN255" s="18"/>
      <c r="BO255" s="18"/>
      <c r="BP255" s="18"/>
      <c r="BQ255" s="18"/>
      <c r="BR255" s="18"/>
      <c r="BS255" s="18"/>
      <c r="BT255" s="18"/>
      <c r="BU255" s="18"/>
    </row>
    <row r="256" spans="1:73" x14ac:dyDescent="0.25">
      <c r="A256" s="26"/>
      <c r="B256" s="26"/>
      <c r="C256" s="26"/>
      <c r="D256" s="26"/>
      <c r="E256" s="26"/>
      <c r="F256" s="26"/>
      <c r="G256" s="26"/>
      <c r="H256" s="26"/>
      <c r="I256" s="26"/>
      <c r="J256" s="26"/>
      <c r="K256" s="26"/>
      <c r="L256" s="26"/>
      <c r="M256" s="26"/>
      <c r="N256" s="26"/>
      <c r="O256" s="26"/>
      <c r="P256" s="26"/>
      <c r="Q256" s="26"/>
      <c r="R256" s="26"/>
      <c r="S256" s="26"/>
      <c r="T256" s="26"/>
      <c r="U256" s="26"/>
      <c r="V256" s="18"/>
      <c r="W256" s="18"/>
      <c r="X256" s="18"/>
      <c r="Y256" s="18"/>
      <c r="Z256" s="18"/>
      <c r="AA256" s="18"/>
      <c r="AB256" s="18"/>
      <c r="AC256" s="18"/>
      <c r="AD256" s="18"/>
      <c r="AE256" s="18"/>
      <c r="AF256" s="18"/>
      <c r="AG256" s="18"/>
      <c r="AH256" s="18"/>
      <c r="AI256" s="18"/>
      <c r="AJ256" s="18"/>
      <c r="AK256" s="18"/>
      <c r="AL256" s="18"/>
      <c r="AM256" s="18"/>
      <c r="AN256" s="18"/>
      <c r="AO256" s="18"/>
      <c r="AP256" s="18"/>
      <c r="AQ256" s="18"/>
      <c r="AR256" s="18"/>
      <c r="AS256" s="18"/>
      <c r="AT256" s="18"/>
      <c r="AU256" s="18"/>
      <c r="AV256" s="18"/>
      <c r="AW256" s="18"/>
      <c r="AX256" s="18"/>
      <c r="AY256" s="18"/>
      <c r="AZ256" s="18"/>
      <c r="BA256" s="18"/>
      <c r="BB256" s="18"/>
      <c r="BC256" s="18"/>
      <c r="BD256" s="18"/>
      <c r="BE256" s="18"/>
      <c r="BF256" s="18"/>
      <c r="BG256" s="18"/>
      <c r="BH256" s="18"/>
      <c r="BI256" s="18"/>
      <c r="BJ256" s="18"/>
      <c r="BK256" s="18"/>
      <c r="BL256" s="18"/>
      <c r="BM256" s="18"/>
      <c r="BN256" s="18"/>
      <c r="BO256" s="18"/>
      <c r="BP256" s="18"/>
      <c r="BQ256" s="18"/>
      <c r="BR256" s="18"/>
      <c r="BS256" s="18"/>
      <c r="BT256" s="18"/>
      <c r="BU256" s="18"/>
    </row>
    <row r="257" spans="1:73" x14ac:dyDescent="0.25">
      <c r="A257" s="26"/>
      <c r="B257" s="26"/>
      <c r="C257" s="26"/>
      <c r="D257" s="26"/>
      <c r="E257" s="26"/>
      <c r="F257" s="26"/>
      <c r="G257" s="26"/>
      <c r="H257" s="26"/>
      <c r="I257" s="26"/>
      <c r="J257" s="26"/>
      <c r="K257" s="26"/>
      <c r="L257" s="26"/>
      <c r="M257" s="26"/>
      <c r="N257" s="26"/>
      <c r="O257" s="26"/>
      <c r="P257" s="26"/>
      <c r="Q257" s="26"/>
      <c r="R257" s="26"/>
      <c r="S257" s="26"/>
      <c r="T257" s="26"/>
      <c r="U257" s="26"/>
      <c r="V257" s="18"/>
      <c r="W257" s="18"/>
      <c r="X257" s="18"/>
      <c r="Y257" s="18"/>
      <c r="Z257" s="18"/>
      <c r="AA257" s="18"/>
      <c r="AB257" s="18"/>
      <c r="AC257" s="18"/>
      <c r="AD257" s="18"/>
      <c r="AE257" s="18"/>
      <c r="AF257" s="18"/>
      <c r="AG257" s="18"/>
      <c r="AH257" s="18"/>
      <c r="AI257" s="18"/>
      <c r="AJ257" s="18"/>
      <c r="AK257" s="18"/>
      <c r="AL257" s="18"/>
      <c r="AM257" s="18"/>
      <c r="AN257" s="18"/>
      <c r="AO257" s="18"/>
      <c r="AP257" s="18"/>
      <c r="AQ257" s="18"/>
      <c r="AR257" s="18"/>
      <c r="AS257" s="18"/>
      <c r="AT257" s="18"/>
      <c r="AU257" s="18"/>
      <c r="AV257" s="18"/>
      <c r="AW257" s="18"/>
      <c r="AX257" s="18"/>
      <c r="AY257" s="18"/>
      <c r="AZ257" s="18"/>
      <c r="BA257" s="18"/>
      <c r="BB257" s="18"/>
      <c r="BC257" s="18"/>
      <c r="BD257" s="18"/>
      <c r="BE257" s="18"/>
      <c r="BF257" s="18"/>
      <c r="BG257" s="18"/>
      <c r="BH257" s="18"/>
      <c r="BI257" s="18"/>
      <c r="BJ257" s="18"/>
      <c r="BK257" s="18"/>
      <c r="BL257" s="18"/>
      <c r="BM257" s="18"/>
      <c r="BN257" s="18"/>
      <c r="BO257" s="18"/>
      <c r="BP257" s="18"/>
      <c r="BQ257" s="18"/>
      <c r="BR257" s="18"/>
      <c r="BS257" s="18"/>
      <c r="BT257" s="18"/>
      <c r="BU257" s="18"/>
    </row>
    <row r="258" spans="1:73" x14ac:dyDescent="0.25">
      <c r="A258" s="26"/>
      <c r="B258" s="26"/>
      <c r="C258" s="26"/>
      <c r="D258" s="26"/>
      <c r="E258" s="26"/>
      <c r="F258" s="26"/>
      <c r="G258" s="26"/>
      <c r="H258" s="26"/>
      <c r="I258" s="26"/>
      <c r="J258" s="26"/>
      <c r="K258" s="26"/>
      <c r="L258" s="26"/>
      <c r="M258" s="26"/>
      <c r="N258" s="26"/>
      <c r="O258" s="26"/>
      <c r="P258" s="26"/>
      <c r="Q258" s="26"/>
      <c r="R258" s="26"/>
      <c r="S258" s="26"/>
      <c r="T258" s="26"/>
      <c r="U258" s="26"/>
      <c r="V258" s="18"/>
      <c r="W258" s="18"/>
      <c r="X258" s="18"/>
      <c r="Y258" s="18"/>
      <c r="Z258" s="18"/>
      <c r="AA258" s="18"/>
      <c r="AB258" s="18"/>
      <c r="AC258" s="18"/>
      <c r="AD258" s="18"/>
      <c r="AE258" s="18"/>
      <c r="AF258" s="18"/>
      <c r="AG258" s="18"/>
      <c r="AH258" s="18"/>
      <c r="AI258" s="18"/>
      <c r="AJ258" s="18"/>
      <c r="AK258" s="18"/>
      <c r="AL258" s="18"/>
      <c r="AM258" s="18"/>
      <c r="AN258" s="18"/>
      <c r="AO258" s="18"/>
      <c r="AP258" s="18"/>
      <c r="AQ258" s="18"/>
      <c r="AR258" s="18"/>
      <c r="AS258" s="18"/>
      <c r="AT258" s="18"/>
      <c r="AU258" s="18"/>
      <c r="AV258" s="18"/>
      <c r="AW258" s="18"/>
      <c r="AX258" s="18"/>
      <c r="AY258" s="18"/>
      <c r="AZ258" s="18"/>
      <c r="BA258" s="18"/>
      <c r="BB258" s="18"/>
      <c r="BC258" s="18"/>
      <c r="BD258" s="18"/>
      <c r="BE258" s="18"/>
      <c r="BF258" s="18"/>
      <c r="BG258" s="18"/>
      <c r="BH258" s="18"/>
      <c r="BI258" s="18"/>
      <c r="BJ258" s="18"/>
      <c r="BK258" s="18"/>
      <c r="BL258" s="18"/>
      <c r="BM258" s="18"/>
      <c r="BN258" s="18"/>
      <c r="BO258" s="18"/>
      <c r="BP258" s="18"/>
      <c r="BQ258" s="18"/>
      <c r="BR258" s="18"/>
      <c r="BS258" s="18"/>
      <c r="BT258" s="18"/>
      <c r="BU258" s="18"/>
    </row>
    <row r="259" spans="1:73" x14ac:dyDescent="0.25">
      <c r="A259" s="26"/>
      <c r="B259" s="26"/>
      <c r="C259" s="26"/>
      <c r="D259" s="26"/>
      <c r="E259" s="26"/>
      <c r="F259" s="26"/>
      <c r="G259" s="26"/>
      <c r="H259" s="26"/>
      <c r="I259" s="26"/>
      <c r="J259" s="26"/>
      <c r="K259" s="26"/>
      <c r="L259" s="26"/>
      <c r="M259" s="26"/>
      <c r="N259" s="26"/>
      <c r="O259" s="26"/>
      <c r="P259" s="26"/>
      <c r="Q259" s="26"/>
      <c r="R259" s="26"/>
      <c r="S259" s="26"/>
      <c r="T259" s="26"/>
      <c r="U259" s="26"/>
      <c r="V259" s="18"/>
      <c r="W259" s="18"/>
      <c r="X259" s="18"/>
      <c r="Y259" s="18"/>
      <c r="Z259" s="18"/>
      <c r="AA259" s="18"/>
      <c r="AB259" s="18"/>
      <c r="AC259" s="18"/>
      <c r="AD259" s="18"/>
      <c r="AE259" s="18"/>
      <c r="AF259" s="18"/>
      <c r="AG259" s="18"/>
      <c r="AH259" s="18"/>
      <c r="AI259" s="18"/>
      <c r="AJ259" s="18"/>
      <c r="AK259" s="18"/>
      <c r="AL259" s="18"/>
      <c r="AM259" s="18"/>
      <c r="AN259" s="18"/>
      <c r="AO259" s="18"/>
      <c r="AP259" s="18"/>
      <c r="AQ259" s="18"/>
      <c r="AR259" s="18"/>
      <c r="AS259" s="18"/>
      <c r="AT259" s="18"/>
      <c r="AU259" s="18"/>
      <c r="AV259" s="18"/>
      <c r="AW259" s="18"/>
      <c r="AX259" s="18"/>
      <c r="AY259" s="18"/>
      <c r="AZ259" s="18"/>
      <c r="BA259" s="18"/>
      <c r="BB259" s="18"/>
      <c r="BC259" s="18"/>
      <c r="BD259" s="18"/>
      <c r="BE259" s="18"/>
      <c r="BF259" s="18"/>
      <c r="BG259" s="18"/>
      <c r="BH259" s="18"/>
      <c r="BI259" s="18"/>
      <c r="BJ259" s="18"/>
      <c r="BK259" s="18"/>
      <c r="BL259" s="18"/>
      <c r="BM259" s="18"/>
      <c r="BN259" s="18"/>
      <c r="BO259" s="18"/>
      <c r="BP259" s="18"/>
      <c r="BQ259" s="18"/>
      <c r="BR259" s="18"/>
      <c r="BS259" s="18"/>
      <c r="BT259" s="18"/>
      <c r="BU259" s="18"/>
    </row>
    <row r="260" spans="1:73" x14ac:dyDescent="0.25">
      <c r="A260" s="26"/>
      <c r="B260" s="26"/>
      <c r="C260" s="26"/>
      <c r="D260" s="26"/>
      <c r="E260" s="26"/>
      <c r="F260" s="26"/>
      <c r="G260" s="26"/>
      <c r="H260" s="26"/>
      <c r="I260" s="26"/>
      <c r="J260" s="26"/>
      <c r="K260" s="26"/>
      <c r="L260" s="26"/>
      <c r="M260" s="26"/>
      <c r="N260" s="26"/>
      <c r="O260" s="26"/>
      <c r="P260" s="26"/>
      <c r="Q260" s="26"/>
      <c r="R260" s="26"/>
      <c r="S260" s="26"/>
      <c r="T260" s="26"/>
      <c r="U260" s="26"/>
      <c r="V260" s="18"/>
      <c r="W260" s="18"/>
      <c r="X260" s="18"/>
      <c r="Y260" s="18"/>
      <c r="Z260" s="18"/>
      <c r="AA260" s="18"/>
      <c r="AB260" s="18"/>
      <c r="AC260" s="18"/>
      <c r="AD260" s="18"/>
      <c r="AE260" s="18"/>
      <c r="AF260" s="18"/>
      <c r="AG260" s="18"/>
      <c r="AH260" s="18"/>
      <c r="AI260" s="18"/>
      <c r="AJ260" s="18"/>
      <c r="AK260" s="18"/>
      <c r="AL260" s="18"/>
      <c r="AM260" s="18"/>
      <c r="AN260" s="18"/>
      <c r="AO260" s="18"/>
      <c r="AP260" s="18"/>
      <c r="AQ260" s="18"/>
      <c r="AR260" s="18"/>
      <c r="AS260" s="18"/>
      <c r="AT260" s="18"/>
      <c r="AU260" s="18"/>
      <c r="AV260" s="18"/>
      <c r="AW260" s="18"/>
      <c r="AX260" s="18"/>
      <c r="AY260" s="18"/>
      <c r="AZ260" s="18"/>
      <c r="BA260" s="18"/>
      <c r="BB260" s="18"/>
      <c r="BC260" s="18"/>
      <c r="BD260" s="18"/>
      <c r="BE260" s="18"/>
      <c r="BF260" s="18"/>
      <c r="BG260" s="18"/>
      <c r="BH260" s="18"/>
      <c r="BI260" s="18"/>
      <c r="BJ260" s="18"/>
      <c r="BK260" s="18"/>
      <c r="BL260" s="18"/>
      <c r="BM260" s="18"/>
      <c r="BN260" s="18"/>
      <c r="BO260" s="18"/>
      <c r="BP260" s="18"/>
      <c r="BQ260" s="18"/>
      <c r="BR260" s="18"/>
      <c r="BS260" s="18"/>
      <c r="BT260" s="18"/>
      <c r="BU260" s="18"/>
    </row>
    <row r="261" spans="1:73" x14ac:dyDescent="0.25">
      <c r="A261" s="26"/>
      <c r="B261" s="26"/>
      <c r="C261" s="26"/>
      <c r="D261" s="26"/>
      <c r="E261" s="26"/>
      <c r="F261" s="26"/>
      <c r="G261" s="26"/>
      <c r="H261" s="26"/>
      <c r="I261" s="26"/>
      <c r="J261" s="26"/>
      <c r="K261" s="26"/>
      <c r="L261" s="26"/>
      <c r="M261" s="26"/>
      <c r="N261" s="26"/>
      <c r="O261" s="26"/>
      <c r="P261" s="26"/>
      <c r="Q261" s="26"/>
      <c r="R261" s="26"/>
      <c r="S261" s="26"/>
      <c r="T261" s="26"/>
      <c r="U261" s="26"/>
      <c r="V261" s="18"/>
      <c r="W261" s="18"/>
      <c r="X261" s="18"/>
      <c r="Y261" s="18"/>
      <c r="Z261" s="18"/>
      <c r="AA261" s="18"/>
      <c r="AB261" s="18"/>
      <c r="AC261" s="18"/>
      <c r="AD261" s="18"/>
      <c r="AE261" s="18"/>
      <c r="AF261" s="18"/>
      <c r="AG261" s="18"/>
      <c r="AH261" s="18"/>
      <c r="AI261" s="18"/>
      <c r="AJ261" s="18"/>
      <c r="AK261" s="18"/>
      <c r="AL261" s="18"/>
      <c r="AM261" s="18"/>
      <c r="AN261" s="18"/>
      <c r="AO261" s="18"/>
      <c r="AP261" s="18"/>
      <c r="AQ261" s="18"/>
      <c r="AR261" s="18"/>
      <c r="AS261" s="18"/>
      <c r="AT261" s="18"/>
      <c r="AU261" s="18"/>
      <c r="AV261" s="18"/>
      <c r="AW261" s="18"/>
      <c r="AX261" s="18"/>
      <c r="AY261" s="18"/>
      <c r="AZ261" s="18"/>
      <c r="BA261" s="18"/>
      <c r="BB261" s="18"/>
      <c r="BC261" s="18"/>
      <c r="BD261" s="18"/>
      <c r="BE261" s="18"/>
      <c r="BF261" s="18"/>
      <c r="BG261" s="18"/>
      <c r="BH261" s="18"/>
      <c r="BI261" s="18"/>
      <c r="BJ261" s="18"/>
      <c r="BK261" s="18"/>
      <c r="BL261" s="18"/>
      <c r="BM261" s="18"/>
      <c r="BN261" s="18"/>
      <c r="BO261" s="18"/>
      <c r="BP261" s="18"/>
      <c r="BQ261" s="18"/>
      <c r="BR261" s="18"/>
      <c r="BS261" s="18"/>
      <c r="BT261" s="18"/>
      <c r="BU261" s="18"/>
    </row>
    <row r="262" spans="1:73" x14ac:dyDescent="0.25">
      <c r="A262" s="26"/>
      <c r="B262" s="26"/>
      <c r="C262" s="26"/>
      <c r="D262" s="26"/>
      <c r="E262" s="26"/>
      <c r="F262" s="26"/>
      <c r="G262" s="26"/>
      <c r="H262" s="26"/>
      <c r="I262" s="26"/>
      <c r="J262" s="26"/>
      <c r="K262" s="26"/>
      <c r="L262" s="26"/>
      <c r="M262" s="26"/>
      <c r="N262" s="26"/>
      <c r="O262" s="26"/>
      <c r="P262" s="26"/>
      <c r="Q262" s="26"/>
      <c r="R262" s="26"/>
      <c r="S262" s="26"/>
      <c r="T262" s="26"/>
      <c r="U262" s="26"/>
      <c r="V262" s="18"/>
      <c r="W262" s="18"/>
      <c r="X262" s="18"/>
      <c r="Y262" s="18"/>
      <c r="Z262" s="18"/>
      <c r="AA262" s="18"/>
      <c r="AB262" s="18"/>
      <c r="AC262" s="18"/>
      <c r="AD262" s="18"/>
      <c r="AE262" s="18"/>
      <c r="AF262" s="18"/>
      <c r="AG262" s="18"/>
      <c r="AH262" s="18"/>
      <c r="AI262" s="18"/>
      <c r="AJ262" s="18"/>
      <c r="AK262" s="18"/>
      <c r="AL262" s="18"/>
      <c r="AM262" s="18"/>
      <c r="AN262" s="18"/>
      <c r="AO262" s="18"/>
      <c r="AP262" s="18"/>
      <c r="AQ262" s="18"/>
      <c r="AR262" s="18"/>
      <c r="AS262" s="18"/>
      <c r="AT262" s="18"/>
      <c r="AU262" s="18"/>
      <c r="AV262" s="18"/>
      <c r="AW262" s="18"/>
      <c r="AX262" s="18"/>
      <c r="AY262" s="18"/>
      <c r="AZ262" s="18"/>
      <c r="BA262" s="18"/>
      <c r="BB262" s="18"/>
      <c r="BC262" s="18"/>
      <c r="BD262" s="18"/>
      <c r="BE262" s="18"/>
      <c r="BF262" s="18"/>
      <c r="BG262" s="18"/>
      <c r="BH262" s="18"/>
      <c r="BI262" s="18"/>
      <c r="BJ262" s="18"/>
      <c r="BK262" s="18"/>
      <c r="BL262" s="18"/>
      <c r="BM262" s="18"/>
      <c r="BN262" s="18"/>
      <c r="BO262" s="18"/>
      <c r="BP262" s="18"/>
      <c r="BQ262" s="18"/>
      <c r="BR262" s="18"/>
      <c r="BS262" s="18"/>
      <c r="BT262" s="18"/>
      <c r="BU262" s="18"/>
    </row>
    <row r="263" spans="1:73" x14ac:dyDescent="0.25">
      <c r="A263" s="26"/>
      <c r="B263" s="26"/>
      <c r="C263" s="26"/>
      <c r="D263" s="26"/>
      <c r="E263" s="26"/>
      <c r="F263" s="26"/>
      <c r="G263" s="26"/>
      <c r="H263" s="26"/>
      <c r="I263" s="26"/>
      <c r="J263" s="26"/>
      <c r="K263" s="26"/>
      <c r="L263" s="26"/>
      <c r="M263" s="26"/>
      <c r="N263" s="26"/>
      <c r="O263" s="26"/>
      <c r="P263" s="26"/>
      <c r="Q263" s="26"/>
      <c r="R263" s="26"/>
      <c r="S263" s="26"/>
      <c r="T263" s="26"/>
      <c r="U263" s="26"/>
      <c r="V263" s="18"/>
      <c r="W263" s="18"/>
      <c r="X263" s="18"/>
      <c r="Y263" s="18"/>
      <c r="Z263" s="18"/>
      <c r="AA263" s="18"/>
      <c r="AB263" s="18"/>
      <c r="AC263" s="18"/>
      <c r="AD263" s="18"/>
      <c r="AE263" s="18"/>
      <c r="AF263" s="18"/>
      <c r="AG263" s="18"/>
      <c r="AH263" s="18"/>
      <c r="AI263" s="18"/>
      <c r="AJ263" s="18"/>
      <c r="AK263" s="18"/>
      <c r="AL263" s="18"/>
      <c r="AM263" s="18"/>
      <c r="AN263" s="18"/>
      <c r="AO263" s="18"/>
      <c r="AP263" s="18"/>
      <c r="AQ263" s="18"/>
      <c r="AR263" s="18"/>
      <c r="AS263" s="18"/>
      <c r="AT263" s="18"/>
      <c r="AU263" s="18"/>
      <c r="AV263" s="18"/>
      <c r="AW263" s="18"/>
      <c r="AX263" s="18"/>
      <c r="AY263" s="18"/>
      <c r="AZ263" s="18"/>
      <c r="BA263" s="18"/>
      <c r="BB263" s="18"/>
      <c r="BC263" s="18"/>
      <c r="BD263" s="18"/>
      <c r="BE263" s="18"/>
      <c r="BF263" s="18"/>
      <c r="BG263" s="18"/>
      <c r="BH263" s="18"/>
      <c r="BI263" s="18"/>
      <c r="BJ263" s="18"/>
      <c r="BK263" s="18"/>
      <c r="BL263" s="18"/>
      <c r="BM263" s="18"/>
      <c r="BN263" s="18"/>
      <c r="BO263" s="18"/>
      <c r="BP263" s="18"/>
      <c r="BQ263" s="18"/>
      <c r="BR263" s="18"/>
      <c r="BS263" s="18"/>
      <c r="BT263" s="18"/>
      <c r="BU263" s="18"/>
    </row>
    <row r="264" spans="1:73" x14ac:dyDescent="0.25">
      <c r="A264" s="26"/>
      <c r="B264" s="26"/>
      <c r="C264" s="26"/>
      <c r="D264" s="26"/>
      <c r="E264" s="26"/>
      <c r="F264" s="26"/>
      <c r="G264" s="26"/>
      <c r="H264" s="26"/>
      <c r="I264" s="26"/>
      <c r="J264" s="26"/>
      <c r="K264" s="26"/>
      <c r="L264" s="26"/>
      <c r="M264" s="26"/>
      <c r="N264" s="26"/>
      <c r="O264" s="26"/>
      <c r="P264" s="26"/>
      <c r="Q264" s="26"/>
      <c r="R264" s="26"/>
      <c r="S264" s="26"/>
      <c r="T264" s="26"/>
      <c r="U264" s="26"/>
      <c r="V264" s="18"/>
      <c r="W264" s="18"/>
      <c r="X264" s="18"/>
      <c r="Y264" s="18"/>
      <c r="Z264" s="18"/>
      <c r="AA264" s="18"/>
      <c r="AB264" s="18"/>
      <c r="AC264" s="18"/>
      <c r="AD264" s="18"/>
      <c r="AE264" s="18"/>
      <c r="AF264" s="18"/>
      <c r="AG264" s="18"/>
      <c r="AH264" s="18"/>
      <c r="AI264" s="18"/>
      <c r="AJ264" s="18"/>
      <c r="AK264" s="18"/>
      <c r="AL264" s="18"/>
      <c r="AM264" s="18"/>
      <c r="AN264" s="18"/>
      <c r="AO264" s="18"/>
      <c r="AP264" s="18"/>
      <c r="AQ264" s="18"/>
      <c r="AR264" s="18"/>
      <c r="AS264" s="18"/>
      <c r="AT264" s="18"/>
      <c r="AU264" s="18"/>
      <c r="AV264" s="18"/>
      <c r="AW264" s="18"/>
      <c r="AX264" s="18"/>
      <c r="AY264" s="18"/>
      <c r="AZ264" s="18"/>
      <c r="BA264" s="18"/>
      <c r="BB264" s="18"/>
      <c r="BC264" s="18"/>
      <c r="BD264" s="18"/>
      <c r="BE264" s="18"/>
      <c r="BF264" s="18"/>
      <c r="BG264" s="18"/>
      <c r="BH264" s="18"/>
      <c r="BI264" s="18"/>
      <c r="BJ264" s="18"/>
      <c r="BK264" s="18"/>
      <c r="BL264" s="18"/>
      <c r="BM264" s="18"/>
      <c r="BN264" s="18"/>
      <c r="BO264" s="18"/>
      <c r="BP264" s="18"/>
      <c r="BQ264" s="18"/>
      <c r="BR264" s="18"/>
      <c r="BS264" s="18"/>
      <c r="BT264" s="18"/>
      <c r="BU264" s="18"/>
    </row>
    <row r="265" spans="1:73" x14ac:dyDescent="0.25">
      <c r="A265" s="26"/>
      <c r="B265" s="26"/>
      <c r="C265" s="26"/>
      <c r="D265" s="26"/>
      <c r="E265" s="26"/>
      <c r="F265" s="26"/>
      <c r="G265" s="26"/>
      <c r="H265" s="26"/>
      <c r="I265" s="26"/>
      <c r="J265" s="26"/>
      <c r="K265" s="26"/>
      <c r="L265" s="26"/>
      <c r="M265" s="26"/>
      <c r="N265" s="26"/>
      <c r="O265" s="26"/>
      <c r="P265" s="26"/>
      <c r="Q265" s="26"/>
      <c r="R265" s="26"/>
      <c r="S265" s="26"/>
      <c r="T265" s="26"/>
      <c r="U265" s="26"/>
      <c r="V265" s="18"/>
      <c r="W265" s="18"/>
      <c r="X265" s="18"/>
      <c r="Y265" s="18"/>
      <c r="Z265" s="18"/>
      <c r="AA265" s="18"/>
      <c r="AB265" s="18"/>
      <c r="AC265" s="18"/>
      <c r="AD265" s="18"/>
      <c r="AE265" s="18"/>
      <c r="AF265" s="18"/>
      <c r="AG265" s="18"/>
      <c r="AH265" s="18"/>
      <c r="AI265" s="18"/>
      <c r="AJ265" s="18"/>
      <c r="AK265" s="18"/>
      <c r="AL265" s="18"/>
      <c r="AM265" s="18"/>
      <c r="AN265" s="18"/>
      <c r="AO265" s="18"/>
      <c r="AP265" s="18"/>
      <c r="AQ265" s="18"/>
      <c r="AR265" s="18"/>
      <c r="AS265" s="18"/>
      <c r="AT265" s="18"/>
      <c r="AU265" s="18"/>
      <c r="AV265" s="18"/>
      <c r="AW265" s="18"/>
      <c r="AX265" s="18"/>
      <c r="AY265" s="18"/>
      <c r="AZ265" s="18"/>
      <c r="BA265" s="18"/>
      <c r="BB265" s="18"/>
      <c r="BC265" s="18"/>
      <c r="BD265" s="18"/>
      <c r="BE265" s="18"/>
      <c r="BF265" s="18"/>
      <c r="BG265" s="18"/>
      <c r="BH265" s="18"/>
      <c r="BI265" s="18"/>
      <c r="BJ265" s="18"/>
      <c r="BK265" s="18"/>
      <c r="BL265" s="18"/>
      <c r="BM265" s="18"/>
      <c r="BN265" s="18"/>
      <c r="BO265" s="18"/>
      <c r="BP265" s="18"/>
      <c r="BQ265" s="18"/>
      <c r="BR265" s="18"/>
      <c r="BS265" s="18"/>
      <c r="BT265" s="18"/>
      <c r="BU265" s="18"/>
    </row>
    <row r="266" spans="1:73" x14ac:dyDescent="0.25">
      <c r="A266" s="26"/>
      <c r="B266" s="26"/>
      <c r="C266" s="26"/>
      <c r="D266" s="26"/>
      <c r="E266" s="26"/>
      <c r="F266" s="26"/>
      <c r="G266" s="26"/>
      <c r="H266" s="26"/>
      <c r="I266" s="26"/>
      <c r="J266" s="26"/>
      <c r="K266" s="26"/>
      <c r="L266" s="26"/>
      <c r="M266" s="26"/>
      <c r="N266" s="26"/>
      <c r="O266" s="26"/>
      <c r="P266" s="26"/>
      <c r="Q266" s="26"/>
      <c r="R266" s="26"/>
      <c r="S266" s="26"/>
      <c r="T266" s="26"/>
      <c r="U266" s="26"/>
      <c r="V266" s="18"/>
      <c r="W266" s="18"/>
      <c r="X266" s="18"/>
      <c r="Y266" s="18"/>
      <c r="Z266" s="18"/>
      <c r="AA266" s="18"/>
      <c r="AB266" s="18"/>
      <c r="AC266" s="18"/>
      <c r="AD266" s="18"/>
      <c r="AE266" s="18"/>
      <c r="AF266" s="18"/>
      <c r="AG266" s="18"/>
      <c r="AH266" s="18"/>
      <c r="AI266" s="18"/>
      <c r="AJ266" s="18"/>
      <c r="AK266" s="18"/>
      <c r="AL266" s="18"/>
      <c r="AM266" s="18"/>
      <c r="AN266" s="18"/>
      <c r="AO266" s="18"/>
      <c r="AP266" s="18"/>
      <c r="AQ266" s="18"/>
      <c r="AR266" s="18"/>
      <c r="AS266" s="18"/>
      <c r="AT266" s="18"/>
      <c r="AU266" s="18"/>
      <c r="AV266" s="18"/>
      <c r="AW266" s="18"/>
      <c r="AX266" s="18"/>
      <c r="AY266" s="18"/>
      <c r="AZ266" s="18"/>
      <c r="BA266" s="18"/>
      <c r="BB266" s="18"/>
      <c r="BC266" s="18"/>
      <c r="BD266" s="18"/>
      <c r="BE266" s="18"/>
      <c r="BF266" s="18"/>
      <c r="BG266" s="18"/>
      <c r="BH266" s="18"/>
      <c r="BI266" s="18"/>
      <c r="BJ266" s="18"/>
      <c r="BK266" s="18"/>
      <c r="BL266" s="18"/>
      <c r="BM266" s="18"/>
      <c r="BN266" s="18"/>
      <c r="BO266" s="18"/>
      <c r="BP266" s="18"/>
      <c r="BQ266" s="18"/>
      <c r="BR266" s="18"/>
      <c r="BS266" s="18"/>
      <c r="BT266" s="18"/>
      <c r="BU266" s="18"/>
    </row>
    <row r="267" spans="1:73" x14ac:dyDescent="0.25">
      <c r="A267" s="26"/>
      <c r="B267" s="26"/>
      <c r="C267" s="26"/>
      <c r="D267" s="26"/>
      <c r="E267" s="26"/>
      <c r="F267" s="26"/>
      <c r="G267" s="26"/>
      <c r="H267" s="26"/>
      <c r="I267" s="26"/>
      <c r="J267" s="26"/>
      <c r="K267" s="26"/>
      <c r="L267" s="26"/>
      <c r="M267" s="26"/>
      <c r="N267" s="26"/>
      <c r="O267" s="26"/>
      <c r="P267" s="26"/>
      <c r="Q267" s="26"/>
      <c r="R267" s="26"/>
      <c r="S267" s="26"/>
      <c r="T267" s="26"/>
      <c r="U267" s="26"/>
      <c r="V267" s="18"/>
      <c r="W267" s="18"/>
      <c r="X267" s="18"/>
      <c r="Y267" s="18"/>
      <c r="Z267" s="18"/>
      <c r="AA267" s="18"/>
      <c r="AB267" s="18"/>
      <c r="AC267" s="18"/>
      <c r="AD267" s="18"/>
      <c r="AE267" s="18"/>
      <c r="AF267" s="18"/>
      <c r="AG267" s="18"/>
      <c r="AH267" s="18"/>
      <c r="AI267" s="18"/>
      <c r="AJ267" s="18"/>
      <c r="AK267" s="18"/>
      <c r="AL267" s="18"/>
      <c r="AM267" s="18"/>
      <c r="AN267" s="18"/>
      <c r="AO267" s="18"/>
      <c r="AP267" s="18"/>
      <c r="AQ267" s="18"/>
      <c r="AR267" s="18"/>
      <c r="AS267" s="18"/>
      <c r="AT267" s="18"/>
      <c r="AU267" s="18"/>
      <c r="AV267" s="18"/>
      <c r="AW267" s="18"/>
      <c r="AX267" s="18"/>
      <c r="AY267" s="18"/>
      <c r="AZ267" s="18"/>
      <c r="BA267" s="18"/>
      <c r="BB267" s="18"/>
      <c r="BC267" s="18"/>
      <c r="BD267" s="18"/>
      <c r="BE267" s="18"/>
      <c r="BF267" s="18"/>
      <c r="BG267" s="18"/>
      <c r="BH267" s="18"/>
      <c r="BI267" s="18"/>
      <c r="BJ267" s="18"/>
      <c r="BK267" s="18"/>
      <c r="BL267" s="18"/>
      <c r="BM267" s="18"/>
      <c r="BN267" s="18"/>
      <c r="BO267" s="18"/>
      <c r="BP267" s="18"/>
      <c r="BQ267" s="18"/>
      <c r="BR267" s="18"/>
      <c r="BS267" s="18"/>
      <c r="BT267" s="18"/>
      <c r="BU267" s="18"/>
    </row>
    <row r="268" spans="1:73" x14ac:dyDescent="0.25">
      <c r="A268" s="26"/>
      <c r="B268" s="26"/>
      <c r="C268" s="26"/>
      <c r="D268" s="26"/>
      <c r="E268" s="26"/>
      <c r="F268" s="26"/>
      <c r="G268" s="26"/>
      <c r="H268" s="26"/>
      <c r="I268" s="26"/>
      <c r="J268" s="26"/>
      <c r="K268" s="26"/>
      <c r="L268" s="26"/>
      <c r="M268" s="26"/>
      <c r="N268" s="26"/>
      <c r="O268" s="26"/>
      <c r="P268" s="26"/>
      <c r="Q268" s="26"/>
      <c r="R268" s="26"/>
      <c r="S268" s="26"/>
      <c r="T268" s="26"/>
      <c r="U268" s="26"/>
      <c r="V268" s="18"/>
      <c r="W268" s="18"/>
      <c r="X268" s="18"/>
      <c r="Y268" s="18"/>
      <c r="Z268" s="18"/>
      <c r="AA268" s="18"/>
      <c r="AB268" s="18"/>
      <c r="AC268" s="18"/>
      <c r="AD268" s="18"/>
      <c r="AE268" s="18"/>
      <c r="AF268" s="18"/>
      <c r="AG268" s="18"/>
      <c r="AH268" s="18"/>
      <c r="AI268" s="18"/>
      <c r="AJ268" s="18"/>
      <c r="AK268" s="18"/>
      <c r="AL268" s="18"/>
      <c r="AM268" s="18"/>
      <c r="AN268" s="18"/>
      <c r="AO268" s="18"/>
      <c r="AP268" s="18"/>
      <c r="AQ268" s="18"/>
      <c r="AR268" s="18"/>
      <c r="AS268" s="18"/>
      <c r="AT268" s="18"/>
      <c r="AU268" s="18"/>
      <c r="AV268" s="18"/>
      <c r="AW268" s="18"/>
      <c r="AX268" s="18"/>
      <c r="AY268" s="18"/>
      <c r="AZ268" s="18"/>
      <c r="BA268" s="18"/>
      <c r="BB268" s="18"/>
      <c r="BC268" s="18"/>
      <c r="BD268" s="18"/>
      <c r="BE268" s="18"/>
      <c r="BF268" s="18"/>
      <c r="BG268" s="18"/>
      <c r="BH268" s="18"/>
      <c r="BI268" s="18"/>
      <c r="BJ268" s="18"/>
      <c r="BK268" s="18"/>
      <c r="BL268" s="18"/>
      <c r="BM268" s="18"/>
      <c r="BN268" s="18"/>
      <c r="BO268" s="18"/>
      <c r="BP268" s="18"/>
      <c r="BQ268" s="18"/>
      <c r="BR268" s="18"/>
      <c r="BS268" s="18"/>
      <c r="BT268" s="18"/>
      <c r="BU268" s="18"/>
    </row>
    <row r="269" spans="1:73" x14ac:dyDescent="0.25">
      <c r="A269" s="3"/>
      <c r="B269" s="3"/>
      <c r="C269" s="3"/>
      <c r="D269" s="3"/>
      <c r="E269" s="3"/>
      <c r="F269" s="3"/>
      <c r="G269" s="3"/>
      <c r="H269" s="3"/>
      <c r="I269" s="3"/>
      <c r="J269" s="3"/>
      <c r="K269" s="3"/>
      <c r="L269" s="3"/>
      <c r="M269" s="3"/>
      <c r="N269" s="3"/>
      <c r="O269" s="3"/>
      <c r="P269" s="3"/>
      <c r="Q269" s="3"/>
      <c r="R269" s="3"/>
      <c r="S269" s="3"/>
      <c r="T269" s="3"/>
      <c r="U269" s="3"/>
    </row>
    <row r="270" spans="1:73" x14ac:dyDescent="0.25">
      <c r="A270" s="3"/>
      <c r="B270" s="3"/>
      <c r="C270" s="3"/>
      <c r="D270" s="3"/>
      <c r="E270" s="3"/>
      <c r="F270" s="3"/>
      <c r="G270" s="3"/>
      <c r="H270" s="3"/>
      <c r="I270" s="3"/>
      <c r="J270" s="3"/>
      <c r="K270" s="3"/>
      <c r="L270" s="3"/>
      <c r="M270" s="3"/>
      <c r="N270" s="3"/>
      <c r="O270" s="3"/>
      <c r="P270" s="3"/>
      <c r="Q270" s="3"/>
      <c r="R270" s="3"/>
      <c r="S270" s="3"/>
      <c r="T270" s="3"/>
      <c r="U270" s="3"/>
    </row>
    <row r="271" spans="1:73" x14ac:dyDescent="0.25">
      <c r="A271" s="3"/>
      <c r="B271" s="3"/>
      <c r="C271" s="3"/>
      <c r="D271" s="3"/>
      <c r="E271" s="3"/>
      <c r="F271" s="3"/>
      <c r="G271" s="3"/>
      <c r="H271" s="3"/>
      <c r="I271" s="3"/>
      <c r="J271" s="3"/>
      <c r="K271" s="3"/>
      <c r="L271" s="3"/>
      <c r="M271" s="3"/>
      <c r="N271" s="3"/>
      <c r="O271" s="3"/>
      <c r="P271" s="3"/>
      <c r="Q271" s="3"/>
      <c r="R271" s="3"/>
      <c r="S271" s="3"/>
      <c r="T271" s="3"/>
      <c r="U271" s="3"/>
    </row>
    <row r="272" spans="1:73" x14ac:dyDescent="0.25">
      <c r="A272" s="3"/>
      <c r="B272" s="3"/>
      <c r="C272" s="3"/>
      <c r="D272" s="3"/>
      <c r="E272" s="3"/>
      <c r="F272" s="3"/>
      <c r="G272" s="3"/>
      <c r="H272" s="3"/>
      <c r="I272" s="3"/>
      <c r="J272" s="3"/>
      <c r="K272" s="3"/>
      <c r="L272" s="3"/>
      <c r="M272" s="3"/>
      <c r="N272" s="3"/>
      <c r="O272" s="3"/>
      <c r="P272" s="3"/>
      <c r="Q272" s="3"/>
      <c r="R272" s="3"/>
      <c r="S272" s="3"/>
      <c r="T272" s="3"/>
      <c r="U272" s="3"/>
    </row>
    <row r="273" spans="1:21" x14ac:dyDescent="0.25">
      <c r="A273" s="3"/>
      <c r="B273" s="3"/>
      <c r="C273" s="3"/>
      <c r="D273" s="3"/>
      <c r="E273" s="3"/>
      <c r="F273" s="3"/>
      <c r="G273" s="3"/>
      <c r="H273" s="3"/>
      <c r="I273" s="3"/>
      <c r="J273" s="3"/>
      <c r="K273" s="3"/>
      <c r="L273" s="3"/>
      <c r="M273" s="3"/>
      <c r="N273" s="3"/>
      <c r="O273" s="3"/>
      <c r="P273" s="3"/>
      <c r="Q273" s="3"/>
      <c r="R273" s="3"/>
      <c r="S273" s="3"/>
      <c r="T273" s="3"/>
      <c r="U273" s="3"/>
    </row>
    <row r="274" spans="1:21" x14ac:dyDescent="0.25">
      <c r="A274" s="3"/>
      <c r="B274" s="3"/>
      <c r="C274" s="3"/>
      <c r="D274" s="3"/>
      <c r="E274" s="3"/>
      <c r="F274" s="3"/>
      <c r="G274" s="3"/>
      <c r="H274" s="3"/>
      <c r="I274" s="3"/>
      <c r="J274" s="3"/>
      <c r="K274" s="3"/>
      <c r="L274" s="3"/>
      <c r="M274" s="3"/>
      <c r="N274" s="3"/>
      <c r="O274" s="3"/>
      <c r="P274" s="3"/>
      <c r="Q274" s="3"/>
      <c r="R274" s="3"/>
      <c r="S274" s="3"/>
      <c r="T274" s="3"/>
      <c r="U274" s="3"/>
    </row>
    <row r="275" spans="1:21" x14ac:dyDescent="0.25">
      <c r="A275" s="3"/>
      <c r="B275" s="3"/>
      <c r="C275" s="3"/>
      <c r="D275" s="3"/>
      <c r="E275" s="3"/>
      <c r="F275" s="3"/>
      <c r="G275" s="3"/>
      <c r="H275" s="3"/>
      <c r="I275" s="3"/>
      <c r="J275" s="3"/>
      <c r="K275" s="3"/>
      <c r="L275" s="3"/>
      <c r="M275" s="3"/>
      <c r="N275" s="3"/>
      <c r="O275" s="3"/>
      <c r="P275" s="3"/>
      <c r="Q275" s="3"/>
      <c r="R275" s="3"/>
      <c r="S275" s="3"/>
      <c r="T275" s="3"/>
      <c r="U275" s="3"/>
    </row>
    <row r="276" spans="1:21" x14ac:dyDescent="0.25">
      <c r="A276" s="3"/>
      <c r="B276" s="3"/>
      <c r="C276" s="3"/>
      <c r="D276" s="3"/>
      <c r="E276" s="3"/>
      <c r="F276" s="3"/>
      <c r="G276" s="3"/>
      <c r="H276" s="3"/>
      <c r="I276" s="3"/>
      <c r="J276" s="3"/>
      <c r="K276" s="3"/>
      <c r="L276" s="3"/>
      <c r="M276" s="3"/>
      <c r="N276" s="3"/>
      <c r="O276" s="3"/>
      <c r="P276" s="3"/>
      <c r="Q276" s="3"/>
      <c r="R276" s="3"/>
      <c r="S276" s="3"/>
      <c r="T276" s="3"/>
      <c r="U276" s="3"/>
    </row>
    <row r="277" spans="1:21" x14ac:dyDescent="0.25">
      <c r="A277" s="3"/>
      <c r="B277" s="3"/>
      <c r="C277" s="3"/>
      <c r="D277" s="3"/>
      <c r="E277" s="3"/>
      <c r="F277" s="3"/>
      <c r="G277" s="3"/>
      <c r="H277" s="3"/>
      <c r="I277" s="3"/>
      <c r="J277" s="3"/>
      <c r="K277" s="3"/>
      <c r="L277" s="3"/>
      <c r="M277" s="3"/>
      <c r="N277" s="3"/>
      <c r="O277" s="3"/>
      <c r="P277" s="3"/>
      <c r="Q277" s="3"/>
      <c r="R277" s="3"/>
      <c r="S277" s="3"/>
      <c r="T277" s="3"/>
      <c r="U277" s="3"/>
    </row>
    <row r="278" spans="1:21" x14ac:dyDescent="0.25">
      <c r="A278" s="3"/>
      <c r="B278" s="3"/>
      <c r="C278" s="3"/>
      <c r="D278" s="3"/>
      <c r="E278" s="3"/>
      <c r="F278" s="3"/>
      <c r="G278" s="3"/>
      <c r="H278" s="3"/>
      <c r="I278" s="3"/>
      <c r="J278" s="3"/>
      <c r="K278" s="3"/>
      <c r="L278" s="3"/>
      <c r="M278" s="3"/>
      <c r="N278" s="3"/>
      <c r="O278" s="3"/>
      <c r="P278" s="3"/>
      <c r="Q278" s="3"/>
      <c r="R278" s="3"/>
      <c r="S278" s="3"/>
      <c r="T278" s="3"/>
      <c r="U278" s="3"/>
    </row>
    <row r="279" spans="1:21" x14ac:dyDescent="0.25">
      <c r="A279" s="3"/>
      <c r="B279" s="3"/>
      <c r="C279" s="3"/>
      <c r="D279" s="3"/>
      <c r="E279" s="3"/>
      <c r="F279" s="3"/>
      <c r="G279" s="3"/>
      <c r="H279" s="3"/>
      <c r="I279" s="3"/>
      <c r="J279" s="3"/>
      <c r="K279" s="3"/>
      <c r="L279" s="3"/>
      <c r="M279" s="3"/>
      <c r="N279" s="3"/>
      <c r="O279" s="3"/>
      <c r="P279" s="3"/>
      <c r="Q279" s="3"/>
      <c r="R279" s="3"/>
      <c r="S279" s="3"/>
      <c r="T279" s="3"/>
      <c r="U279" s="3"/>
    </row>
    <row r="280" spans="1:21" x14ac:dyDescent="0.25">
      <c r="A280" s="3"/>
      <c r="B280" s="3"/>
      <c r="C280" s="3"/>
      <c r="D280" s="3"/>
      <c r="E280" s="3"/>
      <c r="F280" s="3"/>
      <c r="G280" s="3"/>
      <c r="H280" s="3"/>
      <c r="I280" s="3"/>
      <c r="J280" s="3"/>
      <c r="K280" s="3"/>
      <c r="L280" s="3"/>
      <c r="M280" s="3"/>
      <c r="N280" s="3"/>
      <c r="O280" s="3"/>
      <c r="P280" s="3"/>
      <c r="Q280" s="3"/>
      <c r="R280" s="3"/>
      <c r="S280" s="3"/>
      <c r="T280" s="3"/>
      <c r="U280" s="3"/>
    </row>
    <row r="281" spans="1:21" x14ac:dyDescent="0.25">
      <c r="A281" s="3"/>
      <c r="B281" s="3"/>
      <c r="C281" s="3"/>
      <c r="D281" s="3"/>
      <c r="E281" s="3"/>
      <c r="F281" s="3"/>
      <c r="G281" s="3"/>
      <c r="H281" s="3"/>
      <c r="I281" s="3"/>
      <c r="J281" s="3"/>
      <c r="K281" s="3"/>
      <c r="L281" s="3"/>
      <c r="M281" s="3"/>
      <c r="N281" s="3"/>
      <c r="O281" s="3"/>
      <c r="P281" s="3"/>
      <c r="Q281" s="3"/>
      <c r="R281" s="3"/>
      <c r="S281" s="3"/>
      <c r="T281" s="3"/>
      <c r="U281" s="3"/>
    </row>
    <row r="282" spans="1:21" x14ac:dyDescent="0.25">
      <c r="A282" s="3"/>
      <c r="B282" s="3"/>
      <c r="C282" s="3"/>
      <c r="D282" s="3"/>
      <c r="E282" s="3"/>
      <c r="F282" s="3"/>
      <c r="G282" s="3"/>
      <c r="H282" s="3"/>
      <c r="I282" s="3"/>
      <c r="J282" s="3"/>
      <c r="K282" s="3"/>
      <c r="L282" s="3"/>
      <c r="M282" s="3"/>
      <c r="N282" s="3"/>
      <c r="O282" s="3"/>
      <c r="P282" s="3"/>
      <c r="Q282" s="3"/>
      <c r="R282" s="3"/>
      <c r="S282" s="3"/>
      <c r="T282" s="3"/>
      <c r="U282" s="3"/>
    </row>
    <row r="283" spans="1:21" x14ac:dyDescent="0.25">
      <c r="A283" s="3"/>
      <c r="B283" s="3"/>
      <c r="C283" s="3"/>
      <c r="D283" s="3"/>
      <c r="E283" s="3"/>
      <c r="F283" s="3"/>
      <c r="G283" s="3"/>
      <c r="H283" s="3"/>
      <c r="I283" s="3"/>
      <c r="J283" s="3"/>
      <c r="K283" s="3"/>
      <c r="L283" s="3"/>
      <c r="M283" s="3"/>
      <c r="N283" s="3"/>
      <c r="O283" s="3"/>
      <c r="P283" s="3"/>
      <c r="Q283" s="3"/>
      <c r="R283" s="3"/>
      <c r="S283" s="3"/>
      <c r="T283" s="3"/>
      <c r="U283" s="3"/>
    </row>
    <row r="284" spans="1:21" x14ac:dyDescent="0.25">
      <c r="A284" s="3"/>
      <c r="B284" s="3"/>
      <c r="C284" s="3"/>
      <c r="D284" s="3"/>
      <c r="E284" s="3"/>
      <c r="F284" s="3"/>
      <c r="G284" s="3"/>
      <c r="H284" s="3"/>
      <c r="I284" s="3"/>
      <c r="J284" s="3"/>
      <c r="K284" s="3"/>
      <c r="L284" s="3"/>
      <c r="M284" s="3"/>
      <c r="N284" s="3"/>
      <c r="O284" s="3"/>
      <c r="P284" s="3"/>
      <c r="Q284" s="3"/>
      <c r="R284" s="3"/>
      <c r="S284" s="3"/>
      <c r="T284" s="3"/>
      <c r="U284" s="3"/>
    </row>
    <row r="285" spans="1:21" x14ac:dyDescent="0.25">
      <c r="A285" s="3"/>
      <c r="B285" s="3"/>
      <c r="C285" s="3"/>
      <c r="D285" s="3"/>
      <c r="E285" s="3"/>
      <c r="F285" s="3"/>
      <c r="G285" s="3"/>
      <c r="H285" s="3"/>
      <c r="I285" s="3"/>
      <c r="J285" s="3"/>
      <c r="K285" s="3"/>
      <c r="L285" s="3"/>
      <c r="M285" s="3"/>
      <c r="N285" s="3"/>
      <c r="O285" s="3"/>
      <c r="P285" s="3"/>
      <c r="Q285" s="3"/>
      <c r="R285" s="3"/>
      <c r="S285" s="3"/>
      <c r="T285" s="3"/>
      <c r="U285" s="3"/>
    </row>
    <row r="286" spans="1:21" x14ac:dyDescent="0.25">
      <c r="A286" s="3"/>
      <c r="B286" s="3"/>
      <c r="C286" s="3"/>
      <c r="D286" s="3"/>
      <c r="E286" s="3"/>
      <c r="F286" s="3"/>
      <c r="G286" s="3"/>
      <c r="H286" s="3"/>
      <c r="I286" s="3"/>
      <c r="J286" s="3"/>
      <c r="K286" s="3"/>
      <c r="L286" s="3"/>
      <c r="M286" s="3"/>
      <c r="N286" s="3"/>
      <c r="O286" s="3"/>
      <c r="P286" s="3"/>
      <c r="Q286" s="3"/>
      <c r="R286" s="3"/>
      <c r="S286" s="3"/>
      <c r="T286" s="3"/>
      <c r="U286" s="3"/>
    </row>
    <row r="287" spans="1:21" x14ac:dyDescent="0.25">
      <c r="A287" s="3"/>
      <c r="B287" s="3"/>
      <c r="C287" s="3"/>
      <c r="D287" s="3"/>
      <c r="E287" s="3"/>
      <c r="F287" s="3"/>
      <c r="G287" s="3"/>
      <c r="H287" s="3"/>
      <c r="I287" s="3"/>
      <c r="J287" s="3"/>
      <c r="K287" s="3"/>
      <c r="L287" s="3"/>
      <c r="M287" s="3"/>
      <c r="N287" s="3"/>
      <c r="O287" s="3"/>
      <c r="P287" s="3"/>
      <c r="Q287" s="3"/>
      <c r="R287" s="3"/>
      <c r="S287" s="3"/>
      <c r="T287" s="3"/>
      <c r="U287" s="3"/>
    </row>
    <row r="288" spans="1:21" x14ac:dyDescent="0.25">
      <c r="A288" s="3"/>
      <c r="B288" s="3"/>
      <c r="C288" s="3"/>
      <c r="D288" s="3"/>
      <c r="E288" s="3"/>
      <c r="F288" s="3"/>
      <c r="G288" s="3"/>
      <c r="H288" s="3"/>
      <c r="I288" s="3"/>
      <c r="J288" s="3"/>
      <c r="K288" s="3"/>
      <c r="L288" s="3"/>
      <c r="M288" s="3"/>
      <c r="N288" s="3"/>
      <c r="O288" s="3"/>
      <c r="P288" s="3"/>
      <c r="Q288" s="3"/>
      <c r="R288" s="3"/>
      <c r="S288" s="3"/>
      <c r="T288" s="3"/>
      <c r="U288" s="3"/>
    </row>
    <row r="289" spans="1:21" x14ac:dyDescent="0.25">
      <c r="A289" s="3"/>
      <c r="B289" s="3"/>
      <c r="C289" s="3"/>
      <c r="D289" s="3"/>
      <c r="E289" s="3"/>
      <c r="F289" s="3"/>
      <c r="G289" s="3"/>
      <c r="H289" s="3"/>
      <c r="I289" s="3"/>
      <c r="J289" s="3"/>
      <c r="K289" s="3"/>
      <c r="L289" s="3"/>
      <c r="M289" s="3"/>
      <c r="N289" s="3"/>
      <c r="O289" s="3"/>
      <c r="P289" s="3"/>
      <c r="Q289" s="3"/>
      <c r="R289" s="3"/>
      <c r="S289" s="3"/>
      <c r="T289" s="3"/>
      <c r="U289" s="3"/>
    </row>
    <row r="290" spans="1:21" x14ac:dyDescent="0.25">
      <c r="A290" s="3"/>
      <c r="B290" s="3"/>
      <c r="C290" s="3"/>
      <c r="D290" s="3"/>
      <c r="E290" s="3"/>
      <c r="F290" s="3"/>
      <c r="G290" s="3"/>
      <c r="H290" s="3"/>
      <c r="I290" s="3"/>
      <c r="J290" s="3"/>
      <c r="K290" s="3"/>
      <c r="L290" s="3"/>
      <c r="M290" s="3"/>
      <c r="N290" s="3"/>
      <c r="O290" s="3"/>
      <c r="P290" s="3"/>
      <c r="Q290" s="3"/>
      <c r="R290" s="3"/>
      <c r="S290" s="3"/>
      <c r="T290" s="3"/>
      <c r="U290" s="3"/>
    </row>
    <row r="291" spans="1:21" x14ac:dyDescent="0.25">
      <c r="A291" s="3"/>
      <c r="B291" s="3"/>
      <c r="C291" s="3"/>
      <c r="D291" s="3"/>
      <c r="E291" s="3"/>
      <c r="F291" s="3"/>
      <c r="G291" s="3"/>
      <c r="H291" s="3"/>
      <c r="I291" s="3"/>
      <c r="J291" s="3"/>
      <c r="K291" s="3"/>
      <c r="L291" s="3"/>
      <c r="M291" s="3"/>
      <c r="N291" s="3"/>
      <c r="O291" s="3"/>
      <c r="P291" s="3"/>
      <c r="Q291" s="3"/>
      <c r="R291" s="3"/>
      <c r="S291" s="3"/>
      <c r="T291" s="3"/>
      <c r="U291" s="3"/>
    </row>
    <row r="292" spans="1:21" x14ac:dyDescent="0.25">
      <c r="A292" s="3"/>
      <c r="B292" s="3"/>
      <c r="C292" s="3"/>
      <c r="D292" s="3"/>
      <c r="E292" s="3"/>
      <c r="F292" s="3"/>
      <c r="G292" s="3"/>
      <c r="H292" s="3"/>
      <c r="I292" s="3"/>
      <c r="J292" s="3"/>
      <c r="K292" s="3"/>
      <c r="L292" s="3"/>
      <c r="M292" s="3"/>
      <c r="N292" s="3"/>
      <c r="O292" s="3"/>
      <c r="P292" s="3"/>
      <c r="Q292" s="3"/>
      <c r="R292" s="3"/>
      <c r="S292" s="3"/>
      <c r="T292" s="3"/>
      <c r="U292" s="3"/>
    </row>
    <row r="293" spans="1:21" x14ac:dyDescent="0.25">
      <c r="A293" s="3"/>
      <c r="B293" s="3"/>
      <c r="C293" s="3"/>
      <c r="D293" s="3"/>
      <c r="E293" s="3"/>
      <c r="F293" s="3"/>
      <c r="G293" s="3"/>
      <c r="H293" s="3"/>
      <c r="I293" s="3"/>
      <c r="J293" s="3"/>
      <c r="K293" s="3"/>
      <c r="L293" s="3"/>
      <c r="M293" s="3"/>
      <c r="N293" s="3"/>
      <c r="O293" s="3"/>
      <c r="P293" s="3"/>
      <c r="Q293" s="3"/>
      <c r="R293" s="3"/>
      <c r="S293" s="3"/>
      <c r="T293" s="3"/>
      <c r="U293" s="3"/>
    </row>
    <row r="294" spans="1:21" x14ac:dyDescent="0.25">
      <c r="A294" s="3"/>
      <c r="B294" s="3"/>
      <c r="C294" s="3"/>
      <c r="D294" s="3"/>
      <c r="E294" s="3"/>
      <c r="F294" s="3"/>
      <c r="G294" s="3"/>
      <c r="H294" s="3"/>
      <c r="I294" s="3"/>
      <c r="J294" s="3"/>
      <c r="K294" s="3"/>
      <c r="L294" s="3"/>
      <c r="M294" s="3"/>
      <c r="N294" s="3"/>
      <c r="O294" s="3"/>
      <c r="P294" s="3"/>
      <c r="Q294" s="3"/>
      <c r="R294" s="3"/>
      <c r="S294" s="3"/>
      <c r="T294" s="3"/>
      <c r="U294" s="3"/>
    </row>
    <row r="295" spans="1:21" x14ac:dyDescent="0.25">
      <c r="A295" s="3"/>
      <c r="B295" s="3"/>
      <c r="C295" s="3"/>
      <c r="D295" s="3"/>
      <c r="E295" s="3"/>
      <c r="F295" s="3"/>
      <c r="G295" s="3"/>
      <c r="H295" s="3"/>
      <c r="I295" s="3"/>
      <c r="J295" s="3"/>
      <c r="K295" s="3"/>
      <c r="L295" s="3"/>
      <c r="M295" s="3"/>
      <c r="N295" s="3"/>
      <c r="O295" s="3"/>
      <c r="P295" s="3"/>
      <c r="Q295" s="3"/>
      <c r="R295" s="3"/>
      <c r="S295" s="3"/>
      <c r="T295" s="3"/>
      <c r="U295" s="3"/>
    </row>
    <row r="296" spans="1:21" x14ac:dyDescent="0.25">
      <c r="A296" s="3"/>
      <c r="B296" s="3"/>
      <c r="C296" s="3"/>
      <c r="D296" s="3"/>
      <c r="E296" s="3"/>
      <c r="F296" s="3"/>
      <c r="G296" s="3"/>
      <c r="H296" s="3"/>
      <c r="I296" s="3"/>
      <c r="J296" s="3"/>
      <c r="K296" s="3"/>
      <c r="L296" s="3"/>
      <c r="M296" s="3"/>
      <c r="N296" s="3"/>
      <c r="O296" s="3"/>
      <c r="P296" s="3"/>
      <c r="Q296" s="3"/>
      <c r="R296" s="3"/>
      <c r="S296" s="3"/>
      <c r="T296" s="3"/>
      <c r="U296" s="3"/>
    </row>
    <row r="297" spans="1:21" x14ac:dyDescent="0.25">
      <c r="A297" s="3"/>
      <c r="B297" s="3"/>
      <c r="C297" s="3"/>
      <c r="D297" s="3"/>
      <c r="E297" s="3"/>
      <c r="F297" s="3"/>
      <c r="G297" s="3"/>
      <c r="H297" s="3"/>
      <c r="I297" s="3"/>
      <c r="J297" s="3"/>
      <c r="K297" s="3"/>
      <c r="L297" s="3"/>
      <c r="M297" s="3"/>
      <c r="N297" s="3"/>
      <c r="O297" s="3"/>
      <c r="P297" s="3"/>
      <c r="Q297" s="3"/>
      <c r="R297" s="3"/>
      <c r="S297" s="3"/>
      <c r="T297" s="3"/>
      <c r="U297" s="3"/>
    </row>
    <row r="298" spans="1:21" x14ac:dyDescent="0.25">
      <c r="A298" s="3"/>
      <c r="B298" s="3"/>
      <c r="C298" s="3"/>
      <c r="D298" s="3"/>
      <c r="E298" s="3"/>
      <c r="F298" s="3"/>
      <c r="G298" s="3"/>
      <c r="H298" s="3"/>
      <c r="I298" s="3"/>
      <c r="J298" s="3"/>
      <c r="K298" s="3"/>
      <c r="L298" s="3"/>
      <c r="M298" s="3"/>
      <c r="N298" s="3"/>
      <c r="O298" s="3"/>
      <c r="P298" s="3"/>
      <c r="Q298" s="3"/>
      <c r="R298" s="3"/>
      <c r="S298" s="3"/>
      <c r="T298" s="3"/>
      <c r="U298" s="3"/>
    </row>
    <row r="299" spans="1:21" x14ac:dyDescent="0.25">
      <c r="A299" s="3"/>
      <c r="B299" s="3"/>
      <c r="C299" s="3"/>
      <c r="D299" s="3"/>
      <c r="E299" s="3"/>
      <c r="F299" s="3"/>
      <c r="G299" s="3"/>
      <c r="H299" s="3"/>
      <c r="I299" s="3"/>
      <c r="J299" s="3"/>
      <c r="K299" s="3"/>
      <c r="L299" s="3"/>
      <c r="M299" s="3"/>
      <c r="N299" s="3"/>
      <c r="O299" s="3"/>
      <c r="P299" s="3"/>
      <c r="Q299" s="3"/>
      <c r="R299" s="3"/>
      <c r="S299" s="3"/>
      <c r="T299" s="3"/>
      <c r="U299" s="3"/>
    </row>
    <row r="300" spans="1:21" x14ac:dyDescent="0.25">
      <c r="A300" s="3"/>
      <c r="B300" s="3"/>
      <c r="C300" s="3"/>
      <c r="D300" s="3"/>
      <c r="E300" s="3"/>
      <c r="F300" s="3"/>
      <c r="G300" s="3"/>
      <c r="H300" s="3"/>
      <c r="I300" s="3"/>
      <c r="J300" s="3"/>
      <c r="K300" s="3"/>
      <c r="L300" s="3"/>
      <c r="M300" s="3"/>
      <c r="N300" s="3"/>
      <c r="O300" s="3"/>
      <c r="P300" s="3"/>
      <c r="Q300" s="3"/>
      <c r="R300" s="3"/>
      <c r="S300" s="3"/>
      <c r="T300" s="3"/>
      <c r="U300" s="3"/>
    </row>
    <row r="301" spans="1:21" x14ac:dyDescent="0.25">
      <c r="A301" s="3"/>
      <c r="B301" s="3"/>
      <c r="C301" s="3"/>
      <c r="D301" s="3"/>
      <c r="E301" s="3"/>
      <c r="F301" s="3"/>
      <c r="G301" s="3"/>
      <c r="H301" s="3"/>
      <c r="I301" s="3"/>
      <c r="J301" s="3"/>
      <c r="K301" s="3"/>
      <c r="L301" s="3"/>
      <c r="M301" s="3"/>
      <c r="N301" s="3"/>
      <c r="O301" s="3"/>
      <c r="P301" s="3"/>
      <c r="Q301" s="3"/>
      <c r="R301" s="3"/>
      <c r="S301" s="3"/>
      <c r="T301" s="3"/>
      <c r="U301" s="3"/>
    </row>
    <row r="302" spans="1:21" x14ac:dyDescent="0.25">
      <c r="A302" s="3"/>
      <c r="B302" s="3"/>
      <c r="C302" s="3"/>
      <c r="D302" s="3"/>
      <c r="E302" s="3"/>
      <c r="F302" s="3"/>
      <c r="G302" s="3"/>
      <c r="H302" s="3"/>
      <c r="I302" s="3"/>
      <c r="J302" s="3"/>
      <c r="K302" s="3"/>
      <c r="L302" s="3"/>
      <c r="M302" s="3"/>
      <c r="N302" s="3"/>
      <c r="O302" s="3"/>
      <c r="P302" s="3"/>
      <c r="Q302" s="3"/>
      <c r="R302" s="3"/>
      <c r="S302" s="3"/>
      <c r="T302" s="3"/>
      <c r="U302" s="3"/>
    </row>
    <row r="303" spans="1:21" x14ac:dyDescent="0.25">
      <c r="A303" s="3"/>
      <c r="B303" s="3"/>
      <c r="C303" s="3"/>
      <c r="D303" s="3"/>
      <c r="E303" s="3"/>
      <c r="F303" s="3"/>
      <c r="G303" s="3"/>
      <c r="H303" s="3"/>
      <c r="I303" s="3"/>
      <c r="J303" s="3"/>
      <c r="K303" s="3"/>
      <c r="L303" s="3"/>
      <c r="M303" s="3"/>
      <c r="N303" s="3"/>
      <c r="O303" s="3"/>
      <c r="P303" s="3"/>
      <c r="Q303" s="3"/>
      <c r="R303" s="3"/>
      <c r="S303" s="3"/>
      <c r="T303" s="3"/>
      <c r="U303" s="3"/>
    </row>
    <row r="304" spans="1:21" x14ac:dyDescent="0.25">
      <c r="A304" s="3"/>
      <c r="B304" s="3"/>
      <c r="C304" s="3"/>
      <c r="D304" s="3"/>
      <c r="E304" s="3"/>
      <c r="F304" s="3"/>
      <c r="G304" s="3"/>
      <c r="H304" s="3"/>
      <c r="I304" s="3"/>
      <c r="J304" s="3"/>
      <c r="K304" s="3"/>
      <c r="L304" s="3"/>
      <c r="M304" s="3"/>
      <c r="N304" s="3"/>
      <c r="O304" s="3"/>
      <c r="P304" s="3"/>
      <c r="Q304" s="3"/>
      <c r="R304" s="3"/>
      <c r="S304" s="3"/>
      <c r="T304" s="3"/>
      <c r="U304" s="3"/>
    </row>
    <row r="305" spans="1:21" x14ac:dyDescent="0.25">
      <c r="A305" s="3"/>
      <c r="B305" s="3"/>
      <c r="C305" s="3"/>
      <c r="D305" s="3"/>
      <c r="E305" s="3"/>
      <c r="F305" s="3"/>
      <c r="G305" s="3"/>
      <c r="H305" s="3"/>
      <c r="I305" s="3"/>
      <c r="J305" s="3"/>
      <c r="K305" s="3"/>
      <c r="L305" s="3"/>
      <c r="M305" s="3"/>
      <c r="N305" s="3"/>
      <c r="O305" s="3"/>
      <c r="P305" s="3"/>
      <c r="Q305" s="3"/>
      <c r="R305" s="3"/>
      <c r="S305" s="3"/>
      <c r="T305" s="3"/>
      <c r="U305" s="3"/>
    </row>
    <row r="306" spans="1:21" x14ac:dyDescent="0.25">
      <c r="A306" s="3"/>
      <c r="B306" s="3"/>
      <c r="C306" s="3"/>
      <c r="D306" s="3"/>
      <c r="E306" s="3"/>
      <c r="F306" s="3"/>
      <c r="G306" s="3"/>
      <c r="H306" s="3"/>
      <c r="I306" s="3"/>
      <c r="J306" s="3"/>
      <c r="K306" s="3"/>
      <c r="L306" s="3"/>
      <c r="M306" s="3"/>
      <c r="N306" s="3"/>
      <c r="O306" s="3"/>
      <c r="P306" s="3"/>
      <c r="Q306" s="3"/>
      <c r="R306" s="3"/>
      <c r="S306" s="3"/>
      <c r="T306" s="3"/>
      <c r="U306" s="3"/>
    </row>
    <row r="307" spans="1:21" x14ac:dyDescent="0.25">
      <c r="A307" s="3"/>
      <c r="B307" s="3"/>
      <c r="C307" s="3"/>
      <c r="D307" s="3"/>
      <c r="E307" s="3"/>
      <c r="F307" s="3"/>
      <c r="G307" s="3"/>
      <c r="H307" s="3"/>
      <c r="I307" s="3"/>
      <c r="J307" s="3"/>
      <c r="K307" s="3"/>
      <c r="L307" s="3"/>
      <c r="M307" s="3"/>
      <c r="N307" s="3"/>
      <c r="O307" s="3"/>
      <c r="P307" s="3"/>
      <c r="Q307" s="3"/>
      <c r="R307" s="3"/>
      <c r="S307" s="3"/>
      <c r="T307" s="3"/>
      <c r="U307" s="3"/>
    </row>
    <row r="308" spans="1:21" x14ac:dyDescent="0.25">
      <c r="A308" s="3"/>
      <c r="B308" s="3"/>
      <c r="C308" s="3"/>
      <c r="D308" s="3"/>
      <c r="E308" s="3"/>
      <c r="F308" s="3"/>
      <c r="G308" s="3"/>
      <c r="H308" s="3"/>
      <c r="I308" s="3"/>
      <c r="J308" s="3"/>
      <c r="K308" s="3"/>
      <c r="L308" s="3"/>
      <c r="M308" s="3"/>
      <c r="N308" s="3"/>
      <c r="O308" s="3"/>
      <c r="P308" s="3"/>
      <c r="Q308" s="3"/>
      <c r="R308" s="3"/>
      <c r="S308" s="3"/>
      <c r="T308" s="3"/>
      <c r="U308" s="3"/>
    </row>
    <row r="309" spans="1:21" x14ac:dyDescent="0.25">
      <c r="A309" s="3"/>
      <c r="B309" s="3"/>
      <c r="C309" s="3"/>
      <c r="D309" s="3"/>
      <c r="E309" s="3"/>
      <c r="F309" s="3"/>
      <c r="G309" s="3"/>
      <c r="H309" s="3"/>
      <c r="I309" s="3"/>
      <c r="J309" s="3"/>
      <c r="K309" s="3"/>
      <c r="L309" s="3"/>
      <c r="M309" s="3"/>
      <c r="N309" s="3"/>
      <c r="O309" s="3"/>
      <c r="P309" s="3"/>
      <c r="Q309" s="3"/>
      <c r="R309" s="3"/>
      <c r="S309" s="3"/>
      <c r="T309" s="3"/>
      <c r="U309" s="3"/>
    </row>
    <row r="310" spans="1:21" x14ac:dyDescent="0.25">
      <c r="A310" s="3"/>
      <c r="B310" s="3"/>
      <c r="C310" s="3"/>
      <c r="D310" s="3"/>
      <c r="E310" s="3"/>
      <c r="F310" s="3"/>
      <c r="G310" s="3"/>
      <c r="H310" s="3"/>
      <c r="I310" s="3"/>
      <c r="J310" s="3"/>
      <c r="K310" s="3"/>
      <c r="L310" s="3"/>
      <c r="M310" s="3"/>
      <c r="N310" s="3"/>
      <c r="O310" s="3"/>
      <c r="P310" s="3"/>
      <c r="Q310" s="3"/>
      <c r="R310" s="3"/>
      <c r="S310" s="3"/>
      <c r="T310" s="3"/>
      <c r="U310" s="3"/>
    </row>
    <row r="311" spans="1:21" x14ac:dyDescent="0.25">
      <c r="A311" s="3"/>
      <c r="B311" s="3"/>
      <c r="C311" s="3"/>
      <c r="D311" s="3"/>
      <c r="E311" s="3"/>
      <c r="F311" s="3"/>
      <c r="G311" s="3"/>
      <c r="H311" s="3"/>
      <c r="I311" s="3"/>
      <c r="J311" s="3"/>
      <c r="K311" s="3"/>
      <c r="L311" s="3"/>
      <c r="M311" s="3"/>
      <c r="N311" s="3"/>
      <c r="O311" s="3"/>
      <c r="P311" s="3"/>
      <c r="Q311" s="3"/>
      <c r="R311" s="3"/>
      <c r="S311" s="3"/>
      <c r="T311" s="3"/>
      <c r="U311" s="3"/>
    </row>
    <row r="312" spans="1:21" x14ac:dyDescent="0.25">
      <c r="A312" s="3"/>
      <c r="B312" s="3"/>
      <c r="C312" s="3"/>
      <c r="D312" s="3"/>
      <c r="E312" s="3"/>
      <c r="F312" s="3"/>
      <c r="G312" s="3"/>
      <c r="H312" s="3"/>
      <c r="I312" s="3"/>
      <c r="J312" s="3"/>
      <c r="K312" s="3"/>
      <c r="L312" s="3"/>
      <c r="M312" s="3"/>
      <c r="N312" s="3"/>
      <c r="O312" s="3"/>
      <c r="P312" s="3"/>
      <c r="Q312" s="3"/>
      <c r="R312" s="3"/>
      <c r="S312" s="3"/>
      <c r="T312" s="3"/>
      <c r="U312" s="3"/>
    </row>
    <row r="313" spans="1:21" x14ac:dyDescent="0.25">
      <c r="A313" s="3"/>
      <c r="B313" s="3"/>
      <c r="C313" s="3"/>
      <c r="D313" s="3"/>
      <c r="E313" s="3"/>
      <c r="F313" s="3"/>
      <c r="G313" s="3"/>
      <c r="H313" s="3"/>
      <c r="I313" s="3"/>
      <c r="J313" s="3"/>
      <c r="K313" s="3"/>
      <c r="L313" s="3"/>
      <c r="M313" s="3"/>
      <c r="N313" s="3"/>
      <c r="O313" s="3"/>
      <c r="P313" s="3"/>
      <c r="Q313" s="3"/>
      <c r="R313" s="3"/>
      <c r="S313" s="3"/>
      <c r="T313" s="3"/>
      <c r="U313" s="3"/>
    </row>
    <row r="314" spans="1:21" x14ac:dyDescent="0.25">
      <c r="A314" s="3"/>
      <c r="B314" s="3"/>
      <c r="C314" s="3"/>
      <c r="D314" s="3"/>
      <c r="E314" s="3"/>
      <c r="F314" s="3"/>
      <c r="G314" s="3"/>
      <c r="H314" s="3"/>
      <c r="I314" s="3"/>
      <c r="J314" s="3"/>
      <c r="K314" s="3"/>
      <c r="L314" s="3"/>
      <c r="M314" s="3"/>
      <c r="N314" s="3"/>
      <c r="O314" s="3"/>
      <c r="P314" s="3"/>
      <c r="Q314" s="3"/>
      <c r="R314" s="3"/>
      <c r="S314" s="3"/>
      <c r="T314" s="3"/>
      <c r="U314" s="3"/>
    </row>
    <row r="315" spans="1:21" x14ac:dyDescent="0.25">
      <c r="A315" s="3"/>
      <c r="B315" s="3"/>
      <c r="C315" s="3"/>
      <c r="D315" s="3"/>
      <c r="E315" s="3"/>
      <c r="F315" s="3"/>
      <c r="G315" s="3"/>
      <c r="H315" s="3"/>
      <c r="I315" s="3"/>
      <c r="J315" s="3"/>
      <c r="K315" s="3"/>
      <c r="L315" s="3"/>
      <c r="M315" s="3"/>
      <c r="N315" s="3"/>
      <c r="O315" s="3"/>
      <c r="P315" s="3"/>
      <c r="Q315" s="3"/>
      <c r="R315" s="3"/>
      <c r="S315" s="3"/>
      <c r="T315" s="3"/>
      <c r="U315" s="3"/>
    </row>
    <row r="316" spans="1:21" x14ac:dyDescent="0.25">
      <c r="A316" s="3"/>
      <c r="B316" s="3"/>
      <c r="C316" s="3"/>
      <c r="D316" s="3"/>
      <c r="E316" s="3"/>
      <c r="F316" s="3"/>
      <c r="G316" s="3"/>
      <c r="H316" s="3"/>
      <c r="I316" s="3"/>
      <c r="J316" s="3"/>
      <c r="K316" s="3"/>
      <c r="L316" s="3"/>
      <c r="M316" s="3"/>
      <c r="N316" s="3"/>
      <c r="O316" s="3"/>
      <c r="P316" s="3"/>
      <c r="Q316" s="3"/>
      <c r="R316" s="3"/>
      <c r="S316" s="3"/>
      <c r="T316" s="3"/>
      <c r="U316" s="3"/>
    </row>
    <row r="317" spans="1:21" x14ac:dyDescent="0.25">
      <c r="A317" s="3"/>
      <c r="B317" s="3"/>
      <c r="C317" s="3"/>
      <c r="D317" s="3"/>
      <c r="E317" s="3"/>
      <c r="F317" s="3"/>
      <c r="G317" s="3"/>
      <c r="H317" s="3"/>
      <c r="I317" s="3"/>
      <c r="J317" s="3"/>
      <c r="K317" s="3"/>
      <c r="L317" s="3"/>
      <c r="M317" s="3"/>
      <c r="N317" s="3"/>
      <c r="O317" s="3"/>
      <c r="P317" s="3"/>
      <c r="Q317" s="3"/>
      <c r="R317" s="3"/>
      <c r="S317" s="3"/>
      <c r="T317" s="3"/>
      <c r="U317" s="3"/>
    </row>
    <row r="318" spans="1:21" x14ac:dyDescent="0.25">
      <c r="A318" s="3"/>
      <c r="B318" s="3"/>
      <c r="C318" s="3"/>
      <c r="D318" s="3"/>
      <c r="E318" s="3"/>
      <c r="F318" s="3"/>
      <c r="G318" s="3"/>
      <c r="H318" s="3"/>
      <c r="I318" s="3"/>
      <c r="J318" s="3"/>
      <c r="K318" s="3"/>
      <c r="L318" s="3"/>
      <c r="M318" s="3"/>
      <c r="N318" s="3"/>
      <c r="O318" s="3"/>
      <c r="P318" s="3"/>
      <c r="Q318" s="3"/>
      <c r="R318" s="3"/>
      <c r="S318" s="3"/>
      <c r="T318" s="3"/>
      <c r="U318" s="3"/>
    </row>
    <row r="319" spans="1:21" x14ac:dyDescent="0.25">
      <c r="A319" s="3"/>
      <c r="B319" s="3"/>
      <c r="C319" s="3"/>
      <c r="D319" s="3"/>
      <c r="E319" s="3"/>
      <c r="F319" s="3"/>
      <c r="G319" s="3"/>
      <c r="H319" s="3"/>
      <c r="I319" s="3"/>
      <c r="J319" s="3"/>
      <c r="K319" s="3"/>
      <c r="L319" s="3"/>
      <c r="M319" s="3"/>
      <c r="N319" s="3"/>
      <c r="O319" s="3"/>
      <c r="P319" s="3"/>
      <c r="Q319" s="3"/>
      <c r="R319" s="3"/>
      <c r="S319" s="3"/>
      <c r="T319" s="3"/>
      <c r="U319" s="3"/>
    </row>
    <row r="320" spans="1:21" x14ac:dyDescent="0.25">
      <c r="A320" s="3"/>
      <c r="B320" s="3"/>
      <c r="C320" s="3"/>
      <c r="D320" s="3"/>
      <c r="E320" s="3"/>
      <c r="F320" s="3"/>
      <c r="G320" s="3"/>
      <c r="H320" s="3"/>
      <c r="I320" s="3"/>
      <c r="J320" s="3"/>
      <c r="K320" s="3"/>
      <c r="L320" s="3"/>
      <c r="M320" s="3"/>
      <c r="N320" s="3"/>
      <c r="O320" s="3"/>
      <c r="P320" s="3"/>
      <c r="Q320" s="3"/>
      <c r="R320" s="3"/>
      <c r="S320" s="3"/>
      <c r="T320" s="3"/>
      <c r="U320" s="3"/>
    </row>
    <row r="321" spans="1:21" x14ac:dyDescent="0.25">
      <c r="A321" s="3"/>
      <c r="B321" s="3"/>
      <c r="C321" s="3"/>
      <c r="D321" s="3"/>
      <c r="E321" s="3"/>
      <c r="F321" s="3"/>
      <c r="G321" s="3"/>
      <c r="H321" s="3"/>
      <c r="I321" s="3"/>
      <c r="J321" s="3"/>
      <c r="K321" s="3"/>
      <c r="L321" s="3"/>
      <c r="M321" s="3"/>
      <c r="N321" s="3"/>
      <c r="O321" s="3"/>
      <c r="P321" s="3"/>
      <c r="Q321" s="3"/>
      <c r="R321" s="3"/>
      <c r="S321" s="3"/>
      <c r="T321" s="3"/>
      <c r="U321" s="3"/>
    </row>
    <row r="322" spans="1:21" x14ac:dyDescent="0.25">
      <c r="A322" s="3"/>
      <c r="B322" s="3"/>
      <c r="C322" s="3"/>
      <c r="D322" s="3"/>
      <c r="E322" s="3"/>
      <c r="F322" s="3"/>
      <c r="G322" s="3"/>
      <c r="H322" s="3"/>
      <c r="I322" s="3"/>
      <c r="J322" s="3"/>
      <c r="K322" s="3"/>
      <c r="L322" s="3"/>
      <c r="M322" s="3"/>
      <c r="N322" s="3"/>
      <c r="O322" s="3"/>
      <c r="P322" s="3"/>
      <c r="Q322" s="3"/>
      <c r="R322" s="3"/>
      <c r="S322" s="3"/>
      <c r="T322" s="3"/>
      <c r="U322" s="3"/>
    </row>
    <row r="323" spans="1:21" x14ac:dyDescent="0.25">
      <c r="A323" s="3"/>
      <c r="B323" s="3"/>
      <c r="C323" s="3"/>
      <c r="D323" s="3"/>
      <c r="E323" s="3"/>
      <c r="F323" s="3"/>
      <c r="G323" s="3"/>
      <c r="H323" s="3"/>
      <c r="I323" s="3"/>
      <c r="J323" s="3"/>
      <c r="K323" s="3"/>
      <c r="L323" s="3"/>
      <c r="M323" s="3"/>
      <c r="N323" s="3"/>
      <c r="O323" s="3"/>
      <c r="P323" s="3"/>
      <c r="Q323" s="3"/>
      <c r="R323" s="3"/>
      <c r="S323" s="3"/>
      <c r="T323" s="3"/>
      <c r="U323" s="3"/>
    </row>
    <row r="324" spans="1:21" x14ac:dyDescent="0.25">
      <c r="A324" s="3"/>
      <c r="B324" s="3"/>
      <c r="C324" s="3"/>
      <c r="D324" s="3"/>
      <c r="E324" s="3"/>
      <c r="F324" s="3"/>
      <c r="G324" s="3"/>
      <c r="H324" s="3"/>
      <c r="I324" s="3"/>
      <c r="J324" s="3"/>
      <c r="K324" s="3"/>
      <c r="L324" s="3"/>
      <c r="M324" s="3"/>
      <c r="N324" s="3"/>
      <c r="O324" s="3"/>
      <c r="P324" s="3"/>
      <c r="Q324" s="3"/>
      <c r="R324" s="3"/>
      <c r="S324" s="3"/>
      <c r="T324" s="3"/>
      <c r="U324" s="3"/>
    </row>
    <row r="325" spans="1:21" x14ac:dyDescent="0.25">
      <c r="A325" s="3"/>
      <c r="B325" s="3"/>
      <c r="C325" s="3"/>
      <c r="D325" s="3"/>
      <c r="E325" s="3"/>
      <c r="F325" s="3"/>
      <c r="G325" s="3"/>
      <c r="H325" s="3"/>
      <c r="I325" s="3"/>
      <c r="J325" s="3"/>
      <c r="K325" s="3"/>
      <c r="L325" s="3"/>
      <c r="M325" s="3"/>
      <c r="N325" s="3"/>
      <c r="O325" s="3"/>
      <c r="P325" s="3"/>
      <c r="Q325" s="3"/>
      <c r="R325" s="3"/>
      <c r="S325" s="3"/>
      <c r="T325" s="3"/>
      <c r="U325" s="3"/>
    </row>
    <row r="326" spans="1:21" x14ac:dyDescent="0.25">
      <c r="A326" s="3"/>
      <c r="B326" s="3"/>
      <c r="C326" s="3"/>
      <c r="D326" s="3"/>
      <c r="E326" s="3"/>
      <c r="F326" s="3"/>
      <c r="G326" s="3"/>
      <c r="H326" s="3"/>
      <c r="I326" s="3"/>
      <c r="J326" s="3"/>
      <c r="K326" s="3"/>
      <c r="L326" s="3"/>
      <c r="M326" s="3"/>
      <c r="N326" s="3"/>
      <c r="O326" s="3"/>
      <c r="P326" s="3"/>
      <c r="Q326" s="3"/>
      <c r="R326" s="3"/>
      <c r="S326" s="3"/>
      <c r="T326" s="3"/>
      <c r="U326" s="3"/>
    </row>
    <row r="327" spans="1:21" x14ac:dyDescent="0.25">
      <c r="A327" s="3"/>
      <c r="B327" s="3"/>
      <c r="C327" s="3"/>
      <c r="D327" s="3"/>
      <c r="E327" s="3"/>
      <c r="F327" s="3"/>
      <c r="G327" s="3"/>
      <c r="H327" s="3"/>
      <c r="I327" s="3"/>
      <c r="J327" s="3"/>
      <c r="K327" s="3"/>
      <c r="L327" s="3"/>
      <c r="M327" s="3"/>
      <c r="N327" s="3"/>
      <c r="O327" s="3"/>
      <c r="P327" s="3"/>
      <c r="Q327" s="3"/>
      <c r="R327" s="3"/>
      <c r="S327" s="3"/>
      <c r="T327" s="3"/>
      <c r="U327" s="3"/>
    </row>
    <row r="328" spans="1:21" x14ac:dyDescent="0.25">
      <c r="A328" s="3"/>
      <c r="B328" s="3"/>
      <c r="C328" s="3"/>
      <c r="D328" s="3"/>
      <c r="E328" s="3"/>
      <c r="F328" s="3"/>
      <c r="G328" s="3"/>
      <c r="H328" s="3"/>
      <c r="I328" s="3"/>
      <c r="J328" s="3"/>
      <c r="K328" s="3"/>
      <c r="L328" s="3"/>
      <c r="M328" s="3"/>
      <c r="N328" s="3"/>
      <c r="O328" s="3"/>
      <c r="P328" s="3"/>
      <c r="Q328" s="3"/>
      <c r="R328" s="3"/>
      <c r="S328" s="3"/>
      <c r="T328" s="3"/>
      <c r="U328" s="3"/>
    </row>
    <row r="329" spans="1:21" x14ac:dyDescent="0.25">
      <c r="A329" s="3"/>
      <c r="B329" s="3"/>
      <c r="C329" s="3"/>
      <c r="D329" s="3"/>
      <c r="E329" s="3"/>
      <c r="F329" s="3"/>
      <c r="G329" s="3"/>
      <c r="H329" s="3"/>
      <c r="I329" s="3"/>
      <c r="J329" s="3"/>
      <c r="K329" s="3"/>
      <c r="L329" s="3"/>
      <c r="M329" s="3"/>
      <c r="N329" s="3"/>
      <c r="O329" s="3"/>
      <c r="P329" s="3"/>
      <c r="Q329" s="3"/>
      <c r="R329" s="3"/>
      <c r="S329" s="3"/>
      <c r="T329" s="3"/>
      <c r="U329" s="3"/>
    </row>
    <row r="330" spans="1:21" x14ac:dyDescent="0.25">
      <c r="A330" s="3"/>
      <c r="B330" s="3"/>
      <c r="C330" s="3"/>
      <c r="D330" s="3"/>
      <c r="E330" s="3"/>
      <c r="F330" s="3"/>
      <c r="G330" s="3"/>
      <c r="H330" s="3"/>
      <c r="I330" s="3"/>
      <c r="J330" s="3"/>
      <c r="K330" s="3"/>
      <c r="L330" s="3"/>
      <c r="M330" s="3"/>
      <c r="N330" s="3"/>
      <c r="O330" s="3"/>
      <c r="P330" s="3"/>
      <c r="Q330" s="3"/>
      <c r="R330" s="3"/>
      <c r="S330" s="3"/>
      <c r="T330" s="3"/>
      <c r="U330" s="3"/>
    </row>
    <row r="331" spans="1:21" x14ac:dyDescent="0.25">
      <c r="A331" s="3"/>
      <c r="B331" s="3"/>
      <c r="C331" s="3"/>
      <c r="D331" s="3"/>
      <c r="E331" s="3"/>
      <c r="F331" s="3"/>
      <c r="G331" s="3"/>
      <c r="H331" s="3"/>
      <c r="I331" s="3"/>
      <c r="J331" s="3"/>
      <c r="K331" s="3"/>
      <c r="L331" s="3"/>
      <c r="M331" s="3"/>
      <c r="N331" s="3"/>
      <c r="O331" s="3"/>
      <c r="P331" s="3"/>
      <c r="Q331" s="3"/>
      <c r="R331" s="3"/>
      <c r="S331" s="3"/>
      <c r="T331" s="3"/>
      <c r="U331" s="3"/>
    </row>
    <row r="332" spans="1:21" x14ac:dyDescent="0.25">
      <c r="A332" s="3"/>
      <c r="B332" s="3"/>
      <c r="C332" s="3"/>
      <c r="D332" s="3"/>
      <c r="E332" s="3"/>
      <c r="F332" s="3"/>
      <c r="G332" s="3"/>
      <c r="H332" s="3"/>
      <c r="I332" s="3"/>
      <c r="J332" s="3"/>
      <c r="K332" s="3"/>
      <c r="L332" s="3"/>
      <c r="M332" s="3"/>
      <c r="N332" s="3"/>
      <c r="O332" s="3"/>
      <c r="P332" s="3"/>
      <c r="Q332" s="3"/>
      <c r="R332" s="3"/>
      <c r="S332" s="3"/>
      <c r="T332" s="3"/>
      <c r="U332" s="3"/>
    </row>
    <row r="333" spans="1:21" x14ac:dyDescent="0.25">
      <c r="A333" s="3"/>
      <c r="B333" s="3"/>
      <c r="C333" s="3"/>
      <c r="D333" s="3"/>
      <c r="E333" s="3"/>
      <c r="F333" s="3"/>
      <c r="G333" s="3"/>
      <c r="H333" s="3"/>
      <c r="I333" s="3"/>
      <c r="J333" s="3"/>
      <c r="K333" s="3"/>
      <c r="L333" s="3"/>
      <c r="M333" s="3"/>
      <c r="N333" s="3"/>
      <c r="O333" s="3"/>
      <c r="P333" s="3"/>
      <c r="Q333" s="3"/>
      <c r="R333" s="3"/>
      <c r="S333" s="3"/>
      <c r="T333" s="3"/>
      <c r="U333" s="3"/>
    </row>
    <row r="334" spans="1:21" x14ac:dyDescent="0.25">
      <c r="A334" s="3"/>
      <c r="B334" s="3"/>
      <c r="C334" s="3"/>
      <c r="D334" s="3"/>
      <c r="E334" s="3"/>
      <c r="F334" s="3"/>
      <c r="G334" s="3"/>
      <c r="H334" s="3"/>
      <c r="I334" s="3"/>
      <c r="J334" s="3"/>
      <c r="K334" s="3"/>
      <c r="L334" s="3"/>
      <c r="M334" s="3"/>
      <c r="N334" s="3"/>
      <c r="O334" s="3"/>
      <c r="P334" s="3"/>
      <c r="Q334" s="3"/>
      <c r="R334" s="3"/>
      <c r="S334" s="3"/>
      <c r="T334" s="3"/>
      <c r="U334" s="3"/>
    </row>
    <row r="335" spans="1:21" x14ac:dyDescent="0.25">
      <c r="A335" s="3"/>
      <c r="B335" s="3"/>
      <c r="C335" s="3"/>
      <c r="D335" s="3"/>
      <c r="E335" s="3"/>
      <c r="F335" s="3"/>
      <c r="G335" s="3"/>
      <c r="H335" s="3"/>
      <c r="I335" s="3"/>
      <c r="J335" s="3"/>
      <c r="K335" s="3"/>
      <c r="L335" s="3"/>
      <c r="M335" s="3"/>
      <c r="N335" s="3"/>
      <c r="O335" s="3"/>
      <c r="P335" s="3"/>
      <c r="Q335" s="3"/>
      <c r="R335" s="3"/>
      <c r="S335" s="3"/>
      <c r="T335" s="3"/>
      <c r="U335" s="3"/>
    </row>
    <row r="336" spans="1:21" x14ac:dyDescent="0.25">
      <c r="A336" s="3"/>
      <c r="B336" s="3"/>
      <c r="C336" s="3"/>
      <c r="D336" s="3"/>
      <c r="E336" s="3"/>
      <c r="F336" s="3"/>
      <c r="G336" s="3"/>
      <c r="H336" s="3"/>
      <c r="I336" s="3"/>
      <c r="J336" s="3"/>
      <c r="K336" s="3"/>
      <c r="L336" s="3"/>
      <c r="M336" s="3"/>
      <c r="N336" s="3"/>
      <c r="O336" s="3"/>
      <c r="P336" s="3"/>
      <c r="Q336" s="3"/>
      <c r="R336" s="3"/>
      <c r="S336" s="3"/>
      <c r="T336" s="3"/>
      <c r="U336" s="3"/>
    </row>
    <row r="337" spans="1:21" x14ac:dyDescent="0.25">
      <c r="A337" s="3"/>
      <c r="B337" s="3"/>
      <c r="C337" s="3"/>
      <c r="D337" s="3"/>
      <c r="E337" s="3"/>
      <c r="F337" s="3"/>
      <c r="G337" s="3"/>
      <c r="H337" s="3"/>
      <c r="I337" s="3"/>
      <c r="J337" s="3"/>
      <c r="K337" s="3"/>
      <c r="L337" s="3"/>
      <c r="M337" s="3"/>
      <c r="N337" s="3"/>
      <c r="O337" s="3"/>
      <c r="P337" s="3"/>
      <c r="Q337" s="3"/>
      <c r="R337" s="3"/>
      <c r="S337" s="3"/>
      <c r="T337" s="3"/>
      <c r="U337" s="3"/>
    </row>
    <row r="338" spans="1:21" x14ac:dyDescent="0.25">
      <c r="A338" s="3"/>
      <c r="B338" s="3"/>
      <c r="C338" s="3"/>
      <c r="D338" s="3"/>
      <c r="E338" s="3"/>
      <c r="F338" s="3"/>
      <c r="G338" s="3"/>
      <c r="H338" s="3"/>
      <c r="I338" s="3"/>
      <c r="J338" s="3"/>
      <c r="K338" s="3"/>
      <c r="L338" s="3"/>
      <c r="M338" s="3"/>
      <c r="N338" s="3"/>
      <c r="O338" s="3"/>
      <c r="P338" s="3"/>
      <c r="Q338" s="3"/>
      <c r="R338" s="3"/>
      <c r="S338" s="3"/>
      <c r="T338" s="3"/>
      <c r="U338" s="3"/>
    </row>
    <row r="339" spans="1:21" x14ac:dyDescent="0.25">
      <c r="A339" s="3"/>
      <c r="B339" s="3"/>
      <c r="C339" s="3"/>
      <c r="D339" s="3"/>
      <c r="E339" s="3"/>
      <c r="F339" s="3"/>
      <c r="G339" s="3"/>
      <c r="H339" s="3"/>
      <c r="I339" s="3"/>
      <c r="J339" s="3"/>
      <c r="K339" s="3"/>
      <c r="L339" s="3"/>
      <c r="M339" s="3"/>
      <c r="N339" s="3"/>
      <c r="O339" s="3"/>
      <c r="P339" s="3"/>
      <c r="Q339" s="3"/>
      <c r="R339" s="3"/>
      <c r="S339" s="3"/>
      <c r="T339" s="3"/>
      <c r="U339" s="3"/>
    </row>
    <row r="340" spans="1:21" x14ac:dyDescent="0.25">
      <c r="A340" s="3"/>
      <c r="B340" s="3"/>
      <c r="C340" s="3"/>
      <c r="D340" s="3"/>
      <c r="E340" s="3"/>
      <c r="F340" s="3"/>
      <c r="G340" s="3"/>
      <c r="H340" s="3"/>
      <c r="I340" s="3"/>
      <c r="J340" s="3"/>
      <c r="K340" s="3"/>
      <c r="L340" s="3"/>
      <c r="M340" s="3"/>
      <c r="N340" s="3"/>
      <c r="O340" s="3"/>
      <c r="P340" s="3"/>
      <c r="Q340" s="3"/>
      <c r="R340" s="3"/>
      <c r="S340" s="3"/>
      <c r="T340" s="3"/>
      <c r="U340" s="3"/>
    </row>
    <row r="341" spans="1:21" x14ac:dyDescent="0.25">
      <c r="A341" s="3"/>
      <c r="B341" s="3"/>
      <c r="C341" s="3"/>
      <c r="D341" s="3"/>
      <c r="E341" s="3"/>
      <c r="F341" s="3"/>
      <c r="G341" s="3"/>
      <c r="H341" s="3"/>
      <c r="I341" s="3"/>
      <c r="J341" s="3"/>
      <c r="K341" s="3"/>
      <c r="L341" s="3"/>
      <c r="M341" s="3"/>
      <c r="N341" s="3"/>
      <c r="O341" s="3"/>
      <c r="P341" s="3"/>
      <c r="Q341" s="3"/>
      <c r="R341" s="3"/>
      <c r="S341" s="3"/>
      <c r="T341" s="3"/>
      <c r="U341" s="3"/>
    </row>
    <row r="342" spans="1:21" x14ac:dyDescent="0.25">
      <c r="A342" s="3"/>
      <c r="B342" s="3"/>
      <c r="C342" s="3"/>
      <c r="D342" s="3"/>
      <c r="E342" s="3"/>
      <c r="F342" s="3"/>
      <c r="G342" s="3"/>
      <c r="H342" s="3"/>
      <c r="I342" s="3"/>
      <c r="J342" s="3"/>
      <c r="K342" s="3"/>
      <c r="L342" s="3"/>
      <c r="M342" s="3"/>
      <c r="N342" s="3"/>
      <c r="O342" s="3"/>
      <c r="P342" s="3"/>
      <c r="Q342" s="3"/>
      <c r="R342" s="3"/>
      <c r="S342" s="3"/>
      <c r="T342" s="3"/>
      <c r="U342" s="3"/>
    </row>
    <row r="343" spans="1:21" x14ac:dyDescent="0.25">
      <c r="A343" s="3"/>
      <c r="B343" s="3"/>
      <c r="C343" s="3"/>
      <c r="D343" s="3"/>
      <c r="E343" s="3"/>
      <c r="F343" s="3"/>
      <c r="G343" s="3"/>
      <c r="H343" s="3"/>
      <c r="I343" s="3"/>
      <c r="J343" s="3"/>
      <c r="K343" s="3"/>
      <c r="L343" s="3"/>
      <c r="M343" s="3"/>
      <c r="N343" s="3"/>
      <c r="O343" s="3"/>
      <c r="P343" s="3"/>
      <c r="Q343" s="3"/>
      <c r="R343" s="3"/>
      <c r="S343" s="3"/>
      <c r="T343" s="3"/>
      <c r="U343" s="3"/>
    </row>
    <row r="344" spans="1:21" x14ac:dyDescent="0.25">
      <c r="A344" s="3"/>
      <c r="B344" s="3"/>
      <c r="C344" s="3"/>
      <c r="D344" s="3"/>
      <c r="E344" s="3"/>
      <c r="F344" s="3"/>
      <c r="G344" s="3"/>
      <c r="H344" s="3"/>
      <c r="I344" s="3"/>
      <c r="J344" s="3"/>
      <c r="K344" s="3"/>
      <c r="L344" s="3"/>
      <c r="M344" s="3"/>
      <c r="N344" s="3"/>
      <c r="O344" s="3"/>
      <c r="P344" s="3"/>
      <c r="Q344" s="3"/>
      <c r="R344" s="3"/>
      <c r="S344" s="3"/>
      <c r="T344" s="3"/>
      <c r="U344" s="3"/>
    </row>
    <row r="345" spans="1:21" x14ac:dyDescent="0.25">
      <c r="A345" s="3"/>
      <c r="B345" s="3"/>
      <c r="C345" s="3"/>
      <c r="D345" s="3"/>
      <c r="E345" s="3"/>
      <c r="F345" s="3"/>
      <c r="G345" s="3"/>
      <c r="H345" s="3"/>
      <c r="I345" s="3"/>
      <c r="J345" s="3"/>
      <c r="K345" s="3"/>
      <c r="L345" s="3"/>
      <c r="M345" s="3"/>
      <c r="N345" s="3"/>
      <c r="O345" s="3"/>
      <c r="P345" s="3"/>
      <c r="Q345" s="3"/>
      <c r="R345" s="3"/>
      <c r="S345" s="3"/>
      <c r="T345" s="3"/>
      <c r="U345" s="3"/>
    </row>
  </sheetData>
  <sheetProtection algorithmName="SHA-512" hashValue="KwfP/TW/SiKFogpVRb/Dujc4ZetRYX4lM/mmmT8j+BD4Akxx204nn4OWmfM8iZ0UaMbeyCkbTP3v5RuRReWhvg==" saltValue="FlRbplYBxUfBBBOuklr+7A==" spinCount="100000" sheet="1" objects="1" scenarios="1"/>
  <mergeCells count="242">
    <mergeCell ref="AK178:BU178"/>
    <mergeCell ref="AK179:BU179"/>
    <mergeCell ref="AK180:BU180"/>
    <mergeCell ref="AL5:BK31"/>
    <mergeCell ref="AK172:BU172"/>
    <mergeCell ref="AK173:BU173"/>
    <mergeCell ref="AK174:BU174"/>
    <mergeCell ref="AK175:BU175"/>
    <mergeCell ref="AK176:BU176"/>
    <mergeCell ref="AK177:BU177"/>
    <mergeCell ref="AK166:BU166"/>
    <mergeCell ref="AK167:BU167"/>
    <mergeCell ref="AK168:BU168"/>
    <mergeCell ref="AK169:BU169"/>
    <mergeCell ref="AK170:BU170"/>
    <mergeCell ref="AK171:BU171"/>
    <mergeCell ref="AK160:BU160"/>
    <mergeCell ref="AK161:BU161"/>
    <mergeCell ref="AK162:BU162"/>
    <mergeCell ref="AK163:BU163"/>
    <mergeCell ref="AK164:BU164"/>
    <mergeCell ref="AK165:BU165"/>
    <mergeCell ref="AK154:BU154"/>
    <mergeCell ref="AK155:BU155"/>
    <mergeCell ref="AK156:BU156"/>
    <mergeCell ref="AK157:BU157"/>
    <mergeCell ref="AK158:BU158"/>
    <mergeCell ref="AK159:BU159"/>
    <mergeCell ref="AK148:BU148"/>
    <mergeCell ref="AK149:BU149"/>
    <mergeCell ref="AK150:BU150"/>
    <mergeCell ref="AK151:BU151"/>
    <mergeCell ref="AK152:BU152"/>
    <mergeCell ref="AK153:BU153"/>
    <mergeCell ref="AK142:BU142"/>
    <mergeCell ref="AK143:BU143"/>
    <mergeCell ref="AK144:BU144"/>
    <mergeCell ref="AK145:BU145"/>
    <mergeCell ref="AK146:BU146"/>
    <mergeCell ref="AK147:BU147"/>
    <mergeCell ref="AK136:BU136"/>
    <mergeCell ref="AK137:BU137"/>
    <mergeCell ref="AK138:BU138"/>
    <mergeCell ref="AK139:BU139"/>
    <mergeCell ref="AK140:BU140"/>
    <mergeCell ref="AK141:BU141"/>
    <mergeCell ref="AK130:BU130"/>
    <mergeCell ref="AK131:BU131"/>
    <mergeCell ref="AK132:BU132"/>
    <mergeCell ref="AK133:BU133"/>
    <mergeCell ref="C134:L135"/>
    <mergeCell ref="AK134:BU134"/>
    <mergeCell ref="AK135:BU135"/>
    <mergeCell ref="AK124:BU124"/>
    <mergeCell ref="AK125:BU125"/>
    <mergeCell ref="AK126:BU126"/>
    <mergeCell ref="AK127:BU127"/>
    <mergeCell ref="AK128:BU128"/>
    <mergeCell ref="AK129:BU129"/>
    <mergeCell ref="AK119:BU119"/>
    <mergeCell ref="C120:G120"/>
    <mergeCell ref="AK120:BU120"/>
    <mergeCell ref="AK121:BU121"/>
    <mergeCell ref="AK122:BU122"/>
    <mergeCell ref="AK123:BU123"/>
    <mergeCell ref="AK113:BU113"/>
    <mergeCell ref="AK114:BU114"/>
    <mergeCell ref="AK115:BU115"/>
    <mergeCell ref="AK116:BU116"/>
    <mergeCell ref="AK117:BU117"/>
    <mergeCell ref="AK118:BU118"/>
    <mergeCell ref="AK108:BU108"/>
    <mergeCell ref="AK109:BU109"/>
    <mergeCell ref="AK110:BU110"/>
    <mergeCell ref="C111:J111"/>
    <mergeCell ref="AK111:BU111"/>
    <mergeCell ref="AK112:BU112"/>
    <mergeCell ref="AK103:BU103"/>
    <mergeCell ref="AK104:BU104"/>
    <mergeCell ref="C105:I105"/>
    <mergeCell ref="AK105:BU105"/>
    <mergeCell ref="AK106:BU106"/>
    <mergeCell ref="AK107:BU107"/>
    <mergeCell ref="AK97:BU97"/>
    <mergeCell ref="AK98:BU98"/>
    <mergeCell ref="AK99:BU99"/>
    <mergeCell ref="AK100:BU100"/>
    <mergeCell ref="AK101:BU101"/>
    <mergeCell ref="AK102:BU102"/>
    <mergeCell ref="AA83:AB83"/>
    <mergeCell ref="AD83:AE83"/>
    <mergeCell ref="AG83:AH83"/>
    <mergeCell ref="J94:N94"/>
    <mergeCell ref="C95:H95"/>
    <mergeCell ref="J95:M95"/>
    <mergeCell ref="S95:Y95"/>
    <mergeCell ref="AA95:AG95"/>
    <mergeCell ref="E74:N74"/>
    <mergeCell ref="O74:Y74"/>
    <mergeCell ref="C76:Y76"/>
    <mergeCell ref="C81:G81"/>
    <mergeCell ref="C83:D83"/>
    <mergeCell ref="F83:G83"/>
    <mergeCell ref="I83:N83"/>
    <mergeCell ref="P83:Q83"/>
    <mergeCell ref="S83:Y83"/>
    <mergeCell ref="O67:Y67"/>
    <mergeCell ref="AG67:AH67"/>
    <mergeCell ref="O70:Y70"/>
    <mergeCell ref="AG70:AH70"/>
    <mergeCell ref="AG71:AH71"/>
    <mergeCell ref="E72:M72"/>
    <mergeCell ref="O72:Y72"/>
    <mergeCell ref="AA72:AE73"/>
    <mergeCell ref="AG72:AH73"/>
    <mergeCell ref="O73:Y73"/>
    <mergeCell ref="O68:Y68"/>
    <mergeCell ref="AG68:AH68"/>
    <mergeCell ref="O69:Y69"/>
    <mergeCell ref="AG69:AH69"/>
    <mergeCell ref="O64:Y64"/>
    <mergeCell ref="AG64:AH64"/>
    <mergeCell ref="O65:Y65"/>
    <mergeCell ref="AG65:AH65"/>
    <mergeCell ref="O66:Y66"/>
    <mergeCell ref="AG66:AH66"/>
    <mergeCell ref="AD51:AE51"/>
    <mergeCell ref="O59:Y59"/>
    <mergeCell ref="AG59:AH59"/>
    <mergeCell ref="O60:Y60"/>
    <mergeCell ref="AG60:AH60"/>
    <mergeCell ref="O63:Y63"/>
    <mergeCell ref="AG63:AH63"/>
    <mergeCell ref="G41:O41"/>
    <mergeCell ref="N49:R49"/>
    <mergeCell ref="C51:S51"/>
    <mergeCell ref="G47:M47"/>
    <mergeCell ref="N47:R47"/>
    <mergeCell ref="I49:M49"/>
    <mergeCell ref="C30:F31"/>
    <mergeCell ref="W30:AH30"/>
    <mergeCell ref="AF31:AH31"/>
    <mergeCell ref="C34:N34"/>
    <mergeCell ref="C36:AH37"/>
    <mergeCell ref="G39:P39"/>
    <mergeCell ref="C27:K27"/>
    <mergeCell ref="L27:Q27"/>
    <mergeCell ref="R27:W27"/>
    <mergeCell ref="X27:AC27"/>
    <mergeCell ref="AD27:AH27"/>
    <mergeCell ref="C28:K28"/>
    <mergeCell ref="L28:S28"/>
    <mergeCell ref="T28:AA28"/>
    <mergeCell ref="AB28:AH28"/>
    <mergeCell ref="F23:G23"/>
    <mergeCell ref="H23:I23"/>
    <mergeCell ref="J23:K23"/>
    <mergeCell ref="M23:O23"/>
    <mergeCell ref="P23:R23"/>
    <mergeCell ref="T23:V23"/>
    <mergeCell ref="W23:Y23"/>
    <mergeCell ref="Z23:AC24"/>
    <mergeCell ref="AD23:AH24"/>
    <mergeCell ref="F24:G24"/>
    <mergeCell ref="H24:I24"/>
    <mergeCell ref="J24:K24"/>
    <mergeCell ref="M24:O24"/>
    <mergeCell ref="P24:R24"/>
    <mergeCell ref="T24:V24"/>
    <mergeCell ref="W24:Y24"/>
    <mergeCell ref="C19:AH19"/>
    <mergeCell ref="C21:E21"/>
    <mergeCell ref="F21:K21"/>
    <mergeCell ref="M21:R21"/>
    <mergeCell ref="T21:AH21"/>
    <mergeCell ref="F22:G22"/>
    <mergeCell ref="H22:I22"/>
    <mergeCell ref="J22:K22"/>
    <mergeCell ref="M22:O22"/>
    <mergeCell ref="P22:R22"/>
    <mergeCell ref="T22:V22"/>
    <mergeCell ref="W22:Y22"/>
    <mergeCell ref="Z22:AC22"/>
    <mergeCell ref="AD22:AH22"/>
    <mergeCell ref="C13:H13"/>
    <mergeCell ref="I13:N13"/>
    <mergeCell ref="O13:Q13"/>
    <mergeCell ref="R13:S13"/>
    <mergeCell ref="AF13:AH13"/>
    <mergeCell ref="I14:N14"/>
    <mergeCell ref="O14:Q14"/>
    <mergeCell ref="AF14:AH14"/>
    <mergeCell ref="C16:G17"/>
    <mergeCell ref="H16:I17"/>
    <mergeCell ref="J16:M16"/>
    <mergeCell ref="P16:Q16"/>
    <mergeCell ref="R16:T16"/>
    <mergeCell ref="U16:V16"/>
    <mergeCell ref="AA16:AB16"/>
    <mergeCell ref="AC16:AF16"/>
    <mergeCell ref="AG16:AH16"/>
    <mergeCell ref="J17:M17"/>
    <mergeCell ref="P17:Q17"/>
    <mergeCell ref="R17:T17"/>
    <mergeCell ref="U17:V17"/>
    <mergeCell ref="AA17:AB17"/>
    <mergeCell ref="AC17:AF17"/>
    <mergeCell ref="AG17:AH17"/>
    <mergeCell ref="C11:H11"/>
    <mergeCell ref="I11:N11"/>
    <mergeCell ref="O11:Q11"/>
    <mergeCell ref="R11:S11"/>
    <mergeCell ref="AF11:AH11"/>
    <mergeCell ref="C12:H12"/>
    <mergeCell ref="I12:N12"/>
    <mergeCell ref="O12:Q12"/>
    <mergeCell ref="R12:S12"/>
    <mergeCell ref="AF12:AH12"/>
    <mergeCell ref="C9:H9"/>
    <mergeCell ref="I9:N9"/>
    <mergeCell ref="B1:F2"/>
    <mergeCell ref="G1:AJ2"/>
    <mergeCell ref="B3:G4"/>
    <mergeCell ref="H3:Y4"/>
    <mergeCell ref="Z3:AD4"/>
    <mergeCell ref="AE3:AJ4"/>
    <mergeCell ref="C5:AH6"/>
    <mergeCell ref="C7:O7"/>
    <mergeCell ref="Q7:Z7"/>
    <mergeCell ref="AA7:AB7"/>
    <mergeCell ref="AC7:AD7"/>
    <mergeCell ref="AE7:AF7"/>
    <mergeCell ref="AG7:AH7"/>
    <mergeCell ref="O9:Q9"/>
    <mergeCell ref="R9:S9"/>
    <mergeCell ref="T9:T13"/>
    <mergeCell ref="AF9:AH9"/>
    <mergeCell ref="C10:H10"/>
    <mergeCell ref="I10:N10"/>
    <mergeCell ref="O10:Q10"/>
    <mergeCell ref="R10:S10"/>
    <mergeCell ref="AF10:AH10"/>
  </mergeCells>
  <dataValidations count="16">
    <dataValidation type="list" allowBlank="1" showInputMessage="1" showErrorMessage="1" sqref="T23:T24" xr:uid="{F8057AA5-F63D-442F-B713-03D9D4EC58BC}">
      <formula1>$J$97:$J$102</formula1>
    </dataValidation>
    <dataValidation type="list" allowBlank="1" showInputMessage="1" showErrorMessage="1" sqref="AD23" xr:uid="{9D76C39D-13AD-46A2-8F1C-D0CC9AE466D0}">
      <formula1>$C$96:$C$102</formula1>
    </dataValidation>
    <dataValidation type="list" allowBlank="1" showInputMessage="1" showErrorMessage="1" sqref="AA7:AH7" xr:uid="{1B603136-A23A-4B8A-9607-FB550FF1583A}">
      <formula1>$S$85:$S$90</formula1>
    </dataValidation>
    <dataValidation type="list" allowBlank="1" showInputMessage="1" showErrorMessage="1" sqref="AD51:AE51" xr:uid="{D99FAA82-E2DF-47DC-A7C4-4CAA209F31EE}">
      <formula1>$C$85:$C$87</formula1>
    </dataValidation>
    <dataValidation type="list" allowBlank="1" showInputMessage="1" showErrorMessage="1" sqref="I9:N13" xr:uid="{CA90EDB7-26AF-412E-9484-F7CD066ACCD4}">
      <formula1>$S$96:$S$181</formula1>
    </dataValidation>
    <dataValidation type="list" allowBlank="1" showInputMessage="1" showErrorMessage="1" sqref="I14:N14" xr:uid="{F9E5CA13-BED4-47E5-8C99-9E50906BB636}">
      <formula1>$AA$96:$AA$180</formula1>
    </dataValidation>
    <dataValidation type="list" allowBlank="1" showInputMessage="1" showErrorMessage="1" sqref="L28:AA28" xr:uid="{A558205B-A5E2-4BB7-8961-4FDFBB2A7B68}">
      <formula1>$C$113:$C$117</formula1>
    </dataValidation>
    <dataValidation type="list" allowBlank="1" showInputMessage="1" showErrorMessage="1" sqref="AF31:AH31" xr:uid="{A23818B6-7997-48B6-B41C-5AC8F6A961E7}">
      <formula1>$AD$85:$AD$88</formula1>
    </dataValidation>
    <dataValidation type="list" allowBlank="1" showInputMessage="1" showErrorMessage="1" sqref="AG59:AH60 AG63:AH65 AG67:AH67 AG69:AH70" xr:uid="{69D49AE8-7463-4CF3-BC88-41727CEC334B}">
      <formula1>$AA$85:$AA$86</formula1>
    </dataValidation>
    <dataValidation type="list" allowBlank="1" showInputMessage="1" showErrorMessage="1" sqref="G45 U47 G43 U41 U49 U43" xr:uid="{390E7957-F5B4-4C30-A197-B0B2FB90CC79}">
      <formula1>$AG$85:$AG$86</formula1>
    </dataValidation>
    <dataValidation type="list" allowBlank="1" showInputMessage="1" showErrorMessage="1" sqref="Z23" xr:uid="{A3331449-D1BC-4532-9730-43C07A3D7D74}">
      <formula1>$C$106:$C$109</formula1>
    </dataValidation>
    <dataValidation type="list" allowBlank="1" showInputMessage="1" showErrorMessage="1" sqref="F59:F60 E41 E47:E49 E39 C63:C74" xr:uid="{99416973-4C0A-4830-A347-66FB332B1BC5}">
      <formula1>$P$85:$P$87</formula1>
    </dataValidation>
    <dataValidation type="list" allowBlank="1" showInputMessage="1" showErrorMessage="1" sqref="L27 R27 X27" xr:uid="{C3FD16C4-F4AA-40C2-AD29-AB852B877E10}">
      <formula1>$I$85:$I$93</formula1>
    </dataValidation>
    <dataValidation type="list" allowBlank="1" showInputMessage="1" showErrorMessage="1" sqref="AG71" xr:uid="{039C4C70-214C-48B9-84C3-82397A8A4DFF}">
      <formula1>$C$85:$C$86</formula1>
    </dataValidation>
    <dataValidation type="list" allowBlank="1" showInputMessage="1" showErrorMessage="1" sqref="W30:AH30" xr:uid="{868AD8FC-EBFB-4955-BE82-D2E33C7F7FAB}">
      <formula1>$C$138:$C$144</formula1>
    </dataValidation>
    <dataValidation type="list" allowBlank="1" showInputMessage="1" showErrorMessage="1" sqref="I49" xr:uid="{327439BC-9201-470A-8623-0B61A61D26B3}">
      <formula1>$C$122:$C$132</formula1>
    </dataValidation>
  </dataValidations>
  <printOptions horizontalCentered="1" verticalCentered="1"/>
  <pageMargins left="0.4" right="0.4" top="0.5" bottom="0.35" header="0" footer="0"/>
  <pageSetup scale="91"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44AFC-10F2-4E86-AC70-566B663B05A2}">
  <sheetPr>
    <tabColor indexed="62"/>
    <pageSetUpPr fitToPage="1"/>
  </sheetPr>
  <dimension ref="A1:BE357"/>
  <sheetViews>
    <sheetView showGridLines="0" zoomScaleNormal="100" workbookViewId="0"/>
  </sheetViews>
  <sheetFormatPr defaultColWidth="9.1796875" defaultRowHeight="12.5" x14ac:dyDescent="0.25"/>
  <cols>
    <col min="1" max="1" width="2.7265625" style="213" customWidth="1"/>
    <col min="2" max="2" width="0.7265625" style="214" customWidth="1"/>
    <col min="3" max="11" width="3.26953125" style="214" customWidth="1"/>
    <col min="12" max="12" width="3.7265625" style="214" customWidth="1"/>
    <col min="13" max="13" width="3.26953125" style="214" customWidth="1"/>
    <col min="14" max="14" width="3.7265625" style="214" customWidth="1"/>
    <col min="15" max="34" width="3.26953125" style="214" customWidth="1"/>
    <col min="35" max="36" width="0.7265625" style="214" customWidth="1"/>
    <col min="37" max="38" width="3.26953125" style="214" customWidth="1"/>
    <col min="39" max="16384" width="9.1796875" style="214"/>
  </cols>
  <sheetData>
    <row r="1" spans="1:57" ht="12.75" customHeight="1" x14ac:dyDescent="0.25">
      <c r="A1" s="312"/>
      <c r="B1" s="722"/>
      <c r="C1" s="723"/>
      <c r="D1" s="723"/>
      <c r="E1" s="723"/>
      <c r="F1" s="723"/>
      <c r="G1" s="726" t="s">
        <v>654</v>
      </c>
      <c r="H1" s="727"/>
      <c r="I1" s="727"/>
      <c r="J1" s="727"/>
      <c r="K1" s="727"/>
      <c r="L1" s="727"/>
      <c r="M1" s="727"/>
      <c r="N1" s="727"/>
      <c r="O1" s="727"/>
      <c r="P1" s="727"/>
      <c r="Q1" s="727"/>
      <c r="R1" s="727"/>
      <c r="S1" s="727"/>
      <c r="T1" s="727"/>
      <c r="U1" s="727"/>
      <c r="V1" s="727"/>
      <c r="W1" s="727"/>
      <c r="X1" s="727"/>
      <c r="Y1" s="727"/>
      <c r="Z1" s="727"/>
      <c r="AA1" s="727"/>
      <c r="AB1" s="727"/>
      <c r="AC1" s="727"/>
      <c r="AD1" s="727"/>
      <c r="AE1" s="727"/>
      <c r="AF1" s="727"/>
      <c r="AG1" s="727"/>
      <c r="AH1" s="727"/>
      <c r="AI1" s="727"/>
      <c r="AJ1" s="728"/>
      <c r="AK1" s="228"/>
      <c r="AL1" s="228"/>
      <c r="AM1" s="228"/>
    </row>
    <row r="2" spans="1:57" ht="13.5" customHeight="1" thickBot="1" x14ac:dyDescent="0.3">
      <c r="A2" s="312"/>
      <c r="B2" s="724"/>
      <c r="C2" s="725"/>
      <c r="D2" s="725"/>
      <c r="E2" s="725"/>
      <c r="F2" s="725"/>
      <c r="G2" s="729"/>
      <c r="H2" s="730"/>
      <c r="I2" s="730"/>
      <c r="J2" s="730"/>
      <c r="K2" s="730"/>
      <c r="L2" s="730"/>
      <c r="M2" s="730"/>
      <c r="N2" s="730"/>
      <c r="O2" s="730"/>
      <c r="P2" s="730"/>
      <c r="Q2" s="730"/>
      <c r="R2" s="730"/>
      <c r="S2" s="730"/>
      <c r="T2" s="730"/>
      <c r="U2" s="730"/>
      <c r="V2" s="730"/>
      <c r="W2" s="730"/>
      <c r="X2" s="730"/>
      <c r="Y2" s="730"/>
      <c r="Z2" s="730"/>
      <c r="AA2" s="730"/>
      <c r="AB2" s="730"/>
      <c r="AC2" s="730"/>
      <c r="AD2" s="730"/>
      <c r="AE2" s="730"/>
      <c r="AF2" s="730"/>
      <c r="AG2" s="730"/>
      <c r="AH2" s="730"/>
      <c r="AI2" s="730"/>
      <c r="AJ2" s="731"/>
      <c r="AK2" s="228"/>
      <c r="AL2" s="228"/>
      <c r="AM2" s="228"/>
    </row>
    <row r="3" spans="1:57" x14ac:dyDescent="0.25">
      <c r="A3" s="312"/>
      <c r="B3" s="744" t="s">
        <v>497</v>
      </c>
      <c r="C3" s="745"/>
      <c r="D3" s="745"/>
      <c r="E3" s="745"/>
      <c r="F3" s="745"/>
      <c r="G3" s="746"/>
      <c r="H3" s="750" t="str">
        <f>IF('NC Checklist (p1 - All Paths)'!H3="","",'NC Checklist (p1 - All Paths)'!H3)</f>
        <v/>
      </c>
      <c r="I3" s="751"/>
      <c r="J3" s="751"/>
      <c r="K3" s="751"/>
      <c r="L3" s="751"/>
      <c r="M3" s="751"/>
      <c r="N3" s="751"/>
      <c r="O3" s="751"/>
      <c r="P3" s="751"/>
      <c r="Q3" s="751"/>
      <c r="R3" s="751"/>
      <c r="S3" s="751"/>
      <c r="T3" s="751"/>
      <c r="U3" s="751"/>
      <c r="V3" s="751"/>
      <c r="W3" s="751"/>
      <c r="X3" s="751"/>
      <c r="Y3" s="752"/>
      <c r="Z3" s="732" t="s">
        <v>65</v>
      </c>
      <c r="AA3" s="733"/>
      <c r="AB3" s="733"/>
      <c r="AC3" s="733"/>
      <c r="AD3" s="734"/>
      <c r="AE3" s="738" t="str">
        <f>IF('NC Checklist (p1 - All Paths)'!AE3="","",'NC Checklist (p1 - All Paths)'!AE3)</f>
        <v/>
      </c>
      <c r="AF3" s="739"/>
      <c r="AG3" s="739"/>
      <c r="AH3" s="739"/>
      <c r="AI3" s="739"/>
      <c r="AJ3" s="740"/>
      <c r="AK3" s="228"/>
      <c r="AL3" s="228"/>
      <c r="AM3" s="228"/>
    </row>
    <row r="4" spans="1:57" ht="13" thickBot="1" x14ac:dyDescent="0.3">
      <c r="A4" s="312"/>
      <c r="B4" s="747"/>
      <c r="C4" s="748"/>
      <c r="D4" s="748"/>
      <c r="E4" s="748"/>
      <c r="F4" s="748"/>
      <c r="G4" s="749"/>
      <c r="H4" s="753"/>
      <c r="I4" s="754"/>
      <c r="J4" s="754"/>
      <c r="K4" s="754"/>
      <c r="L4" s="754"/>
      <c r="M4" s="754"/>
      <c r="N4" s="754"/>
      <c r="O4" s="754"/>
      <c r="P4" s="754"/>
      <c r="Q4" s="754"/>
      <c r="R4" s="754"/>
      <c r="S4" s="754"/>
      <c r="T4" s="754"/>
      <c r="U4" s="754"/>
      <c r="V4" s="754"/>
      <c r="W4" s="754"/>
      <c r="X4" s="754"/>
      <c r="Y4" s="755"/>
      <c r="Z4" s="735"/>
      <c r="AA4" s="736"/>
      <c r="AB4" s="736"/>
      <c r="AC4" s="736"/>
      <c r="AD4" s="737"/>
      <c r="AE4" s="741"/>
      <c r="AF4" s="742"/>
      <c r="AG4" s="742"/>
      <c r="AH4" s="742"/>
      <c r="AI4" s="742"/>
      <c r="AJ4" s="743"/>
      <c r="AK4" s="228"/>
      <c r="AL4" s="228"/>
      <c r="AM4" s="228"/>
    </row>
    <row r="5" spans="1:57" ht="11.5" customHeight="1" x14ac:dyDescent="0.25">
      <c r="A5" s="312"/>
      <c r="B5" s="292"/>
      <c r="C5" s="215"/>
      <c r="D5" s="215"/>
      <c r="E5" s="215"/>
      <c r="F5" s="215"/>
      <c r="G5" s="215"/>
      <c r="H5" s="215"/>
      <c r="I5" s="215"/>
      <c r="J5" s="215"/>
      <c r="K5" s="215"/>
      <c r="L5" s="215"/>
      <c r="M5" s="215"/>
      <c r="N5" s="215"/>
      <c r="O5" s="215"/>
      <c r="P5" s="215"/>
      <c r="Q5" s="215"/>
      <c r="R5" s="215"/>
      <c r="S5" s="215"/>
      <c r="T5" s="215"/>
      <c r="U5" s="215"/>
      <c r="V5" s="215"/>
      <c r="W5" s="215"/>
      <c r="X5" s="215"/>
      <c r="Y5" s="215"/>
      <c r="Z5" s="215"/>
      <c r="AA5" s="215"/>
      <c r="AB5" s="215"/>
      <c r="AC5" s="215"/>
      <c r="AD5" s="215"/>
      <c r="AE5" s="215"/>
      <c r="AF5" s="215"/>
      <c r="AG5" s="215"/>
      <c r="AH5" s="215"/>
      <c r="AI5" s="215"/>
      <c r="AJ5" s="293"/>
      <c r="AK5" s="228"/>
      <c r="AL5" s="228"/>
      <c r="AM5" s="228"/>
    </row>
    <row r="6" spans="1:57" ht="12.75" customHeight="1" x14ac:dyDescent="0.3">
      <c r="A6" s="244"/>
      <c r="B6" s="292"/>
      <c r="C6" s="217" t="s">
        <v>22</v>
      </c>
      <c r="D6" s="215"/>
      <c r="E6" s="218"/>
      <c r="F6" s="219"/>
      <c r="G6" s="219"/>
      <c r="H6" s="219"/>
      <c r="I6" s="219"/>
      <c r="J6" s="219"/>
      <c r="K6" s="219"/>
      <c r="L6" s="219"/>
      <c r="M6" s="219"/>
      <c r="N6" s="219"/>
      <c r="O6" s="220"/>
      <c r="P6" s="221"/>
      <c r="Q6" s="221"/>
      <c r="R6" s="219"/>
      <c r="S6" s="219"/>
      <c r="T6" s="219"/>
      <c r="U6" s="219"/>
      <c r="V6" s="219"/>
      <c r="W6" s="219"/>
      <c r="X6" s="219"/>
      <c r="Y6" s="219"/>
      <c r="Z6" s="219"/>
      <c r="AA6" s="219"/>
      <c r="AB6" s="219"/>
      <c r="AC6" s="219"/>
      <c r="AD6" s="219"/>
      <c r="AE6" s="219"/>
      <c r="AF6" s="219"/>
      <c r="AG6" s="219"/>
      <c r="AH6" s="219"/>
      <c r="AI6" s="219"/>
      <c r="AJ6" s="288"/>
      <c r="AK6" s="256"/>
      <c r="AL6" s="228"/>
      <c r="AM6" s="228"/>
      <c r="AV6" s="222"/>
      <c r="AW6" s="222"/>
      <c r="AX6" s="222"/>
      <c r="AY6" s="222"/>
      <c r="AZ6" s="222"/>
      <c r="BA6" s="222"/>
      <c r="BB6" s="222"/>
      <c r="BC6" s="222"/>
      <c r="BD6" s="222"/>
      <c r="BE6" s="222"/>
    </row>
    <row r="7" spans="1:57" ht="11.5" customHeight="1" x14ac:dyDescent="0.3">
      <c r="A7" s="244"/>
      <c r="B7" s="292"/>
      <c r="C7" s="221"/>
      <c r="D7" s="223"/>
      <c r="E7" s="218"/>
      <c r="F7" s="219"/>
      <c r="G7" s="219"/>
      <c r="H7" s="219"/>
      <c r="I7" s="219"/>
      <c r="J7" s="219"/>
      <c r="K7" s="219"/>
      <c r="L7" s="219"/>
      <c r="M7" s="219"/>
      <c r="N7" s="219"/>
      <c r="O7" s="220"/>
      <c r="P7" s="221"/>
      <c r="Q7" s="221"/>
      <c r="R7" s="219"/>
      <c r="S7" s="219"/>
      <c r="T7" s="219"/>
      <c r="U7" s="219"/>
      <c r="V7" s="219"/>
      <c r="W7" s="219"/>
      <c r="X7" s="219"/>
      <c r="Y7" s="219"/>
      <c r="Z7" s="219"/>
      <c r="AA7" s="219"/>
      <c r="AB7" s="219"/>
      <c r="AC7" s="219"/>
      <c r="AD7" s="219"/>
      <c r="AE7" s="219"/>
      <c r="AF7" s="219"/>
      <c r="AG7" s="219"/>
      <c r="AH7" s="219"/>
      <c r="AI7" s="219"/>
      <c r="AJ7" s="288"/>
      <c r="AK7" s="256"/>
      <c r="AL7" s="256"/>
      <c r="AM7" s="256"/>
      <c r="AN7" s="222"/>
      <c r="AO7" s="222"/>
      <c r="AP7" s="222"/>
      <c r="AQ7" s="222"/>
      <c r="AR7" s="222"/>
      <c r="AS7" s="222"/>
      <c r="AT7" s="222"/>
      <c r="AU7" s="222"/>
      <c r="AV7" s="222"/>
      <c r="AW7" s="222"/>
      <c r="AX7" s="222"/>
      <c r="AY7" s="222"/>
      <c r="AZ7" s="222"/>
      <c r="BA7" s="222"/>
      <c r="BB7" s="222"/>
      <c r="BC7" s="222"/>
      <c r="BD7" s="222"/>
      <c r="BE7" s="222"/>
    </row>
    <row r="8" spans="1:57" ht="12.75" customHeight="1" x14ac:dyDescent="0.3">
      <c r="A8" s="244"/>
      <c r="B8" s="292"/>
      <c r="C8" s="224" t="s">
        <v>605</v>
      </c>
      <c r="D8" s="215"/>
      <c r="E8" s="219"/>
      <c r="F8" s="219"/>
      <c r="G8" s="219"/>
      <c r="H8" s="219"/>
      <c r="I8" s="219"/>
      <c r="J8" s="219"/>
      <c r="K8" s="219"/>
      <c r="L8" s="219"/>
      <c r="M8" s="219"/>
      <c r="N8" s="219"/>
      <c r="O8" s="225"/>
      <c r="P8" s="219"/>
      <c r="Q8" s="219"/>
      <c r="R8" s="219"/>
      <c r="S8" s="219"/>
      <c r="T8" s="219"/>
      <c r="U8" s="219"/>
      <c r="V8" s="219"/>
      <c r="W8" s="219"/>
      <c r="X8" s="219"/>
      <c r="Y8" s="219"/>
      <c r="Z8" s="219"/>
      <c r="AA8" s="219"/>
      <c r="AB8" s="219"/>
      <c r="AC8" s="219"/>
      <c r="AD8" s="219"/>
      <c r="AE8" s="219"/>
      <c r="AF8" s="219"/>
      <c r="AG8" s="219"/>
      <c r="AH8" s="219"/>
      <c r="AI8" s="219"/>
      <c r="AJ8" s="288"/>
      <c r="AK8" s="256"/>
      <c r="AL8" s="256"/>
      <c r="AM8" s="256"/>
      <c r="AN8" s="222"/>
      <c r="AO8" s="222"/>
      <c r="AP8" s="222"/>
      <c r="AQ8" s="222"/>
      <c r="AR8" s="222"/>
      <c r="AS8" s="222"/>
      <c r="AT8" s="222"/>
      <c r="AU8" s="222"/>
      <c r="AV8" s="222"/>
      <c r="AW8" s="222"/>
      <c r="AX8" s="222"/>
      <c r="AY8" s="222"/>
      <c r="AZ8" s="222"/>
      <c r="BA8" s="222"/>
      <c r="BB8" s="222"/>
      <c r="BC8" s="222"/>
      <c r="BD8" s="222"/>
      <c r="BE8" s="222"/>
    </row>
    <row r="9" spans="1:57" ht="5.15" customHeight="1" x14ac:dyDescent="0.3">
      <c r="A9" s="244"/>
      <c r="B9" s="292"/>
      <c r="C9" s="224"/>
      <c r="D9" s="215"/>
      <c r="E9" s="219"/>
      <c r="F9" s="219"/>
      <c r="G9" s="219"/>
      <c r="H9" s="219"/>
      <c r="I9" s="219"/>
      <c r="J9" s="219"/>
      <c r="K9" s="219"/>
      <c r="L9" s="219"/>
      <c r="M9" s="219"/>
      <c r="N9" s="219"/>
      <c r="O9" s="225"/>
      <c r="P9" s="219"/>
      <c r="Q9" s="219"/>
      <c r="R9" s="219"/>
      <c r="S9" s="219"/>
      <c r="T9" s="219"/>
      <c r="U9" s="219"/>
      <c r="V9" s="219"/>
      <c r="W9" s="219"/>
      <c r="X9" s="219"/>
      <c r="Y9" s="219"/>
      <c r="Z9" s="219"/>
      <c r="AA9" s="219"/>
      <c r="AB9" s="219"/>
      <c r="AC9" s="219"/>
      <c r="AD9" s="219"/>
      <c r="AE9" s="219"/>
      <c r="AF9" s="219"/>
      <c r="AG9" s="219"/>
      <c r="AH9" s="219"/>
      <c r="AI9" s="219"/>
      <c r="AJ9" s="288"/>
      <c r="AK9" s="256"/>
      <c r="AL9" s="256"/>
      <c r="AM9" s="256"/>
      <c r="AN9" s="222"/>
      <c r="AO9" s="222"/>
      <c r="AP9" s="222"/>
      <c r="AQ9" s="222"/>
      <c r="AR9" s="222"/>
      <c r="AS9" s="222"/>
      <c r="AT9" s="222"/>
      <c r="AU9" s="222"/>
      <c r="AV9" s="222"/>
      <c r="AW9" s="222"/>
      <c r="AX9" s="222"/>
      <c r="AY9" s="222"/>
      <c r="AZ9" s="222"/>
      <c r="BA9" s="222"/>
      <c r="BB9" s="222"/>
      <c r="BC9" s="222"/>
      <c r="BD9" s="222"/>
      <c r="BE9" s="222"/>
    </row>
    <row r="10" spans="1:57" ht="12.75" customHeight="1" x14ac:dyDescent="0.25">
      <c r="A10" s="244"/>
      <c r="B10" s="292"/>
      <c r="C10" s="757" t="s">
        <v>606</v>
      </c>
      <c r="D10" s="758"/>
      <c r="E10" s="758"/>
      <c r="F10" s="758"/>
      <c r="G10" s="758"/>
      <c r="H10" s="758"/>
      <c r="I10" s="758"/>
      <c r="J10" s="759"/>
      <c r="K10" s="219"/>
      <c r="L10" s="219"/>
      <c r="M10" s="219"/>
      <c r="N10" s="219"/>
      <c r="O10" s="225"/>
      <c r="P10" s="219"/>
      <c r="Q10" s="219"/>
      <c r="R10" s="219"/>
      <c r="S10" s="219"/>
      <c r="T10" s="219"/>
      <c r="U10" s="219"/>
      <c r="V10" s="219"/>
      <c r="W10" s="219"/>
      <c r="X10" s="219"/>
      <c r="Y10" s="219"/>
      <c r="Z10" s="219"/>
      <c r="AA10" s="219"/>
      <c r="AB10" s="219"/>
      <c r="AC10" s="219"/>
      <c r="AD10" s="219"/>
      <c r="AE10" s="219"/>
      <c r="AF10" s="219"/>
      <c r="AG10" s="219"/>
      <c r="AH10" s="219"/>
      <c r="AI10" s="219"/>
      <c r="AJ10" s="288"/>
      <c r="AK10" s="256"/>
      <c r="AL10" s="256"/>
      <c r="AM10" s="256"/>
      <c r="AN10" s="222"/>
      <c r="AO10" s="222"/>
      <c r="AP10" s="222"/>
      <c r="AQ10" s="222"/>
      <c r="AR10" s="222"/>
      <c r="AS10" s="222"/>
      <c r="AT10" s="222"/>
      <c r="AU10" s="222"/>
      <c r="AV10" s="222"/>
      <c r="AW10" s="222"/>
      <c r="AX10" s="222"/>
      <c r="AY10" s="222"/>
      <c r="AZ10" s="222"/>
      <c r="BA10" s="222"/>
      <c r="BB10" s="222"/>
      <c r="BC10" s="222"/>
      <c r="BD10" s="222"/>
      <c r="BE10" s="222"/>
    </row>
    <row r="11" spans="1:57" ht="5.15" customHeight="1" x14ac:dyDescent="0.3">
      <c r="A11" s="244"/>
      <c r="B11" s="292"/>
      <c r="C11" s="224"/>
      <c r="D11" s="215"/>
      <c r="E11" s="219"/>
      <c r="F11" s="219"/>
      <c r="G11" s="219"/>
      <c r="H11" s="219"/>
      <c r="I11" s="219"/>
      <c r="J11" s="219"/>
      <c r="K11" s="219"/>
      <c r="L11" s="219"/>
      <c r="M11" s="219"/>
      <c r="N11" s="219"/>
      <c r="O11" s="225"/>
      <c r="P11" s="219"/>
      <c r="Q11" s="219"/>
      <c r="R11" s="219"/>
      <c r="S11" s="219"/>
      <c r="T11" s="219"/>
      <c r="U11" s="219"/>
      <c r="V11" s="219"/>
      <c r="W11" s="219"/>
      <c r="X11" s="219"/>
      <c r="Y11" s="219"/>
      <c r="Z11" s="219"/>
      <c r="AA11" s="219"/>
      <c r="AB11" s="219"/>
      <c r="AC11" s="219"/>
      <c r="AD11" s="219"/>
      <c r="AE11" s="219"/>
      <c r="AF11" s="219"/>
      <c r="AG11" s="219"/>
      <c r="AH11" s="219"/>
      <c r="AI11" s="219"/>
      <c r="AJ11" s="288"/>
      <c r="AK11" s="256"/>
      <c r="AL11" s="256"/>
      <c r="AM11" s="256"/>
      <c r="AN11" s="222"/>
      <c r="AO11" s="222"/>
      <c r="AP11" s="222"/>
      <c r="AQ11" s="222"/>
      <c r="AR11" s="222"/>
      <c r="AS11" s="222"/>
      <c r="AT11" s="222"/>
      <c r="AU11" s="222"/>
      <c r="AV11" s="222"/>
      <c r="AW11" s="222"/>
      <c r="AX11" s="222"/>
      <c r="AY11" s="222"/>
      <c r="AZ11" s="222"/>
      <c r="BA11" s="222"/>
      <c r="BB11" s="222"/>
      <c r="BC11" s="222"/>
      <c r="BD11" s="222"/>
      <c r="BE11" s="222"/>
    </row>
    <row r="12" spans="1:57" ht="13" x14ac:dyDescent="0.3">
      <c r="A12" s="244"/>
      <c r="B12" s="292"/>
      <c r="C12" s="756" t="s">
        <v>659</v>
      </c>
      <c r="D12" s="756"/>
      <c r="E12" s="756"/>
      <c r="F12" s="756"/>
      <c r="G12" s="756"/>
      <c r="H12" s="756"/>
      <c r="I12" s="756"/>
      <c r="J12" s="756"/>
      <c r="K12" s="756"/>
      <c r="L12" s="756"/>
      <c r="M12" s="756"/>
      <c r="N12" s="756"/>
      <c r="O12" s="756"/>
      <c r="P12" s="756"/>
      <c r="Q12" s="756"/>
      <c r="R12" s="756"/>
      <c r="S12" s="756"/>
      <c r="T12" s="756"/>
      <c r="U12" s="756"/>
      <c r="V12" s="756"/>
      <c r="W12" s="756"/>
      <c r="X12" s="756"/>
      <c r="Y12" s="756"/>
      <c r="Z12" s="756"/>
      <c r="AA12" s="756"/>
      <c r="AB12" s="756"/>
      <c r="AC12" s="756"/>
      <c r="AD12" s="756"/>
      <c r="AE12" s="756"/>
      <c r="AF12" s="756"/>
      <c r="AG12" s="756"/>
      <c r="AH12" s="756"/>
      <c r="AI12" s="756"/>
      <c r="AJ12" s="288"/>
      <c r="AK12" s="256"/>
      <c r="AL12" s="256"/>
      <c r="AM12" s="256"/>
      <c r="AN12" s="222"/>
      <c r="AO12" s="222"/>
      <c r="AP12" s="222"/>
      <c r="AQ12" s="222"/>
      <c r="AR12" s="222"/>
      <c r="AS12" s="222"/>
      <c r="AT12" s="222"/>
      <c r="AU12" s="222"/>
      <c r="AV12" s="222"/>
      <c r="AW12" s="222"/>
      <c r="AX12" s="222"/>
      <c r="AY12" s="222"/>
      <c r="AZ12" s="222"/>
      <c r="BA12" s="222"/>
      <c r="BB12" s="222"/>
      <c r="BC12" s="222"/>
      <c r="BD12" s="222"/>
      <c r="BE12" s="222"/>
    </row>
    <row r="13" spans="1:57" ht="5.15" customHeight="1" x14ac:dyDescent="0.3">
      <c r="A13" s="244"/>
      <c r="B13" s="292"/>
      <c r="C13" s="376"/>
      <c r="D13" s="376"/>
      <c r="E13" s="376"/>
      <c r="F13" s="376"/>
      <c r="G13" s="376"/>
      <c r="H13" s="376"/>
      <c r="I13" s="376"/>
      <c r="J13" s="376"/>
      <c r="K13" s="376"/>
      <c r="L13" s="376"/>
      <c r="M13" s="376"/>
      <c r="N13" s="376"/>
      <c r="O13" s="376"/>
      <c r="P13" s="376"/>
      <c r="Q13" s="376"/>
      <c r="R13" s="376"/>
      <c r="S13" s="376"/>
      <c r="T13" s="376"/>
      <c r="U13" s="376"/>
      <c r="V13" s="376"/>
      <c r="W13" s="376"/>
      <c r="X13" s="376"/>
      <c r="Y13" s="376"/>
      <c r="Z13" s="376"/>
      <c r="AA13" s="376"/>
      <c r="AB13" s="376"/>
      <c r="AC13" s="376"/>
      <c r="AD13" s="376"/>
      <c r="AE13" s="376"/>
      <c r="AF13" s="376"/>
      <c r="AG13" s="376"/>
      <c r="AH13" s="376"/>
      <c r="AI13" s="376"/>
      <c r="AJ13" s="288"/>
      <c r="AK13" s="256"/>
      <c r="AL13" s="256"/>
      <c r="AM13" s="256"/>
      <c r="AN13" s="222"/>
      <c r="AO13" s="222"/>
      <c r="AP13" s="222"/>
      <c r="AQ13" s="222"/>
      <c r="AR13" s="222"/>
      <c r="AS13" s="222"/>
      <c r="AT13" s="222"/>
      <c r="AU13" s="222"/>
      <c r="AV13" s="222"/>
      <c r="AW13" s="222"/>
      <c r="AX13" s="222"/>
      <c r="AY13" s="222"/>
      <c r="AZ13" s="222"/>
      <c r="BA13" s="222"/>
      <c r="BB13" s="222"/>
      <c r="BC13" s="222"/>
      <c r="BD13" s="222"/>
      <c r="BE13" s="222"/>
    </row>
    <row r="14" spans="1:57" ht="12.75" customHeight="1" x14ac:dyDescent="0.3">
      <c r="A14" s="244"/>
      <c r="B14" s="292"/>
      <c r="C14" s="224"/>
      <c r="D14" s="215"/>
      <c r="E14" s="219"/>
      <c r="F14" s="219"/>
      <c r="G14" s="219"/>
      <c r="H14" s="219"/>
      <c r="I14" s="219"/>
      <c r="J14" s="219"/>
      <c r="K14" s="219"/>
      <c r="L14" s="219"/>
      <c r="M14" s="219"/>
      <c r="N14" s="219"/>
      <c r="O14" s="225"/>
      <c r="P14" s="219"/>
      <c r="Q14" s="219"/>
      <c r="R14" s="219"/>
      <c r="S14" s="219"/>
      <c r="T14" s="219"/>
      <c r="U14" s="219"/>
      <c r="V14" s="219"/>
      <c r="W14" s="219"/>
      <c r="X14" s="219"/>
      <c r="Y14" s="219"/>
      <c r="Z14" s="219"/>
      <c r="AA14" s="219"/>
      <c r="AB14" s="219"/>
      <c r="AC14" s="219"/>
      <c r="AD14" s="219"/>
      <c r="AE14" s="219"/>
      <c r="AF14" s="324" t="s">
        <v>643</v>
      </c>
      <c r="AG14" s="529"/>
      <c r="AH14" s="531"/>
      <c r="AI14" s="219"/>
      <c r="AJ14" s="288"/>
      <c r="AK14" s="256"/>
      <c r="AL14" s="256"/>
      <c r="AM14" s="256"/>
      <c r="AN14" s="222"/>
      <c r="AO14" s="222"/>
      <c r="AP14" s="222"/>
      <c r="AQ14" s="222"/>
      <c r="AR14" s="222"/>
      <c r="AS14" s="222"/>
      <c r="AT14" s="222"/>
      <c r="AU14" s="222"/>
      <c r="AV14" s="222"/>
      <c r="AW14" s="222"/>
      <c r="AX14" s="222"/>
      <c r="AY14" s="222"/>
      <c r="AZ14" s="222"/>
      <c r="BA14" s="222"/>
      <c r="BB14" s="222"/>
      <c r="BC14" s="222"/>
      <c r="BD14" s="222"/>
      <c r="BE14" s="222"/>
    </row>
    <row r="15" spans="1:57" ht="11.5" customHeight="1" x14ac:dyDescent="0.3">
      <c r="A15" s="244"/>
      <c r="B15" s="292"/>
      <c r="C15" s="224"/>
      <c r="D15" s="215"/>
      <c r="E15" s="219"/>
      <c r="F15" s="219"/>
      <c r="G15" s="219"/>
      <c r="H15" s="219"/>
      <c r="I15" s="219"/>
      <c r="J15" s="219"/>
      <c r="K15" s="219"/>
      <c r="L15" s="219"/>
      <c r="M15" s="219"/>
      <c r="N15" s="219"/>
      <c r="O15" s="406"/>
      <c r="P15" s="219"/>
      <c r="Q15" s="219"/>
      <c r="R15" s="219"/>
      <c r="S15" s="219"/>
      <c r="T15" s="219"/>
      <c r="U15" s="219"/>
      <c r="V15" s="219"/>
      <c r="W15" s="219"/>
      <c r="X15" s="219"/>
      <c r="Y15" s="219"/>
      <c r="Z15" s="219"/>
      <c r="AA15" s="219"/>
      <c r="AB15" s="219"/>
      <c r="AC15" s="219"/>
      <c r="AD15" s="219"/>
      <c r="AE15" s="219"/>
      <c r="AF15" s="324"/>
      <c r="AG15" s="377"/>
      <c r="AH15" s="377"/>
      <c r="AI15" s="219"/>
      <c r="AJ15" s="288"/>
      <c r="AK15" s="256"/>
      <c r="AL15" s="256"/>
      <c r="AM15" s="256"/>
      <c r="AN15" s="222"/>
      <c r="AO15" s="222"/>
      <c r="AP15" s="222"/>
      <c r="AQ15" s="222"/>
      <c r="AR15" s="222"/>
      <c r="AS15" s="222"/>
      <c r="AT15" s="222"/>
      <c r="AU15" s="222"/>
      <c r="AV15" s="222"/>
      <c r="AW15" s="222"/>
      <c r="AX15" s="222"/>
      <c r="AY15" s="222"/>
      <c r="AZ15" s="222"/>
      <c r="BA15" s="222"/>
      <c r="BB15" s="222"/>
      <c r="BC15" s="222"/>
      <c r="BD15" s="222"/>
      <c r="BE15" s="222"/>
    </row>
    <row r="16" spans="1:57" ht="12.75" customHeight="1" x14ac:dyDescent="0.25">
      <c r="A16" s="244"/>
      <c r="B16" s="710" t="s">
        <v>732</v>
      </c>
      <c r="C16" s="711"/>
      <c r="D16" s="711"/>
      <c r="E16" s="711"/>
      <c r="F16" s="711"/>
      <c r="G16" s="711"/>
      <c r="H16" s="711"/>
      <c r="I16" s="711"/>
      <c r="J16" s="711"/>
      <c r="K16" s="711"/>
      <c r="L16" s="711"/>
      <c r="M16" s="711"/>
      <c r="N16" s="711"/>
      <c r="O16" s="711"/>
      <c r="P16" s="711"/>
      <c r="Q16" s="711"/>
      <c r="R16" s="711"/>
      <c r="S16" s="711"/>
      <c r="T16" s="711"/>
      <c r="U16" s="711"/>
      <c r="V16" s="711"/>
      <c r="W16" s="711"/>
      <c r="X16" s="711"/>
      <c r="Y16" s="711"/>
      <c r="Z16" s="711"/>
      <c r="AA16" s="711"/>
      <c r="AB16" s="711"/>
      <c r="AC16" s="711"/>
      <c r="AD16" s="711"/>
      <c r="AE16" s="711"/>
      <c r="AF16" s="711"/>
      <c r="AG16" s="711"/>
      <c r="AH16" s="711"/>
      <c r="AI16" s="711"/>
      <c r="AJ16" s="712"/>
      <c r="AK16" s="256"/>
      <c r="AL16" s="256"/>
      <c r="AM16" s="256"/>
      <c r="AN16" s="222"/>
      <c r="AO16" s="222"/>
      <c r="AP16" s="222"/>
      <c r="AQ16" s="222"/>
      <c r="AR16" s="222"/>
      <c r="AS16" s="222"/>
      <c r="AT16" s="222"/>
      <c r="AU16" s="222"/>
      <c r="AV16" s="222"/>
      <c r="AW16" s="222"/>
      <c r="AX16" s="222"/>
      <c r="AY16" s="222"/>
      <c r="AZ16" s="222"/>
      <c r="BA16" s="222"/>
      <c r="BB16" s="222"/>
      <c r="BC16" s="222"/>
      <c r="BD16" s="222"/>
      <c r="BE16" s="222"/>
    </row>
    <row r="17" spans="1:57" ht="5.15" customHeight="1" x14ac:dyDescent="0.25">
      <c r="A17" s="244"/>
      <c r="B17" s="414"/>
      <c r="C17" s="415"/>
      <c r="D17" s="415"/>
      <c r="E17" s="415"/>
      <c r="F17" s="415"/>
      <c r="G17" s="415"/>
      <c r="H17" s="415"/>
      <c r="I17" s="415"/>
      <c r="J17" s="415"/>
      <c r="K17" s="415"/>
      <c r="L17" s="415"/>
      <c r="M17" s="415"/>
      <c r="N17" s="415"/>
      <c r="O17" s="415"/>
      <c r="P17" s="415"/>
      <c r="Q17" s="415"/>
      <c r="R17" s="415"/>
      <c r="S17" s="415"/>
      <c r="T17" s="415"/>
      <c r="U17" s="415"/>
      <c r="V17" s="415"/>
      <c r="W17" s="415"/>
      <c r="X17" s="415"/>
      <c r="Y17" s="415"/>
      <c r="Z17" s="415"/>
      <c r="AA17" s="415"/>
      <c r="AB17" s="415"/>
      <c r="AC17" s="415"/>
      <c r="AD17" s="415"/>
      <c r="AE17" s="415"/>
      <c r="AF17" s="415"/>
      <c r="AG17" s="415"/>
      <c r="AH17" s="415"/>
      <c r="AI17" s="415"/>
      <c r="AJ17" s="416"/>
      <c r="AK17" s="256"/>
      <c r="AL17" s="256"/>
      <c r="AM17" s="256"/>
      <c r="AN17" s="222"/>
      <c r="AO17" s="222"/>
      <c r="AP17" s="222"/>
      <c r="AQ17" s="222"/>
      <c r="AR17" s="222"/>
      <c r="AS17" s="222"/>
      <c r="AT17" s="222"/>
      <c r="AU17" s="222"/>
      <c r="AV17" s="222"/>
      <c r="AW17" s="222"/>
      <c r="AX17" s="222"/>
      <c r="AY17" s="222"/>
      <c r="AZ17" s="222"/>
      <c r="BA17" s="222"/>
      <c r="BB17" s="222"/>
      <c r="BC17" s="222"/>
      <c r="BD17" s="222"/>
      <c r="BE17" s="222"/>
    </row>
    <row r="18" spans="1:57" ht="12.75" customHeight="1" x14ac:dyDescent="0.25">
      <c r="A18" s="244"/>
      <c r="B18" s="417"/>
      <c r="C18" s="699" t="s">
        <v>726</v>
      </c>
      <c r="D18" s="700"/>
      <c r="E18" s="700"/>
      <c r="F18" s="700"/>
      <c r="G18" s="700"/>
      <c r="H18" s="700"/>
      <c r="I18" s="700"/>
      <c r="J18" s="701"/>
      <c r="K18" s="1062" t="s">
        <v>660</v>
      </c>
      <c r="L18" s="718"/>
      <c r="M18" s="405"/>
      <c r="N18" s="418"/>
      <c r="O18" s="222"/>
      <c r="P18" s="419"/>
      <c r="Q18" s="419"/>
      <c r="R18" s="419"/>
      <c r="S18" s="419"/>
      <c r="T18" s="419"/>
      <c r="U18" s="419"/>
      <c r="V18" s="419"/>
      <c r="W18" s="419"/>
      <c r="X18" s="419"/>
      <c r="Y18" s="419"/>
      <c r="Z18" s="419"/>
      <c r="AA18" s="419"/>
      <c r="AB18" s="419"/>
      <c r="AC18" s="419"/>
      <c r="AD18" s="419"/>
      <c r="AE18" s="419"/>
      <c r="AF18" s="419"/>
      <c r="AG18" s="419"/>
      <c r="AH18" s="222"/>
      <c r="AI18" s="222"/>
      <c r="AJ18" s="420"/>
      <c r="AK18" s="256"/>
      <c r="AL18" s="256"/>
      <c r="AM18" s="256"/>
      <c r="AN18" s="222"/>
      <c r="AO18" s="222"/>
      <c r="AP18" s="222"/>
      <c r="AQ18" s="222"/>
      <c r="AR18" s="222"/>
      <c r="AS18" s="222"/>
      <c r="AT18" s="222"/>
      <c r="AU18" s="222"/>
      <c r="AV18" s="222"/>
      <c r="AW18" s="222"/>
      <c r="AX18" s="222"/>
      <c r="AY18" s="222"/>
      <c r="AZ18" s="222"/>
      <c r="BA18" s="222"/>
      <c r="BB18" s="222"/>
      <c r="BC18" s="222"/>
      <c r="BD18" s="222"/>
      <c r="BE18" s="222"/>
    </row>
    <row r="19" spans="1:57" ht="5.15" customHeight="1" x14ac:dyDescent="0.25">
      <c r="A19" s="244"/>
      <c r="B19" s="421"/>
      <c r="C19" s="422"/>
      <c r="D19" s="423"/>
      <c r="E19" s="424"/>
      <c r="F19" s="424"/>
      <c r="G19" s="424"/>
      <c r="H19" s="424"/>
      <c r="I19" s="424"/>
      <c r="J19" s="424"/>
      <c r="K19" s="424"/>
      <c r="L19" s="424"/>
      <c r="M19" s="425"/>
      <c r="N19" s="423"/>
      <c r="O19" s="423"/>
      <c r="P19" s="423"/>
      <c r="Q19" s="423"/>
      <c r="R19" s="423"/>
      <c r="S19" s="423"/>
      <c r="T19" s="423"/>
      <c r="U19" s="423"/>
      <c r="V19" s="423"/>
      <c r="W19" s="423"/>
      <c r="X19" s="423"/>
      <c r="Y19" s="423"/>
      <c r="Z19" s="423"/>
      <c r="AA19" s="423"/>
      <c r="AB19" s="423"/>
      <c r="AC19" s="423"/>
      <c r="AD19" s="423"/>
      <c r="AE19" s="423"/>
      <c r="AF19" s="423"/>
      <c r="AG19" s="423"/>
      <c r="AH19" s="423"/>
      <c r="AI19" s="422"/>
      <c r="AJ19" s="426"/>
      <c r="AK19" s="256"/>
      <c r="AL19" s="256"/>
      <c r="AM19" s="256"/>
      <c r="AN19" s="222"/>
      <c r="AO19" s="222"/>
      <c r="AP19" s="222"/>
      <c r="AQ19" s="222"/>
      <c r="AR19" s="222"/>
      <c r="AS19" s="222"/>
      <c r="AT19" s="222"/>
      <c r="AU19" s="222"/>
      <c r="AV19" s="222"/>
      <c r="AW19" s="222"/>
      <c r="AX19" s="222"/>
      <c r="AY19" s="222"/>
      <c r="AZ19" s="222"/>
      <c r="BA19" s="222"/>
      <c r="BB19" s="222"/>
      <c r="BC19" s="222"/>
      <c r="BD19" s="222"/>
      <c r="BE19" s="222"/>
    </row>
    <row r="20" spans="1:57" ht="12.75" customHeight="1" x14ac:dyDescent="0.25">
      <c r="A20" s="244"/>
      <c r="B20" s="421"/>
      <c r="C20" s="422"/>
      <c r="D20" s="427" t="s">
        <v>661</v>
      </c>
      <c r="E20" s="427"/>
      <c r="F20" s="427"/>
      <c r="G20" s="427"/>
      <c r="H20" s="427"/>
      <c r="I20" s="427"/>
      <c r="J20" s="707"/>
      <c r="K20" s="708"/>
      <c r="L20" s="709"/>
      <c r="M20" s="425"/>
      <c r="N20" s="498"/>
      <c r="O20" s="422"/>
      <c r="P20" s="458" t="str">
        <f>IF(J20="Single Zone", "Airtightness testing plan (submission not required)","Airtightness testing plan")</f>
        <v>Airtightness testing plan</v>
      </c>
      <c r="Q20" s="458"/>
      <c r="R20" s="458"/>
      <c r="S20" s="458"/>
      <c r="T20" s="458"/>
      <c r="U20" s="458"/>
      <c r="V20" s="428"/>
      <c r="W20" s="428"/>
      <c r="X20" s="428"/>
      <c r="Y20" s="428"/>
      <c r="Z20" s="428"/>
      <c r="AA20" s="428"/>
      <c r="AB20" s="428"/>
      <c r="AC20" s="428"/>
      <c r="AD20" s="428"/>
      <c r="AE20" s="428"/>
      <c r="AF20" s="428"/>
      <c r="AG20" s="428"/>
      <c r="AH20" s="428"/>
      <c r="AI20" s="422"/>
      <c r="AJ20" s="426"/>
      <c r="AK20" s="256"/>
      <c r="AL20" s="256"/>
      <c r="AM20" s="256"/>
      <c r="AN20" s="222"/>
      <c r="AO20" s="222"/>
      <c r="AP20" s="222"/>
      <c r="AQ20" s="222"/>
      <c r="AR20" s="222"/>
      <c r="AS20" s="222"/>
      <c r="AT20" s="222"/>
      <c r="AU20" s="222"/>
      <c r="AV20" s="222"/>
      <c r="AW20" s="222"/>
      <c r="AX20" s="222"/>
      <c r="AY20" s="222"/>
      <c r="AZ20" s="222"/>
      <c r="BA20" s="222"/>
      <c r="BB20" s="222"/>
      <c r="BC20" s="222"/>
      <c r="BD20" s="222"/>
      <c r="BE20" s="222"/>
    </row>
    <row r="21" spans="1:57" ht="11.5" customHeight="1" x14ac:dyDescent="0.25">
      <c r="A21" s="244"/>
      <c r="B21" s="421"/>
      <c r="C21" s="422"/>
      <c r="D21" s="423"/>
      <c r="E21" s="429"/>
      <c r="F21" s="429"/>
      <c r="G21" s="429"/>
      <c r="H21" s="429"/>
      <c r="I21" s="429"/>
      <c r="J21" s="429"/>
      <c r="K21" s="429"/>
      <c r="L21" s="425"/>
      <c r="M21" s="425"/>
      <c r="N21" s="425"/>
      <c r="O21" s="422"/>
      <c r="P21" s="430"/>
      <c r="Q21" s="430"/>
      <c r="R21" s="430"/>
      <c r="S21" s="430"/>
      <c r="T21" s="430"/>
      <c r="U21" s="430"/>
      <c r="V21" s="430"/>
      <c r="W21" s="430"/>
      <c r="X21" s="430"/>
      <c r="Y21" s="430"/>
      <c r="Z21" s="430"/>
      <c r="AA21" s="430"/>
      <c r="AB21" s="430"/>
      <c r="AC21" s="430"/>
      <c r="AD21" s="430"/>
      <c r="AE21" s="430"/>
      <c r="AF21" s="430"/>
      <c r="AG21" s="430"/>
      <c r="AH21" s="430"/>
      <c r="AI21" s="422"/>
      <c r="AJ21" s="426"/>
      <c r="AK21" s="256"/>
      <c r="AL21" s="256"/>
      <c r="AM21" s="256"/>
      <c r="AN21" s="222"/>
      <c r="AO21" s="222"/>
      <c r="AP21" s="222"/>
      <c r="AQ21" s="222"/>
      <c r="AR21" s="222"/>
      <c r="AS21" s="222"/>
      <c r="AT21" s="222"/>
      <c r="AU21" s="222"/>
      <c r="AV21" s="222"/>
      <c r="AW21" s="222"/>
      <c r="AX21" s="222"/>
      <c r="AY21" s="222"/>
      <c r="AZ21" s="222"/>
      <c r="BA21" s="222"/>
      <c r="BB21" s="222"/>
      <c r="BC21" s="222"/>
      <c r="BD21" s="222"/>
      <c r="BE21" s="222"/>
    </row>
    <row r="22" spans="1:57" ht="12.75" customHeight="1" x14ac:dyDescent="0.25">
      <c r="A22" s="244"/>
      <c r="B22" s="710" t="s">
        <v>733</v>
      </c>
      <c r="C22" s="711"/>
      <c r="D22" s="711"/>
      <c r="E22" s="711"/>
      <c r="F22" s="711"/>
      <c r="G22" s="711"/>
      <c r="H22" s="711"/>
      <c r="I22" s="711"/>
      <c r="J22" s="711"/>
      <c r="K22" s="711"/>
      <c r="L22" s="711"/>
      <c r="M22" s="711"/>
      <c r="N22" s="711"/>
      <c r="O22" s="711"/>
      <c r="P22" s="711"/>
      <c r="Q22" s="711"/>
      <c r="R22" s="711"/>
      <c r="S22" s="711"/>
      <c r="T22" s="711"/>
      <c r="U22" s="711"/>
      <c r="V22" s="711"/>
      <c r="W22" s="711"/>
      <c r="X22" s="711"/>
      <c r="Y22" s="711"/>
      <c r="Z22" s="711"/>
      <c r="AA22" s="711"/>
      <c r="AB22" s="711"/>
      <c r="AC22" s="711"/>
      <c r="AD22" s="711"/>
      <c r="AE22" s="711"/>
      <c r="AF22" s="711"/>
      <c r="AG22" s="711"/>
      <c r="AH22" s="711"/>
      <c r="AI22" s="711"/>
      <c r="AJ22" s="712"/>
      <c r="AK22" s="256"/>
      <c r="AL22" s="256"/>
      <c r="AM22" s="256"/>
      <c r="AN22" s="222"/>
      <c r="AO22" s="222"/>
      <c r="AP22" s="222"/>
      <c r="AQ22" s="222"/>
      <c r="AR22" s="222"/>
      <c r="AS22" s="222"/>
      <c r="AT22" s="222"/>
      <c r="AU22" s="222"/>
      <c r="AV22" s="222"/>
      <c r="AW22" s="222"/>
      <c r="AX22" s="222"/>
      <c r="AY22" s="222"/>
      <c r="AZ22" s="222"/>
      <c r="BA22" s="222"/>
      <c r="BB22" s="222"/>
      <c r="BC22" s="222"/>
      <c r="BD22" s="222"/>
      <c r="BE22" s="222"/>
    </row>
    <row r="23" spans="1:57" ht="5.15" customHeight="1" x14ac:dyDescent="0.25">
      <c r="A23" s="244"/>
      <c r="B23" s="431"/>
      <c r="C23" s="432"/>
      <c r="D23" s="432"/>
      <c r="E23" s="432"/>
      <c r="F23" s="432"/>
      <c r="G23" s="432"/>
      <c r="H23" s="432"/>
      <c r="I23" s="432"/>
      <c r="J23" s="432"/>
      <c r="K23" s="432"/>
      <c r="L23" s="432"/>
      <c r="M23" s="432"/>
      <c r="N23" s="432"/>
      <c r="O23" s="432"/>
      <c r="P23" s="432"/>
      <c r="Q23" s="432"/>
      <c r="R23" s="432"/>
      <c r="S23" s="432"/>
      <c r="T23" s="432"/>
      <c r="U23" s="432"/>
      <c r="V23" s="432"/>
      <c r="W23" s="432"/>
      <c r="X23" s="432"/>
      <c r="Y23" s="432"/>
      <c r="Z23" s="432"/>
      <c r="AA23" s="432"/>
      <c r="AB23" s="432"/>
      <c r="AC23" s="432"/>
      <c r="AD23" s="432"/>
      <c r="AE23" s="432"/>
      <c r="AF23" s="432"/>
      <c r="AG23" s="432"/>
      <c r="AH23" s="432"/>
      <c r="AI23" s="432"/>
      <c r="AJ23" s="433"/>
      <c r="AK23" s="256"/>
      <c r="AL23" s="256"/>
      <c r="AM23" s="256"/>
      <c r="AN23" s="222"/>
      <c r="AO23" s="222"/>
      <c r="AP23" s="222"/>
      <c r="AQ23" s="222"/>
      <c r="AR23" s="222"/>
      <c r="AS23" s="222"/>
      <c r="AT23" s="222"/>
      <c r="AU23" s="222"/>
      <c r="AV23" s="222"/>
      <c r="AW23" s="222"/>
      <c r="AX23" s="222"/>
      <c r="AY23" s="222"/>
      <c r="AZ23" s="222"/>
      <c r="BA23" s="222"/>
      <c r="BB23" s="222"/>
      <c r="BC23" s="222"/>
      <c r="BD23" s="222"/>
      <c r="BE23" s="222"/>
    </row>
    <row r="24" spans="1:57" ht="12.75" customHeight="1" x14ac:dyDescent="0.25">
      <c r="A24" s="244"/>
      <c r="B24" s="421"/>
      <c r="C24" s="703" t="s">
        <v>662</v>
      </c>
      <c r="D24" s="704"/>
      <c r="E24" s="704"/>
      <c r="F24" s="704"/>
      <c r="G24" s="704"/>
      <c r="H24" s="704"/>
      <c r="I24" s="704"/>
      <c r="J24" s="705"/>
      <c r="K24" s="706" t="s">
        <v>103</v>
      </c>
      <c r="L24" s="706"/>
      <c r="M24" s="425"/>
      <c r="N24" s="425"/>
      <c r="O24" s="422"/>
      <c r="P24" s="430"/>
      <c r="Q24" s="430"/>
      <c r="R24" s="430"/>
      <c r="S24" s="430"/>
      <c r="T24" s="430"/>
      <c r="U24" s="430"/>
      <c r="V24" s="430"/>
      <c r="W24" s="430"/>
      <c r="X24" s="430"/>
      <c r="Y24" s="430"/>
      <c r="Z24" s="430"/>
      <c r="AA24" s="430"/>
      <c r="AB24" s="430"/>
      <c r="AC24" s="430"/>
      <c r="AD24" s="430"/>
      <c r="AE24" s="430"/>
      <c r="AF24" s="430"/>
      <c r="AG24" s="430"/>
      <c r="AH24" s="430"/>
      <c r="AI24" s="422"/>
      <c r="AJ24" s="426"/>
      <c r="AK24" s="256"/>
      <c r="AL24" s="256"/>
      <c r="AM24" s="256"/>
      <c r="AN24" s="222"/>
      <c r="AO24" s="222"/>
      <c r="AP24" s="222"/>
      <c r="AQ24" s="222"/>
      <c r="AR24" s="222"/>
      <c r="AS24" s="222"/>
      <c r="AT24" s="222"/>
      <c r="AU24" s="222"/>
      <c r="AV24" s="222"/>
      <c r="AW24" s="222"/>
      <c r="AX24" s="222"/>
      <c r="AY24" s="222"/>
      <c r="AZ24" s="222"/>
      <c r="BA24" s="222"/>
      <c r="BB24" s="222"/>
      <c r="BC24" s="222"/>
      <c r="BD24" s="222"/>
      <c r="BE24" s="222"/>
    </row>
    <row r="25" spans="1:57" ht="5.15" customHeight="1" x14ac:dyDescent="0.25">
      <c r="A25" s="244"/>
      <c r="B25" s="421"/>
      <c r="C25" s="422"/>
      <c r="D25" s="422"/>
      <c r="E25" s="422"/>
      <c r="F25" s="422"/>
      <c r="G25" s="422"/>
      <c r="H25" s="422"/>
      <c r="I25" s="422"/>
      <c r="J25" s="422"/>
      <c r="K25" s="434"/>
      <c r="L25" s="375"/>
      <c r="M25" s="425"/>
      <c r="N25" s="425"/>
      <c r="O25" s="422"/>
      <c r="P25" s="430"/>
      <c r="Q25" s="430"/>
      <c r="R25" s="430"/>
      <c r="S25" s="430"/>
      <c r="T25" s="430"/>
      <c r="U25" s="430"/>
      <c r="V25" s="430"/>
      <c r="W25" s="430"/>
      <c r="X25" s="430"/>
      <c r="Y25" s="430"/>
      <c r="Z25" s="430"/>
      <c r="AA25" s="430"/>
      <c r="AB25" s="430"/>
      <c r="AC25" s="430"/>
      <c r="AD25" s="430"/>
      <c r="AE25" s="430"/>
      <c r="AF25" s="430"/>
      <c r="AG25" s="430"/>
      <c r="AH25" s="430"/>
      <c r="AI25" s="422"/>
      <c r="AJ25" s="426"/>
      <c r="AK25" s="256"/>
      <c r="AL25" s="256"/>
      <c r="AM25" s="256"/>
      <c r="AN25" s="222"/>
      <c r="AO25" s="222"/>
      <c r="AP25" s="222"/>
      <c r="AQ25" s="222"/>
      <c r="AR25" s="222"/>
      <c r="AS25" s="222"/>
      <c r="AT25" s="222"/>
      <c r="AU25" s="222"/>
      <c r="AV25" s="222"/>
      <c r="AW25" s="222"/>
      <c r="AX25" s="222"/>
      <c r="AY25" s="222"/>
      <c r="AZ25" s="222"/>
      <c r="BA25" s="222"/>
      <c r="BB25" s="222"/>
      <c r="BC25" s="222"/>
      <c r="BD25" s="222"/>
      <c r="BE25" s="222"/>
    </row>
    <row r="26" spans="1:57" ht="12.75" customHeight="1" x14ac:dyDescent="0.25">
      <c r="A26" s="244"/>
      <c r="B26" s="421"/>
      <c r="C26" s="222"/>
      <c r="D26" s="498"/>
      <c r="E26" s="423"/>
      <c r="F26" s="419" t="s">
        <v>650</v>
      </c>
      <c r="G26" s="419"/>
      <c r="H26" s="419"/>
      <c r="I26" s="419"/>
      <c r="J26" s="419"/>
      <c r="K26" s="419"/>
      <c r="L26" s="419"/>
      <c r="M26" s="419"/>
      <c r="N26" s="498"/>
      <c r="O26" s="222"/>
      <c r="P26" s="419" t="s">
        <v>663</v>
      </c>
      <c r="Q26" s="419"/>
      <c r="R26" s="419"/>
      <c r="S26" s="419"/>
      <c r="T26" s="430"/>
      <c r="U26" s="430"/>
      <c r="V26" s="430"/>
      <c r="W26" s="430"/>
      <c r="X26" s="430"/>
      <c r="Y26" s="430"/>
      <c r="Z26" s="430"/>
      <c r="AA26" s="430"/>
      <c r="AB26" s="430"/>
      <c r="AC26" s="430"/>
      <c r="AD26" s="430"/>
      <c r="AE26" s="430"/>
      <c r="AF26" s="430"/>
      <c r="AG26" s="430"/>
      <c r="AH26" s="430"/>
      <c r="AI26" s="422"/>
      <c r="AJ26" s="426"/>
      <c r="AK26" s="256"/>
      <c r="AL26" s="256"/>
      <c r="AM26" s="256"/>
      <c r="AN26" s="222"/>
      <c r="AO26" s="222"/>
      <c r="AP26" s="222"/>
      <c r="AQ26" s="222"/>
      <c r="AR26" s="222"/>
      <c r="AS26" s="222"/>
      <c r="AT26" s="222"/>
      <c r="AU26" s="222"/>
      <c r="AV26" s="222"/>
      <c r="AW26" s="222"/>
      <c r="AX26" s="222"/>
      <c r="AY26" s="222"/>
      <c r="AZ26" s="222"/>
      <c r="BA26" s="222"/>
      <c r="BB26" s="222"/>
      <c r="BC26" s="222"/>
      <c r="BD26" s="222"/>
      <c r="BE26" s="222"/>
    </row>
    <row r="27" spans="1:57" ht="11.5" customHeight="1" x14ac:dyDescent="0.3">
      <c r="A27" s="244"/>
      <c r="B27" s="292"/>
      <c r="C27" s="224"/>
      <c r="D27" s="215"/>
      <c r="E27" s="219"/>
      <c r="F27" s="219"/>
      <c r="G27" s="219"/>
      <c r="H27" s="219"/>
      <c r="I27" s="219"/>
      <c r="J27" s="219"/>
      <c r="K27" s="219"/>
      <c r="L27" s="219"/>
      <c r="M27" s="219"/>
      <c r="N27" s="219"/>
      <c r="O27" s="406"/>
      <c r="P27" s="219"/>
      <c r="Q27" s="219"/>
      <c r="R27" s="219"/>
      <c r="S27" s="219"/>
      <c r="T27" s="219"/>
      <c r="U27" s="219"/>
      <c r="V27" s="219"/>
      <c r="W27" s="219"/>
      <c r="X27" s="219"/>
      <c r="Y27" s="219"/>
      <c r="Z27" s="219"/>
      <c r="AA27" s="219"/>
      <c r="AB27" s="219"/>
      <c r="AC27" s="219"/>
      <c r="AD27" s="219"/>
      <c r="AE27" s="219"/>
      <c r="AF27" s="324"/>
      <c r="AG27" s="377"/>
      <c r="AH27" s="377"/>
      <c r="AI27" s="219"/>
      <c r="AJ27" s="288"/>
      <c r="AK27" s="256"/>
      <c r="AL27" s="256"/>
      <c r="AM27" s="256"/>
      <c r="AN27" s="222"/>
      <c r="AO27" s="222"/>
      <c r="AP27" s="222"/>
      <c r="AQ27" s="222"/>
      <c r="AR27" s="222"/>
      <c r="AS27" s="222"/>
      <c r="AT27" s="222"/>
      <c r="AU27" s="222"/>
      <c r="AV27" s="222"/>
      <c r="AW27" s="222"/>
      <c r="AX27" s="222"/>
      <c r="AY27" s="222"/>
      <c r="AZ27" s="222"/>
      <c r="BA27" s="222"/>
      <c r="BB27" s="222"/>
      <c r="BC27" s="222"/>
      <c r="BD27" s="222"/>
      <c r="BE27" s="222"/>
    </row>
    <row r="28" spans="1:57" ht="12.75" customHeight="1" x14ac:dyDescent="0.3">
      <c r="A28" s="244"/>
      <c r="B28" s="292"/>
      <c r="C28" s="224" t="s">
        <v>4</v>
      </c>
      <c r="D28" s="215"/>
      <c r="E28" s="219"/>
      <c r="F28" s="219"/>
      <c r="G28" s="219"/>
      <c r="H28" s="219"/>
      <c r="I28" s="219"/>
      <c r="J28" s="219"/>
      <c r="K28" s="219"/>
      <c r="L28" s="219"/>
      <c r="M28" s="219"/>
      <c r="N28" s="219"/>
      <c r="O28" s="225"/>
      <c r="P28" s="219"/>
      <c r="Q28" s="219"/>
      <c r="R28" s="219"/>
      <c r="S28" s="219"/>
      <c r="T28" s="219"/>
      <c r="U28" s="219"/>
      <c r="V28" s="219"/>
      <c r="W28" s="219"/>
      <c r="X28" s="219"/>
      <c r="Y28" s="219"/>
      <c r="Z28" s="219"/>
      <c r="AA28" s="219"/>
      <c r="AB28" s="219"/>
      <c r="AC28" s="219"/>
      <c r="AD28" s="219"/>
      <c r="AE28" s="219"/>
      <c r="AF28" s="324"/>
      <c r="AG28" s="377"/>
      <c r="AH28" s="377"/>
      <c r="AI28" s="219"/>
      <c r="AJ28" s="288"/>
      <c r="AK28" s="256"/>
      <c r="AL28" s="256"/>
      <c r="AM28" s="256"/>
      <c r="AN28" s="222"/>
      <c r="AO28" s="222"/>
      <c r="AP28" s="222"/>
      <c r="AQ28" s="222"/>
      <c r="AR28" s="222"/>
      <c r="AS28" s="222"/>
      <c r="AT28" s="222"/>
      <c r="AU28" s="222"/>
      <c r="AV28" s="222"/>
      <c r="AW28" s="222"/>
      <c r="AX28" s="222"/>
      <c r="AY28" s="222"/>
      <c r="AZ28" s="222"/>
      <c r="BA28" s="222"/>
      <c r="BB28" s="222"/>
      <c r="BC28" s="222"/>
      <c r="BD28" s="222"/>
      <c r="BE28" s="222"/>
    </row>
    <row r="29" spans="1:57" ht="5.15" customHeight="1" x14ac:dyDescent="0.25">
      <c r="A29" s="244"/>
      <c r="B29" s="287"/>
      <c r="C29" s="219"/>
      <c r="D29" s="219"/>
      <c r="E29" s="219"/>
      <c r="F29" s="219"/>
      <c r="G29" s="219"/>
      <c r="H29" s="219"/>
      <c r="I29" s="219"/>
      <c r="J29" s="219"/>
      <c r="K29" s="219"/>
      <c r="L29" s="219"/>
      <c r="M29" s="219"/>
      <c r="N29" s="219"/>
      <c r="O29" s="221"/>
      <c r="P29" s="219"/>
      <c r="Q29" s="219"/>
      <c r="R29" s="219"/>
      <c r="S29" s="219"/>
      <c r="T29" s="219"/>
      <c r="U29" s="219"/>
      <c r="V29" s="219"/>
      <c r="W29" s="219"/>
      <c r="X29" s="219"/>
      <c r="Y29" s="219"/>
      <c r="Z29" s="219"/>
      <c r="AA29" s="219"/>
      <c r="AB29" s="219"/>
      <c r="AC29" s="219"/>
      <c r="AD29" s="219"/>
      <c r="AE29" s="219"/>
      <c r="AF29" s="219"/>
      <c r="AG29" s="219"/>
      <c r="AH29" s="219"/>
      <c r="AI29" s="219"/>
      <c r="AJ29" s="288"/>
      <c r="AK29" s="256"/>
      <c r="AL29" s="228"/>
      <c r="AM29" s="228"/>
    </row>
    <row r="30" spans="1:57" ht="12.75" customHeight="1" x14ac:dyDescent="0.25">
      <c r="A30" s="244"/>
      <c r="B30" s="295"/>
      <c r="C30" s="757" t="s">
        <v>122</v>
      </c>
      <c r="D30" s="758"/>
      <c r="E30" s="758"/>
      <c r="F30" s="758"/>
      <c r="G30" s="758"/>
      <c r="H30" s="758"/>
      <c r="I30" s="758"/>
      <c r="J30" s="759"/>
      <c r="K30" s="717" t="s">
        <v>103</v>
      </c>
      <c r="L30" s="717"/>
      <c r="M30" s="226"/>
      <c r="N30" s="227"/>
      <c r="O30" s="221"/>
      <c r="P30" s="718" t="s">
        <v>460</v>
      </c>
      <c r="Q30" s="718"/>
      <c r="R30" s="718"/>
      <c r="S30" s="718"/>
      <c r="T30" s="718"/>
      <c r="U30" s="718"/>
      <c r="V30" s="718"/>
      <c r="W30" s="718"/>
      <c r="X30" s="718"/>
      <c r="Y30" s="219"/>
      <c r="Z30" s="219"/>
      <c r="AA30" s="219"/>
      <c r="AB30" s="219"/>
      <c r="AC30" s="219"/>
      <c r="AD30" s="219"/>
      <c r="AE30" s="219"/>
      <c r="AF30" s="219"/>
      <c r="AG30" s="219"/>
      <c r="AH30" s="219"/>
      <c r="AI30" s="219"/>
      <c r="AJ30" s="288"/>
      <c r="AK30" s="256"/>
      <c r="AL30" s="228"/>
      <c r="AM30" s="228"/>
    </row>
    <row r="31" spans="1:57" ht="5.15" customHeight="1" x14ac:dyDescent="0.25">
      <c r="A31" s="244"/>
      <c r="B31" s="295"/>
      <c r="C31" s="219"/>
      <c r="D31" s="219"/>
      <c r="E31" s="219"/>
      <c r="F31" s="219"/>
      <c r="G31" s="219"/>
      <c r="H31" s="219"/>
      <c r="I31" s="219"/>
      <c r="J31" s="219"/>
      <c r="K31" s="228"/>
      <c r="L31" s="228"/>
      <c r="M31" s="219"/>
      <c r="N31" s="219"/>
      <c r="O31" s="221"/>
      <c r="P31" s="219"/>
      <c r="Q31" s="219"/>
      <c r="R31" s="219"/>
      <c r="S31" s="219"/>
      <c r="T31" s="219"/>
      <c r="U31" s="219"/>
      <c r="V31" s="219"/>
      <c r="W31" s="219"/>
      <c r="X31" s="219"/>
      <c r="Y31" s="219"/>
      <c r="Z31" s="219"/>
      <c r="AA31" s="219"/>
      <c r="AB31" s="219"/>
      <c r="AC31" s="219"/>
      <c r="AD31" s="219"/>
      <c r="AE31" s="219"/>
      <c r="AF31" s="219"/>
      <c r="AG31" s="219"/>
      <c r="AH31" s="219"/>
      <c r="AI31" s="219"/>
      <c r="AJ31" s="288"/>
      <c r="AK31" s="256"/>
      <c r="AL31" s="228"/>
      <c r="AM31" s="228"/>
    </row>
    <row r="32" spans="1:57" ht="12.75" customHeight="1" x14ac:dyDescent="0.25">
      <c r="A32" s="244"/>
      <c r="B32" s="295"/>
      <c r="C32" s="219"/>
      <c r="D32" s="228"/>
      <c r="E32" s="219"/>
      <c r="F32" s="229"/>
      <c r="G32" s="229"/>
      <c r="H32" s="229"/>
      <c r="I32" s="229"/>
      <c r="J32" s="229"/>
      <c r="K32" s="229"/>
      <c r="L32" s="228"/>
      <c r="M32" s="219"/>
      <c r="N32" s="227"/>
      <c r="O32" s="215"/>
      <c r="P32" s="713" t="s">
        <v>461</v>
      </c>
      <c r="Q32" s="713"/>
      <c r="R32" s="713"/>
      <c r="S32" s="713"/>
      <c r="T32" s="713"/>
      <c r="U32" s="713"/>
      <c r="V32" s="713"/>
      <c r="W32" s="713"/>
      <c r="X32" s="713"/>
      <c r="Y32" s="713"/>
      <c r="Z32" s="713"/>
      <c r="AA32" s="713"/>
      <c r="AB32" s="713"/>
      <c r="AC32" s="713"/>
      <c r="AD32" s="713"/>
      <c r="AE32" s="713"/>
      <c r="AF32" s="713"/>
      <c r="AG32" s="713"/>
      <c r="AH32" s="215"/>
      <c r="AI32" s="219"/>
      <c r="AJ32" s="288"/>
      <c r="AK32" s="228"/>
      <c r="AL32" s="228"/>
      <c r="AM32" s="228"/>
    </row>
    <row r="33" spans="1:57" ht="5.15" customHeight="1" x14ac:dyDescent="0.25">
      <c r="A33" s="244"/>
      <c r="B33" s="295"/>
      <c r="C33" s="219"/>
      <c r="D33" s="219"/>
      <c r="E33" s="219"/>
      <c r="F33" s="229"/>
      <c r="G33" s="229"/>
      <c r="H33" s="229"/>
      <c r="I33" s="229"/>
      <c r="J33" s="229"/>
      <c r="K33" s="229"/>
      <c r="L33" s="228"/>
      <c r="M33" s="219"/>
      <c r="N33" s="219"/>
      <c r="O33" s="221"/>
      <c r="P33" s="215"/>
      <c r="Q33" s="215"/>
      <c r="R33" s="215"/>
      <c r="S33" s="215"/>
      <c r="T33" s="215"/>
      <c r="U33" s="215"/>
      <c r="V33" s="215"/>
      <c r="W33" s="215"/>
      <c r="X33" s="215"/>
      <c r="Y33" s="215"/>
      <c r="Z33" s="215"/>
      <c r="AA33" s="215"/>
      <c r="AB33" s="215"/>
      <c r="AC33" s="215"/>
      <c r="AD33" s="215"/>
      <c r="AE33" s="215"/>
      <c r="AF33" s="215"/>
      <c r="AG33" s="219"/>
      <c r="AH33" s="219"/>
      <c r="AI33" s="219"/>
      <c r="AJ33" s="288"/>
      <c r="AK33" s="256"/>
      <c r="AL33" s="228"/>
      <c r="AM33" s="228"/>
    </row>
    <row r="34" spans="1:57" x14ac:dyDescent="0.25">
      <c r="A34" s="244"/>
      <c r="B34" s="295"/>
      <c r="C34" s="219"/>
      <c r="D34" s="219"/>
      <c r="E34" s="219"/>
      <c r="F34" s="229"/>
      <c r="G34" s="229"/>
      <c r="H34" s="229"/>
      <c r="I34" s="229"/>
      <c r="J34" s="229"/>
      <c r="K34" s="229"/>
      <c r="L34" s="228"/>
      <c r="M34" s="219"/>
      <c r="N34" s="227"/>
      <c r="O34" s="215"/>
      <c r="P34" s="713" t="s">
        <v>12</v>
      </c>
      <c r="Q34" s="713"/>
      <c r="R34" s="713"/>
      <c r="S34" s="713"/>
      <c r="T34" s="713"/>
      <c r="U34" s="713"/>
      <c r="V34" s="713"/>
      <c r="W34" s="713"/>
      <c r="X34" s="713"/>
      <c r="Y34" s="713"/>
      <c r="Z34" s="713"/>
      <c r="AA34" s="713"/>
      <c r="AB34" s="713"/>
      <c r="AC34" s="713"/>
      <c r="AD34" s="713"/>
      <c r="AE34" s="713"/>
      <c r="AF34" s="713"/>
      <c r="AG34" s="713"/>
      <c r="AH34" s="219"/>
      <c r="AI34" s="219"/>
      <c r="AJ34" s="288"/>
      <c r="AK34" s="256"/>
      <c r="AL34" s="256"/>
      <c r="AM34" s="228"/>
    </row>
    <row r="35" spans="1:57" ht="5.15" customHeight="1" x14ac:dyDescent="0.25">
      <c r="A35" s="244"/>
      <c r="B35" s="295"/>
      <c r="C35" s="219"/>
      <c r="D35" s="219"/>
      <c r="E35" s="219"/>
      <c r="F35" s="219"/>
      <c r="G35" s="219"/>
      <c r="H35" s="219"/>
      <c r="I35" s="219"/>
      <c r="J35" s="219"/>
      <c r="K35" s="219"/>
      <c r="L35" s="219"/>
      <c r="M35" s="219"/>
      <c r="N35" s="219"/>
      <c r="O35" s="215"/>
      <c r="P35" s="219"/>
      <c r="Q35" s="219"/>
      <c r="R35" s="219"/>
      <c r="S35" s="219"/>
      <c r="T35" s="219"/>
      <c r="U35" s="219"/>
      <c r="V35" s="219"/>
      <c r="W35" s="219"/>
      <c r="X35" s="219"/>
      <c r="Y35" s="219"/>
      <c r="Z35" s="219"/>
      <c r="AA35" s="219"/>
      <c r="AB35" s="219"/>
      <c r="AC35" s="219"/>
      <c r="AD35" s="219"/>
      <c r="AE35" s="219"/>
      <c r="AF35" s="219"/>
      <c r="AG35" s="219"/>
      <c r="AH35" s="219"/>
      <c r="AI35" s="219"/>
      <c r="AJ35" s="288"/>
      <c r="AK35" s="256"/>
      <c r="AL35" s="256"/>
      <c r="AM35" s="228"/>
    </row>
    <row r="36" spans="1:57" ht="12.75" customHeight="1" x14ac:dyDescent="0.25">
      <c r="A36" s="244"/>
      <c r="B36" s="287"/>
      <c r="C36" s="215"/>
      <c r="D36" s="227"/>
      <c r="E36" s="219"/>
      <c r="F36" s="766" t="s">
        <v>638</v>
      </c>
      <c r="G36" s="766"/>
      <c r="H36" s="766"/>
      <c r="I36" s="766"/>
      <c r="J36" s="766"/>
      <c r="K36" s="766"/>
      <c r="L36" s="766"/>
      <c r="M36" s="766"/>
      <c r="N36" s="766"/>
      <c r="O36" s="766"/>
      <c r="P36" s="766"/>
      <c r="Q36" s="766"/>
      <c r="R36" s="766"/>
      <c r="S36" s="766"/>
      <c r="T36" s="766"/>
      <c r="U36" s="766"/>
      <c r="V36" s="766"/>
      <c r="W36" s="766"/>
      <c r="X36" s="766"/>
      <c r="Y36" s="766"/>
      <c r="Z36" s="766"/>
      <c r="AA36" s="766"/>
      <c r="AB36" s="766"/>
      <c r="AC36" s="766"/>
      <c r="AD36" s="766"/>
      <c r="AE36" s="766"/>
      <c r="AF36" s="766"/>
      <c r="AG36" s="766"/>
      <c r="AH36" s="766"/>
      <c r="AI36" s="219"/>
      <c r="AJ36" s="288"/>
      <c r="AK36" s="256"/>
      <c r="AL36" s="256"/>
      <c r="AM36" s="228"/>
      <c r="AP36" s="218"/>
      <c r="AQ36" s="230"/>
      <c r="AR36" s="230"/>
      <c r="AS36" s="230"/>
      <c r="AT36" s="230"/>
      <c r="AU36" s="230"/>
      <c r="AV36" s="230"/>
      <c r="AW36" s="231"/>
    </row>
    <row r="37" spans="1:57" ht="12.75" customHeight="1" x14ac:dyDescent="0.25">
      <c r="A37" s="244"/>
      <c r="B37" s="287"/>
      <c r="C37" s="215"/>
      <c r="D37" s="219"/>
      <c r="E37" s="219"/>
      <c r="F37" s="766"/>
      <c r="G37" s="766"/>
      <c r="H37" s="766"/>
      <c r="I37" s="766"/>
      <c r="J37" s="766"/>
      <c r="K37" s="766"/>
      <c r="L37" s="766"/>
      <c r="M37" s="766"/>
      <c r="N37" s="766"/>
      <c r="O37" s="766"/>
      <c r="P37" s="766"/>
      <c r="Q37" s="766"/>
      <c r="R37" s="766"/>
      <c r="S37" s="766"/>
      <c r="T37" s="766"/>
      <c r="U37" s="766"/>
      <c r="V37" s="766"/>
      <c r="W37" s="766"/>
      <c r="X37" s="766"/>
      <c r="Y37" s="766"/>
      <c r="Z37" s="766"/>
      <c r="AA37" s="766"/>
      <c r="AB37" s="766"/>
      <c r="AC37" s="766"/>
      <c r="AD37" s="766"/>
      <c r="AE37" s="766"/>
      <c r="AF37" s="766"/>
      <c r="AG37" s="766"/>
      <c r="AH37" s="766"/>
      <c r="AI37" s="219"/>
      <c r="AJ37" s="288"/>
      <c r="AK37" s="256"/>
      <c r="AL37" s="256"/>
      <c r="AM37" s="256"/>
      <c r="AN37" s="222"/>
      <c r="AO37" s="222"/>
      <c r="AP37" s="222"/>
      <c r="AQ37" s="222"/>
      <c r="AR37" s="222"/>
      <c r="AS37" s="222"/>
      <c r="AT37" s="222"/>
      <c r="AU37" s="222"/>
      <c r="AV37" s="222"/>
      <c r="AW37" s="222"/>
      <c r="AX37" s="222"/>
      <c r="AY37" s="222"/>
      <c r="AZ37" s="222"/>
      <c r="BA37" s="222"/>
      <c r="BB37" s="222"/>
      <c r="BC37" s="222"/>
      <c r="BD37" s="222"/>
      <c r="BE37" s="222"/>
    </row>
    <row r="38" spans="1:57" ht="12.75" customHeight="1" x14ac:dyDescent="0.25">
      <c r="A38" s="244"/>
      <c r="B38" s="287"/>
      <c r="C38" s="215"/>
      <c r="D38" s="219"/>
      <c r="E38" s="219"/>
      <c r="F38" s="766"/>
      <c r="G38" s="766"/>
      <c r="H38" s="766"/>
      <c r="I38" s="766"/>
      <c r="J38" s="766"/>
      <c r="K38" s="766"/>
      <c r="L38" s="766"/>
      <c r="M38" s="766"/>
      <c r="N38" s="766"/>
      <c r="O38" s="766"/>
      <c r="P38" s="766"/>
      <c r="Q38" s="766"/>
      <c r="R38" s="766"/>
      <c r="S38" s="766"/>
      <c r="T38" s="766"/>
      <c r="U38" s="766"/>
      <c r="V38" s="766"/>
      <c r="W38" s="766"/>
      <c r="X38" s="766"/>
      <c r="Y38" s="766"/>
      <c r="Z38" s="766"/>
      <c r="AA38" s="766"/>
      <c r="AB38" s="766"/>
      <c r="AC38" s="766"/>
      <c r="AD38" s="766"/>
      <c r="AE38" s="766"/>
      <c r="AF38" s="766"/>
      <c r="AG38" s="766"/>
      <c r="AH38" s="766"/>
      <c r="AI38" s="219"/>
      <c r="AJ38" s="288"/>
      <c r="AK38" s="256"/>
      <c r="AL38" s="256"/>
      <c r="AM38" s="228"/>
      <c r="AU38" s="222"/>
      <c r="AV38" s="222"/>
      <c r="AW38" s="222"/>
      <c r="AX38" s="222"/>
      <c r="AY38" s="222"/>
      <c r="AZ38" s="222"/>
      <c r="BA38" s="222"/>
      <c r="BB38" s="222"/>
      <c r="BC38" s="222"/>
      <c r="BD38" s="222"/>
      <c r="BE38" s="222"/>
    </row>
    <row r="39" spans="1:57" ht="12.75" customHeight="1" x14ac:dyDescent="0.25">
      <c r="A39" s="244"/>
      <c r="B39" s="287"/>
      <c r="C39" s="215"/>
      <c r="D39" s="219"/>
      <c r="E39" s="219"/>
      <c r="F39" s="766"/>
      <c r="G39" s="766"/>
      <c r="H39" s="766"/>
      <c r="I39" s="766"/>
      <c r="J39" s="766"/>
      <c r="K39" s="766"/>
      <c r="L39" s="766"/>
      <c r="M39" s="766"/>
      <c r="N39" s="766"/>
      <c r="O39" s="766"/>
      <c r="P39" s="766"/>
      <c r="Q39" s="766"/>
      <c r="R39" s="766"/>
      <c r="S39" s="766"/>
      <c r="T39" s="766"/>
      <c r="U39" s="766"/>
      <c r="V39" s="766"/>
      <c r="W39" s="766"/>
      <c r="X39" s="766"/>
      <c r="Y39" s="766"/>
      <c r="Z39" s="766"/>
      <c r="AA39" s="766"/>
      <c r="AB39" s="766"/>
      <c r="AC39" s="766"/>
      <c r="AD39" s="766"/>
      <c r="AE39" s="766"/>
      <c r="AF39" s="766"/>
      <c r="AG39" s="766"/>
      <c r="AH39" s="766"/>
      <c r="AI39" s="219"/>
      <c r="AJ39" s="288"/>
      <c r="AK39" s="256"/>
      <c r="AL39" s="256"/>
      <c r="AM39" s="256"/>
      <c r="AN39" s="222"/>
      <c r="AX39" s="222"/>
      <c r="AY39" s="222"/>
      <c r="AZ39" s="222"/>
      <c r="BA39" s="222"/>
      <c r="BB39" s="222"/>
      <c r="BC39" s="222"/>
      <c r="BD39" s="222"/>
      <c r="BE39" s="222"/>
    </row>
    <row r="40" spans="1:57" ht="5.15" customHeight="1" x14ac:dyDescent="0.25">
      <c r="A40" s="244"/>
      <c r="B40" s="287"/>
      <c r="C40" s="215"/>
      <c r="D40" s="219"/>
      <c r="E40" s="219"/>
      <c r="F40" s="219"/>
      <c r="G40" s="219"/>
      <c r="H40" s="219"/>
      <c r="I40" s="219"/>
      <c r="J40" s="219"/>
      <c r="K40" s="219"/>
      <c r="L40" s="219"/>
      <c r="M40" s="219"/>
      <c r="N40" s="219"/>
      <c r="O40" s="219"/>
      <c r="P40" s="219"/>
      <c r="Q40" s="219"/>
      <c r="R40" s="219"/>
      <c r="S40" s="219"/>
      <c r="T40" s="219"/>
      <c r="U40" s="219"/>
      <c r="V40" s="219"/>
      <c r="W40" s="219"/>
      <c r="X40" s="219"/>
      <c r="Y40" s="219"/>
      <c r="Z40" s="219"/>
      <c r="AA40" s="219"/>
      <c r="AB40" s="219"/>
      <c r="AC40" s="219"/>
      <c r="AD40" s="219"/>
      <c r="AE40" s="219"/>
      <c r="AF40" s="219"/>
      <c r="AG40" s="219"/>
      <c r="AH40" s="219"/>
      <c r="AI40" s="219"/>
      <c r="AJ40" s="288"/>
      <c r="AK40" s="256"/>
      <c r="AL40" s="256"/>
      <c r="AM40" s="228"/>
      <c r="BE40" s="222"/>
    </row>
    <row r="41" spans="1:57" ht="12.75" customHeight="1" x14ac:dyDescent="0.25">
      <c r="A41" s="244"/>
      <c r="B41" s="287"/>
      <c r="C41" s="215"/>
      <c r="D41" s="228"/>
      <c r="E41" s="228"/>
      <c r="F41" s="760" t="s">
        <v>462</v>
      </c>
      <c r="G41" s="760"/>
      <c r="H41" s="760"/>
      <c r="I41" s="760"/>
      <c r="J41" s="760"/>
      <c r="K41" s="760"/>
      <c r="L41" s="761"/>
      <c r="M41" s="762"/>
      <c r="N41" s="762"/>
      <c r="O41" s="762"/>
      <c r="P41" s="762"/>
      <c r="Q41" s="762"/>
      <c r="R41" s="762"/>
      <c r="S41" s="762"/>
      <c r="T41" s="763"/>
      <c r="U41" s="228"/>
      <c r="V41" s="767" t="s">
        <v>463</v>
      </c>
      <c r="W41" s="767"/>
      <c r="X41" s="767"/>
      <c r="Y41" s="767"/>
      <c r="Z41" s="767"/>
      <c r="AA41" s="767"/>
      <c r="AB41" s="767"/>
      <c r="AC41" s="767"/>
      <c r="AD41" s="767"/>
      <c r="AE41" s="767"/>
      <c r="AF41" s="768"/>
      <c r="AG41" s="764"/>
      <c r="AH41" s="765"/>
      <c r="AI41" s="219"/>
      <c r="AJ41" s="288"/>
      <c r="AK41" s="256"/>
      <c r="AL41" s="256"/>
      <c r="AM41" s="228"/>
      <c r="BE41" s="222"/>
    </row>
    <row r="42" spans="1:57" ht="11.5" customHeight="1" x14ac:dyDescent="0.25">
      <c r="A42" s="244"/>
      <c r="B42" s="287"/>
      <c r="C42" s="219"/>
      <c r="D42" s="218"/>
      <c r="E42" s="218"/>
      <c r="F42" s="219"/>
      <c r="G42" s="219"/>
      <c r="H42" s="219"/>
      <c r="I42" s="228"/>
      <c r="J42" s="228"/>
      <c r="K42" s="219"/>
      <c r="L42" s="219"/>
      <c r="M42" s="228"/>
      <c r="N42" s="228"/>
      <c r="O42" s="228"/>
      <c r="P42" s="228"/>
      <c r="Q42" s="228"/>
      <c r="R42" s="228"/>
      <c r="S42" s="228"/>
      <c r="T42" s="228"/>
      <c r="U42" s="228"/>
      <c r="V42" s="228"/>
      <c r="W42" s="228"/>
      <c r="X42" s="228"/>
      <c r="Y42" s="228"/>
      <c r="Z42" s="228"/>
      <c r="AA42" s="228"/>
      <c r="AB42" s="228"/>
      <c r="AC42" s="228"/>
      <c r="AD42" s="228"/>
      <c r="AE42" s="228"/>
      <c r="AF42" s="228"/>
      <c r="AG42" s="228"/>
      <c r="AH42" s="228"/>
      <c r="AI42" s="219"/>
      <c r="AJ42" s="288"/>
      <c r="AK42" s="256"/>
      <c r="AL42" s="256"/>
      <c r="AM42" s="228"/>
      <c r="BE42" s="222"/>
    </row>
    <row r="43" spans="1:57" ht="12.75" customHeight="1" x14ac:dyDescent="0.25">
      <c r="A43" s="244"/>
      <c r="B43" s="287"/>
      <c r="C43" s="719" t="s">
        <v>121</v>
      </c>
      <c r="D43" s="720"/>
      <c r="E43" s="720"/>
      <c r="F43" s="720"/>
      <c r="G43" s="720"/>
      <c r="H43" s="720"/>
      <c r="I43" s="720"/>
      <c r="J43" s="721"/>
      <c r="K43" s="717" t="s">
        <v>103</v>
      </c>
      <c r="L43" s="717"/>
      <c r="M43" s="226"/>
      <c r="N43" s="227"/>
      <c r="O43" s="221"/>
      <c r="P43" s="718" t="s">
        <v>460</v>
      </c>
      <c r="Q43" s="718"/>
      <c r="R43" s="718"/>
      <c r="S43" s="718"/>
      <c r="T43" s="718"/>
      <c r="U43" s="718"/>
      <c r="V43" s="718"/>
      <c r="W43" s="718"/>
      <c r="X43" s="718"/>
      <c r="Y43" s="219"/>
      <c r="Z43" s="219"/>
      <c r="AA43" s="219"/>
      <c r="AB43" s="219"/>
      <c r="AC43" s="219"/>
      <c r="AD43" s="219"/>
      <c r="AE43" s="219"/>
      <c r="AF43" s="219"/>
      <c r="AG43" s="219"/>
      <c r="AH43" s="219"/>
      <c r="AI43" s="219"/>
      <c r="AJ43" s="288"/>
      <c r="AK43" s="256"/>
      <c r="AL43" s="256"/>
      <c r="AM43" s="228"/>
      <c r="BE43" s="222"/>
    </row>
    <row r="44" spans="1:57" ht="5.15" customHeight="1" x14ac:dyDescent="0.25">
      <c r="A44" s="244"/>
      <c r="B44" s="287"/>
      <c r="C44" s="219"/>
      <c r="D44" s="218"/>
      <c r="E44" s="218"/>
      <c r="F44" s="218"/>
      <c r="G44" s="218"/>
      <c r="H44" s="219"/>
      <c r="I44" s="228"/>
      <c r="J44" s="228"/>
      <c r="K44" s="219"/>
      <c r="L44" s="219"/>
      <c r="M44" s="219"/>
      <c r="N44" s="219"/>
      <c r="O44" s="215"/>
      <c r="P44" s="215"/>
      <c r="Q44" s="215"/>
      <c r="R44" s="215"/>
      <c r="S44" s="215"/>
      <c r="T44" s="215"/>
      <c r="U44" s="215"/>
      <c r="V44" s="215"/>
      <c r="W44" s="215"/>
      <c r="X44" s="215"/>
      <c r="Y44" s="215"/>
      <c r="Z44" s="215"/>
      <c r="AA44" s="219"/>
      <c r="AB44" s="219"/>
      <c r="AC44" s="219"/>
      <c r="AD44" s="219"/>
      <c r="AE44" s="219"/>
      <c r="AF44" s="219"/>
      <c r="AG44" s="219"/>
      <c r="AH44" s="219"/>
      <c r="AI44" s="219"/>
      <c r="AJ44" s="288"/>
      <c r="AK44" s="256"/>
      <c r="AL44" s="256"/>
      <c r="AM44" s="228"/>
      <c r="BE44" s="222"/>
    </row>
    <row r="45" spans="1:57" ht="12.75" customHeight="1" x14ac:dyDescent="0.25">
      <c r="A45" s="244"/>
      <c r="B45" s="287"/>
      <c r="C45" s="769" t="s">
        <v>612</v>
      </c>
      <c r="D45" s="769"/>
      <c r="E45" s="769"/>
      <c r="F45" s="769"/>
      <c r="G45" s="769"/>
      <c r="H45" s="769"/>
      <c r="I45" s="769"/>
      <c r="J45" s="769"/>
      <c r="K45" s="769"/>
      <c r="L45" s="769"/>
      <c r="M45" s="769"/>
      <c r="N45" s="769"/>
      <c r="O45" s="769"/>
      <c r="P45" s="769"/>
      <c r="Q45" s="769"/>
      <c r="R45" s="769"/>
      <c r="S45" s="769"/>
      <c r="T45" s="769"/>
      <c r="U45" s="769"/>
      <c r="V45" s="769"/>
      <c r="W45" s="769"/>
      <c r="X45" s="769"/>
      <c r="Y45" s="769"/>
      <c r="Z45" s="769"/>
      <c r="AA45" s="769"/>
      <c r="AB45" s="769"/>
      <c r="AC45" s="769"/>
      <c r="AD45" s="769"/>
      <c r="AE45" s="769"/>
      <c r="AF45" s="769"/>
      <c r="AG45" s="769"/>
      <c r="AH45" s="769"/>
      <c r="AI45" s="219"/>
      <c r="AJ45" s="288"/>
      <c r="AK45" s="256"/>
      <c r="AL45" s="256"/>
      <c r="AM45" s="228"/>
      <c r="BE45" s="222"/>
    </row>
    <row r="46" spans="1:57" ht="5.15" customHeight="1" x14ac:dyDescent="0.25">
      <c r="A46" s="244"/>
      <c r="B46" s="287"/>
      <c r="C46" s="219"/>
      <c r="D46" s="218"/>
      <c r="E46" s="218"/>
      <c r="F46" s="218"/>
      <c r="G46" s="218"/>
      <c r="H46" s="219"/>
      <c r="I46" s="228"/>
      <c r="J46" s="228"/>
      <c r="K46" s="219"/>
      <c r="L46" s="219"/>
      <c r="M46" s="219"/>
      <c r="N46" s="219"/>
      <c r="O46" s="215"/>
      <c r="P46" s="215"/>
      <c r="Q46" s="215"/>
      <c r="R46" s="215"/>
      <c r="S46" s="215"/>
      <c r="T46" s="215"/>
      <c r="U46" s="215"/>
      <c r="V46" s="215"/>
      <c r="W46" s="215"/>
      <c r="X46" s="215"/>
      <c r="Y46" s="215"/>
      <c r="Z46" s="215"/>
      <c r="AA46" s="219"/>
      <c r="AB46" s="219"/>
      <c r="AC46" s="219"/>
      <c r="AD46" s="219"/>
      <c r="AE46" s="219"/>
      <c r="AF46" s="219"/>
      <c r="AG46" s="219"/>
      <c r="AH46" s="219"/>
      <c r="AI46" s="219"/>
      <c r="AJ46" s="288"/>
      <c r="AK46" s="256"/>
      <c r="AL46" s="256"/>
      <c r="AM46" s="228"/>
      <c r="BE46" s="222"/>
    </row>
    <row r="47" spans="1:57" ht="12.75" customHeight="1" x14ac:dyDescent="0.25">
      <c r="A47" s="244"/>
      <c r="B47" s="287"/>
      <c r="C47" s="228"/>
      <c r="D47" s="227"/>
      <c r="E47" s="215"/>
      <c r="F47" s="713" t="s">
        <v>464</v>
      </c>
      <c r="G47" s="713"/>
      <c r="H47" s="713"/>
      <c r="I47" s="713"/>
      <c r="J47" s="713"/>
      <c r="K47" s="713"/>
      <c r="L47" s="713"/>
      <c r="M47" s="713"/>
      <c r="N47" s="233"/>
      <c r="O47" s="226" t="s">
        <v>465</v>
      </c>
      <c r="P47" s="233"/>
      <c r="Q47" s="233"/>
      <c r="R47" s="219"/>
      <c r="S47" s="219"/>
      <c r="T47" s="228"/>
      <c r="U47" s="228"/>
      <c r="V47" s="228"/>
      <c r="W47" s="228"/>
      <c r="X47" s="228"/>
      <c r="Y47" s="228"/>
      <c r="Z47" s="228"/>
      <c r="AA47" s="228"/>
      <c r="AB47" s="228"/>
      <c r="AC47" s="228"/>
      <c r="AD47" s="219"/>
      <c r="AE47" s="219"/>
      <c r="AF47" s="219"/>
      <c r="AG47" s="219"/>
      <c r="AH47" s="219"/>
      <c r="AI47" s="219"/>
      <c r="AJ47" s="288"/>
      <c r="AK47" s="256"/>
      <c r="AL47" s="256"/>
      <c r="AM47" s="228"/>
      <c r="BE47" s="222"/>
    </row>
    <row r="48" spans="1:57" ht="5.15" customHeight="1" x14ac:dyDescent="0.25">
      <c r="A48" s="244"/>
      <c r="B48" s="287"/>
      <c r="C48" s="228"/>
      <c r="D48" s="219"/>
      <c r="E48" s="221"/>
      <c r="F48" s="219"/>
      <c r="G48" s="219"/>
      <c r="H48" s="219"/>
      <c r="I48" s="219"/>
      <c r="J48" s="219"/>
      <c r="K48" s="219"/>
      <c r="L48" s="219"/>
      <c r="M48" s="219"/>
      <c r="N48" s="219"/>
      <c r="O48" s="219"/>
      <c r="P48" s="219"/>
      <c r="Q48" s="219"/>
      <c r="R48" s="219"/>
      <c r="S48" s="219"/>
      <c r="T48" s="228"/>
      <c r="U48" s="228"/>
      <c r="V48" s="228"/>
      <c r="W48" s="228"/>
      <c r="X48" s="228"/>
      <c r="Y48" s="228"/>
      <c r="Z48" s="228"/>
      <c r="AA48" s="228"/>
      <c r="AB48" s="228"/>
      <c r="AC48" s="228"/>
      <c r="AD48" s="219"/>
      <c r="AE48" s="219"/>
      <c r="AF48" s="219"/>
      <c r="AG48" s="219"/>
      <c r="AH48" s="219"/>
      <c r="AI48" s="219"/>
      <c r="AJ48" s="288"/>
      <c r="AK48" s="256"/>
      <c r="AL48" s="256"/>
      <c r="AM48" s="228"/>
      <c r="BE48" s="222"/>
    </row>
    <row r="49" spans="1:57" ht="12.75" customHeight="1" x14ac:dyDescent="0.3">
      <c r="A49" s="244"/>
      <c r="B49" s="287"/>
      <c r="C49" s="228"/>
      <c r="D49" s="219" t="s">
        <v>14</v>
      </c>
      <c r="E49" s="221"/>
      <c r="F49" s="219"/>
      <c r="G49" s="219"/>
      <c r="H49" s="219"/>
      <c r="I49" s="219"/>
      <c r="J49" s="219"/>
      <c r="K49" s="219"/>
      <c r="L49" s="219"/>
      <c r="M49" s="219"/>
      <c r="N49" s="219"/>
      <c r="O49" s="219"/>
      <c r="P49" s="234" t="s">
        <v>213</v>
      </c>
      <c r="Q49" s="219"/>
      <c r="R49" s="219"/>
      <c r="S49" s="219"/>
      <c r="T49" s="228"/>
      <c r="U49" s="228"/>
      <c r="V49" s="714"/>
      <c r="W49" s="715"/>
      <c r="X49" s="715"/>
      <c r="Y49" s="715"/>
      <c r="Z49" s="715"/>
      <c r="AA49" s="715"/>
      <c r="AB49" s="715"/>
      <c r="AC49" s="715"/>
      <c r="AD49" s="715"/>
      <c r="AE49" s="715"/>
      <c r="AF49" s="715"/>
      <c r="AG49" s="715"/>
      <c r="AH49" s="716"/>
      <c r="AI49" s="219"/>
      <c r="AJ49" s="288"/>
      <c r="AK49" s="256"/>
      <c r="AL49" s="256"/>
      <c r="AM49" s="228"/>
      <c r="BE49" s="222"/>
    </row>
    <row r="50" spans="1:57" ht="5.15" customHeight="1" x14ac:dyDescent="0.25">
      <c r="A50" s="244"/>
      <c r="B50" s="287"/>
      <c r="C50" s="219"/>
      <c r="D50" s="219"/>
      <c r="E50" s="221"/>
      <c r="F50" s="215"/>
      <c r="G50" s="215"/>
      <c r="H50" s="215"/>
      <c r="I50" s="215"/>
      <c r="J50" s="215"/>
      <c r="K50" s="215"/>
      <c r="L50" s="215"/>
      <c r="M50" s="215"/>
      <c r="N50" s="215"/>
      <c r="O50" s="215"/>
      <c r="P50" s="215"/>
      <c r="Q50" s="219"/>
      <c r="R50" s="219"/>
      <c r="S50" s="219"/>
      <c r="T50" s="228"/>
      <c r="U50" s="228"/>
      <c r="V50" s="228"/>
      <c r="W50" s="228"/>
      <c r="X50" s="228"/>
      <c r="Y50" s="228"/>
      <c r="Z50" s="228"/>
      <c r="AA50" s="228"/>
      <c r="AB50" s="228"/>
      <c r="AC50" s="228"/>
      <c r="AD50" s="219"/>
      <c r="AE50" s="219"/>
      <c r="AF50" s="219"/>
      <c r="AG50" s="219"/>
      <c r="AH50" s="219"/>
      <c r="AI50" s="219"/>
      <c r="AJ50" s="288"/>
      <c r="AK50" s="256"/>
      <c r="AL50" s="256"/>
      <c r="AM50" s="228"/>
      <c r="BE50" s="222"/>
    </row>
    <row r="51" spans="1:57" ht="12.75" customHeight="1" x14ac:dyDescent="0.25">
      <c r="A51" s="244"/>
      <c r="B51" s="287"/>
      <c r="C51" s="228"/>
      <c r="D51" s="227"/>
      <c r="E51" s="215"/>
      <c r="F51" s="713" t="s">
        <v>466</v>
      </c>
      <c r="G51" s="713"/>
      <c r="H51" s="713"/>
      <c r="I51" s="713"/>
      <c r="J51" s="713"/>
      <c r="K51" s="713"/>
      <c r="L51" s="713"/>
      <c r="M51" s="713"/>
      <c r="N51" s="233"/>
      <c r="O51" s="233"/>
      <c r="P51" s="235" t="s">
        <v>192</v>
      </c>
      <c r="Q51" s="228"/>
      <c r="R51" s="219"/>
      <c r="S51" s="219"/>
      <c r="T51" s="228"/>
      <c r="U51" s="228"/>
      <c r="V51" s="714"/>
      <c r="W51" s="715"/>
      <c r="X51" s="715"/>
      <c r="Y51" s="715"/>
      <c r="Z51" s="715"/>
      <c r="AA51" s="715"/>
      <c r="AB51" s="715"/>
      <c r="AC51" s="715"/>
      <c r="AD51" s="715"/>
      <c r="AE51" s="715"/>
      <c r="AF51" s="715"/>
      <c r="AG51" s="715"/>
      <c r="AH51" s="716"/>
      <c r="AI51" s="219"/>
      <c r="AJ51" s="288"/>
      <c r="AK51" s="256"/>
      <c r="AL51" s="256"/>
      <c r="AM51" s="228"/>
      <c r="BE51" s="222"/>
    </row>
    <row r="52" spans="1:57" ht="5.15" customHeight="1" x14ac:dyDescent="0.25">
      <c r="A52" s="244"/>
      <c r="B52" s="287"/>
      <c r="C52" s="219"/>
      <c r="D52" s="219"/>
      <c r="E52" s="215"/>
      <c r="F52" s="215"/>
      <c r="G52" s="215"/>
      <c r="H52" s="215"/>
      <c r="I52" s="215"/>
      <c r="J52" s="215"/>
      <c r="K52" s="215"/>
      <c r="L52" s="215"/>
      <c r="M52" s="215"/>
      <c r="N52" s="215"/>
      <c r="O52" s="215"/>
      <c r="P52" s="215"/>
      <c r="Q52" s="219"/>
      <c r="R52" s="219"/>
      <c r="S52" s="219"/>
      <c r="T52" s="228"/>
      <c r="U52" s="228"/>
      <c r="V52" s="228"/>
      <c r="W52" s="228"/>
      <c r="X52" s="228"/>
      <c r="Y52" s="228"/>
      <c r="Z52" s="228"/>
      <c r="AA52" s="228"/>
      <c r="AB52" s="228"/>
      <c r="AC52" s="228"/>
      <c r="AD52" s="219"/>
      <c r="AE52" s="219"/>
      <c r="AF52" s="219"/>
      <c r="AG52" s="219"/>
      <c r="AH52" s="219"/>
      <c r="AI52" s="219"/>
      <c r="AJ52" s="288"/>
      <c r="AK52" s="256"/>
      <c r="AL52" s="256"/>
      <c r="AM52" s="228"/>
      <c r="BE52" s="222"/>
    </row>
    <row r="53" spans="1:57" ht="12.75" customHeight="1" x14ac:dyDescent="0.25">
      <c r="A53" s="244"/>
      <c r="B53" s="287"/>
      <c r="C53" s="219"/>
      <c r="D53" s="227"/>
      <c r="E53" s="215"/>
      <c r="F53" s="713" t="s">
        <v>467</v>
      </c>
      <c r="G53" s="713"/>
      <c r="H53" s="713"/>
      <c r="I53" s="713"/>
      <c r="J53" s="713"/>
      <c r="K53" s="713"/>
      <c r="L53" s="713"/>
      <c r="M53" s="713"/>
      <c r="N53" s="233"/>
      <c r="O53" s="233"/>
      <c r="P53" s="234" t="s">
        <v>468</v>
      </c>
      <c r="Q53" s="233"/>
      <c r="R53" s="233"/>
      <c r="S53" s="233"/>
      <c r="T53" s="228"/>
      <c r="U53" s="228"/>
      <c r="V53" s="714"/>
      <c r="W53" s="715"/>
      <c r="X53" s="715"/>
      <c r="Y53" s="715"/>
      <c r="Z53" s="715"/>
      <c r="AA53" s="715"/>
      <c r="AB53" s="715"/>
      <c r="AC53" s="715"/>
      <c r="AD53" s="715"/>
      <c r="AE53" s="715"/>
      <c r="AF53" s="715"/>
      <c r="AG53" s="715"/>
      <c r="AH53" s="716"/>
      <c r="AI53" s="219"/>
      <c r="AJ53" s="288"/>
      <c r="AK53" s="256"/>
      <c r="AL53" s="256"/>
      <c r="AM53" s="228"/>
    </row>
    <row r="54" spans="1:57" ht="11.5" customHeight="1" x14ac:dyDescent="0.25">
      <c r="A54" s="244"/>
      <c r="B54" s="287"/>
      <c r="C54" s="219"/>
      <c r="D54" s="218"/>
      <c r="E54" s="218"/>
      <c r="F54" s="218"/>
      <c r="G54" s="218"/>
      <c r="H54" s="219"/>
      <c r="I54" s="228"/>
      <c r="J54" s="228"/>
      <c r="K54" s="219"/>
      <c r="L54" s="219"/>
      <c r="M54" s="219"/>
      <c r="N54" s="219"/>
      <c r="O54" s="221"/>
      <c r="P54" s="219"/>
      <c r="Q54" s="219"/>
      <c r="R54" s="219"/>
      <c r="S54" s="219"/>
      <c r="T54" s="219"/>
      <c r="U54" s="219"/>
      <c r="V54" s="219"/>
      <c r="W54" s="219"/>
      <c r="X54" s="219"/>
      <c r="Y54" s="219"/>
      <c r="Z54" s="219"/>
      <c r="AA54" s="219"/>
      <c r="AB54" s="219"/>
      <c r="AC54" s="219"/>
      <c r="AD54" s="219"/>
      <c r="AE54" s="219"/>
      <c r="AF54" s="219"/>
      <c r="AG54" s="219"/>
      <c r="AH54" s="219"/>
      <c r="AI54" s="219"/>
      <c r="AJ54" s="288"/>
      <c r="AK54" s="256"/>
      <c r="AL54" s="256"/>
      <c r="AM54" s="228"/>
      <c r="BE54" s="222"/>
    </row>
    <row r="55" spans="1:57" ht="12.75" customHeight="1" x14ac:dyDescent="0.25">
      <c r="A55" s="244"/>
      <c r="B55" s="287"/>
      <c r="C55" s="719" t="s">
        <v>123</v>
      </c>
      <c r="D55" s="720"/>
      <c r="E55" s="720"/>
      <c r="F55" s="720"/>
      <c r="G55" s="720"/>
      <c r="H55" s="720"/>
      <c r="I55" s="720"/>
      <c r="J55" s="721"/>
      <c r="K55" s="717" t="s">
        <v>103</v>
      </c>
      <c r="L55" s="717"/>
      <c r="M55" s="226"/>
      <c r="N55" s="227"/>
      <c r="O55" s="221"/>
      <c r="P55" s="718" t="s">
        <v>460</v>
      </c>
      <c r="Q55" s="718"/>
      <c r="R55" s="718"/>
      <c r="S55" s="718"/>
      <c r="T55" s="718"/>
      <c r="U55" s="718"/>
      <c r="V55" s="718"/>
      <c r="W55" s="718"/>
      <c r="X55" s="718"/>
      <c r="Y55" s="219"/>
      <c r="Z55" s="219"/>
      <c r="AA55" s="219"/>
      <c r="AB55" s="219"/>
      <c r="AC55" s="219"/>
      <c r="AD55" s="219"/>
      <c r="AE55" s="219"/>
      <c r="AF55" s="219"/>
      <c r="AG55" s="219"/>
      <c r="AH55" s="219"/>
      <c r="AI55" s="219"/>
      <c r="AJ55" s="288"/>
      <c r="AK55" s="256"/>
      <c r="AL55" s="256"/>
      <c r="AM55" s="228"/>
      <c r="BE55" s="222"/>
    </row>
    <row r="56" spans="1:57" ht="5.15" customHeight="1" x14ac:dyDescent="0.25">
      <c r="A56" s="244"/>
      <c r="B56" s="287"/>
      <c r="C56" s="219"/>
      <c r="D56" s="218"/>
      <c r="E56" s="218"/>
      <c r="F56" s="218"/>
      <c r="G56" s="218"/>
      <c r="H56" s="219"/>
      <c r="I56" s="228"/>
      <c r="J56" s="228"/>
      <c r="K56" s="219"/>
      <c r="L56" s="219"/>
      <c r="M56" s="219"/>
      <c r="N56" s="219"/>
      <c r="O56" s="221"/>
      <c r="P56" s="215"/>
      <c r="Q56" s="215"/>
      <c r="R56" s="215"/>
      <c r="S56" s="215"/>
      <c r="T56" s="215"/>
      <c r="U56" s="215"/>
      <c r="V56" s="215"/>
      <c r="W56" s="215"/>
      <c r="X56" s="215"/>
      <c r="Y56" s="215"/>
      <c r="Z56" s="215"/>
      <c r="AA56" s="215"/>
      <c r="AB56" s="215"/>
      <c r="AC56" s="219"/>
      <c r="AD56" s="219"/>
      <c r="AE56" s="219"/>
      <c r="AF56" s="219"/>
      <c r="AG56" s="219"/>
      <c r="AH56" s="219"/>
      <c r="AI56" s="219"/>
      <c r="AJ56" s="288"/>
      <c r="AK56" s="256"/>
      <c r="AL56" s="256"/>
      <c r="AM56" s="228"/>
      <c r="BE56" s="222"/>
    </row>
    <row r="57" spans="1:57" ht="12.75" customHeight="1" x14ac:dyDescent="0.25">
      <c r="A57" s="244"/>
      <c r="B57" s="287"/>
      <c r="C57" s="769" t="s">
        <v>613</v>
      </c>
      <c r="D57" s="769"/>
      <c r="E57" s="769"/>
      <c r="F57" s="769"/>
      <c r="G57" s="769"/>
      <c r="H57" s="769"/>
      <c r="I57" s="769"/>
      <c r="J57" s="769"/>
      <c r="K57" s="769"/>
      <c r="L57" s="769"/>
      <c r="M57" s="769"/>
      <c r="N57" s="769"/>
      <c r="O57" s="769"/>
      <c r="P57" s="769"/>
      <c r="Q57" s="769"/>
      <c r="R57" s="769"/>
      <c r="S57" s="769"/>
      <c r="T57" s="769"/>
      <c r="U57" s="769"/>
      <c r="V57" s="769"/>
      <c r="W57" s="769"/>
      <c r="X57" s="769"/>
      <c r="Y57" s="769"/>
      <c r="Z57" s="769"/>
      <c r="AA57" s="769"/>
      <c r="AB57" s="769"/>
      <c r="AC57" s="769"/>
      <c r="AD57" s="769"/>
      <c r="AE57" s="769"/>
      <c r="AF57" s="769"/>
      <c r="AG57" s="769"/>
      <c r="AH57" s="769"/>
      <c r="AI57" s="219"/>
      <c r="AJ57" s="288"/>
      <c r="AK57" s="256"/>
      <c r="AL57" s="256"/>
      <c r="AM57" s="228"/>
      <c r="BE57" s="222"/>
    </row>
    <row r="58" spans="1:57" ht="5.15" customHeight="1" x14ac:dyDescent="0.25">
      <c r="A58" s="244"/>
      <c r="B58" s="287"/>
      <c r="C58" s="219"/>
      <c r="D58" s="218"/>
      <c r="E58" s="218"/>
      <c r="F58" s="218"/>
      <c r="G58" s="218"/>
      <c r="H58" s="219"/>
      <c r="I58" s="228"/>
      <c r="J58" s="228"/>
      <c r="K58" s="219"/>
      <c r="L58" s="219"/>
      <c r="M58" s="219"/>
      <c r="N58" s="219"/>
      <c r="O58" s="221"/>
      <c r="P58" s="215"/>
      <c r="Q58" s="215"/>
      <c r="R58" s="215"/>
      <c r="S58" s="215"/>
      <c r="T58" s="215"/>
      <c r="U58" s="215"/>
      <c r="V58" s="215"/>
      <c r="W58" s="215"/>
      <c r="X58" s="215"/>
      <c r="Y58" s="215"/>
      <c r="Z58" s="215"/>
      <c r="AA58" s="215"/>
      <c r="AB58" s="215"/>
      <c r="AC58" s="219"/>
      <c r="AD58" s="219"/>
      <c r="AE58" s="219"/>
      <c r="AF58" s="219"/>
      <c r="AG58" s="219"/>
      <c r="AH58" s="219"/>
      <c r="AI58" s="219"/>
      <c r="AJ58" s="288"/>
      <c r="AK58" s="256"/>
      <c r="AL58" s="256"/>
      <c r="AM58" s="228"/>
      <c r="BE58" s="222"/>
    </row>
    <row r="59" spans="1:57" ht="12.75" customHeight="1" x14ac:dyDescent="0.25">
      <c r="A59" s="244"/>
      <c r="B59" s="287"/>
      <c r="C59" s="219"/>
      <c r="D59" s="228"/>
      <c r="E59" s="218"/>
      <c r="F59" s="218"/>
      <c r="G59" s="218"/>
      <c r="H59" s="219"/>
      <c r="I59" s="228"/>
      <c r="J59" s="228"/>
      <c r="K59" s="219"/>
      <c r="L59" s="228"/>
      <c r="M59" s="219"/>
      <c r="N59" s="227"/>
      <c r="O59" s="215"/>
      <c r="P59" s="713" t="s">
        <v>10</v>
      </c>
      <c r="Q59" s="713"/>
      <c r="R59" s="713"/>
      <c r="S59" s="713"/>
      <c r="T59" s="713"/>
      <c r="U59" s="713"/>
      <c r="V59" s="713"/>
      <c r="W59" s="713"/>
      <c r="X59" s="713"/>
      <c r="Y59" s="713"/>
      <c r="Z59" s="713"/>
      <c r="AA59" s="713"/>
      <c r="AB59" s="713"/>
      <c r="AC59" s="713"/>
      <c r="AD59" s="219"/>
      <c r="AE59" s="219"/>
      <c r="AF59" s="219"/>
      <c r="AG59" s="219"/>
      <c r="AH59" s="219"/>
      <c r="AI59" s="219"/>
      <c r="AJ59" s="288"/>
      <c r="AK59" s="256"/>
      <c r="AL59" s="256"/>
      <c r="AM59" s="228"/>
      <c r="BE59" s="222"/>
    </row>
    <row r="60" spans="1:57" ht="11.5" customHeight="1" x14ac:dyDescent="0.25">
      <c r="A60" s="244"/>
      <c r="B60" s="287"/>
      <c r="C60" s="219"/>
      <c r="D60" s="218"/>
      <c r="E60" s="218"/>
      <c r="F60" s="218"/>
      <c r="G60" s="218"/>
      <c r="H60" s="219"/>
      <c r="I60" s="228"/>
      <c r="J60" s="228"/>
      <c r="K60" s="219"/>
      <c r="L60" s="219"/>
      <c r="M60" s="219"/>
      <c r="N60" s="219"/>
      <c r="O60" s="221"/>
      <c r="P60" s="219"/>
      <c r="Q60" s="219"/>
      <c r="R60" s="219"/>
      <c r="S60" s="219"/>
      <c r="T60" s="219"/>
      <c r="U60" s="219"/>
      <c r="V60" s="219"/>
      <c r="W60" s="219"/>
      <c r="X60" s="219"/>
      <c r="Y60" s="219"/>
      <c r="Z60" s="219"/>
      <c r="AA60" s="219"/>
      <c r="AB60" s="219"/>
      <c r="AC60" s="219"/>
      <c r="AD60" s="219"/>
      <c r="AE60" s="219"/>
      <c r="AF60" s="219"/>
      <c r="AG60" s="219"/>
      <c r="AH60" s="219"/>
      <c r="AI60" s="219"/>
      <c r="AJ60" s="288"/>
      <c r="AK60" s="256"/>
      <c r="AL60" s="256"/>
      <c r="AM60" s="228"/>
      <c r="BE60" s="222"/>
    </row>
    <row r="61" spans="1:57" ht="12.75" customHeight="1" x14ac:dyDescent="0.25">
      <c r="A61" s="244"/>
      <c r="B61" s="287"/>
      <c r="C61" s="719" t="s">
        <v>124</v>
      </c>
      <c r="D61" s="720"/>
      <c r="E61" s="720"/>
      <c r="F61" s="720"/>
      <c r="G61" s="720"/>
      <c r="H61" s="720"/>
      <c r="I61" s="720"/>
      <c r="J61" s="721"/>
      <c r="K61" s="717" t="s">
        <v>103</v>
      </c>
      <c r="L61" s="717"/>
      <c r="M61" s="226"/>
      <c r="N61" s="227"/>
      <c r="O61" s="221"/>
      <c r="P61" s="718" t="s">
        <v>460</v>
      </c>
      <c r="Q61" s="718"/>
      <c r="R61" s="718"/>
      <c r="S61" s="718"/>
      <c r="T61" s="718"/>
      <c r="U61" s="718"/>
      <c r="V61" s="718"/>
      <c r="W61" s="718"/>
      <c r="X61" s="718"/>
      <c r="Y61" s="219"/>
      <c r="Z61" s="219"/>
      <c r="AA61" s="219"/>
      <c r="AB61" s="219"/>
      <c r="AC61" s="219"/>
      <c r="AD61" s="219"/>
      <c r="AE61" s="219"/>
      <c r="AF61" s="219"/>
      <c r="AG61" s="219"/>
      <c r="AH61" s="219"/>
      <c r="AI61" s="219"/>
      <c r="AJ61" s="288"/>
      <c r="AK61" s="256"/>
      <c r="AL61" s="256"/>
      <c r="AM61" s="228"/>
      <c r="BE61" s="222"/>
    </row>
    <row r="62" spans="1:57" ht="5.15" customHeight="1" x14ac:dyDescent="0.25">
      <c r="A62" s="244"/>
      <c r="B62" s="287"/>
      <c r="C62" s="219"/>
      <c r="D62" s="218"/>
      <c r="E62" s="219"/>
      <c r="F62" s="219"/>
      <c r="G62" s="219"/>
      <c r="H62" s="219"/>
      <c r="I62" s="228"/>
      <c r="J62" s="228"/>
      <c r="K62" s="219"/>
      <c r="L62" s="219"/>
      <c r="M62" s="219"/>
      <c r="N62" s="219"/>
      <c r="O62" s="215"/>
      <c r="P62" s="215"/>
      <c r="Q62" s="215"/>
      <c r="R62" s="215"/>
      <c r="S62" s="215"/>
      <c r="T62" s="215"/>
      <c r="U62" s="215"/>
      <c r="V62" s="215"/>
      <c r="W62" s="215"/>
      <c r="X62" s="215"/>
      <c r="Y62" s="219"/>
      <c r="Z62" s="219"/>
      <c r="AA62" s="219"/>
      <c r="AB62" s="219"/>
      <c r="AC62" s="219"/>
      <c r="AD62" s="219"/>
      <c r="AE62" s="219"/>
      <c r="AF62" s="219"/>
      <c r="AG62" s="219"/>
      <c r="AH62" s="219"/>
      <c r="AI62" s="219"/>
      <c r="AJ62" s="288"/>
      <c r="AK62" s="256"/>
      <c r="AL62" s="256"/>
      <c r="AM62" s="228"/>
      <c r="BE62" s="222"/>
    </row>
    <row r="63" spans="1:57" ht="12.75" customHeight="1" x14ac:dyDescent="0.25">
      <c r="A63" s="244"/>
      <c r="B63" s="287"/>
      <c r="C63" s="236"/>
      <c r="D63" s="228"/>
      <c r="E63" s="237"/>
      <c r="F63" s="228"/>
      <c r="G63" s="237"/>
      <c r="H63" s="197"/>
      <c r="I63" s="228"/>
      <c r="J63" s="228"/>
      <c r="K63" s="215"/>
      <c r="L63" s="228"/>
      <c r="M63" s="219"/>
      <c r="N63" s="227"/>
      <c r="O63" s="215"/>
      <c r="P63" s="713" t="s">
        <v>617</v>
      </c>
      <c r="Q63" s="713"/>
      <c r="R63" s="713"/>
      <c r="S63" s="713"/>
      <c r="T63" s="713"/>
      <c r="U63" s="713"/>
      <c r="V63" s="713"/>
      <c r="W63" s="713"/>
      <c r="X63" s="713"/>
      <c r="Y63" s="219" t="s">
        <v>15</v>
      </c>
      <c r="Z63" s="718" t="s">
        <v>618</v>
      </c>
      <c r="AA63" s="718"/>
      <c r="AB63" s="718"/>
      <c r="AC63" s="718"/>
      <c r="AD63" s="718"/>
      <c r="AE63" s="718"/>
      <c r="AF63" s="718"/>
      <c r="AG63" s="718"/>
      <c r="AH63" s="718"/>
      <c r="AI63" s="219"/>
      <c r="AJ63" s="288"/>
      <c r="AK63" s="256"/>
      <c r="AL63" s="256"/>
      <c r="AM63" s="256"/>
      <c r="AN63" s="222"/>
      <c r="AO63" s="222"/>
      <c r="AP63" s="222"/>
      <c r="AQ63" s="222"/>
      <c r="AR63" s="222"/>
      <c r="AS63" s="222"/>
      <c r="AT63" s="222"/>
      <c r="AU63" s="222"/>
      <c r="AV63" s="222"/>
      <c r="AW63" s="222"/>
      <c r="AX63" s="222"/>
      <c r="AY63" s="222"/>
      <c r="AZ63" s="222"/>
      <c r="BA63" s="222"/>
      <c r="BB63" s="222"/>
      <c r="BC63" s="222"/>
      <c r="BD63" s="222"/>
      <c r="BE63" s="222"/>
    </row>
    <row r="64" spans="1:57" ht="11.5" customHeight="1" x14ac:dyDescent="0.25">
      <c r="A64" s="244"/>
      <c r="B64" s="287"/>
      <c r="C64" s="236"/>
      <c r="D64" s="197"/>
      <c r="E64" s="237"/>
      <c r="F64" s="237"/>
      <c r="G64" s="237"/>
      <c r="H64" s="197"/>
      <c r="I64" s="228"/>
      <c r="J64" s="228"/>
      <c r="K64" s="215"/>
      <c r="L64" s="215"/>
      <c r="M64" s="215"/>
      <c r="N64" s="215"/>
      <c r="O64" s="215"/>
      <c r="P64" s="210"/>
      <c r="Q64" s="210"/>
      <c r="R64" s="210"/>
      <c r="S64" s="210"/>
      <c r="T64" s="210"/>
      <c r="U64" s="210"/>
      <c r="V64" s="210"/>
      <c r="W64" s="210"/>
      <c r="X64" s="210"/>
      <c r="Y64" s="210"/>
      <c r="Z64" s="219"/>
      <c r="AA64" s="219"/>
      <c r="AB64" s="219"/>
      <c r="AC64" s="219"/>
      <c r="AD64" s="219"/>
      <c r="AE64" s="219"/>
      <c r="AF64" s="219"/>
      <c r="AG64" s="219"/>
      <c r="AH64" s="219"/>
      <c r="AI64" s="219"/>
      <c r="AJ64" s="288"/>
      <c r="AK64" s="256"/>
      <c r="AL64" s="256"/>
      <c r="AM64" s="256"/>
      <c r="AN64" s="222"/>
      <c r="AO64" s="222"/>
      <c r="AP64" s="222"/>
      <c r="AQ64" s="222"/>
      <c r="AR64" s="222"/>
      <c r="AS64" s="222"/>
      <c r="AT64" s="222"/>
      <c r="AU64" s="222"/>
      <c r="AV64" s="222"/>
      <c r="AW64" s="222"/>
      <c r="AX64" s="222"/>
      <c r="AY64" s="222"/>
      <c r="AZ64" s="222"/>
      <c r="BA64" s="222"/>
      <c r="BB64" s="222"/>
      <c r="BC64" s="222"/>
      <c r="BD64" s="222"/>
      <c r="BE64" s="222"/>
    </row>
    <row r="65" spans="1:57" ht="12.75" customHeight="1" x14ac:dyDescent="0.25">
      <c r="A65" s="244"/>
      <c r="B65" s="287"/>
      <c r="C65" s="719" t="s">
        <v>469</v>
      </c>
      <c r="D65" s="720"/>
      <c r="E65" s="720"/>
      <c r="F65" s="720"/>
      <c r="G65" s="720"/>
      <c r="H65" s="720"/>
      <c r="I65" s="720"/>
      <c r="J65" s="721"/>
      <c r="K65" s="238"/>
      <c r="L65" s="233"/>
      <c r="M65" s="240"/>
      <c r="N65" s="227"/>
      <c r="O65" s="240"/>
      <c r="P65" s="197" t="s">
        <v>470</v>
      </c>
      <c r="Q65" s="313"/>
      <c r="R65" s="240"/>
      <c r="S65" s="713" t="s">
        <v>639</v>
      </c>
      <c r="T65" s="713"/>
      <c r="U65" s="713"/>
      <c r="V65" s="713"/>
      <c r="W65" s="713"/>
      <c r="X65" s="713"/>
      <c r="Y65" s="713"/>
      <c r="Z65" s="713"/>
      <c r="AA65" s="713"/>
      <c r="AB65" s="713"/>
      <c r="AC65" s="713"/>
      <c r="AD65" s="713"/>
      <c r="AE65" s="713"/>
      <c r="AF65" s="713"/>
      <c r="AG65" s="713"/>
      <c r="AH65" s="313"/>
      <c r="AI65" s="219"/>
      <c r="AJ65" s="288"/>
      <c r="AK65" s="256"/>
      <c r="AL65" s="256"/>
      <c r="AM65" s="256"/>
      <c r="AN65" s="222"/>
      <c r="AO65" s="222"/>
      <c r="AP65" s="222"/>
      <c r="AQ65" s="222"/>
      <c r="AR65" s="222"/>
      <c r="AS65" s="222"/>
      <c r="AT65" s="222"/>
      <c r="AU65" s="222"/>
      <c r="AV65" s="222"/>
      <c r="AW65" s="222"/>
      <c r="AX65" s="222"/>
      <c r="AY65" s="222"/>
      <c r="AZ65" s="222"/>
      <c r="BA65" s="222"/>
      <c r="BB65" s="222"/>
      <c r="BC65" s="222"/>
      <c r="BD65" s="222"/>
      <c r="BE65" s="222"/>
    </row>
    <row r="66" spans="1:57" ht="11.5" customHeight="1" thickBot="1" x14ac:dyDescent="0.3">
      <c r="A66" s="244"/>
      <c r="B66" s="290"/>
      <c r="C66" s="252"/>
      <c r="D66" s="251"/>
      <c r="E66" s="250"/>
      <c r="F66" s="250"/>
      <c r="G66" s="251"/>
      <c r="H66" s="251"/>
      <c r="I66" s="252"/>
      <c r="J66" s="252"/>
      <c r="K66" s="252"/>
      <c r="L66" s="252"/>
      <c r="M66" s="252"/>
      <c r="N66" s="252"/>
      <c r="O66" s="250"/>
      <c r="P66" s="252"/>
      <c r="Q66" s="252"/>
      <c r="R66" s="252"/>
      <c r="S66" s="252"/>
      <c r="T66" s="252"/>
      <c r="U66" s="252"/>
      <c r="V66" s="252"/>
      <c r="W66" s="252"/>
      <c r="X66" s="252"/>
      <c r="Y66" s="252"/>
      <c r="Z66" s="252"/>
      <c r="AA66" s="252"/>
      <c r="AB66" s="252"/>
      <c r="AC66" s="252"/>
      <c r="AD66" s="252"/>
      <c r="AE66" s="252"/>
      <c r="AF66" s="252"/>
      <c r="AG66" s="252"/>
      <c r="AH66" s="252"/>
      <c r="AI66" s="252"/>
      <c r="AJ66" s="291"/>
      <c r="AK66" s="228"/>
      <c r="AL66" s="228"/>
      <c r="AM66" s="256"/>
      <c r="AN66" s="222"/>
      <c r="AO66" s="222"/>
      <c r="AP66" s="222"/>
      <c r="AQ66" s="222"/>
      <c r="AR66" s="222"/>
      <c r="AS66" s="222"/>
      <c r="AT66" s="222"/>
      <c r="AU66" s="222"/>
      <c r="AV66" s="222"/>
      <c r="AW66" s="222"/>
      <c r="AX66" s="222"/>
      <c r="AY66" s="222"/>
      <c r="AZ66" s="222"/>
      <c r="BA66" s="222"/>
      <c r="BB66" s="222"/>
      <c r="BC66" s="222"/>
      <c r="BD66" s="222"/>
      <c r="BE66" s="222"/>
    </row>
    <row r="67" spans="1:57" ht="11.5" customHeight="1" x14ac:dyDescent="0.25">
      <c r="A67" s="244"/>
      <c r="B67" s="292"/>
      <c r="C67" s="215"/>
      <c r="D67" s="197"/>
      <c r="E67" s="237"/>
      <c r="F67" s="237"/>
      <c r="G67" s="197"/>
      <c r="H67" s="197"/>
      <c r="I67" s="215"/>
      <c r="J67" s="215"/>
      <c r="K67" s="215"/>
      <c r="L67" s="215"/>
      <c r="M67" s="215"/>
      <c r="N67" s="215"/>
      <c r="O67" s="215"/>
      <c r="P67" s="215"/>
      <c r="Q67" s="215"/>
      <c r="R67" s="215"/>
      <c r="S67" s="215"/>
      <c r="T67" s="215"/>
      <c r="U67" s="215"/>
      <c r="V67" s="215"/>
      <c r="W67" s="215"/>
      <c r="X67" s="215"/>
      <c r="Y67" s="215"/>
      <c r="Z67" s="215"/>
      <c r="AA67" s="215"/>
      <c r="AB67" s="215"/>
      <c r="AC67" s="215"/>
      <c r="AD67" s="215"/>
      <c r="AE67" s="215"/>
      <c r="AF67" s="215"/>
      <c r="AG67" s="215"/>
      <c r="AH67" s="215"/>
      <c r="AI67" s="215"/>
      <c r="AJ67" s="293"/>
      <c r="AK67" s="228"/>
      <c r="AL67" s="228"/>
      <c r="AM67" s="256"/>
      <c r="AN67" s="222"/>
      <c r="AO67" s="222"/>
      <c r="AP67" s="222"/>
      <c r="AQ67" s="222"/>
      <c r="AR67" s="222"/>
      <c r="AS67" s="222"/>
      <c r="AT67" s="222"/>
      <c r="AU67" s="222"/>
      <c r="AV67" s="222"/>
      <c r="AW67" s="222"/>
      <c r="AX67" s="222"/>
      <c r="AY67" s="222"/>
      <c r="AZ67" s="222"/>
      <c r="BA67" s="222"/>
      <c r="BB67" s="222"/>
      <c r="BC67" s="222"/>
      <c r="BD67" s="222"/>
      <c r="BE67" s="222"/>
    </row>
    <row r="68" spans="1:57" ht="12.75" customHeight="1" x14ac:dyDescent="0.3">
      <c r="A68" s="244"/>
      <c r="B68" s="292"/>
      <c r="C68" s="217" t="s">
        <v>21</v>
      </c>
      <c r="D68" s="228"/>
      <c r="E68" s="219"/>
      <c r="F68" s="219"/>
      <c r="G68" s="215"/>
      <c r="H68" s="215"/>
      <c r="I68" s="219"/>
      <c r="J68" s="219"/>
      <c r="K68" s="219"/>
      <c r="L68" s="219"/>
      <c r="M68" s="219"/>
      <c r="N68" s="219"/>
      <c r="O68" s="219"/>
      <c r="P68" s="215"/>
      <c r="Q68" s="219"/>
      <c r="R68" s="219"/>
      <c r="S68" s="219"/>
      <c r="T68" s="241"/>
      <c r="U68" s="219"/>
      <c r="V68" s="219"/>
      <c r="W68" s="219"/>
      <c r="X68" s="215"/>
      <c r="Y68" s="215"/>
      <c r="Z68" s="219"/>
      <c r="AA68" s="219"/>
      <c r="AB68" s="219"/>
      <c r="AC68" s="219"/>
      <c r="AD68" s="219"/>
      <c r="AE68" s="219"/>
      <c r="AF68" s="219"/>
      <c r="AG68" s="215"/>
      <c r="AH68" s="219"/>
      <c r="AI68" s="219"/>
      <c r="AJ68" s="288"/>
      <c r="AK68" s="294"/>
      <c r="AL68" s="256"/>
      <c r="AM68" s="256"/>
      <c r="AN68" s="222"/>
      <c r="AO68" s="222"/>
      <c r="AP68" s="222"/>
      <c r="AQ68" s="222"/>
      <c r="AR68" s="222"/>
      <c r="AS68" s="222"/>
      <c r="AT68" s="222"/>
      <c r="AU68" s="222"/>
      <c r="AV68" s="222"/>
      <c r="AW68" s="222"/>
      <c r="AX68" s="222"/>
      <c r="AY68" s="222"/>
      <c r="AZ68" s="222"/>
      <c r="BA68" s="222"/>
      <c r="BB68" s="222"/>
      <c r="BC68" s="222"/>
      <c r="BD68" s="222"/>
      <c r="BE68" s="222"/>
    </row>
    <row r="69" spans="1:57" ht="5.15" customHeight="1" x14ac:dyDescent="0.25">
      <c r="A69" s="244"/>
      <c r="B69" s="287"/>
      <c r="C69" s="219"/>
      <c r="D69" s="219"/>
      <c r="E69" s="219"/>
      <c r="F69" s="219"/>
      <c r="G69" s="215"/>
      <c r="H69" s="215"/>
      <c r="I69" s="219"/>
      <c r="J69" s="219"/>
      <c r="K69" s="219"/>
      <c r="L69" s="219"/>
      <c r="M69" s="219"/>
      <c r="N69" s="219"/>
      <c r="O69" s="219"/>
      <c r="P69" s="215"/>
      <c r="Q69" s="219"/>
      <c r="R69" s="219"/>
      <c r="S69" s="219"/>
      <c r="T69" s="241"/>
      <c r="U69" s="219"/>
      <c r="V69" s="219"/>
      <c r="W69" s="219"/>
      <c r="X69" s="215"/>
      <c r="Y69" s="215"/>
      <c r="Z69" s="219"/>
      <c r="AA69" s="219"/>
      <c r="AB69" s="219"/>
      <c r="AC69" s="219"/>
      <c r="AD69" s="219"/>
      <c r="AE69" s="219"/>
      <c r="AF69" s="219"/>
      <c r="AG69" s="215"/>
      <c r="AH69" s="219"/>
      <c r="AI69" s="219"/>
      <c r="AJ69" s="288"/>
      <c r="AK69" s="294"/>
      <c r="AL69" s="256"/>
      <c r="AM69" s="256"/>
      <c r="AN69" s="222"/>
      <c r="AO69" s="222"/>
      <c r="AP69" s="222"/>
      <c r="AQ69" s="222"/>
      <c r="AR69" s="222"/>
      <c r="AS69" s="222"/>
      <c r="AT69" s="222"/>
      <c r="AU69" s="222"/>
      <c r="AV69" s="222"/>
      <c r="AW69" s="222"/>
      <c r="AX69" s="222"/>
      <c r="AY69" s="222"/>
      <c r="AZ69" s="222"/>
      <c r="BA69" s="222"/>
      <c r="BB69" s="222"/>
      <c r="BC69" s="222"/>
      <c r="BD69" s="222"/>
      <c r="BE69" s="222"/>
    </row>
    <row r="70" spans="1:57" ht="12.75" customHeight="1" x14ac:dyDescent="0.25">
      <c r="A70" s="244"/>
      <c r="B70" s="295"/>
      <c r="C70" s="699" t="s">
        <v>726</v>
      </c>
      <c r="D70" s="700"/>
      <c r="E70" s="700"/>
      <c r="F70" s="700"/>
      <c r="G70" s="700"/>
      <c r="H70" s="700"/>
      <c r="I70" s="700"/>
      <c r="J70" s="701"/>
      <c r="K70" s="1062" t="s">
        <v>660</v>
      </c>
      <c r="L70" s="718"/>
      <c r="M70" s="213"/>
      <c r="N70" s="222"/>
      <c r="AF70" s="435"/>
      <c r="AG70" s="215"/>
      <c r="AH70" s="219"/>
      <c r="AI70" s="219"/>
      <c r="AJ70" s="288"/>
      <c r="AK70" s="294"/>
      <c r="AL70" s="256"/>
      <c r="AM70" s="256"/>
      <c r="AN70" s="222"/>
      <c r="AO70" s="222"/>
      <c r="AP70" s="222"/>
      <c r="AQ70" s="222"/>
      <c r="AR70" s="222"/>
      <c r="AS70" s="222"/>
      <c r="AT70" s="222"/>
      <c r="AU70" s="222"/>
      <c r="AV70" s="222"/>
      <c r="AW70" s="222"/>
      <c r="AX70" s="222"/>
      <c r="AY70" s="222"/>
      <c r="AZ70" s="222"/>
      <c r="BA70" s="222"/>
      <c r="BB70" s="222"/>
      <c r="BC70" s="222"/>
      <c r="BD70" s="222"/>
      <c r="BE70" s="222"/>
    </row>
    <row r="71" spans="1:57" ht="12.75" customHeight="1" x14ac:dyDescent="0.25">
      <c r="A71" s="244"/>
      <c r="B71" s="295"/>
      <c r="C71" s="436"/>
      <c r="D71" s="437"/>
      <c r="E71" s="222"/>
      <c r="F71" s="222"/>
      <c r="I71" s="222"/>
      <c r="J71" s="222"/>
      <c r="K71" s="222"/>
      <c r="L71" s="222"/>
      <c r="N71" s="498"/>
      <c r="P71" s="702" t="s">
        <v>664</v>
      </c>
      <c r="Q71" s="702"/>
      <c r="R71" s="702"/>
      <c r="S71" s="702"/>
      <c r="T71" s="702"/>
      <c r="U71" s="702"/>
      <c r="V71" s="702"/>
      <c r="W71" s="702"/>
      <c r="X71" s="702"/>
      <c r="Y71" s="702"/>
      <c r="Z71" s="702"/>
      <c r="AA71" s="702"/>
      <c r="AB71" s="702"/>
      <c r="AC71" s="702"/>
      <c r="AD71" s="702"/>
      <c r="AE71" s="702"/>
      <c r="AF71" s="702"/>
      <c r="AG71" s="215"/>
      <c r="AH71" s="219"/>
      <c r="AI71" s="219"/>
      <c r="AJ71" s="288"/>
      <c r="AK71" s="294"/>
      <c r="AL71" s="256"/>
      <c r="AM71" s="256"/>
      <c r="AN71" s="222"/>
      <c r="AO71" s="222"/>
      <c r="AP71" s="222"/>
      <c r="AQ71" s="222"/>
      <c r="AR71" s="222"/>
      <c r="AS71" s="222"/>
      <c r="AT71" s="222"/>
      <c r="AU71" s="222"/>
      <c r="AV71" s="222"/>
      <c r="AW71" s="222"/>
      <c r="AX71" s="222"/>
      <c r="AY71" s="222"/>
      <c r="AZ71" s="222"/>
      <c r="BA71" s="222"/>
      <c r="BB71" s="222"/>
      <c r="BC71" s="222"/>
      <c r="BD71" s="222"/>
      <c r="BE71" s="222"/>
    </row>
    <row r="72" spans="1:57" ht="5.15" customHeight="1" x14ac:dyDescent="0.25">
      <c r="A72" s="244"/>
      <c r="B72" s="295"/>
      <c r="C72" s="436"/>
      <c r="E72" s="438"/>
      <c r="F72" s="438"/>
      <c r="G72" s="438"/>
      <c r="H72" s="438"/>
      <c r="I72" s="438"/>
      <c r="J72" s="222"/>
      <c r="K72" s="222"/>
      <c r="L72" s="222"/>
      <c r="M72" s="213"/>
      <c r="N72" s="222"/>
      <c r="O72" s="419"/>
      <c r="P72" s="435"/>
      <c r="Q72" s="435"/>
      <c r="R72" s="435"/>
      <c r="S72" s="435"/>
      <c r="T72" s="435"/>
      <c r="U72" s="435"/>
      <c r="V72" s="435"/>
      <c r="W72" s="435"/>
      <c r="X72" s="435"/>
      <c r="Y72" s="435"/>
      <c r="Z72" s="435"/>
      <c r="AA72" s="435"/>
      <c r="AB72" s="435"/>
      <c r="AC72" s="435"/>
      <c r="AD72" s="435"/>
      <c r="AE72" s="435"/>
      <c r="AF72" s="435"/>
      <c r="AG72" s="215"/>
      <c r="AH72" s="219"/>
      <c r="AI72" s="219"/>
      <c r="AJ72" s="288"/>
      <c r="AK72" s="294"/>
      <c r="AL72" s="256"/>
      <c r="AM72" s="256"/>
      <c r="AN72" s="222"/>
      <c r="AO72" s="222"/>
      <c r="AP72" s="222"/>
      <c r="AQ72" s="222"/>
      <c r="AR72" s="222"/>
      <c r="AS72" s="222"/>
      <c r="AT72" s="222"/>
      <c r="AU72" s="222"/>
      <c r="AV72" s="222"/>
      <c r="AW72" s="222"/>
      <c r="AX72" s="222"/>
      <c r="AY72" s="222"/>
      <c r="AZ72" s="222"/>
      <c r="BA72" s="222"/>
      <c r="BB72" s="222"/>
      <c r="BC72" s="222"/>
      <c r="BD72" s="222"/>
      <c r="BE72" s="222"/>
    </row>
    <row r="73" spans="1:57" ht="12.75" customHeight="1" x14ac:dyDescent="0.25">
      <c r="A73" s="244"/>
      <c r="B73" s="295"/>
      <c r="C73" s="436"/>
      <c r="E73" s="439"/>
      <c r="F73" s="439"/>
      <c r="G73" s="439"/>
      <c r="H73" s="439"/>
      <c r="I73" s="439"/>
      <c r="J73" s="222"/>
      <c r="K73" s="440" t="s">
        <v>665</v>
      </c>
      <c r="L73" s="441"/>
      <c r="N73" s="498"/>
      <c r="P73" s="419" t="str">
        <f>IF(L73="Yes", "Whole-building and Suite Airtightness Testing Report","Whole-building Airtightness Testing Report")</f>
        <v>Whole-building Airtightness Testing Report</v>
      </c>
      <c r="Q73" s="419"/>
      <c r="R73" s="419"/>
      <c r="S73" s="419"/>
      <c r="T73" s="419"/>
      <c r="U73" s="419"/>
      <c r="V73" s="419"/>
      <c r="W73" s="419"/>
      <c r="X73" s="419"/>
      <c r="Y73" s="419"/>
      <c r="Z73" s="419"/>
      <c r="AA73" s="419"/>
      <c r="AB73" s="419"/>
      <c r="AC73" s="419"/>
      <c r="AD73" s="419"/>
      <c r="AE73" s="419"/>
      <c r="AF73" s="419"/>
      <c r="AG73" s="215"/>
      <c r="AH73" s="219"/>
      <c r="AI73" s="219"/>
      <c r="AJ73" s="288"/>
      <c r="AK73" s="294"/>
      <c r="AL73" s="256"/>
      <c r="AM73" s="256"/>
      <c r="AN73" s="222"/>
      <c r="AO73" s="222"/>
      <c r="AP73" s="222"/>
      <c r="AQ73" s="222"/>
      <c r="AR73" s="222"/>
      <c r="AS73" s="222"/>
      <c r="AT73" s="222"/>
      <c r="AU73" s="222"/>
      <c r="AV73" s="222"/>
      <c r="AW73" s="222"/>
      <c r="AX73" s="222"/>
      <c r="AY73" s="222"/>
      <c r="AZ73" s="222"/>
      <c r="BA73" s="222"/>
      <c r="BB73" s="222"/>
      <c r="BC73" s="222"/>
      <c r="BD73" s="222"/>
      <c r="BE73" s="222"/>
    </row>
    <row r="74" spans="1:57" ht="11.5" customHeight="1" x14ac:dyDescent="0.25">
      <c r="A74" s="244"/>
      <c r="B74" s="295"/>
      <c r="C74" s="436"/>
      <c r="D74" s="437"/>
      <c r="E74" s="222"/>
      <c r="F74" s="222"/>
      <c r="I74" s="222"/>
      <c r="J74" s="222"/>
      <c r="K74" s="222"/>
      <c r="L74" s="222"/>
      <c r="M74" s="213"/>
      <c r="N74" s="222"/>
      <c r="O74"/>
      <c r="P74" s="435"/>
      <c r="Q74" s="435"/>
      <c r="R74" s="435"/>
      <c r="S74" s="435"/>
      <c r="T74" s="435"/>
      <c r="U74" s="435"/>
      <c r="V74" s="435"/>
      <c r="W74" s="435"/>
      <c r="X74" s="435"/>
      <c r="Y74" s="435"/>
      <c r="Z74" s="435"/>
      <c r="AA74" s="435"/>
      <c r="AB74" s="435"/>
      <c r="AC74" s="435"/>
      <c r="AD74" s="435"/>
      <c r="AE74" s="435"/>
      <c r="AF74" s="435"/>
      <c r="AG74" s="215"/>
      <c r="AH74" s="219"/>
      <c r="AI74" s="219"/>
      <c r="AJ74" s="288"/>
      <c r="AK74" s="294"/>
      <c r="AL74" s="256"/>
      <c r="AM74" s="256"/>
      <c r="AN74" s="222"/>
      <c r="AO74" s="222"/>
      <c r="AP74" s="222"/>
      <c r="AQ74" s="222"/>
      <c r="AR74" s="222"/>
      <c r="AS74" s="222"/>
      <c r="AT74" s="222"/>
      <c r="AU74" s="222"/>
      <c r="AV74" s="222"/>
      <c r="AW74" s="222"/>
      <c r="AX74" s="222"/>
      <c r="AY74" s="222"/>
      <c r="AZ74" s="222"/>
      <c r="BA74" s="222"/>
      <c r="BB74" s="222"/>
      <c r="BC74" s="222"/>
      <c r="BD74" s="222"/>
      <c r="BE74" s="222"/>
    </row>
    <row r="75" spans="1:57" ht="12.75" customHeight="1" x14ac:dyDescent="0.25">
      <c r="A75" s="244"/>
      <c r="B75" s="295"/>
      <c r="C75" s="703" t="s">
        <v>662</v>
      </c>
      <c r="D75" s="704"/>
      <c r="E75" s="704"/>
      <c r="F75" s="704"/>
      <c r="G75" s="704"/>
      <c r="H75" s="704"/>
      <c r="I75" s="704"/>
      <c r="J75" s="705"/>
      <c r="K75" s="706" t="s">
        <v>103</v>
      </c>
      <c r="L75" s="706"/>
      <c r="M75" s="222"/>
      <c r="N75" s="222"/>
      <c r="O75" s="436"/>
      <c r="P75" s="222"/>
      <c r="Q75" s="222"/>
      <c r="R75" s="222"/>
      <c r="S75" s="222"/>
      <c r="T75" s="222"/>
      <c r="U75" s="222"/>
      <c r="V75" s="222"/>
      <c r="W75" s="222"/>
      <c r="X75" s="222"/>
      <c r="Y75" s="222"/>
      <c r="Z75" s="222"/>
      <c r="AC75" s="222"/>
      <c r="AD75" s="222"/>
      <c r="AE75" s="222"/>
      <c r="AF75" s="222"/>
      <c r="AG75" s="215"/>
      <c r="AH75" s="219"/>
      <c r="AI75" s="219"/>
      <c r="AJ75" s="288"/>
      <c r="AK75" s="294"/>
      <c r="AL75" s="256"/>
      <c r="AM75" s="256"/>
      <c r="AN75" s="222"/>
      <c r="AO75" s="222"/>
      <c r="AP75" s="222"/>
      <c r="AQ75" s="222"/>
      <c r="AR75" s="222"/>
      <c r="AS75" s="222"/>
      <c r="AT75" s="222"/>
      <c r="AU75" s="222"/>
      <c r="AV75" s="222"/>
      <c r="AW75" s="222"/>
      <c r="AX75" s="222"/>
      <c r="AY75" s="222"/>
      <c r="AZ75" s="222"/>
      <c r="BA75" s="222"/>
      <c r="BB75" s="222"/>
      <c r="BC75" s="222"/>
      <c r="BD75" s="222"/>
      <c r="BE75" s="222"/>
    </row>
    <row r="76" spans="1:57" ht="5.15" customHeight="1" x14ac:dyDescent="0.25">
      <c r="A76" s="244"/>
      <c r="B76" s="295"/>
      <c r="C76" s="222"/>
      <c r="D76" s="436"/>
      <c r="E76" s="436"/>
      <c r="F76" s="436"/>
      <c r="G76" s="436"/>
      <c r="H76" s="222"/>
      <c r="K76" s="222"/>
      <c r="M76" s="222"/>
      <c r="N76" s="222"/>
      <c r="O76" s="436"/>
      <c r="P76" s="222"/>
      <c r="Q76" s="222"/>
      <c r="R76" s="222"/>
      <c r="S76" s="222"/>
      <c r="T76" s="222"/>
      <c r="U76" s="222"/>
      <c r="V76" s="222"/>
      <c r="W76" s="222"/>
      <c r="X76" s="222"/>
      <c r="Y76" s="222"/>
      <c r="Z76" s="222"/>
      <c r="AC76" s="222"/>
      <c r="AD76" s="222"/>
      <c r="AE76" s="222"/>
      <c r="AF76" s="222"/>
      <c r="AG76" s="215"/>
      <c r="AH76" s="219"/>
      <c r="AI76" s="219"/>
      <c r="AJ76" s="288"/>
      <c r="AK76" s="294"/>
      <c r="AL76" s="256"/>
      <c r="AM76" s="256"/>
      <c r="AN76" s="222"/>
      <c r="AO76" s="222"/>
      <c r="AP76" s="222"/>
      <c r="AQ76" s="222"/>
      <c r="AR76" s="222"/>
      <c r="AS76" s="222"/>
      <c r="AT76" s="222"/>
      <c r="AU76" s="222"/>
      <c r="AV76" s="222"/>
      <c r="AW76" s="222"/>
      <c r="AX76" s="222"/>
      <c r="AY76" s="222"/>
      <c r="AZ76" s="222"/>
      <c r="BA76" s="222"/>
      <c r="BB76" s="222"/>
      <c r="BC76" s="222"/>
      <c r="BD76" s="222"/>
      <c r="BE76" s="222"/>
    </row>
    <row r="77" spans="1:57" ht="12.75" customHeight="1" x14ac:dyDescent="0.25">
      <c r="A77" s="244"/>
      <c r="B77" s="295"/>
      <c r="C77" s="222"/>
      <c r="D77" s="498"/>
      <c r="E77" s="419" t="s">
        <v>666</v>
      </c>
      <c r="F77" s="419"/>
      <c r="G77" s="419"/>
      <c r="H77" s="419"/>
      <c r="I77" s="419"/>
      <c r="J77" s="419"/>
      <c r="K77" s="419"/>
      <c r="L77" s="419"/>
      <c r="M77" s="419"/>
      <c r="N77" s="498"/>
      <c r="O77" s="222"/>
      <c r="P77" s="419" t="s">
        <v>663</v>
      </c>
      <c r="Q77"/>
      <c r="R77"/>
      <c r="S77"/>
      <c r="T77"/>
      <c r="U77"/>
      <c r="V77"/>
      <c r="W77"/>
      <c r="X77"/>
      <c r="Y77"/>
      <c r="Z77"/>
      <c r="AA77"/>
      <c r="AB77"/>
      <c r="AC77"/>
      <c r="AD77" s="222"/>
      <c r="AE77" s="222"/>
      <c r="AF77" s="222"/>
      <c r="AG77" s="215"/>
      <c r="AH77" s="219"/>
      <c r="AI77" s="219"/>
      <c r="AJ77" s="288"/>
      <c r="AK77" s="294"/>
      <c r="AL77" s="256"/>
      <c r="AM77" s="256"/>
      <c r="AN77" s="222"/>
      <c r="AO77" s="222"/>
      <c r="AP77" s="222"/>
      <c r="AQ77" s="222"/>
      <c r="AR77" s="222"/>
      <c r="AS77" s="222"/>
      <c r="AT77" s="222"/>
      <c r="AU77" s="222"/>
      <c r="AV77" s="222"/>
      <c r="AW77" s="222"/>
      <c r="AX77" s="222"/>
      <c r="AY77" s="222"/>
      <c r="AZ77" s="222"/>
      <c r="BA77" s="222"/>
      <c r="BB77" s="222"/>
      <c r="BC77" s="222"/>
      <c r="BD77" s="222"/>
      <c r="BE77" s="222"/>
    </row>
    <row r="78" spans="1:57" ht="5.15" customHeight="1" thickBot="1" x14ac:dyDescent="0.3">
      <c r="A78" s="244"/>
      <c r="B78" s="245"/>
      <c r="C78" s="246"/>
      <c r="D78" s="247"/>
      <c r="E78" s="248"/>
      <c r="F78" s="249"/>
      <c r="G78" s="250"/>
      <c r="H78" s="251"/>
      <c r="I78" s="252"/>
      <c r="J78" s="252"/>
      <c r="K78" s="252"/>
      <c r="L78" s="252"/>
      <c r="M78" s="252"/>
      <c r="N78" s="252"/>
      <c r="O78" s="253"/>
      <c r="P78" s="254"/>
      <c r="Q78" s="254"/>
      <c r="R78" s="254"/>
      <c r="S78" s="254"/>
      <c r="T78" s="254"/>
      <c r="U78" s="254"/>
      <c r="V78" s="254"/>
      <c r="W78" s="254"/>
      <c r="X78" s="254"/>
      <c r="Y78" s="254"/>
      <c r="Z78" s="254"/>
      <c r="AA78" s="254"/>
      <c r="AB78" s="254"/>
      <c r="AC78" s="254"/>
      <c r="AD78" s="254"/>
      <c r="AE78" s="254"/>
      <c r="AF78" s="254"/>
      <c r="AG78" s="254"/>
      <c r="AH78" s="254"/>
      <c r="AI78" s="254"/>
      <c r="AJ78" s="255"/>
      <c r="AK78" s="256"/>
      <c r="AL78" s="256"/>
      <c r="AM78" s="256"/>
      <c r="AN78" s="222"/>
      <c r="AO78" s="222"/>
      <c r="AP78" s="222"/>
      <c r="AQ78" s="222"/>
      <c r="AR78" s="222"/>
      <c r="AS78" s="222"/>
      <c r="AT78" s="222"/>
      <c r="AU78" s="222"/>
      <c r="AV78" s="222"/>
      <c r="AW78" s="222"/>
      <c r="AX78" s="222"/>
      <c r="AY78" s="222"/>
      <c r="AZ78" s="222"/>
      <c r="BA78" s="222"/>
      <c r="BB78" s="222"/>
      <c r="BC78" s="222"/>
      <c r="BD78" s="222"/>
      <c r="BE78" s="222"/>
    </row>
    <row r="79" spans="1:57" x14ac:dyDescent="0.25">
      <c r="A79" s="211"/>
      <c r="B79" s="215"/>
      <c r="C79" s="777" t="s">
        <v>446</v>
      </c>
      <c r="D79" s="777"/>
      <c r="E79" s="777"/>
      <c r="F79" s="777"/>
      <c r="G79" s="777"/>
      <c r="H79" s="777"/>
      <c r="I79" s="777"/>
      <c r="J79" s="777"/>
      <c r="K79" s="777"/>
      <c r="L79" s="777"/>
      <c r="M79" s="777"/>
      <c r="N79" s="777"/>
      <c r="O79" s="777"/>
      <c r="P79" s="777"/>
      <c r="Q79" s="777"/>
      <c r="R79" s="777"/>
      <c r="S79" s="777"/>
      <c r="T79" s="777"/>
      <c r="U79" s="777"/>
      <c r="V79" s="777"/>
      <c r="W79" s="777"/>
      <c r="X79" s="777"/>
      <c r="Y79" s="777"/>
      <c r="Z79" s="228"/>
      <c r="AA79" s="244"/>
      <c r="AB79" s="257"/>
      <c r="AC79" s="258"/>
      <c r="AD79" s="258"/>
      <c r="AE79" s="259" t="s">
        <v>73</v>
      </c>
      <c r="AF79" s="258"/>
      <c r="AG79" s="162" t="s">
        <v>658</v>
      </c>
      <c r="AH79" s="261"/>
      <c r="AI79" s="228"/>
      <c r="AJ79" s="228"/>
      <c r="AK79" s="228"/>
      <c r="AL79" s="228"/>
      <c r="AM79" s="228"/>
    </row>
    <row r="80" spans="1:57" x14ac:dyDescent="0.25">
      <c r="A80" s="211"/>
      <c r="B80" s="215"/>
      <c r="C80" s="228"/>
      <c r="D80" s="228"/>
      <c r="E80" s="228"/>
      <c r="F80" s="228"/>
      <c r="G80" s="228"/>
      <c r="H80" s="228"/>
      <c r="I80" s="228"/>
      <c r="J80" s="228"/>
      <c r="K80" s="228"/>
      <c r="L80" s="228"/>
      <c r="M80" s="228"/>
      <c r="N80" s="228"/>
      <c r="O80" s="228"/>
      <c r="P80" s="228"/>
      <c r="Q80" s="228"/>
      <c r="R80" s="228"/>
      <c r="S80" s="228"/>
      <c r="T80" s="228"/>
      <c r="U80" s="228"/>
      <c r="V80" s="228"/>
      <c r="W80" s="228"/>
      <c r="X80" s="228"/>
      <c r="Y80" s="228"/>
      <c r="Z80" s="242"/>
      <c r="AA80" s="228"/>
      <c r="AB80" s="228"/>
      <c r="AC80" s="228"/>
      <c r="AD80" s="228"/>
      <c r="AE80" s="228"/>
      <c r="AF80" s="228"/>
      <c r="AG80" s="228"/>
      <c r="AH80" s="228"/>
      <c r="AI80" s="228"/>
      <c r="AJ80" s="228"/>
      <c r="AK80" s="228"/>
      <c r="AL80" s="228"/>
      <c r="AM80" s="228"/>
    </row>
    <row r="81" spans="1:39" x14ac:dyDescent="0.25">
      <c r="A81" s="211"/>
      <c r="B81" s="215"/>
      <c r="C81" s="215"/>
      <c r="D81" s="197"/>
      <c r="E81" s="237"/>
      <c r="F81" s="237"/>
      <c r="G81" s="197"/>
      <c r="H81" s="197"/>
      <c r="I81" s="215"/>
      <c r="J81" s="215"/>
      <c r="K81" s="215"/>
      <c r="L81" s="215"/>
      <c r="M81" s="215"/>
      <c r="N81" s="215"/>
      <c r="O81" s="237"/>
      <c r="P81" s="197"/>
      <c r="Q81" s="215"/>
      <c r="R81" s="215"/>
      <c r="S81" s="215"/>
      <c r="T81" s="215"/>
      <c r="U81" s="215"/>
      <c r="V81" s="215"/>
      <c r="W81" s="228"/>
      <c r="X81" s="228"/>
      <c r="Y81" s="228"/>
      <c r="Z81" s="228"/>
      <c r="AA81" s="228"/>
      <c r="AB81" s="228"/>
      <c r="AC81" s="228"/>
      <c r="AD81" s="228"/>
      <c r="AE81" s="228"/>
      <c r="AF81" s="228"/>
      <c r="AG81" s="228"/>
      <c r="AH81" s="228"/>
      <c r="AI81" s="228"/>
      <c r="AJ81" s="228"/>
      <c r="AK81" s="228"/>
      <c r="AL81" s="228"/>
      <c r="AM81" s="228"/>
    </row>
    <row r="82" spans="1:39" hidden="1" x14ac:dyDescent="0.25">
      <c r="A82" s="211"/>
      <c r="B82" s="215"/>
      <c r="C82" s="776" t="s">
        <v>46</v>
      </c>
      <c r="D82" s="776"/>
      <c r="E82" s="776"/>
      <c r="F82" s="776"/>
      <c r="G82" s="776"/>
      <c r="H82" s="197"/>
      <c r="I82" s="215"/>
      <c r="J82" s="215"/>
      <c r="K82" s="215"/>
      <c r="L82" s="215"/>
      <c r="M82" s="215"/>
      <c r="N82" s="215"/>
      <c r="O82" s="215"/>
      <c r="P82" s="237"/>
      <c r="Q82" s="215"/>
      <c r="R82" s="215"/>
      <c r="S82" s="215"/>
      <c r="T82" s="215"/>
      <c r="U82" s="215"/>
      <c r="V82" s="215"/>
      <c r="W82" s="228"/>
      <c r="X82" s="228"/>
      <c r="Y82" s="228"/>
      <c r="Z82" s="228"/>
      <c r="AA82" s="228"/>
      <c r="AB82" s="228"/>
      <c r="AC82" s="228"/>
      <c r="AD82" s="228"/>
      <c r="AE82" s="228"/>
      <c r="AF82" s="228"/>
      <c r="AG82" s="228"/>
      <c r="AH82" s="228"/>
      <c r="AI82" s="228"/>
      <c r="AJ82" s="228"/>
      <c r="AK82" s="228"/>
      <c r="AL82" s="228"/>
      <c r="AM82" s="228"/>
    </row>
    <row r="83" spans="1:39" hidden="1" x14ac:dyDescent="0.25">
      <c r="A83" s="211"/>
      <c r="B83" s="215"/>
      <c r="C83" s="215"/>
      <c r="D83" s="215"/>
      <c r="E83" s="215"/>
      <c r="F83" s="215"/>
      <c r="G83" s="228"/>
      <c r="H83" s="770" t="s">
        <v>51</v>
      </c>
      <c r="I83" s="771"/>
      <c r="J83" s="215"/>
      <c r="K83" s="215"/>
      <c r="L83" s="772" t="s">
        <v>52</v>
      </c>
      <c r="M83" s="771"/>
      <c r="N83" s="215"/>
      <c r="O83" s="772" t="s">
        <v>54</v>
      </c>
      <c r="P83" s="771"/>
      <c r="Q83" s="215"/>
      <c r="R83" s="228"/>
      <c r="S83" s="215"/>
      <c r="T83" s="215"/>
      <c r="U83" s="215"/>
      <c r="V83" s="228"/>
      <c r="W83" s="228"/>
      <c r="X83" s="228"/>
      <c r="Y83" s="228"/>
      <c r="Z83" s="228"/>
      <c r="AA83" s="228"/>
      <c r="AB83" s="228"/>
      <c r="AC83" s="228"/>
      <c r="AD83" s="228"/>
      <c r="AE83" s="228"/>
      <c r="AF83" s="228"/>
      <c r="AG83" s="228"/>
      <c r="AH83" s="228"/>
      <c r="AI83" s="228"/>
      <c r="AJ83" s="228"/>
      <c r="AK83" s="228"/>
      <c r="AL83" s="228"/>
      <c r="AM83" s="228"/>
    </row>
    <row r="84" spans="1:39" hidden="1" x14ac:dyDescent="0.25">
      <c r="A84" s="211"/>
      <c r="B84" s="215"/>
      <c r="C84" s="215"/>
      <c r="D84" s="215"/>
      <c r="E84" s="215"/>
      <c r="F84" s="215"/>
      <c r="G84" s="228"/>
      <c r="H84" s="262" t="s">
        <v>53</v>
      </c>
      <c r="I84" s="215"/>
      <c r="J84" s="215"/>
      <c r="K84" s="215"/>
      <c r="L84" s="262" t="s">
        <v>53</v>
      </c>
      <c r="M84" s="215"/>
      <c r="N84" s="215"/>
      <c r="O84" s="262" t="s">
        <v>47</v>
      </c>
      <c r="P84" s="215"/>
      <c r="Q84" s="215"/>
      <c r="R84" s="228"/>
      <c r="S84" s="215"/>
      <c r="T84" s="228"/>
      <c r="U84" s="215"/>
      <c r="V84" s="228"/>
      <c r="W84" s="263"/>
      <c r="X84" s="228"/>
      <c r="Y84" s="228"/>
      <c r="Z84" s="228"/>
      <c r="AA84" s="228"/>
      <c r="AB84" s="228"/>
      <c r="AC84" s="228"/>
      <c r="AD84" s="228"/>
      <c r="AE84" s="228"/>
      <c r="AF84" s="228"/>
      <c r="AG84" s="228"/>
      <c r="AH84" s="228"/>
      <c r="AI84" s="228"/>
      <c r="AJ84" s="228"/>
      <c r="AK84" s="228"/>
      <c r="AL84" s="228"/>
      <c r="AM84" s="228"/>
    </row>
    <row r="85" spans="1:39" hidden="1" x14ac:dyDescent="0.25">
      <c r="A85" s="211"/>
      <c r="B85" s="215"/>
      <c r="C85" s="215"/>
      <c r="D85" s="215"/>
      <c r="E85" s="215"/>
      <c r="F85" s="215"/>
      <c r="G85" s="228"/>
      <c r="H85" s="262"/>
      <c r="I85" s="215"/>
      <c r="J85" s="215"/>
      <c r="K85" s="215"/>
      <c r="L85" s="262" t="s">
        <v>18</v>
      </c>
      <c r="M85" s="215"/>
      <c r="N85" s="215"/>
      <c r="O85" s="262" t="s">
        <v>48</v>
      </c>
      <c r="P85" s="215"/>
      <c r="Q85" s="215"/>
      <c r="R85" s="228"/>
      <c r="S85" s="215"/>
      <c r="T85" s="228"/>
      <c r="U85" s="215"/>
      <c r="V85" s="228"/>
      <c r="W85" s="263"/>
      <c r="X85" s="228"/>
      <c r="Y85" s="228"/>
      <c r="Z85" s="228"/>
      <c r="AA85" s="228"/>
      <c r="AB85" s="228"/>
      <c r="AC85" s="228"/>
      <c r="AD85" s="228"/>
      <c r="AE85" s="228"/>
      <c r="AF85" s="228"/>
      <c r="AG85" s="228"/>
      <c r="AH85" s="228"/>
      <c r="AI85" s="228"/>
      <c r="AJ85" s="228"/>
      <c r="AK85" s="228"/>
      <c r="AL85" s="228"/>
      <c r="AM85" s="228"/>
    </row>
    <row r="86" spans="1:39" hidden="1" x14ac:dyDescent="0.25">
      <c r="A86" s="211"/>
      <c r="B86" s="215"/>
      <c r="C86" s="215"/>
      <c r="D86" s="228"/>
      <c r="E86" s="264"/>
      <c r="F86" s="237"/>
      <c r="G86" s="228"/>
      <c r="H86" s="197"/>
      <c r="I86" s="215"/>
      <c r="J86" s="215"/>
      <c r="K86" s="215"/>
      <c r="L86" s="197"/>
      <c r="M86" s="215"/>
      <c r="N86" s="215"/>
      <c r="O86" s="197"/>
      <c r="P86" s="215"/>
      <c r="Q86" s="215"/>
      <c r="R86" s="228"/>
      <c r="S86" s="237"/>
      <c r="T86" s="228"/>
      <c r="U86" s="215"/>
      <c r="V86" s="228"/>
      <c r="W86" s="228"/>
      <c r="X86" s="228"/>
      <c r="Y86" s="228"/>
      <c r="Z86" s="228"/>
      <c r="AA86" s="228"/>
      <c r="AB86" s="228"/>
      <c r="AC86" s="228"/>
      <c r="AD86" s="228"/>
      <c r="AE86" s="228"/>
      <c r="AF86" s="228"/>
      <c r="AG86" s="228"/>
      <c r="AH86" s="228"/>
      <c r="AI86" s="228"/>
      <c r="AJ86" s="228"/>
      <c r="AK86" s="228"/>
      <c r="AL86" s="228"/>
      <c r="AM86" s="228"/>
    </row>
    <row r="87" spans="1:39" hidden="1" x14ac:dyDescent="0.25">
      <c r="A87" s="211"/>
      <c r="B87" s="215"/>
      <c r="C87" s="265"/>
      <c r="D87" s="266"/>
      <c r="E87" s="215"/>
      <c r="F87" s="215"/>
      <c r="G87" s="215"/>
      <c r="H87" s="215"/>
      <c r="I87" s="215"/>
      <c r="J87" s="215"/>
      <c r="K87" s="215"/>
      <c r="L87" s="215"/>
      <c r="M87" s="215"/>
      <c r="N87" s="215"/>
      <c r="O87" s="197"/>
      <c r="P87" s="215"/>
      <c r="Q87" s="215"/>
      <c r="R87" s="215"/>
      <c r="S87" s="215"/>
      <c r="T87" s="215"/>
      <c r="U87" s="215"/>
      <c r="V87" s="215"/>
      <c r="W87" s="228"/>
      <c r="X87" s="228"/>
      <c r="Y87" s="228"/>
      <c r="Z87" s="228"/>
      <c r="AA87" s="228"/>
      <c r="AB87" s="228"/>
      <c r="AC87" s="228"/>
      <c r="AD87" s="228"/>
      <c r="AE87" s="228"/>
      <c r="AF87" s="228"/>
      <c r="AG87" s="228"/>
      <c r="AH87" s="228"/>
      <c r="AI87" s="228"/>
      <c r="AJ87" s="228"/>
      <c r="AK87" s="228"/>
      <c r="AL87" s="228"/>
      <c r="AM87" s="228"/>
    </row>
    <row r="88" spans="1:39" hidden="1" x14ac:dyDescent="0.25">
      <c r="A88" s="211"/>
      <c r="B88" s="267"/>
      <c r="C88" s="266"/>
      <c r="D88" s="773" t="s">
        <v>67</v>
      </c>
      <c r="E88" s="774"/>
      <c r="F88" s="774"/>
      <c r="G88" s="774"/>
      <c r="H88" s="774"/>
      <c r="I88" s="774"/>
      <c r="J88" s="775"/>
      <c r="K88" s="215"/>
      <c r="L88" s="215"/>
      <c r="M88" s="215"/>
      <c r="N88" s="215"/>
      <c r="O88" s="773" t="s">
        <v>67</v>
      </c>
      <c r="P88" s="774"/>
      <c r="Q88" s="774"/>
      <c r="R88" s="774"/>
      <c r="S88" s="774"/>
      <c r="T88" s="774"/>
      <c r="U88" s="774"/>
      <c r="V88" s="774"/>
      <c r="W88" s="774"/>
      <c r="X88" s="774"/>
      <c r="Y88" s="774"/>
      <c r="Z88" s="774"/>
      <c r="AA88" s="774"/>
      <c r="AB88" s="774"/>
      <c r="AC88" s="774"/>
      <c r="AD88" s="774"/>
      <c r="AE88" s="774"/>
      <c r="AF88" s="775"/>
      <c r="AG88" s="228"/>
      <c r="AH88" s="228"/>
      <c r="AI88" s="228"/>
      <c r="AJ88" s="228"/>
      <c r="AK88" s="228"/>
      <c r="AL88" s="228"/>
      <c r="AM88" s="228"/>
    </row>
    <row r="89" spans="1:39" hidden="1" x14ac:dyDescent="0.25">
      <c r="A89" s="211"/>
      <c r="B89" s="267"/>
      <c r="C89" s="215"/>
      <c r="D89" s="219" t="s">
        <v>1</v>
      </c>
      <c r="E89" s="215"/>
      <c r="F89" s="215"/>
      <c r="G89" s="215"/>
      <c r="H89" s="215"/>
      <c r="I89" s="215"/>
      <c r="J89" s="215"/>
      <c r="K89" s="215"/>
      <c r="L89" s="215"/>
      <c r="M89" s="215"/>
      <c r="N89" s="215"/>
      <c r="O89" s="228" t="s">
        <v>56</v>
      </c>
      <c r="P89" s="215"/>
      <c r="Q89" s="215"/>
      <c r="R89" s="215"/>
      <c r="S89" s="215"/>
      <c r="T89" s="215"/>
      <c r="U89" s="215"/>
      <c r="V89" s="215"/>
      <c r="W89" s="228"/>
      <c r="X89" s="228"/>
      <c r="Y89" s="228"/>
      <c r="Z89" s="228"/>
      <c r="AA89" s="228"/>
      <c r="AB89" s="228"/>
      <c r="AC89" s="228"/>
      <c r="AD89" s="228"/>
      <c r="AE89" s="228"/>
      <c r="AF89" s="228"/>
      <c r="AG89" s="228"/>
      <c r="AH89" s="228"/>
      <c r="AI89" s="228"/>
      <c r="AJ89" s="228"/>
      <c r="AK89" s="228"/>
      <c r="AL89" s="228"/>
      <c r="AM89" s="228"/>
    </row>
    <row r="90" spans="1:39" hidden="1" x14ac:dyDescent="0.25">
      <c r="A90" s="211"/>
      <c r="B90" s="267"/>
      <c r="C90" s="215"/>
      <c r="D90" s="219" t="s">
        <v>0</v>
      </c>
      <c r="E90" s="215"/>
      <c r="F90" s="215"/>
      <c r="G90" s="215"/>
      <c r="H90" s="215"/>
      <c r="I90" s="215"/>
      <c r="J90" s="215"/>
      <c r="K90" s="215"/>
      <c r="L90" s="215"/>
      <c r="M90" s="215"/>
      <c r="N90" s="215"/>
      <c r="O90" s="228" t="s">
        <v>71</v>
      </c>
      <c r="P90" s="215"/>
      <c r="Q90" s="215"/>
      <c r="R90" s="215"/>
      <c r="S90" s="215"/>
      <c r="T90" s="215"/>
      <c r="U90" s="215"/>
      <c r="V90" s="215"/>
      <c r="W90" s="228"/>
      <c r="X90" s="228"/>
      <c r="Y90" s="228"/>
      <c r="Z90" s="228"/>
      <c r="AA90" s="228"/>
      <c r="AB90" s="228"/>
      <c r="AC90" s="228"/>
      <c r="AD90" s="228"/>
      <c r="AE90" s="228"/>
      <c r="AF90" s="228"/>
      <c r="AG90" s="228"/>
      <c r="AH90" s="228"/>
      <c r="AI90" s="228"/>
      <c r="AJ90" s="228"/>
      <c r="AK90" s="228"/>
      <c r="AL90" s="228"/>
      <c r="AM90" s="228"/>
    </row>
    <row r="91" spans="1:39" hidden="1" x14ac:dyDescent="0.25">
      <c r="A91" s="211"/>
      <c r="B91" s="267"/>
      <c r="C91" s="215"/>
      <c r="D91" s="219" t="s">
        <v>64</v>
      </c>
      <c r="E91" s="215"/>
      <c r="F91" s="215"/>
      <c r="G91" s="215"/>
      <c r="H91" s="215"/>
      <c r="I91" s="215"/>
      <c r="J91" s="215"/>
      <c r="K91" s="215"/>
      <c r="L91" s="215"/>
      <c r="M91" s="215"/>
      <c r="N91" s="215"/>
      <c r="O91" s="268" t="s">
        <v>11</v>
      </c>
      <c r="P91" s="215"/>
      <c r="Q91" s="215"/>
      <c r="R91" s="215"/>
      <c r="S91" s="215"/>
      <c r="T91" s="215"/>
      <c r="U91" s="215"/>
      <c r="V91" s="215"/>
      <c r="W91" s="228"/>
      <c r="X91" s="228"/>
      <c r="Y91" s="228"/>
      <c r="Z91" s="228"/>
      <c r="AA91" s="228"/>
      <c r="AB91" s="228"/>
      <c r="AC91" s="228"/>
      <c r="AD91" s="228"/>
      <c r="AE91" s="228"/>
      <c r="AF91" s="228"/>
      <c r="AG91" s="228"/>
      <c r="AH91" s="228"/>
      <c r="AI91" s="228"/>
      <c r="AJ91" s="228"/>
      <c r="AK91" s="228"/>
      <c r="AL91" s="228"/>
      <c r="AM91" s="228"/>
    </row>
    <row r="92" spans="1:39" hidden="1" x14ac:dyDescent="0.25">
      <c r="A92" s="211"/>
      <c r="B92" s="215"/>
      <c r="C92" s="215"/>
      <c r="D92" s="269" t="s">
        <v>2</v>
      </c>
      <c r="E92" s="215"/>
      <c r="F92" s="215"/>
      <c r="G92" s="215"/>
      <c r="H92" s="215"/>
      <c r="I92" s="215"/>
      <c r="J92" s="215"/>
      <c r="K92" s="215"/>
      <c r="L92" s="215"/>
      <c r="M92" s="215"/>
      <c r="N92" s="215"/>
      <c r="O92" s="268" t="s">
        <v>12</v>
      </c>
      <c r="P92" s="215"/>
      <c r="Q92" s="215"/>
      <c r="R92" s="215"/>
      <c r="S92" s="215"/>
      <c r="T92" s="215"/>
      <c r="U92" s="215"/>
      <c r="V92" s="215"/>
      <c r="W92" s="228"/>
      <c r="X92" s="228"/>
      <c r="Y92" s="228"/>
      <c r="Z92" s="228"/>
      <c r="AA92" s="228"/>
      <c r="AB92" s="228"/>
      <c r="AC92" s="228"/>
      <c r="AD92" s="228"/>
      <c r="AE92" s="228"/>
      <c r="AF92" s="228"/>
      <c r="AG92" s="228"/>
      <c r="AH92" s="228"/>
      <c r="AI92" s="228"/>
      <c r="AJ92" s="228"/>
      <c r="AK92" s="228"/>
      <c r="AL92" s="228"/>
      <c r="AM92" s="228"/>
    </row>
    <row r="93" spans="1:39" ht="13" hidden="1" x14ac:dyDescent="0.3">
      <c r="A93" s="211"/>
      <c r="B93" s="270"/>
      <c r="C93" s="215"/>
      <c r="D93" s="219" t="s">
        <v>63</v>
      </c>
      <c r="E93" s="215"/>
      <c r="F93" s="215"/>
      <c r="G93" s="215"/>
      <c r="H93" s="215"/>
      <c r="I93" s="215"/>
      <c r="J93" s="215"/>
      <c r="K93" s="215"/>
      <c r="L93" s="215"/>
      <c r="M93" s="215"/>
      <c r="N93" s="215"/>
      <c r="O93" s="268" t="s">
        <v>8</v>
      </c>
      <c r="P93" s="215"/>
      <c r="Q93" s="215"/>
      <c r="R93" s="215"/>
      <c r="S93" s="215"/>
      <c r="T93" s="215"/>
      <c r="U93" s="215"/>
      <c r="V93" s="215"/>
      <c r="W93" s="228"/>
      <c r="X93" s="228"/>
      <c r="Y93" s="228"/>
      <c r="Z93" s="228"/>
      <c r="AA93" s="228"/>
      <c r="AB93" s="228"/>
      <c r="AC93" s="228"/>
      <c r="AD93" s="228"/>
      <c r="AE93" s="228"/>
      <c r="AF93" s="228"/>
      <c r="AG93" s="228"/>
      <c r="AH93" s="228"/>
      <c r="AI93" s="228"/>
      <c r="AJ93" s="228"/>
      <c r="AK93" s="228"/>
      <c r="AL93" s="228"/>
      <c r="AM93" s="228"/>
    </row>
    <row r="94" spans="1:39" hidden="1" x14ac:dyDescent="0.25">
      <c r="A94" s="211"/>
      <c r="B94" s="271"/>
      <c r="C94" s="272"/>
      <c r="D94" s="273" t="s">
        <v>341</v>
      </c>
      <c r="E94" s="272"/>
      <c r="F94" s="215"/>
      <c r="G94" s="215"/>
      <c r="H94" s="215"/>
      <c r="I94" s="215"/>
      <c r="J94" s="215"/>
      <c r="K94" s="215"/>
      <c r="L94" s="215"/>
      <c r="M94" s="215"/>
      <c r="N94" s="215"/>
      <c r="O94" s="232" t="s">
        <v>23</v>
      </c>
      <c r="P94" s="215"/>
      <c r="Q94" s="215"/>
      <c r="R94" s="215"/>
      <c r="S94" s="215"/>
      <c r="T94" s="215"/>
      <c r="U94" s="215"/>
      <c r="V94" s="215"/>
      <c r="W94" s="228"/>
      <c r="X94" s="228"/>
      <c r="Y94" s="228"/>
      <c r="Z94" s="228"/>
      <c r="AA94" s="228"/>
      <c r="AB94" s="228"/>
      <c r="AC94" s="228"/>
      <c r="AD94" s="228"/>
      <c r="AE94" s="228"/>
      <c r="AF94" s="228"/>
      <c r="AG94" s="228"/>
      <c r="AH94" s="228"/>
      <c r="AI94" s="228"/>
      <c r="AJ94" s="228"/>
      <c r="AK94" s="228"/>
      <c r="AL94" s="228"/>
      <c r="AM94" s="228"/>
    </row>
    <row r="95" spans="1:39" hidden="1" x14ac:dyDescent="0.25">
      <c r="A95" s="211"/>
      <c r="B95" s="271"/>
      <c r="C95" s="272"/>
      <c r="D95" s="272"/>
      <c r="E95" s="272"/>
      <c r="F95" s="215"/>
      <c r="G95" s="215"/>
      <c r="H95" s="215"/>
      <c r="I95" s="215"/>
      <c r="J95" s="215"/>
      <c r="K95" s="215"/>
      <c r="L95" s="215"/>
      <c r="M95" s="215"/>
      <c r="N95" s="215"/>
      <c r="O95" s="232" t="s">
        <v>24</v>
      </c>
      <c r="P95" s="215"/>
      <c r="Q95" s="215"/>
      <c r="R95" s="215"/>
      <c r="S95" s="215"/>
      <c r="T95" s="215"/>
      <c r="U95" s="215"/>
      <c r="V95" s="215"/>
      <c r="W95" s="228"/>
      <c r="X95" s="228"/>
      <c r="Y95" s="228"/>
      <c r="Z95" s="228"/>
      <c r="AA95" s="228"/>
      <c r="AB95" s="228"/>
      <c r="AC95" s="228"/>
      <c r="AD95" s="228"/>
      <c r="AE95" s="228"/>
      <c r="AF95" s="228"/>
      <c r="AG95" s="228"/>
      <c r="AH95" s="228"/>
      <c r="AI95" s="228"/>
      <c r="AJ95" s="228"/>
      <c r="AK95" s="228"/>
      <c r="AL95" s="228"/>
      <c r="AM95" s="228"/>
    </row>
    <row r="96" spans="1:39" hidden="1" x14ac:dyDescent="0.25">
      <c r="A96" s="211"/>
      <c r="B96" s="272"/>
      <c r="C96" s="272"/>
      <c r="D96" s="272"/>
      <c r="E96" s="272"/>
      <c r="F96" s="215"/>
      <c r="G96" s="215"/>
      <c r="H96" s="215"/>
      <c r="I96" s="215"/>
      <c r="J96" s="215"/>
      <c r="K96" s="215"/>
      <c r="L96" s="215"/>
      <c r="M96" s="215"/>
      <c r="N96" s="215"/>
      <c r="O96" s="232" t="s">
        <v>228</v>
      </c>
      <c r="P96" s="215"/>
      <c r="Q96" s="215"/>
      <c r="R96" s="215"/>
      <c r="S96" s="215"/>
      <c r="T96" s="215"/>
      <c r="U96" s="215"/>
      <c r="V96" s="215"/>
      <c r="W96" s="228"/>
      <c r="X96" s="228"/>
      <c r="Y96" s="228"/>
      <c r="Z96" s="228"/>
      <c r="AA96" s="228"/>
      <c r="AB96" s="228"/>
      <c r="AC96" s="228"/>
      <c r="AD96" s="228"/>
      <c r="AE96" s="228"/>
      <c r="AF96" s="228"/>
      <c r="AG96" s="228"/>
      <c r="AH96" s="228"/>
      <c r="AI96" s="228"/>
      <c r="AJ96" s="228"/>
      <c r="AK96" s="228"/>
      <c r="AL96" s="228"/>
      <c r="AM96" s="228"/>
    </row>
    <row r="97" spans="1:39" hidden="1" x14ac:dyDescent="0.25">
      <c r="A97" s="211"/>
      <c r="B97" s="272"/>
      <c r="C97" s="271"/>
      <c r="D97" s="271"/>
      <c r="E97" s="272"/>
      <c r="F97" s="215"/>
      <c r="G97" s="215"/>
      <c r="H97" s="215"/>
      <c r="I97" s="215"/>
      <c r="J97" s="215"/>
      <c r="K97" s="215"/>
      <c r="L97" s="215"/>
      <c r="M97" s="215"/>
      <c r="N97" s="215"/>
      <c r="O97" s="225" t="s">
        <v>10</v>
      </c>
      <c r="P97" s="215"/>
      <c r="Q97" s="215"/>
      <c r="R97" s="215"/>
      <c r="S97" s="215"/>
      <c r="T97" s="215"/>
      <c r="U97" s="215"/>
      <c r="V97" s="215"/>
      <c r="W97" s="228"/>
      <c r="X97" s="228"/>
      <c r="Y97" s="228"/>
      <c r="Z97" s="228"/>
      <c r="AA97" s="228"/>
      <c r="AB97" s="228"/>
      <c r="AC97" s="228"/>
      <c r="AD97" s="228"/>
      <c r="AE97" s="228"/>
      <c r="AF97" s="228"/>
      <c r="AG97" s="228"/>
      <c r="AH97" s="228"/>
      <c r="AI97" s="228"/>
      <c r="AJ97" s="228"/>
      <c r="AK97" s="228"/>
      <c r="AL97" s="228"/>
      <c r="AM97" s="228"/>
    </row>
    <row r="98" spans="1:39" hidden="1" x14ac:dyDescent="0.25">
      <c r="A98" s="211"/>
      <c r="B98" s="272"/>
      <c r="C98" s="272"/>
      <c r="D98" s="228"/>
      <c r="E98" s="272"/>
      <c r="F98" s="215"/>
      <c r="G98" s="215"/>
      <c r="H98" s="215"/>
      <c r="I98" s="215"/>
      <c r="J98" s="215"/>
      <c r="K98" s="215"/>
      <c r="L98" s="215"/>
      <c r="M98" s="215"/>
      <c r="N98" s="215"/>
      <c r="O98" s="225" t="s">
        <v>13</v>
      </c>
      <c r="P98" s="215"/>
      <c r="Q98" s="215"/>
      <c r="R98" s="215"/>
      <c r="S98" s="215"/>
      <c r="T98" s="215"/>
      <c r="U98" s="215"/>
      <c r="V98" s="215"/>
      <c r="W98" s="228"/>
      <c r="X98" s="228"/>
      <c r="Y98" s="228"/>
      <c r="Z98" s="228"/>
      <c r="AA98" s="228"/>
      <c r="AB98" s="228"/>
      <c r="AC98" s="228"/>
      <c r="AD98" s="228"/>
      <c r="AE98" s="228"/>
      <c r="AF98" s="228"/>
      <c r="AG98" s="228"/>
      <c r="AH98" s="228"/>
      <c r="AI98" s="228"/>
      <c r="AJ98" s="228"/>
      <c r="AK98" s="228"/>
      <c r="AL98" s="228"/>
      <c r="AM98" s="228"/>
    </row>
    <row r="99" spans="1:39" hidden="1" x14ac:dyDescent="0.25">
      <c r="A99" s="211"/>
      <c r="B99" s="271"/>
      <c r="C99" s="265"/>
      <c r="D99" s="266"/>
      <c r="E99" s="215"/>
      <c r="F99" s="215"/>
      <c r="G99" s="215"/>
      <c r="H99" s="215"/>
      <c r="I99" s="215"/>
      <c r="J99" s="215"/>
      <c r="K99" s="215"/>
      <c r="L99" s="215"/>
      <c r="M99" s="215"/>
      <c r="N99" s="215"/>
      <c r="O99" s="226" t="s">
        <v>342</v>
      </c>
      <c r="P99" s="215"/>
      <c r="Q99" s="215"/>
      <c r="R99" s="215"/>
      <c r="S99" s="215"/>
      <c r="T99" s="215"/>
      <c r="U99" s="215"/>
      <c r="V99" s="215"/>
      <c r="W99" s="228"/>
      <c r="X99" s="228"/>
      <c r="Y99" s="228"/>
      <c r="Z99" s="228"/>
      <c r="AA99" s="228"/>
      <c r="AB99" s="228"/>
      <c r="AC99" s="228"/>
      <c r="AD99" s="228"/>
      <c r="AE99" s="228"/>
      <c r="AF99" s="228"/>
      <c r="AG99" s="228"/>
      <c r="AH99" s="228"/>
      <c r="AI99" s="228"/>
      <c r="AJ99" s="228"/>
      <c r="AK99" s="228"/>
      <c r="AL99" s="228"/>
      <c r="AM99" s="228"/>
    </row>
    <row r="100" spans="1:39" hidden="1" x14ac:dyDescent="0.25">
      <c r="A100" s="211"/>
      <c r="B100" s="271"/>
      <c r="C100" s="265"/>
      <c r="D100" s="266"/>
      <c r="E100" s="215"/>
      <c r="F100" s="215"/>
      <c r="G100" s="215"/>
      <c r="H100" s="215"/>
      <c r="I100" s="215"/>
      <c r="J100" s="215"/>
      <c r="K100" s="215"/>
      <c r="L100" s="215"/>
      <c r="M100" s="215"/>
      <c r="N100" s="215"/>
      <c r="O100" s="228"/>
      <c r="P100" s="215"/>
      <c r="Q100" s="215"/>
      <c r="R100" s="215"/>
      <c r="S100" s="215"/>
      <c r="T100" s="215"/>
      <c r="U100" s="215"/>
      <c r="V100" s="215"/>
      <c r="W100" s="228"/>
      <c r="X100" s="228"/>
      <c r="Y100" s="228"/>
      <c r="Z100" s="228"/>
      <c r="AA100" s="228"/>
      <c r="AB100" s="228"/>
      <c r="AC100" s="228"/>
      <c r="AD100" s="228"/>
      <c r="AE100" s="228"/>
      <c r="AF100" s="228"/>
      <c r="AG100" s="228"/>
      <c r="AH100" s="228"/>
      <c r="AI100" s="228"/>
      <c r="AJ100" s="228"/>
      <c r="AK100" s="228"/>
      <c r="AL100" s="228"/>
      <c r="AM100" s="228"/>
    </row>
    <row r="101" spans="1:39" hidden="1" x14ac:dyDescent="0.25">
      <c r="A101" s="211"/>
      <c r="B101" s="271"/>
      <c r="C101" s="265"/>
      <c r="D101" s="266"/>
      <c r="E101" s="215"/>
      <c r="F101" s="215"/>
      <c r="G101" s="215"/>
      <c r="H101" s="215"/>
      <c r="I101" s="215"/>
      <c r="J101" s="215"/>
      <c r="K101" s="215"/>
      <c r="L101" s="215"/>
      <c r="M101" s="215"/>
      <c r="N101" s="215"/>
      <c r="O101" s="228"/>
      <c r="P101" s="231"/>
      <c r="Q101" s="215"/>
      <c r="R101" s="215"/>
      <c r="S101" s="215"/>
      <c r="T101" s="215"/>
      <c r="U101" s="215"/>
      <c r="V101" s="215"/>
      <c r="W101" s="228"/>
      <c r="X101" s="228"/>
      <c r="Y101" s="228"/>
      <c r="Z101" s="228"/>
      <c r="AA101" s="228"/>
      <c r="AB101" s="228"/>
      <c r="AC101" s="228"/>
      <c r="AD101" s="228"/>
      <c r="AE101" s="228"/>
      <c r="AF101" s="228"/>
      <c r="AG101" s="228"/>
      <c r="AH101" s="228"/>
      <c r="AI101" s="228"/>
      <c r="AJ101" s="228"/>
      <c r="AK101" s="228"/>
      <c r="AL101" s="228"/>
      <c r="AM101" s="228"/>
    </row>
    <row r="102" spans="1:39" x14ac:dyDescent="0.25">
      <c r="A102" s="211"/>
      <c r="B102" s="271"/>
      <c r="C102" s="265"/>
      <c r="D102" s="266"/>
      <c r="E102" s="215"/>
      <c r="F102" s="215"/>
      <c r="G102" s="215"/>
      <c r="H102" s="215"/>
      <c r="I102" s="215"/>
      <c r="J102" s="215"/>
      <c r="K102" s="215"/>
      <c r="L102" s="215"/>
      <c r="M102" s="215"/>
      <c r="N102" s="215"/>
      <c r="O102" s="228"/>
      <c r="P102" s="231"/>
      <c r="Q102" s="215"/>
      <c r="R102" s="215"/>
      <c r="S102" s="215"/>
      <c r="T102" s="215"/>
      <c r="U102" s="215"/>
      <c r="V102" s="215"/>
      <c r="W102" s="228"/>
      <c r="X102" s="228"/>
      <c r="Y102" s="228"/>
      <c r="Z102" s="228"/>
      <c r="AA102" s="228"/>
      <c r="AB102" s="228"/>
      <c r="AC102" s="228"/>
      <c r="AD102" s="228"/>
      <c r="AE102" s="228"/>
      <c r="AF102" s="228"/>
      <c r="AG102" s="228"/>
      <c r="AH102" s="228"/>
      <c r="AI102" s="228"/>
      <c r="AJ102" s="228"/>
      <c r="AK102" s="228"/>
      <c r="AL102" s="228"/>
      <c r="AM102" s="228"/>
    </row>
    <row r="103" spans="1:39" x14ac:dyDescent="0.25">
      <c r="A103" s="211"/>
      <c r="B103" s="271"/>
      <c r="C103" s="228"/>
      <c r="D103" s="228"/>
      <c r="E103" s="228"/>
      <c r="F103" s="228"/>
      <c r="G103" s="228"/>
      <c r="H103" s="228"/>
      <c r="I103" s="228"/>
      <c r="J103" s="228"/>
      <c r="K103" s="228"/>
      <c r="L103" s="228"/>
      <c r="M103" s="228"/>
      <c r="N103" s="228"/>
      <c r="O103" s="228"/>
      <c r="P103" s="228"/>
      <c r="Q103" s="228"/>
      <c r="R103" s="228"/>
      <c r="S103" s="228"/>
      <c r="T103" s="228"/>
      <c r="U103" s="228"/>
      <c r="V103" s="215"/>
      <c r="W103" s="228"/>
      <c r="X103" s="228"/>
      <c r="Y103" s="228"/>
      <c r="Z103" s="228"/>
      <c r="AA103" s="228"/>
      <c r="AB103" s="228"/>
      <c r="AC103" s="228"/>
      <c r="AD103" s="228"/>
      <c r="AE103" s="228"/>
      <c r="AF103" s="228"/>
      <c r="AG103" s="228"/>
      <c r="AH103" s="228"/>
      <c r="AI103" s="228"/>
      <c r="AJ103" s="228"/>
      <c r="AK103" s="228"/>
      <c r="AL103" s="228"/>
      <c r="AM103" s="228"/>
    </row>
    <row r="104" spans="1:39" x14ac:dyDescent="0.25">
      <c r="A104" s="211"/>
      <c r="B104" s="215"/>
      <c r="C104" s="265"/>
      <c r="D104" s="266"/>
      <c r="E104" s="215"/>
      <c r="F104" s="215"/>
      <c r="G104" s="215"/>
      <c r="H104" s="215"/>
      <c r="I104" s="215"/>
      <c r="J104" s="215"/>
      <c r="K104" s="215"/>
      <c r="L104" s="215"/>
      <c r="M104" s="215"/>
      <c r="N104" s="215"/>
      <c r="O104" s="197"/>
      <c r="P104" s="215"/>
      <c r="Q104" s="215"/>
      <c r="R104" s="215"/>
      <c r="S104" s="215"/>
      <c r="T104" s="215"/>
      <c r="U104" s="215"/>
      <c r="V104" s="215"/>
      <c r="W104" s="228"/>
      <c r="X104" s="228"/>
      <c r="Y104" s="228"/>
      <c r="Z104" s="228"/>
      <c r="AA104" s="228"/>
      <c r="AB104" s="228"/>
      <c r="AC104" s="228"/>
      <c r="AD104" s="228"/>
      <c r="AE104" s="228"/>
      <c r="AF104" s="228"/>
      <c r="AG104" s="228"/>
      <c r="AH104" s="228"/>
      <c r="AI104" s="228"/>
      <c r="AJ104" s="228"/>
      <c r="AK104" s="228"/>
      <c r="AL104" s="228"/>
      <c r="AM104" s="228"/>
    </row>
    <row r="105" spans="1:39" x14ac:dyDescent="0.25">
      <c r="A105" s="211"/>
      <c r="B105" s="215"/>
      <c r="C105" s="265"/>
      <c r="D105" s="266"/>
      <c r="E105" s="215"/>
      <c r="F105" s="215"/>
      <c r="G105" s="215"/>
      <c r="H105" s="215"/>
      <c r="I105" s="215"/>
      <c r="J105" s="215"/>
      <c r="K105" s="215"/>
      <c r="L105" s="215"/>
      <c r="M105" s="215"/>
      <c r="N105" s="215"/>
      <c r="O105" s="197"/>
      <c r="P105" s="231"/>
      <c r="Q105" s="215"/>
      <c r="R105" s="215"/>
      <c r="S105" s="215"/>
      <c r="T105" s="215"/>
      <c r="U105" s="215"/>
      <c r="V105" s="215"/>
      <c r="W105" s="228"/>
      <c r="X105" s="228"/>
      <c r="Y105" s="228"/>
      <c r="Z105" s="228"/>
      <c r="AA105" s="228"/>
      <c r="AB105" s="228"/>
      <c r="AC105" s="228"/>
      <c r="AD105" s="228"/>
      <c r="AE105" s="228"/>
      <c r="AF105" s="228"/>
      <c r="AG105" s="228"/>
      <c r="AH105" s="228"/>
      <c r="AI105" s="228"/>
      <c r="AJ105" s="228"/>
      <c r="AK105" s="228"/>
      <c r="AL105" s="228"/>
      <c r="AM105" s="228"/>
    </row>
    <row r="106" spans="1:39" x14ac:dyDescent="0.25">
      <c r="A106" s="211"/>
      <c r="B106" s="271"/>
      <c r="C106" s="265"/>
      <c r="D106" s="266"/>
      <c r="E106" s="215"/>
      <c r="F106" s="215"/>
      <c r="G106" s="215"/>
      <c r="H106" s="215"/>
      <c r="I106" s="215"/>
      <c r="J106" s="215"/>
      <c r="K106" s="215"/>
      <c r="L106" s="215"/>
      <c r="M106" s="215"/>
      <c r="N106" s="215"/>
      <c r="O106" s="197"/>
      <c r="P106" s="215"/>
      <c r="Q106" s="215"/>
      <c r="R106" s="215"/>
      <c r="S106" s="215"/>
      <c r="T106" s="215"/>
      <c r="U106" s="215"/>
      <c r="V106" s="215"/>
      <c r="W106" s="228"/>
      <c r="X106" s="228"/>
      <c r="Y106" s="228"/>
      <c r="Z106" s="228"/>
      <c r="AA106" s="228"/>
      <c r="AB106" s="228"/>
      <c r="AC106" s="228"/>
      <c r="AD106" s="228"/>
      <c r="AE106" s="228"/>
      <c r="AF106" s="228"/>
      <c r="AG106" s="228"/>
      <c r="AH106" s="228"/>
      <c r="AI106" s="228"/>
      <c r="AJ106" s="228"/>
      <c r="AK106" s="228"/>
      <c r="AL106" s="228"/>
      <c r="AM106" s="228"/>
    </row>
    <row r="107" spans="1:39" x14ac:dyDescent="0.25">
      <c r="A107" s="211"/>
      <c r="B107" s="271"/>
      <c r="C107" s="215"/>
      <c r="D107" s="215"/>
      <c r="E107" s="215"/>
      <c r="F107" s="215"/>
      <c r="G107" s="215"/>
      <c r="H107" s="215"/>
      <c r="I107" s="215"/>
      <c r="J107" s="215"/>
      <c r="K107" s="215"/>
      <c r="L107" s="215"/>
      <c r="M107" s="215"/>
      <c r="N107" s="215"/>
      <c r="O107" s="215"/>
      <c r="P107" s="215"/>
      <c r="Q107" s="215"/>
      <c r="R107" s="215"/>
      <c r="S107" s="215"/>
      <c r="T107" s="215"/>
      <c r="U107" s="215"/>
      <c r="V107" s="215"/>
      <c r="W107" s="228"/>
      <c r="X107" s="228"/>
      <c r="Y107" s="228"/>
      <c r="Z107" s="228"/>
      <c r="AA107" s="228"/>
      <c r="AB107" s="228"/>
      <c r="AC107" s="228"/>
      <c r="AD107" s="228"/>
      <c r="AE107" s="228"/>
      <c r="AF107" s="228"/>
      <c r="AG107" s="228"/>
      <c r="AH107" s="228"/>
      <c r="AI107" s="228"/>
      <c r="AJ107" s="228"/>
      <c r="AK107" s="228"/>
      <c r="AL107" s="228"/>
      <c r="AM107" s="228"/>
    </row>
    <row r="108" spans="1:39" x14ac:dyDescent="0.25">
      <c r="A108" s="211"/>
      <c r="B108" s="271"/>
      <c r="C108" s="215"/>
      <c r="D108" s="215"/>
      <c r="E108" s="215"/>
      <c r="F108" s="215"/>
      <c r="G108" s="215"/>
      <c r="H108" s="215"/>
      <c r="I108" s="215"/>
      <c r="J108" s="215"/>
      <c r="K108" s="215"/>
      <c r="L108" s="215"/>
      <c r="M108" s="215"/>
      <c r="N108" s="215"/>
      <c r="O108" s="215"/>
      <c r="P108" s="215"/>
      <c r="Q108" s="215"/>
      <c r="R108" s="215"/>
      <c r="S108" s="215"/>
      <c r="T108" s="215"/>
      <c r="U108" s="215"/>
      <c r="V108" s="215"/>
      <c r="W108" s="228"/>
      <c r="X108" s="228"/>
      <c r="Y108" s="228"/>
      <c r="Z108" s="228"/>
      <c r="AA108" s="228"/>
      <c r="AB108" s="228"/>
      <c r="AC108" s="228"/>
      <c r="AD108" s="228"/>
      <c r="AE108" s="228"/>
      <c r="AF108" s="228"/>
      <c r="AG108" s="228"/>
      <c r="AH108" s="228"/>
      <c r="AI108" s="228"/>
      <c r="AJ108" s="228"/>
      <c r="AK108" s="228"/>
      <c r="AL108" s="228"/>
      <c r="AM108" s="228"/>
    </row>
    <row r="109" spans="1:39" x14ac:dyDescent="0.25">
      <c r="A109" s="211"/>
      <c r="B109" s="271"/>
      <c r="C109" s="215"/>
      <c r="D109" s="215"/>
      <c r="E109" s="215"/>
      <c r="F109" s="215"/>
      <c r="G109" s="215"/>
      <c r="H109" s="215"/>
      <c r="I109" s="215"/>
      <c r="J109" s="215"/>
      <c r="K109" s="215"/>
      <c r="L109" s="215"/>
      <c r="M109" s="215"/>
      <c r="N109" s="215"/>
      <c r="O109" s="215"/>
      <c r="P109" s="215"/>
      <c r="Q109" s="215"/>
      <c r="R109" s="215"/>
      <c r="S109" s="215"/>
      <c r="T109" s="215"/>
      <c r="U109" s="215"/>
      <c r="V109" s="215"/>
      <c r="W109" s="228"/>
      <c r="X109" s="228"/>
      <c r="Y109" s="228"/>
      <c r="Z109" s="228"/>
      <c r="AA109" s="228"/>
      <c r="AB109" s="228"/>
      <c r="AC109" s="228"/>
      <c r="AD109" s="228"/>
      <c r="AE109" s="228"/>
      <c r="AF109" s="228"/>
      <c r="AG109" s="228"/>
      <c r="AH109" s="228"/>
      <c r="AI109" s="228"/>
      <c r="AJ109" s="228"/>
      <c r="AK109" s="228"/>
      <c r="AL109" s="228"/>
      <c r="AM109" s="228"/>
    </row>
    <row r="110" spans="1:39" x14ac:dyDescent="0.25">
      <c r="A110" s="211"/>
      <c r="B110" s="271"/>
      <c r="C110" s="215"/>
      <c r="D110" s="215"/>
      <c r="E110" s="215"/>
      <c r="F110" s="215"/>
      <c r="G110" s="215"/>
      <c r="H110" s="215"/>
      <c r="I110" s="215"/>
      <c r="J110" s="215"/>
      <c r="K110" s="215"/>
      <c r="L110" s="215"/>
      <c r="M110" s="215"/>
      <c r="N110" s="215"/>
      <c r="O110" s="215"/>
      <c r="P110" s="215"/>
      <c r="Q110" s="215"/>
      <c r="R110" s="215"/>
      <c r="S110" s="215"/>
      <c r="T110" s="215"/>
      <c r="U110" s="215"/>
      <c r="V110" s="215"/>
      <c r="W110" s="228"/>
      <c r="X110" s="228"/>
      <c r="Y110" s="228"/>
      <c r="Z110" s="228"/>
      <c r="AA110" s="228"/>
      <c r="AB110" s="228"/>
      <c r="AC110" s="228"/>
      <c r="AD110" s="228"/>
      <c r="AE110" s="228"/>
      <c r="AF110" s="228"/>
      <c r="AG110" s="228"/>
      <c r="AH110" s="228"/>
      <c r="AI110" s="228"/>
      <c r="AJ110" s="228"/>
      <c r="AK110" s="228"/>
      <c r="AL110" s="228"/>
      <c r="AM110" s="228"/>
    </row>
    <row r="111" spans="1:39" x14ac:dyDescent="0.25">
      <c r="A111" s="211"/>
      <c r="B111" s="215"/>
      <c r="C111" s="215"/>
      <c r="D111" s="215"/>
      <c r="E111" s="215"/>
      <c r="F111" s="215"/>
      <c r="G111" s="215"/>
      <c r="H111" s="215"/>
      <c r="I111" s="215"/>
      <c r="J111" s="215"/>
      <c r="K111" s="215"/>
      <c r="L111" s="215"/>
      <c r="M111" s="215"/>
      <c r="N111" s="215"/>
      <c r="O111" s="215"/>
      <c r="P111" s="215"/>
      <c r="Q111" s="215"/>
      <c r="R111" s="215"/>
      <c r="S111" s="215"/>
      <c r="T111" s="215"/>
      <c r="U111" s="215"/>
      <c r="V111" s="215"/>
      <c r="W111" s="228"/>
      <c r="X111" s="228"/>
      <c r="Y111" s="228"/>
      <c r="Z111" s="228"/>
      <c r="AA111" s="228"/>
      <c r="AB111" s="228"/>
      <c r="AC111" s="228"/>
      <c r="AD111" s="228"/>
      <c r="AE111" s="228"/>
      <c r="AF111" s="228"/>
      <c r="AG111" s="228"/>
      <c r="AH111" s="228"/>
      <c r="AI111" s="228"/>
      <c r="AJ111" s="228"/>
      <c r="AK111" s="228"/>
      <c r="AL111" s="228"/>
      <c r="AM111" s="228"/>
    </row>
    <row r="112" spans="1:39" ht="13" x14ac:dyDescent="0.3">
      <c r="A112" s="211"/>
      <c r="B112" s="299"/>
      <c r="C112" s="215"/>
      <c r="D112" s="215"/>
      <c r="E112" s="215"/>
      <c r="F112" s="215"/>
      <c r="G112" s="215"/>
      <c r="H112" s="215"/>
      <c r="I112" s="215"/>
      <c r="J112" s="215"/>
      <c r="K112" s="215"/>
      <c r="L112" s="215"/>
      <c r="M112" s="215"/>
      <c r="N112" s="215"/>
      <c r="O112" s="215"/>
      <c r="P112" s="215"/>
      <c r="Q112" s="215"/>
      <c r="R112" s="215"/>
      <c r="S112" s="215"/>
      <c r="T112" s="215"/>
      <c r="U112" s="215"/>
      <c r="V112" s="215"/>
      <c r="W112" s="228"/>
      <c r="X112" s="228"/>
      <c r="Y112" s="228"/>
      <c r="Z112" s="228"/>
      <c r="AA112" s="228"/>
      <c r="AB112" s="228"/>
      <c r="AC112" s="228"/>
      <c r="AD112" s="228"/>
      <c r="AE112" s="228"/>
      <c r="AF112" s="228"/>
      <c r="AG112" s="228"/>
      <c r="AH112" s="228"/>
      <c r="AI112" s="228"/>
      <c r="AJ112" s="228"/>
      <c r="AK112" s="228"/>
      <c r="AL112" s="228"/>
      <c r="AM112" s="228"/>
    </row>
    <row r="113" spans="1:39" x14ac:dyDescent="0.25">
      <c r="A113" s="211"/>
      <c r="B113" s="300"/>
      <c r="C113" s="301"/>
      <c r="D113" s="301"/>
      <c r="E113" s="301"/>
      <c r="F113" s="215"/>
      <c r="G113" s="215"/>
      <c r="H113" s="215"/>
      <c r="I113" s="215"/>
      <c r="J113" s="215"/>
      <c r="K113" s="215"/>
      <c r="L113" s="215"/>
      <c r="M113" s="215"/>
      <c r="N113" s="215"/>
      <c r="O113" s="215"/>
      <c r="P113" s="215"/>
      <c r="Q113" s="215"/>
      <c r="R113" s="215"/>
      <c r="S113" s="215"/>
      <c r="T113" s="215"/>
      <c r="U113" s="215"/>
      <c r="V113" s="215"/>
      <c r="W113" s="228"/>
      <c r="X113" s="228"/>
      <c r="Y113" s="228"/>
      <c r="Z113" s="228"/>
      <c r="AA113" s="228"/>
      <c r="AB113" s="228"/>
      <c r="AC113" s="228"/>
      <c r="AD113" s="228"/>
      <c r="AE113" s="228"/>
      <c r="AF113" s="228"/>
      <c r="AG113" s="228"/>
      <c r="AH113" s="228"/>
      <c r="AI113" s="228"/>
      <c r="AJ113" s="228"/>
      <c r="AK113" s="228"/>
      <c r="AL113" s="228"/>
      <c r="AM113" s="228"/>
    </row>
    <row r="114" spans="1:39" x14ac:dyDescent="0.25">
      <c r="A114" s="211"/>
      <c r="B114" s="300"/>
      <c r="C114" s="301"/>
      <c r="D114" s="301"/>
      <c r="E114" s="301"/>
      <c r="F114" s="215"/>
      <c r="G114" s="215"/>
      <c r="H114" s="215"/>
      <c r="I114" s="215"/>
      <c r="J114" s="215"/>
      <c r="K114" s="215"/>
      <c r="L114" s="215"/>
      <c r="M114" s="215"/>
      <c r="N114" s="215"/>
      <c r="O114" s="215"/>
      <c r="P114" s="215"/>
      <c r="Q114" s="215"/>
      <c r="R114" s="215"/>
      <c r="S114" s="215"/>
      <c r="T114" s="215"/>
      <c r="U114" s="215"/>
      <c r="V114" s="215"/>
      <c r="W114" s="228"/>
      <c r="X114" s="228"/>
      <c r="Y114" s="228"/>
      <c r="Z114" s="228"/>
      <c r="AA114" s="228"/>
      <c r="AB114" s="228"/>
      <c r="AC114" s="228"/>
      <c r="AD114" s="228"/>
      <c r="AE114" s="228"/>
      <c r="AF114" s="228"/>
      <c r="AG114" s="228"/>
      <c r="AH114" s="228"/>
      <c r="AI114" s="228"/>
      <c r="AJ114" s="228"/>
      <c r="AK114" s="228"/>
      <c r="AL114" s="228"/>
      <c r="AM114" s="228"/>
    </row>
    <row r="115" spans="1:39" x14ac:dyDescent="0.25">
      <c r="A115" s="211"/>
      <c r="B115" s="300"/>
      <c r="C115" s="236"/>
      <c r="D115" s="301"/>
      <c r="E115" s="301"/>
      <c r="F115" s="215"/>
      <c r="G115" s="215"/>
      <c r="H115" s="215"/>
      <c r="I115" s="215"/>
      <c r="J115" s="215"/>
      <c r="K115" s="215"/>
      <c r="L115" s="215"/>
      <c r="M115" s="215"/>
      <c r="N115" s="215"/>
      <c r="O115" s="215"/>
      <c r="P115" s="215"/>
      <c r="Q115" s="215"/>
      <c r="R115" s="215"/>
      <c r="S115" s="215"/>
      <c r="T115" s="215"/>
      <c r="U115" s="215"/>
      <c r="V115" s="215"/>
      <c r="W115" s="228"/>
      <c r="X115" s="228"/>
      <c r="Y115" s="228"/>
      <c r="Z115" s="228"/>
      <c r="AA115" s="228"/>
      <c r="AB115" s="228"/>
      <c r="AC115" s="228"/>
      <c r="AD115" s="228"/>
      <c r="AE115" s="228"/>
      <c r="AF115" s="228"/>
      <c r="AG115" s="228"/>
      <c r="AH115" s="228"/>
      <c r="AI115" s="228"/>
      <c r="AJ115" s="228"/>
      <c r="AK115" s="228"/>
      <c r="AL115" s="228"/>
      <c r="AM115" s="228"/>
    </row>
    <row r="116" spans="1:39" x14ac:dyDescent="0.25">
      <c r="A116" s="211"/>
      <c r="B116" s="301"/>
      <c r="C116" s="265"/>
      <c r="D116" s="266"/>
      <c r="E116" s="301"/>
      <c r="F116" s="215"/>
      <c r="G116" s="215"/>
      <c r="H116" s="215"/>
      <c r="I116" s="215"/>
      <c r="J116" s="215"/>
      <c r="K116" s="215"/>
      <c r="L116" s="215"/>
      <c r="M116" s="215"/>
      <c r="N116" s="215"/>
      <c r="O116" s="215"/>
      <c r="P116" s="215"/>
      <c r="Q116" s="215"/>
      <c r="R116" s="215"/>
      <c r="S116" s="215"/>
      <c r="T116" s="215"/>
      <c r="U116" s="215"/>
      <c r="V116" s="215"/>
      <c r="W116" s="228"/>
      <c r="X116" s="228"/>
      <c r="Y116" s="228"/>
      <c r="Z116" s="228"/>
      <c r="AA116" s="228"/>
      <c r="AB116" s="228"/>
      <c r="AC116" s="228"/>
      <c r="AD116" s="228"/>
      <c r="AE116" s="228"/>
      <c r="AF116" s="228"/>
      <c r="AG116" s="228"/>
      <c r="AH116" s="228"/>
      <c r="AI116" s="228"/>
      <c r="AJ116" s="228"/>
      <c r="AK116" s="228"/>
      <c r="AL116" s="228"/>
      <c r="AM116" s="228"/>
    </row>
    <row r="117" spans="1:39" x14ac:dyDescent="0.25">
      <c r="A117" s="211"/>
      <c r="B117" s="301"/>
      <c r="C117" s="265"/>
      <c r="D117" s="266"/>
      <c r="E117" s="301"/>
      <c r="F117" s="215"/>
      <c r="G117" s="215"/>
      <c r="H117" s="215"/>
      <c r="I117" s="215"/>
      <c r="J117" s="231"/>
      <c r="K117" s="215"/>
      <c r="L117" s="215"/>
      <c r="M117" s="215"/>
      <c r="N117" s="215"/>
      <c r="O117" s="215"/>
      <c r="P117" s="215"/>
      <c r="Q117" s="215"/>
      <c r="R117" s="215"/>
      <c r="S117" s="215"/>
      <c r="T117" s="215"/>
      <c r="U117" s="215"/>
      <c r="V117" s="215"/>
      <c r="W117" s="228"/>
      <c r="X117" s="228"/>
      <c r="Y117" s="228"/>
      <c r="Z117" s="228"/>
      <c r="AA117" s="228"/>
      <c r="AB117" s="228"/>
      <c r="AC117" s="228"/>
      <c r="AD117" s="228"/>
      <c r="AE117" s="228"/>
      <c r="AF117" s="228"/>
      <c r="AG117" s="228"/>
      <c r="AH117" s="228"/>
      <c r="AI117" s="228"/>
      <c r="AJ117" s="228"/>
      <c r="AK117" s="228"/>
      <c r="AL117" s="228"/>
      <c r="AM117" s="228"/>
    </row>
    <row r="118" spans="1:39" x14ac:dyDescent="0.25">
      <c r="A118" s="211"/>
      <c r="B118" s="301"/>
      <c r="C118" s="266"/>
      <c r="D118" s="215"/>
      <c r="E118" s="301"/>
      <c r="F118" s="215"/>
      <c r="G118" s="215"/>
      <c r="H118" s="215"/>
      <c r="I118" s="215"/>
      <c r="J118" s="231"/>
      <c r="K118" s="215"/>
      <c r="L118" s="215"/>
      <c r="M118" s="215"/>
      <c r="N118" s="215"/>
      <c r="O118" s="215"/>
      <c r="P118" s="215"/>
      <c r="Q118" s="215"/>
      <c r="R118" s="215"/>
      <c r="S118" s="215"/>
      <c r="T118" s="215"/>
      <c r="U118" s="215"/>
      <c r="V118" s="215"/>
      <c r="W118" s="228"/>
      <c r="X118" s="228"/>
      <c r="Y118" s="228"/>
      <c r="Z118" s="228"/>
      <c r="AA118" s="228"/>
      <c r="AB118" s="228"/>
      <c r="AC118" s="228"/>
      <c r="AD118" s="228"/>
      <c r="AE118" s="228"/>
      <c r="AF118" s="228"/>
      <c r="AG118" s="228"/>
      <c r="AH118" s="228"/>
      <c r="AI118" s="228"/>
      <c r="AJ118" s="228"/>
      <c r="AK118" s="228"/>
      <c r="AL118" s="228"/>
      <c r="AM118" s="228"/>
    </row>
    <row r="119" spans="1:39" x14ac:dyDescent="0.25">
      <c r="A119" s="211"/>
      <c r="B119" s="300"/>
      <c r="C119" s="301"/>
      <c r="D119" s="301"/>
      <c r="E119" s="301"/>
      <c r="F119" s="215"/>
      <c r="G119" s="215"/>
      <c r="H119" s="215"/>
      <c r="I119" s="215"/>
      <c r="J119" s="215"/>
      <c r="K119" s="215"/>
      <c r="L119" s="215"/>
      <c r="M119" s="215"/>
      <c r="N119" s="215"/>
      <c r="O119" s="215"/>
      <c r="P119" s="215"/>
      <c r="Q119" s="215"/>
      <c r="R119" s="215"/>
      <c r="S119" s="215"/>
      <c r="T119" s="215"/>
      <c r="U119" s="215"/>
      <c r="V119" s="215"/>
      <c r="W119" s="228"/>
      <c r="X119" s="228"/>
      <c r="Y119" s="228"/>
      <c r="Z119" s="228"/>
      <c r="AA119" s="228"/>
      <c r="AB119" s="228"/>
      <c r="AC119" s="228"/>
      <c r="AD119" s="228"/>
      <c r="AE119" s="228"/>
      <c r="AF119" s="228"/>
      <c r="AG119" s="228"/>
      <c r="AH119" s="228"/>
      <c r="AI119" s="228"/>
      <c r="AJ119" s="228"/>
      <c r="AK119" s="228"/>
      <c r="AL119" s="228"/>
      <c r="AM119" s="228"/>
    </row>
    <row r="120" spans="1:39" x14ac:dyDescent="0.25">
      <c r="A120" s="274"/>
      <c r="B120" s="277"/>
      <c r="C120" s="278"/>
      <c r="D120" s="278"/>
      <c r="E120" s="278"/>
      <c r="F120" s="216"/>
      <c r="G120" s="216"/>
      <c r="H120" s="216"/>
      <c r="I120" s="216"/>
      <c r="J120" s="216"/>
      <c r="K120" s="216"/>
      <c r="L120" s="216"/>
      <c r="M120" s="216"/>
      <c r="N120" s="216"/>
      <c r="O120" s="216"/>
      <c r="P120" s="216"/>
      <c r="Q120" s="216"/>
      <c r="R120" s="216"/>
      <c r="S120" s="216"/>
      <c r="T120" s="216"/>
      <c r="U120" s="216"/>
      <c r="V120" s="216"/>
    </row>
    <row r="121" spans="1:39" x14ac:dyDescent="0.25">
      <c r="A121" s="274"/>
      <c r="B121" s="277"/>
      <c r="C121" s="278"/>
      <c r="D121" s="278"/>
      <c r="E121" s="278"/>
      <c r="F121" s="216"/>
      <c r="G121" s="216"/>
      <c r="H121" s="216"/>
      <c r="I121" s="216"/>
      <c r="J121" s="216"/>
      <c r="K121" s="216"/>
      <c r="L121" s="216"/>
      <c r="M121" s="216"/>
      <c r="N121" s="216"/>
      <c r="O121" s="216"/>
      <c r="P121" s="216"/>
      <c r="Q121" s="216"/>
      <c r="R121" s="216"/>
      <c r="S121" s="216"/>
      <c r="T121" s="216"/>
      <c r="U121" s="216"/>
      <c r="V121" s="216"/>
    </row>
    <row r="122" spans="1:39" x14ac:dyDescent="0.25">
      <c r="A122" s="274"/>
      <c r="B122" s="277"/>
      <c r="C122" s="279"/>
      <c r="D122" s="278"/>
      <c r="E122" s="278"/>
      <c r="F122" s="216"/>
      <c r="G122" s="216"/>
      <c r="H122" s="216"/>
      <c r="I122" s="216"/>
      <c r="J122" s="216"/>
      <c r="K122" s="216"/>
      <c r="L122" s="216"/>
      <c r="M122" s="216"/>
      <c r="N122" s="216"/>
      <c r="O122" s="216"/>
      <c r="P122" s="216"/>
      <c r="Q122" s="216"/>
      <c r="R122" s="216"/>
      <c r="S122" s="216"/>
      <c r="T122" s="216"/>
      <c r="U122" s="216"/>
      <c r="V122" s="216"/>
    </row>
    <row r="123" spans="1:39" x14ac:dyDescent="0.25">
      <c r="A123" s="274"/>
      <c r="B123" s="216"/>
      <c r="C123" s="275"/>
      <c r="D123" s="276"/>
      <c r="E123" s="216"/>
      <c r="F123" s="216"/>
      <c r="G123" s="216"/>
      <c r="H123" s="216"/>
      <c r="I123" s="216"/>
      <c r="J123" s="216"/>
      <c r="K123" s="216"/>
      <c r="L123" s="216"/>
      <c r="M123" s="216"/>
      <c r="N123" s="216"/>
      <c r="O123" s="281"/>
      <c r="P123" s="216"/>
      <c r="Q123" s="216"/>
      <c r="R123" s="216"/>
      <c r="S123" s="216"/>
      <c r="T123" s="216"/>
      <c r="U123" s="216"/>
      <c r="V123" s="216"/>
    </row>
    <row r="124" spans="1:39" x14ac:dyDescent="0.25">
      <c r="A124" s="274"/>
      <c r="B124" s="216"/>
      <c r="C124" s="276"/>
      <c r="D124" s="216"/>
      <c r="E124" s="216"/>
      <c r="F124" s="216"/>
      <c r="G124" s="216"/>
      <c r="H124" s="216"/>
      <c r="I124" s="216"/>
      <c r="J124" s="216"/>
      <c r="K124" s="216"/>
      <c r="L124" s="216"/>
      <c r="M124" s="216"/>
      <c r="N124" s="216"/>
      <c r="O124" s="216"/>
      <c r="P124" s="216"/>
      <c r="Q124" s="216"/>
      <c r="R124" s="216"/>
      <c r="S124" s="216"/>
      <c r="T124" s="216"/>
      <c r="U124" s="216"/>
      <c r="V124" s="216"/>
    </row>
    <row r="125" spans="1:39" x14ac:dyDescent="0.25">
      <c r="A125" s="274"/>
      <c r="B125" s="216"/>
      <c r="C125" s="216"/>
      <c r="D125" s="216"/>
      <c r="E125" s="216"/>
      <c r="F125" s="216"/>
      <c r="G125" s="216"/>
      <c r="H125" s="216"/>
      <c r="I125" s="216"/>
      <c r="J125" s="216"/>
      <c r="K125" s="216"/>
      <c r="L125" s="216"/>
      <c r="M125" s="216"/>
      <c r="N125" s="216"/>
      <c r="O125" s="216"/>
      <c r="P125" s="216"/>
      <c r="Q125" s="216"/>
      <c r="R125" s="216"/>
      <c r="S125" s="216"/>
      <c r="T125" s="216"/>
      <c r="U125" s="216"/>
      <c r="V125" s="216"/>
    </row>
    <row r="126" spans="1:39" x14ac:dyDescent="0.25">
      <c r="A126" s="274"/>
      <c r="B126" s="216"/>
      <c r="C126" s="216"/>
      <c r="D126" s="216"/>
      <c r="E126" s="216"/>
      <c r="F126" s="216"/>
      <c r="G126" s="216"/>
      <c r="H126" s="216"/>
      <c r="I126" s="216"/>
      <c r="J126" s="216"/>
      <c r="K126" s="216"/>
      <c r="L126" s="216"/>
      <c r="M126" s="216"/>
      <c r="N126" s="216"/>
      <c r="O126" s="239"/>
      <c r="P126" s="216"/>
      <c r="Q126" s="216"/>
      <c r="R126" s="216"/>
      <c r="S126" s="216"/>
      <c r="T126" s="216"/>
      <c r="U126" s="216"/>
      <c r="V126" s="216"/>
    </row>
    <row r="127" spans="1:39" x14ac:dyDescent="0.25">
      <c r="A127" s="274"/>
      <c r="B127" s="216"/>
      <c r="C127" s="216"/>
      <c r="D127" s="216"/>
      <c r="E127" s="216"/>
      <c r="F127" s="216"/>
      <c r="G127" s="216"/>
      <c r="H127" s="216"/>
      <c r="I127" s="216"/>
      <c r="J127" s="216"/>
      <c r="K127" s="216"/>
      <c r="L127" s="216"/>
      <c r="M127" s="216"/>
      <c r="N127" s="216"/>
      <c r="O127" s="280"/>
      <c r="P127" s="216"/>
      <c r="Q127" s="216"/>
      <c r="R127" s="216"/>
      <c r="S127" s="216"/>
      <c r="T127" s="216"/>
      <c r="U127" s="216"/>
      <c r="V127" s="216"/>
    </row>
    <row r="128" spans="1:39" x14ac:dyDescent="0.25">
      <c r="A128" s="274"/>
      <c r="B128" s="216"/>
      <c r="C128" s="216"/>
      <c r="D128" s="216"/>
      <c r="E128" s="216"/>
      <c r="F128" s="216"/>
      <c r="G128" s="216"/>
      <c r="H128" s="216"/>
      <c r="I128" s="216"/>
      <c r="J128" s="216"/>
      <c r="K128" s="216"/>
      <c r="L128" s="216"/>
      <c r="M128" s="216"/>
      <c r="N128" s="216"/>
      <c r="O128" s="216"/>
      <c r="P128" s="216"/>
      <c r="Q128" s="216"/>
      <c r="R128" s="216"/>
      <c r="S128" s="216"/>
      <c r="T128" s="216"/>
      <c r="U128" s="216"/>
      <c r="V128" s="216"/>
    </row>
    <row r="129" spans="1:22" ht="13" x14ac:dyDescent="0.3">
      <c r="A129" s="274"/>
      <c r="B129" s="282"/>
      <c r="C129" s="216"/>
      <c r="D129" s="216"/>
      <c r="E129" s="216"/>
      <c r="F129" s="216"/>
      <c r="G129" s="216"/>
      <c r="H129" s="216"/>
      <c r="I129" s="216"/>
      <c r="J129" s="216"/>
      <c r="K129" s="216"/>
      <c r="L129" s="216"/>
      <c r="M129" s="216"/>
      <c r="N129" s="216"/>
      <c r="O129" s="216"/>
      <c r="P129" s="216"/>
      <c r="Q129" s="216"/>
      <c r="R129" s="216"/>
      <c r="S129" s="216"/>
      <c r="T129" s="216"/>
      <c r="U129" s="216"/>
      <c r="V129" s="216"/>
    </row>
    <row r="130" spans="1:22" x14ac:dyDescent="0.25">
      <c r="A130" s="274"/>
      <c r="B130" s="283"/>
      <c r="C130" s="216"/>
      <c r="D130" s="216"/>
      <c r="E130" s="216"/>
      <c r="F130" s="216"/>
      <c r="G130" s="216"/>
      <c r="H130" s="216"/>
      <c r="I130" s="216"/>
      <c r="J130" s="216"/>
      <c r="K130" s="216"/>
      <c r="L130" s="216"/>
      <c r="M130" s="216"/>
      <c r="N130" s="216"/>
      <c r="O130" s="239"/>
      <c r="P130" s="216"/>
      <c r="Q130" s="216"/>
      <c r="R130" s="216"/>
      <c r="S130" s="216"/>
      <c r="T130" s="216"/>
      <c r="U130" s="216"/>
      <c r="V130" s="216"/>
    </row>
    <row r="131" spans="1:22" x14ac:dyDescent="0.25">
      <c r="A131" s="274"/>
      <c r="B131" s="216"/>
      <c r="C131" s="216"/>
      <c r="D131" s="216"/>
      <c r="E131" s="216"/>
      <c r="F131" s="216"/>
      <c r="G131" s="216"/>
      <c r="H131" s="216"/>
      <c r="I131" s="216"/>
      <c r="J131" s="216"/>
      <c r="K131" s="216"/>
      <c r="L131" s="216"/>
      <c r="M131" s="216"/>
      <c r="N131" s="216"/>
      <c r="O131" s="216"/>
      <c r="P131" s="280"/>
      <c r="Q131" s="216"/>
      <c r="R131" s="216"/>
      <c r="S131" s="216"/>
      <c r="T131" s="216"/>
      <c r="U131" s="216"/>
      <c r="V131" s="216"/>
    </row>
    <row r="132" spans="1:22" x14ac:dyDescent="0.25">
      <c r="A132" s="274"/>
      <c r="B132" s="216"/>
      <c r="C132" s="216"/>
      <c r="D132" s="216"/>
      <c r="E132" s="216"/>
      <c r="F132" s="216"/>
      <c r="G132" s="216"/>
      <c r="H132" s="216"/>
      <c r="I132" s="216"/>
      <c r="J132" s="216"/>
      <c r="K132" s="216"/>
      <c r="L132" s="216"/>
      <c r="M132" s="216"/>
      <c r="N132" s="216"/>
      <c r="O132" s="216"/>
      <c r="P132" s="216"/>
      <c r="Q132" s="243"/>
      <c r="R132" s="216"/>
      <c r="S132" s="216"/>
      <c r="T132" s="216"/>
      <c r="U132" s="216"/>
      <c r="V132" s="216"/>
    </row>
    <row r="133" spans="1:22" x14ac:dyDescent="0.25">
      <c r="A133" s="274"/>
      <c r="B133" s="283"/>
      <c r="C133" s="216"/>
      <c r="D133" s="216"/>
      <c r="E133" s="216"/>
      <c r="F133" s="216"/>
      <c r="G133" s="216"/>
      <c r="H133" s="216"/>
      <c r="I133" s="216"/>
      <c r="J133" s="216"/>
      <c r="K133" s="216"/>
      <c r="L133" s="216"/>
      <c r="M133" s="216"/>
      <c r="N133" s="216"/>
      <c r="O133" s="216"/>
      <c r="P133" s="216"/>
      <c r="Q133" s="216"/>
      <c r="R133" s="216"/>
      <c r="S133" s="216"/>
      <c r="T133" s="216"/>
      <c r="U133" s="216"/>
      <c r="V133" s="216"/>
    </row>
    <row r="134" spans="1:22" x14ac:dyDescent="0.25">
      <c r="A134" s="274"/>
      <c r="B134" s="216"/>
      <c r="C134" s="216"/>
      <c r="D134" s="216"/>
      <c r="E134" s="216"/>
      <c r="F134" s="216"/>
      <c r="G134" s="216"/>
      <c r="H134" s="216"/>
      <c r="I134" s="216"/>
      <c r="J134" s="216"/>
      <c r="K134" s="216"/>
      <c r="L134" s="216"/>
      <c r="M134" s="216"/>
      <c r="N134" s="216"/>
      <c r="O134" s="216"/>
      <c r="P134" s="216"/>
      <c r="Q134" s="216"/>
      <c r="R134" s="216"/>
      <c r="S134" s="216"/>
      <c r="T134" s="216"/>
      <c r="U134" s="216"/>
      <c r="V134" s="216"/>
    </row>
    <row r="135" spans="1:22" x14ac:dyDescent="0.25">
      <c r="A135" s="274"/>
      <c r="B135" s="216"/>
      <c r="C135" s="216"/>
      <c r="D135" s="216"/>
      <c r="E135" s="216"/>
      <c r="F135" s="216"/>
      <c r="G135" s="216"/>
      <c r="H135" s="216"/>
      <c r="I135" s="216"/>
      <c r="J135" s="216"/>
      <c r="K135" s="216"/>
      <c r="L135" s="216"/>
      <c r="M135" s="216"/>
      <c r="N135" s="216"/>
      <c r="O135" s="216"/>
      <c r="P135" s="216"/>
      <c r="Q135" s="216"/>
      <c r="R135" s="216"/>
      <c r="S135" s="216"/>
      <c r="T135" s="216"/>
      <c r="U135" s="216"/>
      <c r="V135" s="216"/>
    </row>
    <row r="136" spans="1:22" x14ac:dyDescent="0.25">
      <c r="A136" s="274"/>
      <c r="B136" s="216"/>
      <c r="C136" s="216"/>
      <c r="D136" s="216"/>
      <c r="E136" s="216"/>
      <c r="F136" s="216"/>
      <c r="G136" s="216"/>
      <c r="H136" s="216"/>
      <c r="I136" s="216"/>
      <c r="J136" s="216"/>
      <c r="K136" s="216"/>
      <c r="L136" s="216"/>
      <c r="M136" s="216"/>
      <c r="N136" s="216"/>
      <c r="O136" s="216"/>
      <c r="P136" s="216"/>
      <c r="Q136" s="216"/>
      <c r="R136" s="216"/>
      <c r="S136" s="216"/>
      <c r="T136" s="216"/>
      <c r="U136" s="216"/>
      <c r="V136" s="216"/>
    </row>
    <row r="137" spans="1:22" x14ac:dyDescent="0.25">
      <c r="A137" s="274"/>
      <c r="B137" s="216"/>
      <c r="C137" s="216"/>
      <c r="D137" s="216"/>
      <c r="E137" s="216"/>
      <c r="F137" s="216"/>
      <c r="G137" s="216"/>
      <c r="H137" s="216"/>
      <c r="I137" s="216"/>
      <c r="J137" s="216"/>
      <c r="K137" s="216"/>
      <c r="L137" s="216"/>
      <c r="M137" s="216"/>
      <c r="N137" s="216"/>
      <c r="O137" s="216"/>
      <c r="P137" s="216"/>
      <c r="Q137" s="216"/>
      <c r="R137" s="216"/>
      <c r="S137" s="216"/>
      <c r="T137" s="216"/>
      <c r="U137" s="216"/>
      <c r="V137" s="216"/>
    </row>
    <row r="138" spans="1:22" x14ac:dyDescent="0.25">
      <c r="A138" s="274"/>
      <c r="B138" s="216"/>
      <c r="C138" s="216"/>
      <c r="D138" s="216"/>
      <c r="E138" s="216"/>
      <c r="F138" s="216"/>
      <c r="G138" s="216"/>
      <c r="H138" s="216"/>
      <c r="I138" s="216"/>
      <c r="J138" s="216"/>
      <c r="K138" s="216"/>
      <c r="L138" s="216"/>
      <c r="M138" s="216"/>
      <c r="N138" s="216"/>
      <c r="O138" s="216"/>
      <c r="P138" s="216"/>
      <c r="Q138" s="216"/>
      <c r="R138" s="216"/>
      <c r="S138" s="216"/>
      <c r="T138" s="216"/>
      <c r="U138" s="216"/>
      <c r="V138" s="216"/>
    </row>
    <row r="139" spans="1:22" x14ac:dyDescent="0.25">
      <c r="A139" s="274"/>
      <c r="B139" s="216"/>
      <c r="C139" s="216"/>
      <c r="D139" s="216"/>
      <c r="E139" s="216"/>
      <c r="F139" s="216"/>
      <c r="G139" s="216"/>
      <c r="H139" s="216"/>
      <c r="I139" s="216"/>
      <c r="J139" s="216"/>
      <c r="K139" s="216"/>
      <c r="L139" s="216"/>
      <c r="M139" s="216"/>
      <c r="N139" s="216"/>
      <c r="O139" s="216"/>
      <c r="P139" s="216"/>
      <c r="Q139" s="216"/>
      <c r="R139" s="216"/>
      <c r="S139" s="216"/>
      <c r="T139" s="216"/>
      <c r="U139" s="216"/>
      <c r="V139" s="216"/>
    </row>
    <row r="140" spans="1:22" x14ac:dyDescent="0.25">
      <c r="A140" s="274"/>
      <c r="B140" s="216"/>
      <c r="C140" s="216"/>
      <c r="D140" s="216"/>
      <c r="E140" s="216"/>
      <c r="F140" s="216"/>
      <c r="G140" s="216"/>
      <c r="H140" s="216"/>
      <c r="I140" s="216"/>
      <c r="J140" s="216"/>
      <c r="K140" s="216"/>
      <c r="L140" s="216"/>
      <c r="M140" s="216"/>
      <c r="N140" s="216"/>
      <c r="O140" s="216"/>
      <c r="P140" s="216"/>
      <c r="Q140" s="216"/>
      <c r="R140" s="216"/>
      <c r="S140" s="216"/>
      <c r="T140" s="216"/>
      <c r="U140" s="216"/>
      <c r="V140" s="216"/>
    </row>
    <row r="141" spans="1:22" x14ac:dyDescent="0.25">
      <c r="A141" s="274"/>
      <c r="B141" s="216"/>
      <c r="C141" s="216"/>
      <c r="D141" s="216"/>
      <c r="E141" s="216"/>
      <c r="F141" s="216"/>
      <c r="G141" s="216"/>
      <c r="H141" s="216"/>
      <c r="I141" s="216"/>
      <c r="J141" s="216"/>
      <c r="K141" s="216"/>
      <c r="L141" s="216"/>
      <c r="M141" s="216"/>
      <c r="N141" s="216"/>
      <c r="O141" s="216"/>
      <c r="P141" s="216"/>
      <c r="Q141" s="216"/>
      <c r="R141" s="216"/>
      <c r="S141" s="216"/>
      <c r="T141" s="216"/>
      <c r="U141" s="216"/>
      <c r="V141" s="216"/>
    </row>
    <row r="142" spans="1:22" x14ac:dyDescent="0.25">
      <c r="A142" s="274"/>
      <c r="B142" s="216"/>
      <c r="C142" s="216"/>
      <c r="D142" s="216"/>
      <c r="E142" s="216"/>
      <c r="F142" s="216"/>
      <c r="G142" s="216"/>
      <c r="H142" s="216"/>
      <c r="I142" s="216"/>
      <c r="J142" s="216"/>
      <c r="K142" s="216"/>
      <c r="L142" s="216"/>
      <c r="M142" s="216"/>
      <c r="N142" s="216"/>
      <c r="O142" s="216"/>
      <c r="P142" s="216"/>
      <c r="Q142" s="216"/>
      <c r="R142" s="216"/>
      <c r="S142" s="216"/>
      <c r="T142" s="216"/>
      <c r="U142" s="216"/>
      <c r="V142" s="216"/>
    </row>
    <row r="143" spans="1:22" x14ac:dyDescent="0.25">
      <c r="A143" s="274"/>
      <c r="B143" s="216"/>
      <c r="C143" s="216"/>
      <c r="D143" s="216"/>
      <c r="E143" s="216"/>
      <c r="F143" s="216"/>
      <c r="G143" s="216"/>
      <c r="H143" s="216"/>
      <c r="I143" s="216"/>
      <c r="J143" s="216"/>
      <c r="K143" s="216"/>
      <c r="L143" s="216"/>
      <c r="M143" s="216"/>
      <c r="N143" s="216"/>
      <c r="O143" s="216"/>
      <c r="P143" s="216"/>
      <c r="Q143" s="216"/>
      <c r="R143" s="216"/>
      <c r="S143" s="216"/>
      <c r="T143" s="216"/>
      <c r="U143" s="216"/>
      <c r="V143" s="216"/>
    </row>
    <row r="144" spans="1:22" x14ac:dyDescent="0.25">
      <c r="A144" s="274"/>
      <c r="B144" s="216"/>
      <c r="C144" s="216"/>
      <c r="D144" s="216"/>
      <c r="E144" s="216"/>
      <c r="F144" s="216"/>
      <c r="G144" s="216"/>
      <c r="H144" s="216"/>
      <c r="I144" s="216"/>
      <c r="J144" s="216"/>
      <c r="K144" s="216"/>
      <c r="L144" s="216"/>
      <c r="M144" s="216"/>
      <c r="N144" s="216"/>
      <c r="O144" s="216"/>
      <c r="P144" s="216"/>
      <c r="Q144" s="216"/>
      <c r="R144" s="216"/>
      <c r="S144" s="216"/>
      <c r="T144" s="216"/>
      <c r="U144" s="216"/>
      <c r="V144" s="216"/>
    </row>
    <row r="145" spans="1:22" x14ac:dyDescent="0.25">
      <c r="A145" s="274"/>
      <c r="B145" s="216"/>
      <c r="C145" s="216"/>
      <c r="D145" s="216"/>
      <c r="E145" s="216"/>
      <c r="F145" s="216"/>
      <c r="G145" s="216"/>
      <c r="H145" s="216"/>
      <c r="I145" s="216"/>
      <c r="J145" s="216"/>
      <c r="K145" s="216"/>
      <c r="L145" s="216"/>
      <c r="M145" s="216"/>
      <c r="N145" s="216"/>
      <c r="O145" s="216"/>
      <c r="P145" s="216"/>
      <c r="Q145" s="216"/>
      <c r="R145" s="216"/>
      <c r="S145" s="216"/>
      <c r="T145" s="216"/>
      <c r="U145" s="216"/>
      <c r="V145" s="216"/>
    </row>
    <row r="146" spans="1:22" x14ac:dyDescent="0.25">
      <c r="A146" s="274"/>
      <c r="B146" s="216"/>
      <c r="C146" s="216"/>
      <c r="D146" s="216"/>
      <c r="E146" s="216"/>
      <c r="F146" s="216"/>
      <c r="G146" s="216"/>
      <c r="H146" s="216"/>
      <c r="I146" s="216"/>
      <c r="J146" s="216"/>
      <c r="K146" s="216"/>
      <c r="L146" s="216"/>
      <c r="M146" s="216"/>
      <c r="N146" s="216"/>
      <c r="O146" s="216"/>
      <c r="P146" s="216"/>
      <c r="Q146" s="216"/>
      <c r="R146" s="216"/>
      <c r="S146" s="216"/>
      <c r="T146" s="216"/>
      <c r="U146" s="216"/>
      <c r="V146" s="216"/>
    </row>
    <row r="147" spans="1:22" x14ac:dyDescent="0.25">
      <c r="A147" s="274"/>
      <c r="B147" s="216"/>
      <c r="C147" s="216"/>
      <c r="D147" s="216"/>
      <c r="E147" s="216"/>
      <c r="F147" s="216"/>
      <c r="G147" s="216"/>
      <c r="H147" s="216"/>
      <c r="I147" s="216"/>
      <c r="J147" s="216"/>
      <c r="K147" s="216"/>
      <c r="L147" s="216"/>
      <c r="M147" s="216"/>
      <c r="N147" s="216"/>
      <c r="O147" s="216"/>
      <c r="P147" s="216"/>
      <c r="Q147" s="216"/>
      <c r="R147" s="216"/>
      <c r="S147" s="216"/>
      <c r="T147" s="216"/>
      <c r="U147" s="216"/>
      <c r="V147" s="216"/>
    </row>
    <row r="148" spans="1:22" x14ac:dyDescent="0.25">
      <c r="A148" s="274"/>
      <c r="B148" s="216"/>
      <c r="C148" s="216"/>
      <c r="D148" s="216"/>
      <c r="E148" s="216"/>
      <c r="F148" s="216"/>
      <c r="G148" s="216"/>
      <c r="H148" s="216"/>
      <c r="I148" s="216"/>
      <c r="J148" s="216"/>
      <c r="K148" s="216"/>
      <c r="L148" s="216"/>
      <c r="M148" s="216"/>
      <c r="N148" s="216"/>
      <c r="O148" s="216"/>
      <c r="P148" s="216"/>
      <c r="Q148" s="216"/>
      <c r="R148" s="216"/>
      <c r="S148" s="216"/>
      <c r="T148" s="216"/>
      <c r="U148" s="216"/>
      <c r="V148" s="216"/>
    </row>
    <row r="149" spans="1:22" x14ac:dyDescent="0.25">
      <c r="A149" s="274"/>
      <c r="B149" s="216"/>
      <c r="C149" s="216"/>
      <c r="D149" s="216"/>
      <c r="E149" s="216"/>
      <c r="F149" s="216"/>
      <c r="G149" s="216"/>
      <c r="H149" s="216"/>
      <c r="I149" s="216"/>
      <c r="J149" s="216"/>
      <c r="K149" s="216"/>
      <c r="L149" s="216"/>
      <c r="M149" s="216"/>
      <c r="N149" s="216"/>
      <c r="O149" s="216"/>
      <c r="P149" s="216"/>
      <c r="Q149" s="216"/>
      <c r="R149" s="216"/>
      <c r="S149" s="216"/>
      <c r="T149" s="216"/>
      <c r="U149" s="216"/>
      <c r="V149" s="216"/>
    </row>
    <row r="150" spans="1:22" x14ac:dyDescent="0.25">
      <c r="A150" s="274"/>
      <c r="B150" s="216"/>
      <c r="C150" s="216"/>
      <c r="D150" s="216"/>
      <c r="E150" s="216"/>
      <c r="F150" s="216"/>
      <c r="G150" s="216"/>
      <c r="H150" s="216"/>
      <c r="I150" s="216"/>
      <c r="J150" s="216"/>
      <c r="K150" s="216"/>
      <c r="L150" s="216"/>
      <c r="M150" s="216"/>
      <c r="N150" s="216"/>
      <c r="O150" s="216"/>
      <c r="P150" s="216"/>
      <c r="Q150" s="216"/>
      <c r="R150" s="216"/>
      <c r="S150" s="216"/>
      <c r="T150" s="216"/>
      <c r="U150" s="216"/>
      <c r="V150" s="216"/>
    </row>
    <row r="151" spans="1:22" x14ac:dyDescent="0.25">
      <c r="A151" s="274"/>
      <c r="B151" s="216"/>
      <c r="C151" s="216"/>
      <c r="D151" s="216"/>
      <c r="E151" s="216"/>
      <c r="F151" s="216"/>
      <c r="G151" s="216"/>
      <c r="H151" s="216"/>
      <c r="I151" s="216"/>
      <c r="J151" s="216"/>
      <c r="K151" s="216"/>
      <c r="L151" s="216"/>
      <c r="M151" s="216"/>
      <c r="N151" s="216"/>
      <c r="O151" s="216"/>
      <c r="P151" s="216"/>
      <c r="Q151" s="216"/>
      <c r="R151" s="216"/>
      <c r="S151" s="216"/>
      <c r="T151" s="216"/>
      <c r="U151" s="216"/>
      <c r="V151" s="216"/>
    </row>
    <row r="152" spans="1:22" x14ac:dyDescent="0.25">
      <c r="A152" s="274"/>
      <c r="B152" s="216"/>
      <c r="C152" s="216"/>
      <c r="D152" s="216"/>
      <c r="E152" s="216"/>
      <c r="F152" s="216"/>
      <c r="G152" s="216"/>
      <c r="H152" s="216"/>
      <c r="I152" s="216"/>
      <c r="J152" s="216"/>
      <c r="K152" s="216"/>
      <c r="L152" s="216"/>
      <c r="M152" s="216"/>
      <c r="N152" s="216"/>
      <c r="O152" s="216"/>
      <c r="P152" s="216"/>
      <c r="Q152" s="216"/>
      <c r="R152" s="216"/>
      <c r="S152" s="216"/>
      <c r="T152" s="216"/>
      <c r="U152" s="216"/>
      <c r="V152" s="216"/>
    </row>
    <row r="153" spans="1:22" x14ac:dyDescent="0.25">
      <c r="A153" s="274"/>
      <c r="B153" s="216"/>
      <c r="C153" s="216"/>
      <c r="D153" s="216"/>
      <c r="E153" s="216"/>
      <c r="F153" s="216"/>
      <c r="G153" s="216"/>
      <c r="H153" s="216"/>
      <c r="I153" s="216"/>
      <c r="J153" s="216"/>
      <c r="K153" s="216"/>
      <c r="L153" s="216"/>
      <c r="M153" s="216"/>
      <c r="N153" s="216"/>
      <c r="O153" s="216"/>
      <c r="P153" s="216"/>
      <c r="Q153" s="216"/>
      <c r="R153" s="216"/>
      <c r="S153" s="216"/>
      <c r="T153" s="216"/>
      <c r="U153" s="216"/>
      <c r="V153" s="216"/>
    </row>
    <row r="154" spans="1:22" x14ac:dyDescent="0.25">
      <c r="A154" s="274"/>
      <c r="B154" s="216"/>
      <c r="C154" s="216"/>
      <c r="D154" s="216"/>
      <c r="E154" s="216"/>
      <c r="F154" s="216"/>
      <c r="G154" s="216"/>
      <c r="H154" s="216"/>
      <c r="I154" s="216"/>
      <c r="J154" s="216"/>
      <c r="K154" s="216"/>
      <c r="L154" s="216"/>
      <c r="M154" s="216"/>
      <c r="N154" s="216"/>
      <c r="O154" s="216"/>
      <c r="P154" s="216"/>
      <c r="Q154" s="216"/>
      <c r="R154" s="216"/>
      <c r="S154" s="216"/>
      <c r="T154" s="216"/>
      <c r="U154" s="216"/>
      <c r="V154" s="216"/>
    </row>
    <row r="155" spans="1:22" x14ac:dyDescent="0.25">
      <c r="A155" s="274"/>
      <c r="B155" s="216"/>
      <c r="C155" s="216"/>
      <c r="D155" s="216"/>
      <c r="E155" s="216"/>
      <c r="F155" s="216"/>
      <c r="G155" s="216"/>
      <c r="H155" s="216"/>
      <c r="I155" s="216"/>
      <c r="J155" s="216"/>
      <c r="K155" s="216"/>
      <c r="L155" s="216"/>
      <c r="M155" s="216"/>
      <c r="N155" s="216"/>
      <c r="O155" s="216"/>
      <c r="P155" s="216"/>
      <c r="Q155" s="216"/>
      <c r="R155" s="216"/>
      <c r="S155" s="216"/>
      <c r="T155" s="216"/>
      <c r="U155" s="216"/>
      <c r="V155" s="216"/>
    </row>
    <row r="156" spans="1:22" x14ac:dyDescent="0.25">
      <c r="A156" s="274"/>
      <c r="B156" s="216"/>
      <c r="C156" s="216"/>
      <c r="D156" s="216"/>
      <c r="E156" s="216"/>
      <c r="F156" s="216"/>
      <c r="G156" s="216"/>
      <c r="H156" s="216"/>
      <c r="I156" s="216"/>
      <c r="J156" s="216"/>
      <c r="K156" s="216"/>
      <c r="L156" s="216"/>
      <c r="M156" s="216"/>
      <c r="N156" s="216"/>
      <c r="O156" s="216"/>
      <c r="P156" s="216"/>
      <c r="Q156" s="216"/>
      <c r="R156" s="216"/>
      <c r="S156" s="216"/>
      <c r="T156" s="216"/>
      <c r="U156" s="216"/>
      <c r="V156" s="216"/>
    </row>
    <row r="157" spans="1:22" x14ac:dyDescent="0.25">
      <c r="A157" s="274"/>
      <c r="B157" s="216"/>
      <c r="C157" s="216"/>
      <c r="D157" s="216"/>
      <c r="E157" s="216"/>
      <c r="F157" s="216"/>
      <c r="G157" s="216"/>
      <c r="H157" s="216"/>
      <c r="I157" s="216"/>
      <c r="J157" s="216"/>
      <c r="K157" s="216"/>
      <c r="L157" s="216"/>
      <c r="M157" s="216"/>
      <c r="N157" s="216"/>
      <c r="O157" s="216"/>
      <c r="P157" s="216"/>
      <c r="Q157" s="216"/>
      <c r="R157" s="216"/>
      <c r="S157" s="216"/>
      <c r="T157" s="216"/>
      <c r="U157" s="216"/>
      <c r="V157" s="216"/>
    </row>
    <row r="158" spans="1:22" x14ac:dyDescent="0.25">
      <c r="A158" s="274"/>
      <c r="B158" s="216"/>
      <c r="C158" s="216"/>
      <c r="D158" s="216"/>
      <c r="E158" s="216"/>
      <c r="F158" s="216"/>
      <c r="G158" s="216"/>
      <c r="H158" s="216"/>
      <c r="I158" s="216"/>
      <c r="J158" s="216"/>
      <c r="K158" s="216"/>
      <c r="L158" s="216"/>
      <c r="M158" s="216"/>
      <c r="N158" s="216"/>
      <c r="O158" s="216"/>
      <c r="P158" s="216"/>
      <c r="Q158" s="216"/>
      <c r="R158" s="216"/>
      <c r="S158" s="216"/>
      <c r="T158" s="216"/>
      <c r="U158" s="216"/>
      <c r="V158" s="216"/>
    </row>
    <row r="159" spans="1:22" x14ac:dyDescent="0.25">
      <c r="A159" s="274"/>
      <c r="B159" s="216"/>
      <c r="C159" s="216"/>
      <c r="D159" s="216"/>
      <c r="E159" s="216"/>
      <c r="F159" s="216"/>
      <c r="G159" s="216"/>
      <c r="H159" s="216"/>
      <c r="I159" s="216"/>
      <c r="J159" s="216"/>
      <c r="K159" s="216"/>
      <c r="L159" s="216"/>
      <c r="M159" s="216"/>
      <c r="N159" s="216"/>
      <c r="O159" s="216"/>
      <c r="P159" s="216"/>
      <c r="Q159" s="216"/>
      <c r="R159" s="216"/>
      <c r="S159" s="216"/>
      <c r="T159" s="216"/>
      <c r="U159" s="216"/>
      <c r="V159" s="216"/>
    </row>
    <row r="160" spans="1:22" x14ac:dyDescent="0.25">
      <c r="A160" s="274"/>
      <c r="B160" s="216"/>
      <c r="C160" s="216"/>
      <c r="D160" s="216"/>
      <c r="E160" s="216"/>
      <c r="F160" s="216"/>
      <c r="G160" s="216"/>
      <c r="H160" s="216"/>
      <c r="I160" s="216"/>
      <c r="J160" s="216"/>
      <c r="K160" s="216"/>
      <c r="L160" s="216"/>
      <c r="M160" s="216"/>
      <c r="N160" s="216"/>
      <c r="O160" s="216"/>
      <c r="P160" s="216"/>
      <c r="Q160" s="216"/>
      <c r="R160" s="216"/>
      <c r="S160" s="216"/>
      <c r="T160" s="216"/>
      <c r="U160" s="216"/>
      <c r="V160" s="216"/>
    </row>
    <row r="161" spans="1:22" x14ac:dyDescent="0.25">
      <c r="A161" s="274"/>
      <c r="B161" s="216"/>
      <c r="C161" s="216"/>
      <c r="D161" s="216"/>
      <c r="E161" s="216"/>
      <c r="F161" s="216"/>
      <c r="G161" s="216"/>
      <c r="H161" s="216"/>
      <c r="I161" s="216"/>
      <c r="J161" s="216"/>
      <c r="K161" s="216"/>
      <c r="L161" s="216"/>
      <c r="M161" s="216"/>
      <c r="N161" s="216"/>
      <c r="O161" s="216"/>
      <c r="P161" s="216"/>
      <c r="Q161" s="216"/>
      <c r="R161" s="216"/>
      <c r="S161" s="216"/>
      <c r="T161" s="216"/>
      <c r="U161" s="216"/>
      <c r="V161" s="216"/>
    </row>
    <row r="162" spans="1:22" x14ac:dyDescent="0.25">
      <c r="A162" s="274"/>
      <c r="B162" s="216"/>
      <c r="C162" s="216"/>
      <c r="D162" s="216"/>
      <c r="E162" s="216"/>
      <c r="F162" s="216"/>
      <c r="G162" s="216"/>
      <c r="H162" s="216"/>
      <c r="I162" s="216"/>
      <c r="J162" s="216"/>
      <c r="K162" s="216"/>
      <c r="L162" s="216"/>
      <c r="M162" s="216"/>
      <c r="N162" s="216"/>
      <c r="O162" s="216"/>
      <c r="P162" s="216"/>
      <c r="Q162" s="216"/>
      <c r="R162" s="216"/>
      <c r="S162" s="216"/>
      <c r="T162" s="216"/>
      <c r="U162" s="216"/>
      <c r="V162" s="216"/>
    </row>
    <row r="163" spans="1:22" x14ac:dyDescent="0.25">
      <c r="A163" s="274"/>
      <c r="B163" s="216"/>
      <c r="C163" s="216"/>
      <c r="D163" s="216"/>
      <c r="E163" s="216"/>
      <c r="F163" s="216"/>
      <c r="G163" s="216"/>
      <c r="H163" s="216"/>
      <c r="I163" s="216"/>
      <c r="J163" s="216"/>
      <c r="K163" s="216"/>
      <c r="L163" s="216"/>
      <c r="M163" s="216"/>
      <c r="N163" s="216"/>
      <c r="O163" s="216"/>
      <c r="P163" s="216"/>
      <c r="Q163" s="216"/>
      <c r="R163" s="216"/>
      <c r="S163" s="216"/>
      <c r="T163" s="216"/>
      <c r="U163" s="216"/>
      <c r="V163" s="216"/>
    </row>
    <row r="164" spans="1:22" x14ac:dyDescent="0.25">
      <c r="A164" s="274"/>
      <c r="B164" s="216"/>
      <c r="C164" s="216"/>
      <c r="D164" s="216"/>
      <c r="E164" s="216"/>
      <c r="F164" s="216"/>
      <c r="G164" s="216"/>
      <c r="H164" s="216"/>
      <c r="I164" s="216"/>
      <c r="J164" s="216"/>
      <c r="K164" s="216"/>
      <c r="L164" s="216"/>
      <c r="M164" s="216"/>
      <c r="N164" s="216"/>
      <c r="O164" s="216"/>
      <c r="P164" s="216"/>
      <c r="Q164" s="216"/>
      <c r="R164" s="216"/>
      <c r="S164" s="216"/>
      <c r="T164" s="216"/>
      <c r="U164" s="216"/>
      <c r="V164" s="216"/>
    </row>
    <row r="165" spans="1:22" x14ac:dyDescent="0.25">
      <c r="A165" s="274"/>
      <c r="B165" s="216"/>
      <c r="C165" s="216"/>
      <c r="D165" s="216"/>
      <c r="E165" s="216"/>
      <c r="F165" s="216"/>
      <c r="G165" s="216"/>
      <c r="H165" s="216"/>
      <c r="I165" s="216"/>
      <c r="J165" s="216"/>
      <c r="K165" s="216"/>
      <c r="L165" s="216"/>
      <c r="M165" s="216"/>
      <c r="N165" s="216"/>
      <c r="O165" s="216"/>
      <c r="P165" s="216"/>
      <c r="Q165" s="216"/>
      <c r="R165" s="216"/>
      <c r="S165" s="216"/>
      <c r="T165" s="216"/>
      <c r="U165" s="216"/>
      <c r="V165" s="216"/>
    </row>
    <row r="166" spans="1:22" x14ac:dyDescent="0.25">
      <c r="A166" s="274"/>
      <c r="B166" s="216"/>
      <c r="C166" s="216"/>
      <c r="D166" s="216"/>
      <c r="E166" s="216"/>
      <c r="F166" s="216"/>
      <c r="G166" s="216"/>
      <c r="H166" s="216"/>
      <c r="I166" s="216"/>
      <c r="J166" s="216"/>
      <c r="K166" s="216"/>
      <c r="L166" s="216"/>
      <c r="M166" s="216"/>
      <c r="N166" s="216"/>
      <c r="O166" s="216"/>
      <c r="P166" s="216"/>
      <c r="Q166" s="216"/>
      <c r="R166" s="216"/>
      <c r="S166" s="216"/>
      <c r="T166" s="216"/>
      <c r="U166" s="216"/>
      <c r="V166" s="216"/>
    </row>
    <row r="167" spans="1:22" x14ac:dyDescent="0.25">
      <c r="A167" s="274"/>
      <c r="B167" s="216"/>
      <c r="C167" s="216"/>
      <c r="D167" s="216"/>
      <c r="E167" s="216"/>
      <c r="F167" s="216"/>
      <c r="G167" s="216"/>
      <c r="H167" s="216"/>
      <c r="I167" s="216"/>
      <c r="J167" s="216"/>
      <c r="K167" s="216"/>
      <c r="L167" s="216"/>
      <c r="M167" s="216"/>
      <c r="N167" s="216"/>
      <c r="O167" s="216"/>
      <c r="P167" s="216"/>
      <c r="Q167" s="216"/>
      <c r="R167" s="216"/>
      <c r="S167" s="216"/>
      <c r="T167" s="216"/>
      <c r="U167" s="216"/>
      <c r="V167" s="216"/>
    </row>
    <row r="168" spans="1:22" x14ac:dyDescent="0.25">
      <c r="A168" s="274"/>
      <c r="B168" s="216"/>
      <c r="C168" s="216"/>
      <c r="D168" s="216"/>
      <c r="E168" s="216"/>
      <c r="F168" s="216"/>
      <c r="G168" s="216"/>
      <c r="H168" s="216"/>
      <c r="I168" s="216"/>
      <c r="J168" s="216"/>
      <c r="K168" s="216"/>
      <c r="L168" s="216"/>
      <c r="M168" s="216"/>
      <c r="N168" s="216"/>
      <c r="O168" s="216"/>
      <c r="P168" s="216"/>
      <c r="Q168" s="216"/>
      <c r="R168" s="216"/>
      <c r="S168" s="216"/>
      <c r="T168" s="216"/>
      <c r="U168" s="216"/>
      <c r="V168" s="216"/>
    </row>
    <row r="169" spans="1:22" x14ac:dyDescent="0.25">
      <c r="A169" s="274"/>
      <c r="B169" s="216"/>
      <c r="C169" s="216"/>
      <c r="D169" s="216"/>
      <c r="E169" s="216"/>
      <c r="F169" s="216"/>
      <c r="G169" s="216"/>
      <c r="H169" s="216"/>
      <c r="I169" s="216"/>
      <c r="J169" s="216"/>
      <c r="K169" s="216"/>
      <c r="L169" s="216"/>
      <c r="M169" s="216"/>
      <c r="N169" s="216"/>
      <c r="O169" s="216"/>
      <c r="P169" s="216"/>
      <c r="Q169" s="216"/>
      <c r="R169" s="216"/>
      <c r="S169" s="216"/>
      <c r="T169" s="216"/>
      <c r="U169" s="216"/>
      <c r="V169" s="216"/>
    </row>
    <row r="170" spans="1:22" x14ac:dyDescent="0.25">
      <c r="A170" s="274"/>
      <c r="B170" s="216"/>
      <c r="C170" s="216"/>
      <c r="D170" s="216"/>
      <c r="E170" s="216"/>
      <c r="F170" s="216"/>
      <c r="G170" s="216"/>
      <c r="H170" s="216"/>
      <c r="I170" s="216"/>
      <c r="J170" s="216"/>
      <c r="K170" s="216"/>
      <c r="L170" s="216"/>
      <c r="M170" s="216"/>
      <c r="N170" s="216"/>
      <c r="O170" s="216"/>
      <c r="P170" s="216"/>
      <c r="Q170" s="216"/>
      <c r="R170" s="216"/>
      <c r="S170" s="216"/>
      <c r="T170" s="216"/>
      <c r="U170" s="216"/>
      <c r="V170" s="216"/>
    </row>
    <row r="171" spans="1:22" x14ac:dyDescent="0.25">
      <c r="A171" s="274"/>
      <c r="B171" s="216"/>
      <c r="C171" s="216"/>
      <c r="D171" s="216"/>
      <c r="E171" s="216"/>
      <c r="F171" s="216"/>
      <c r="G171" s="216"/>
      <c r="H171" s="216"/>
      <c r="I171" s="216"/>
      <c r="J171" s="216"/>
      <c r="K171" s="216"/>
      <c r="L171" s="216"/>
      <c r="M171" s="216"/>
      <c r="N171" s="216"/>
      <c r="O171" s="216"/>
      <c r="P171" s="216"/>
      <c r="Q171" s="216"/>
      <c r="R171" s="216"/>
      <c r="S171" s="216"/>
      <c r="T171" s="216"/>
      <c r="U171" s="216"/>
      <c r="V171" s="216"/>
    </row>
    <row r="172" spans="1:22" x14ac:dyDescent="0.25">
      <c r="A172" s="274"/>
      <c r="B172" s="216"/>
      <c r="C172" s="216"/>
      <c r="D172" s="216"/>
      <c r="E172" s="216"/>
      <c r="F172" s="216"/>
      <c r="G172" s="216"/>
      <c r="H172" s="216"/>
      <c r="I172" s="216"/>
      <c r="J172" s="216"/>
      <c r="K172" s="216"/>
      <c r="L172" s="216"/>
      <c r="M172" s="216"/>
      <c r="N172" s="216"/>
      <c r="O172" s="216"/>
      <c r="P172" s="216"/>
      <c r="Q172" s="216"/>
      <c r="R172" s="216"/>
      <c r="S172" s="216"/>
      <c r="T172" s="216"/>
      <c r="U172" s="216"/>
      <c r="V172" s="216"/>
    </row>
    <row r="173" spans="1:22" x14ac:dyDescent="0.25">
      <c r="A173" s="274"/>
      <c r="B173" s="216"/>
      <c r="C173" s="216"/>
      <c r="D173" s="216"/>
      <c r="E173" s="216"/>
      <c r="F173" s="216"/>
      <c r="G173" s="216"/>
      <c r="H173" s="216"/>
      <c r="I173" s="216"/>
      <c r="J173" s="216"/>
      <c r="K173" s="216"/>
      <c r="L173" s="216"/>
      <c r="M173" s="216"/>
      <c r="N173" s="216"/>
      <c r="O173" s="216"/>
      <c r="P173" s="216"/>
      <c r="Q173" s="216"/>
      <c r="R173" s="216"/>
      <c r="S173" s="216"/>
      <c r="T173" s="216"/>
      <c r="U173" s="216"/>
      <c r="V173" s="216"/>
    </row>
    <row r="174" spans="1:22" x14ac:dyDescent="0.25">
      <c r="A174" s="274"/>
      <c r="B174" s="216"/>
      <c r="C174" s="216"/>
      <c r="D174" s="216"/>
      <c r="E174" s="216"/>
      <c r="F174" s="216"/>
      <c r="G174" s="216"/>
      <c r="H174" s="216"/>
      <c r="I174" s="216"/>
      <c r="J174" s="216"/>
      <c r="K174" s="216"/>
      <c r="L174" s="216"/>
      <c r="M174" s="216"/>
      <c r="N174" s="216"/>
      <c r="O174" s="216"/>
      <c r="P174" s="216"/>
      <c r="Q174" s="216"/>
      <c r="R174" s="216"/>
      <c r="S174" s="216"/>
      <c r="T174" s="216"/>
      <c r="U174" s="216"/>
      <c r="V174" s="216"/>
    </row>
    <row r="175" spans="1:22" x14ac:dyDescent="0.25">
      <c r="A175" s="274"/>
      <c r="B175" s="216"/>
      <c r="C175" s="216"/>
      <c r="D175" s="216"/>
      <c r="E175" s="216"/>
      <c r="F175" s="216"/>
      <c r="G175" s="216"/>
      <c r="H175" s="216"/>
      <c r="I175" s="216"/>
      <c r="J175" s="216"/>
      <c r="K175" s="216"/>
      <c r="L175" s="216"/>
      <c r="M175" s="216"/>
      <c r="N175" s="216"/>
      <c r="O175" s="216"/>
      <c r="P175" s="216"/>
      <c r="Q175" s="216"/>
      <c r="R175" s="216"/>
      <c r="S175" s="216"/>
      <c r="T175" s="216"/>
      <c r="U175" s="216"/>
      <c r="V175" s="216"/>
    </row>
    <row r="176" spans="1:22" x14ac:dyDescent="0.25">
      <c r="A176" s="274"/>
      <c r="B176" s="216"/>
      <c r="C176" s="216"/>
      <c r="D176" s="216"/>
      <c r="E176" s="216"/>
      <c r="F176" s="216"/>
      <c r="G176" s="216"/>
      <c r="H176" s="216"/>
      <c r="I176" s="216"/>
      <c r="J176" s="216"/>
      <c r="K176" s="216"/>
      <c r="L176" s="216"/>
      <c r="M176" s="216"/>
      <c r="N176" s="216"/>
      <c r="O176" s="216"/>
      <c r="P176" s="216"/>
      <c r="Q176" s="216"/>
      <c r="R176" s="216"/>
      <c r="S176" s="216"/>
      <c r="T176" s="216"/>
      <c r="U176" s="216"/>
      <c r="V176" s="216"/>
    </row>
    <row r="177" spans="1:22" x14ac:dyDescent="0.25">
      <c r="A177" s="274"/>
      <c r="B177" s="216"/>
      <c r="C177" s="216"/>
      <c r="D177" s="216"/>
      <c r="E177" s="216"/>
      <c r="F177" s="216"/>
      <c r="G177" s="216"/>
      <c r="H177" s="216"/>
      <c r="I177" s="216"/>
      <c r="J177" s="216"/>
      <c r="K177" s="216"/>
      <c r="L177" s="216"/>
      <c r="M177" s="216"/>
      <c r="N177" s="216"/>
      <c r="O177" s="216"/>
      <c r="P177" s="216"/>
      <c r="Q177" s="216"/>
      <c r="R177" s="216"/>
      <c r="S177" s="216"/>
      <c r="T177" s="216"/>
      <c r="U177" s="216"/>
      <c r="V177" s="216"/>
    </row>
    <row r="178" spans="1:22" x14ac:dyDescent="0.25">
      <c r="A178" s="274"/>
      <c r="B178" s="216"/>
      <c r="C178" s="216"/>
      <c r="D178" s="216"/>
      <c r="E178" s="216"/>
      <c r="F178" s="216"/>
      <c r="G178" s="216"/>
      <c r="H178" s="216"/>
      <c r="I178" s="216"/>
      <c r="J178" s="216"/>
      <c r="K178" s="216"/>
      <c r="L178" s="216"/>
      <c r="M178" s="216"/>
      <c r="N178" s="216"/>
      <c r="O178" s="216"/>
      <c r="P178" s="216"/>
      <c r="Q178" s="216"/>
      <c r="R178" s="216"/>
      <c r="S178" s="216"/>
      <c r="T178" s="216"/>
      <c r="U178" s="216"/>
      <c r="V178" s="216"/>
    </row>
    <row r="179" spans="1:22" x14ac:dyDescent="0.25">
      <c r="A179" s="274"/>
      <c r="B179" s="216"/>
      <c r="C179" s="216"/>
      <c r="D179" s="216"/>
      <c r="E179" s="216"/>
      <c r="F179" s="216"/>
      <c r="G179" s="216"/>
      <c r="H179" s="216"/>
      <c r="I179" s="216"/>
      <c r="J179" s="216"/>
      <c r="K179" s="216"/>
      <c r="L179" s="216"/>
      <c r="M179" s="216"/>
      <c r="N179" s="216"/>
      <c r="O179" s="216"/>
      <c r="P179" s="216"/>
      <c r="Q179" s="216"/>
      <c r="R179" s="216"/>
      <c r="S179" s="216"/>
      <c r="T179" s="216"/>
      <c r="U179" s="216"/>
      <c r="V179" s="216"/>
    </row>
    <row r="180" spans="1:22" x14ac:dyDescent="0.25">
      <c r="A180" s="274"/>
      <c r="B180" s="216"/>
      <c r="C180" s="216"/>
      <c r="D180" s="216"/>
      <c r="E180" s="216"/>
      <c r="F180" s="216"/>
      <c r="G180" s="216"/>
      <c r="H180" s="216"/>
      <c r="I180" s="216"/>
      <c r="J180" s="216"/>
      <c r="K180" s="216"/>
      <c r="L180" s="216"/>
      <c r="M180" s="216"/>
      <c r="N180" s="216"/>
      <c r="O180" s="216"/>
      <c r="P180" s="216"/>
      <c r="Q180" s="216"/>
      <c r="R180" s="216"/>
      <c r="S180" s="216"/>
      <c r="T180" s="216"/>
      <c r="U180" s="216"/>
      <c r="V180" s="216"/>
    </row>
    <row r="181" spans="1:22" x14ac:dyDescent="0.25">
      <c r="A181" s="274"/>
      <c r="B181" s="216"/>
      <c r="C181" s="216"/>
      <c r="D181" s="216"/>
      <c r="E181" s="216"/>
      <c r="F181" s="216"/>
      <c r="G181" s="216"/>
      <c r="H181" s="216"/>
      <c r="I181" s="216"/>
      <c r="J181" s="216"/>
      <c r="K181" s="216"/>
      <c r="L181" s="216"/>
      <c r="M181" s="216"/>
      <c r="N181" s="216"/>
      <c r="O181" s="216"/>
      <c r="P181" s="216"/>
      <c r="Q181" s="216"/>
      <c r="R181" s="216"/>
      <c r="S181" s="216"/>
      <c r="T181" s="216"/>
      <c r="U181" s="216"/>
      <c r="V181" s="216"/>
    </row>
    <row r="182" spans="1:22" x14ac:dyDescent="0.25">
      <c r="A182" s="274"/>
      <c r="B182" s="216"/>
      <c r="C182" s="216"/>
      <c r="D182" s="216"/>
      <c r="E182" s="216"/>
      <c r="F182" s="216"/>
      <c r="G182" s="216"/>
      <c r="H182" s="216"/>
      <c r="I182" s="216"/>
      <c r="J182" s="216"/>
      <c r="K182" s="216"/>
      <c r="L182" s="216"/>
      <c r="M182" s="216"/>
      <c r="N182" s="216"/>
      <c r="O182" s="216"/>
      <c r="P182" s="216"/>
      <c r="Q182" s="216"/>
      <c r="R182" s="216"/>
      <c r="S182" s="216"/>
      <c r="T182" s="216"/>
      <c r="U182" s="216"/>
      <c r="V182" s="216"/>
    </row>
    <row r="183" spans="1:22" x14ac:dyDescent="0.25">
      <c r="A183" s="274"/>
      <c r="B183" s="216"/>
      <c r="C183" s="216"/>
      <c r="D183" s="216"/>
      <c r="E183" s="216"/>
      <c r="F183" s="216"/>
      <c r="G183" s="216"/>
      <c r="H183" s="216"/>
      <c r="I183" s="216"/>
      <c r="J183" s="216"/>
      <c r="K183" s="216"/>
      <c r="L183" s="216"/>
      <c r="M183" s="216"/>
      <c r="N183" s="216"/>
      <c r="O183" s="216"/>
      <c r="P183" s="216"/>
      <c r="Q183" s="216"/>
      <c r="R183" s="216"/>
      <c r="S183" s="216"/>
      <c r="T183" s="216"/>
      <c r="U183" s="216"/>
      <c r="V183" s="216"/>
    </row>
    <row r="184" spans="1:22" x14ac:dyDescent="0.25">
      <c r="A184" s="274"/>
      <c r="B184" s="216"/>
      <c r="C184" s="216"/>
      <c r="D184" s="216"/>
      <c r="E184" s="216"/>
      <c r="F184" s="216"/>
      <c r="G184" s="216"/>
      <c r="H184" s="216"/>
      <c r="I184" s="216"/>
      <c r="J184" s="216"/>
      <c r="K184" s="216"/>
      <c r="L184" s="216"/>
      <c r="M184" s="216"/>
      <c r="N184" s="216"/>
      <c r="O184" s="216"/>
      <c r="P184" s="216"/>
      <c r="Q184" s="216"/>
      <c r="R184" s="216"/>
      <c r="S184" s="216"/>
      <c r="T184" s="216"/>
      <c r="U184" s="216"/>
      <c r="V184" s="216"/>
    </row>
    <row r="185" spans="1:22" x14ac:dyDescent="0.25">
      <c r="A185" s="274"/>
      <c r="B185" s="216"/>
      <c r="C185" s="216"/>
      <c r="D185" s="216"/>
      <c r="E185" s="216"/>
      <c r="F185" s="216"/>
      <c r="G185" s="216"/>
      <c r="H185" s="216"/>
      <c r="I185" s="216"/>
      <c r="J185" s="216"/>
      <c r="K185" s="216"/>
      <c r="L185" s="216"/>
      <c r="M185" s="216"/>
      <c r="N185" s="216"/>
      <c r="O185" s="216"/>
      <c r="P185" s="216"/>
      <c r="Q185" s="216"/>
      <c r="R185" s="216"/>
      <c r="S185" s="216"/>
      <c r="T185" s="216"/>
      <c r="U185" s="216"/>
      <c r="V185" s="216"/>
    </row>
    <row r="186" spans="1:22" x14ac:dyDescent="0.25">
      <c r="A186" s="274"/>
      <c r="B186" s="216"/>
      <c r="C186" s="216"/>
      <c r="D186" s="216"/>
      <c r="E186" s="216"/>
      <c r="F186" s="216"/>
      <c r="G186" s="216"/>
      <c r="H186" s="216"/>
      <c r="I186" s="216"/>
      <c r="J186" s="216"/>
      <c r="K186" s="216"/>
      <c r="L186" s="216"/>
      <c r="M186" s="216"/>
      <c r="N186" s="216"/>
      <c r="O186" s="216"/>
      <c r="P186" s="216"/>
      <c r="Q186" s="216"/>
      <c r="R186" s="216"/>
      <c r="S186" s="216"/>
      <c r="T186" s="216"/>
      <c r="U186" s="216"/>
      <c r="V186" s="216"/>
    </row>
    <row r="187" spans="1:22" x14ac:dyDescent="0.25">
      <c r="A187" s="274"/>
      <c r="B187" s="216"/>
      <c r="C187" s="216"/>
      <c r="D187" s="216"/>
      <c r="E187" s="216"/>
      <c r="F187" s="216"/>
      <c r="G187" s="216"/>
      <c r="H187" s="216"/>
      <c r="I187" s="216"/>
      <c r="J187" s="216"/>
      <c r="K187" s="216"/>
      <c r="L187" s="216"/>
      <c r="M187" s="216"/>
      <c r="N187" s="216"/>
      <c r="O187" s="216"/>
      <c r="P187" s="216"/>
      <c r="Q187" s="216"/>
      <c r="R187" s="216"/>
      <c r="S187" s="216"/>
      <c r="T187" s="216"/>
      <c r="U187" s="216"/>
      <c r="V187" s="216"/>
    </row>
    <row r="188" spans="1:22" x14ac:dyDescent="0.25">
      <c r="A188" s="274"/>
      <c r="B188" s="216"/>
      <c r="C188" s="216"/>
      <c r="D188" s="216"/>
      <c r="E188" s="216"/>
      <c r="F188" s="216"/>
      <c r="G188" s="216"/>
      <c r="H188" s="216"/>
      <c r="I188" s="216"/>
      <c r="J188" s="216"/>
      <c r="K188" s="216"/>
      <c r="L188" s="216"/>
      <c r="M188" s="216"/>
      <c r="N188" s="216"/>
      <c r="O188" s="216"/>
      <c r="P188" s="216"/>
      <c r="Q188" s="216"/>
      <c r="R188" s="216"/>
      <c r="S188" s="216"/>
      <c r="T188" s="216"/>
      <c r="U188" s="216"/>
      <c r="V188" s="216"/>
    </row>
    <row r="189" spans="1:22" x14ac:dyDescent="0.25">
      <c r="A189" s="274"/>
      <c r="B189" s="216"/>
      <c r="C189" s="216"/>
      <c r="D189" s="216"/>
      <c r="E189" s="216"/>
      <c r="F189" s="216"/>
      <c r="G189" s="216"/>
      <c r="H189" s="216"/>
      <c r="I189" s="216"/>
      <c r="J189" s="216"/>
      <c r="K189" s="216"/>
      <c r="L189" s="216"/>
      <c r="M189" s="216"/>
      <c r="N189" s="216"/>
      <c r="O189" s="216"/>
      <c r="P189" s="216"/>
      <c r="Q189" s="216"/>
      <c r="R189" s="216"/>
      <c r="S189" s="216"/>
      <c r="T189" s="216"/>
      <c r="U189" s="216"/>
      <c r="V189" s="216"/>
    </row>
    <row r="190" spans="1:22" x14ac:dyDescent="0.25">
      <c r="A190" s="274"/>
      <c r="B190" s="216"/>
      <c r="C190" s="216"/>
      <c r="D190" s="216"/>
      <c r="E190" s="216"/>
      <c r="F190" s="216"/>
      <c r="G190" s="216"/>
      <c r="H190" s="216"/>
      <c r="I190" s="216"/>
      <c r="J190" s="216"/>
      <c r="K190" s="216"/>
      <c r="L190" s="216"/>
      <c r="M190" s="216"/>
      <c r="N190" s="216"/>
      <c r="O190" s="216"/>
      <c r="P190" s="216"/>
      <c r="Q190" s="216"/>
      <c r="R190" s="216"/>
      <c r="S190" s="216"/>
      <c r="T190" s="216"/>
      <c r="U190" s="216"/>
      <c r="V190" s="216"/>
    </row>
    <row r="191" spans="1:22" x14ac:dyDescent="0.25">
      <c r="A191" s="274"/>
      <c r="B191" s="216"/>
      <c r="C191" s="216"/>
      <c r="D191" s="216"/>
      <c r="E191" s="216"/>
      <c r="F191" s="216"/>
      <c r="G191" s="216"/>
      <c r="H191" s="216"/>
      <c r="I191" s="216"/>
      <c r="J191" s="216"/>
      <c r="K191" s="216"/>
      <c r="L191" s="216"/>
      <c r="M191" s="216"/>
      <c r="N191" s="216"/>
      <c r="O191" s="216"/>
      <c r="P191" s="216"/>
      <c r="Q191" s="216"/>
      <c r="R191" s="216"/>
      <c r="S191" s="216"/>
      <c r="T191" s="216"/>
      <c r="U191" s="216"/>
      <c r="V191" s="216"/>
    </row>
    <row r="192" spans="1:22" x14ac:dyDescent="0.25">
      <c r="A192" s="274"/>
      <c r="B192" s="216"/>
      <c r="C192" s="216"/>
      <c r="D192" s="216"/>
      <c r="E192" s="216"/>
      <c r="F192" s="216"/>
      <c r="G192" s="216"/>
      <c r="H192" s="216"/>
      <c r="I192" s="216"/>
      <c r="J192" s="216"/>
      <c r="K192" s="216"/>
      <c r="L192" s="216"/>
      <c r="M192" s="216"/>
      <c r="N192" s="216"/>
      <c r="O192" s="216"/>
      <c r="P192" s="216"/>
      <c r="Q192" s="216"/>
      <c r="R192" s="216"/>
      <c r="S192" s="216"/>
      <c r="T192" s="216"/>
      <c r="U192" s="216"/>
      <c r="V192" s="216"/>
    </row>
    <row r="193" spans="1:22" x14ac:dyDescent="0.25">
      <c r="A193" s="274"/>
      <c r="B193" s="216"/>
      <c r="C193" s="216"/>
      <c r="D193" s="216"/>
      <c r="E193" s="216"/>
      <c r="F193" s="216"/>
      <c r="G193" s="216"/>
      <c r="H193" s="216"/>
      <c r="I193" s="216"/>
      <c r="J193" s="216"/>
      <c r="K193" s="216"/>
      <c r="L193" s="216"/>
      <c r="M193" s="216"/>
      <c r="N193" s="216"/>
      <c r="O193" s="216"/>
      <c r="P193" s="216"/>
      <c r="Q193" s="216"/>
      <c r="R193" s="216"/>
      <c r="S193" s="216"/>
      <c r="T193" s="216"/>
      <c r="U193" s="216"/>
      <c r="V193" s="216"/>
    </row>
    <row r="194" spans="1:22" x14ac:dyDescent="0.25">
      <c r="A194" s="274"/>
      <c r="B194" s="216"/>
      <c r="C194" s="216"/>
      <c r="D194" s="216"/>
      <c r="E194" s="216"/>
      <c r="F194" s="216"/>
      <c r="G194" s="216"/>
      <c r="H194" s="216"/>
      <c r="I194" s="216"/>
      <c r="J194" s="216"/>
      <c r="K194" s="216"/>
      <c r="L194" s="216"/>
      <c r="M194" s="216"/>
      <c r="N194" s="216"/>
      <c r="O194" s="216"/>
      <c r="P194" s="216"/>
      <c r="Q194" s="216"/>
      <c r="R194" s="216"/>
      <c r="S194" s="216"/>
      <c r="T194" s="216"/>
      <c r="U194" s="216"/>
      <c r="V194" s="216"/>
    </row>
    <row r="195" spans="1:22" x14ac:dyDescent="0.25">
      <c r="A195" s="274"/>
      <c r="B195" s="216"/>
      <c r="C195" s="216"/>
      <c r="D195" s="216"/>
      <c r="E195" s="216"/>
      <c r="F195" s="216"/>
      <c r="G195" s="216"/>
      <c r="H195" s="216"/>
      <c r="I195" s="216"/>
      <c r="J195" s="216"/>
      <c r="K195" s="216"/>
      <c r="L195" s="216"/>
      <c r="M195" s="216"/>
      <c r="N195" s="216"/>
      <c r="O195" s="216"/>
      <c r="P195" s="216"/>
      <c r="Q195" s="216"/>
      <c r="R195" s="216"/>
      <c r="S195" s="216"/>
      <c r="T195" s="216"/>
      <c r="U195" s="216"/>
      <c r="V195" s="216"/>
    </row>
    <row r="196" spans="1:22" x14ac:dyDescent="0.25">
      <c r="A196" s="274"/>
      <c r="B196" s="216"/>
      <c r="C196" s="216"/>
      <c r="D196" s="216"/>
      <c r="E196" s="216"/>
      <c r="F196" s="216"/>
      <c r="G196" s="216"/>
      <c r="H196" s="216"/>
      <c r="I196" s="216"/>
      <c r="J196" s="216"/>
      <c r="K196" s="216"/>
      <c r="L196" s="216"/>
      <c r="M196" s="216"/>
      <c r="N196" s="216"/>
      <c r="O196" s="216"/>
      <c r="P196" s="216"/>
      <c r="Q196" s="216"/>
      <c r="R196" s="216"/>
      <c r="S196" s="216"/>
      <c r="T196" s="216"/>
      <c r="U196" s="216"/>
      <c r="V196" s="216"/>
    </row>
    <row r="197" spans="1:22" x14ac:dyDescent="0.25">
      <c r="A197" s="274"/>
      <c r="B197" s="216"/>
      <c r="C197" s="216"/>
      <c r="D197" s="216"/>
      <c r="E197" s="216"/>
      <c r="F197" s="216"/>
      <c r="G197" s="216"/>
      <c r="H197" s="216"/>
      <c r="I197" s="216"/>
      <c r="J197" s="216"/>
      <c r="K197" s="216"/>
      <c r="L197" s="216"/>
      <c r="M197" s="216"/>
      <c r="N197" s="216"/>
      <c r="O197" s="216"/>
      <c r="P197" s="216"/>
      <c r="Q197" s="216"/>
      <c r="R197" s="216"/>
      <c r="S197" s="216"/>
      <c r="T197" s="216"/>
      <c r="U197" s="216"/>
      <c r="V197" s="216"/>
    </row>
    <row r="198" spans="1:22" x14ac:dyDescent="0.25">
      <c r="A198" s="274"/>
      <c r="B198" s="216"/>
      <c r="C198" s="216"/>
      <c r="D198" s="216"/>
      <c r="E198" s="216"/>
      <c r="F198" s="216"/>
      <c r="G198" s="216"/>
      <c r="H198" s="216"/>
      <c r="I198" s="216"/>
      <c r="J198" s="216"/>
      <c r="K198" s="216"/>
      <c r="L198" s="216"/>
      <c r="M198" s="216"/>
      <c r="N198" s="216"/>
      <c r="O198" s="216"/>
      <c r="P198" s="216"/>
      <c r="Q198" s="216"/>
      <c r="R198" s="216"/>
      <c r="S198" s="216"/>
      <c r="T198" s="216"/>
      <c r="U198" s="216"/>
      <c r="V198" s="216"/>
    </row>
    <row r="199" spans="1:22" x14ac:dyDescent="0.25">
      <c r="A199" s="274"/>
      <c r="B199" s="216"/>
      <c r="C199" s="216"/>
      <c r="D199" s="216"/>
      <c r="E199" s="216"/>
      <c r="F199" s="216"/>
      <c r="G199" s="216"/>
      <c r="H199" s="216"/>
      <c r="I199" s="216"/>
      <c r="J199" s="216"/>
      <c r="K199" s="216"/>
      <c r="L199" s="216"/>
      <c r="M199" s="216"/>
      <c r="N199" s="216"/>
      <c r="O199" s="216"/>
      <c r="P199" s="216"/>
      <c r="Q199" s="216"/>
      <c r="R199" s="216"/>
      <c r="S199" s="216"/>
      <c r="T199" s="216"/>
      <c r="U199" s="216"/>
      <c r="V199" s="216"/>
    </row>
    <row r="200" spans="1:22" x14ac:dyDescent="0.25">
      <c r="A200" s="274"/>
      <c r="B200" s="216"/>
      <c r="C200" s="216"/>
      <c r="D200" s="216"/>
      <c r="E200" s="216"/>
      <c r="F200" s="216"/>
      <c r="G200" s="216"/>
      <c r="H200" s="216"/>
      <c r="I200" s="216"/>
      <c r="J200" s="216"/>
      <c r="K200" s="216"/>
      <c r="L200" s="216"/>
      <c r="M200" s="216"/>
      <c r="N200" s="216"/>
      <c r="O200" s="216"/>
      <c r="P200" s="216"/>
      <c r="Q200" s="216"/>
      <c r="R200" s="216"/>
      <c r="S200" s="216"/>
      <c r="T200" s="216"/>
      <c r="U200" s="216"/>
      <c r="V200" s="216"/>
    </row>
    <row r="201" spans="1:22" x14ac:dyDescent="0.25">
      <c r="A201" s="274"/>
      <c r="B201" s="216"/>
      <c r="C201" s="216"/>
      <c r="D201" s="216"/>
      <c r="E201" s="216"/>
      <c r="F201" s="216"/>
      <c r="G201" s="216"/>
      <c r="H201" s="216"/>
      <c r="I201" s="216"/>
      <c r="J201" s="216"/>
      <c r="K201" s="216"/>
      <c r="L201" s="216"/>
      <c r="M201" s="216"/>
      <c r="N201" s="216"/>
      <c r="O201" s="216"/>
      <c r="P201" s="216"/>
      <c r="Q201" s="216"/>
      <c r="R201" s="216"/>
      <c r="S201" s="216"/>
      <c r="T201" s="216"/>
      <c r="U201" s="216"/>
      <c r="V201" s="216"/>
    </row>
    <row r="202" spans="1:22" x14ac:dyDescent="0.25">
      <c r="A202" s="274"/>
      <c r="B202" s="216"/>
      <c r="C202" s="216"/>
      <c r="D202" s="216"/>
      <c r="E202" s="216"/>
      <c r="F202" s="216"/>
      <c r="G202" s="216"/>
      <c r="H202" s="216"/>
      <c r="I202" s="216"/>
      <c r="J202" s="216"/>
      <c r="K202" s="216"/>
      <c r="L202" s="216"/>
      <c r="M202" s="216"/>
      <c r="N202" s="216"/>
      <c r="O202" s="216"/>
      <c r="P202" s="216"/>
      <c r="Q202" s="216"/>
      <c r="R202" s="216"/>
      <c r="S202" s="216"/>
      <c r="T202" s="216"/>
      <c r="U202" s="216"/>
      <c r="V202" s="216"/>
    </row>
    <row r="203" spans="1:22" x14ac:dyDescent="0.25">
      <c r="A203" s="274"/>
      <c r="B203" s="216"/>
      <c r="C203" s="216"/>
      <c r="D203" s="216"/>
      <c r="E203" s="216"/>
      <c r="F203" s="216"/>
      <c r="G203" s="216"/>
      <c r="H203" s="216"/>
      <c r="I203" s="216"/>
      <c r="J203" s="216"/>
      <c r="K203" s="216"/>
      <c r="L203" s="216"/>
      <c r="M203" s="216"/>
      <c r="N203" s="216"/>
      <c r="O203" s="216"/>
      <c r="P203" s="216"/>
      <c r="Q203" s="216"/>
      <c r="R203" s="216"/>
      <c r="S203" s="216"/>
      <c r="T203" s="216"/>
      <c r="U203" s="216"/>
      <c r="V203" s="216"/>
    </row>
    <row r="204" spans="1:22" x14ac:dyDescent="0.25">
      <c r="A204" s="274"/>
      <c r="B204" s="216"/>
      <c r="C204" s="216"/>
      <c r="D204" s="216"/>
      <c r="E204" s="216"/>
      <c r="F204" s="216"/>
      <c r="G204" s="216"/>
      <c r="H204" s="216"/>
      <c r="I204" s="216"/>
      <c r="J204" s="216"/>
      <c r="K204" s="216"/>
      <c r="L204" s="216"/>
      <c r="M204" s="216"/>
      <c r="N204" s="216"/>
      <c r="O204" s="216"/>
      <c r="P204" s="216"/>
      <c r="Q204" s="216"/>
      <c r="R204" s="216"/>
      <c r="S204" s="216"/>
      <c r="T204" s="216"/>
      <c r="U204" s="216"/>
      <c r="V204" s="216"/>
    </row>
    <row r="205" spans="1:22" x14ac:dyDescent="0.25">
      <c r="A205" s="274"/>
      <c r="B205" s="216"/>
      <c r="C205" s="216"/>
      <c r="D205" s="216"/>
      <c r="E205" s="216"/>
      <c r="F205" s="216"/>
      <c r="G205" s="216"/>
      <c r="H205" s="216"/>
      <c r="I205" s="216"/>
      <c r="J205" s="216"/>
      <c r="K205" s="216"/>
      <c r="L205" s="216"/>
      <c r="M205" s="216"/>
      <c r="N205" s="216"/>
      <c r="O205" s="216"/>
      <c r="P205" s="216"/>
      <c r="Q205" s="216"/>
      <c r="R205" s="216"/>
      <c r="S205" s="216"/>
      <c r="T205" s="216"/>
      <c r="U205" s="216"/>
      <c r="V205" s="216"/>
    </row>
    <row r="206" spans="1:22" x14ac:dyDescent="0.25">
      <c r="A206" s="274"/>
      <c r="B206" s="216"/>
      <c r="C206" s="216"/>
      <c r="D206" s="216"/>
      <c r="E206" s="216"/>
      <c r="F206" s="216"/>
      <c r="G206" s="216"/>
      <c r="H206" s="216"/>
      <c r="I206" s="216"/>
      <c r="J206" s="216"/>
      <c r="K206" s="216"/>
      <c r="L206" s="216"/>
      <c r="M206" s="216"/>
      <c r="N206" s="216"/>
      <c r="O206" s="216"/>
      <c r="P206" s="216"/>
      <c r="Q206" s="216"/>
      <c r="R206" s="216"/>
      <c r="S206" s="216"/>
      <c r="T206" s="216"/>
      <c r="U206" s="216"/>
      <c r="V206" s="216"/>
    </row>
    <row r="207" spans="1:22" x14ac:dyDescent="0.25">
      <c r="A207" s="274"/>
      <c r="B207" s="216"/>
      <c r="C207" s="216"/>
      <c r="D207" s="216"/>
      <c r="E207" s="216"/>
      <c r="F207" s="216"/>
      <c r="G207" s="216"/>
      <c r="H207" s="216"/>
      <c r="I207" s="216"/>
      <c r="J207" s="216"/>
      <c r="K207" s="216"/>
      <c r="L207" s="216"/>
      <c r="M207" s="216"/>
      <c r="N207" s="216"/>
      <c r="O207" s="216"/>
      <c r="P207" s="216"/>
      <c r="Q207" s="216"/>
      <c r="R207" s="216"/>
      <c r="S207" s="216"/>
      <c r="T207" s="216"/>
      <c r="U207" s="216"/>
      <c r="V207" s="216"/>
    </row>
    <row r="208" spans="1:22" x14ac:dyDescent="0.25">
      <c r="A208" s="274"/>
      <c r="B208" s="216"/>
      <c r="C208" s="216"/>
      <c r="D208" s="216"/>
      <c r="E208" s="216"/>
      <c r="F208" s="216"/>
      <c r="G208" s="216"/>
      <c r="H208" s="216"/>
      <c r="I208" s="216"/>
      <c r="J208" s="216"/>
      <c r="K208" s="216"/>
      <c r="L208" s="216"/>
      <c r="M208" s="216"/>
      <c r="N208" s="216"/>
      <c r="O208" s="216"/>
      <c r="P208" s="216"/>
      <c r="Q208" s="216"/>
      <c r="R208" s="216"/>
      <c r="S208" s="216"/>
      <c r="T208" s="216"/>
      <c r="U208" s="216"/>
      <c r="V208" s="216"/>
    </row>
    <row r="209" spans="1:22" x14ac:dyDescent="0.25">
      <c r="A209" s="274"/>
      <c r="B209" s="216"/>
      <c r="C209" s="216"/>
      <c r="D209" s="216"/>
      <c r="E209" s="216"/>
      <c r="F209" s="216"/>
      <c r="G209" s="216"/>
      <c r="H209" s="216"/>
      <c r="I209" s="216"/>
      <c r="J209" s="216"/>
      <c r="K209" s="216"/>
      <c r="L209" s="216"/>
      <c r="M209" s="216"/>
      <c r="N209" s="216"/>
      <c r="O209" s="216"/>
      <c r="P209" s="216"/>
      <c r="Q209" s="216"/>
      <c r="R209" s="216"/>
      <c r="S209" s="216"/>
      <c r="T209" s="216"/>
      <c r="U209" s="216"/>
      <c r="V209" s="216"/>
    </row>
    <row r="210" spans="1:22" x14ac:dyDescent="0.25">
      <c r="A210" s="274"/>
      <c r="B210" s="216"/>
      <c r="C210" s="216"/>
      <c r="D210" s="216"/>
      <c r="E210" s="216"/>
      <c r="F210" s="216"/>
      <c r="G210" s="216"/>
      <c r="H210" s="216"/>
      <c r="I210" s="216"/>
      <c r="J210" s="216"/>
      <c r="K210" s="216"/>
      <c r="L210" s="216"/>
      <c r="M210" s="216"/>
      <c r="N210" s="216"/>
      <c r="O210" s="216"/>
      <c r="P210" s="216"/>
      <c r="Q210" s="216"/>
      <c r="R210" s="216"/>
      <c r="S210" s="216"/>
      <c r="T210" s="216"/>
      <c r="U210" s="216"/>
      <c r="V210" s="216"/>
    </row>
    <row r="211" spans="1:22" x14ac:dyDescent="0.25">
      <c r="A211" s="274"/>
      <c r="B211" s="216"/>
      <c r="C211" s="216"/>
      <c r="D211" s="216"/>
      <c r="E211" s="216"/>
      <c r="F211" s="216"/>
      <c r="G211" s="216"/>
      <c r="H211" s="216"/>
      <c r="I211" s="216"/>
      <c r="J211" s="216"/>
      <c r="K211" s="216"/>
      <c r="L211" s="216"/>
      <c r="M211" s="216"/>
      <c r="N211" s="216"/>
      <c r="O211" s="216"/>
      <c r="P211" s="216"/>
      <c r="Q211" s="216"/>
      <c r="R211" s="216"/>
      <c r="S211" s="216"/>
      <c r="T211" s="216"/>
      <c r="U211" s="216"/>
      <c r="V211" s="216"/>
    </row>
    <row r="212" spans="1:22" x14ac:dyDescent="0.25">
      <c r="A212" s="274"/>
      <c r="B212" s="216"/>
      <c r="C212" s="216"/>
      <c r="D212" s="216"/>
      <c r="E212" s="216"/>
      <c r="F212" s="216"/>
      <c r="G212" s="216"/>
      <c r="H212" s="216"/>
      <c r="I212" s="216"/>
      <c r="J212" s="216"/>
      <c r="K212" s="216"/>
      <c r="L212" s="216"/>
      <c r="M212" s="216"/>
      <c r="N212" s="216"/>
      <c r="O212" s="216"/>
      <c r="P212" s="216"/>
      <c r="Q212" s="216"/>
      <c r="R212" s="216"/>
      <c r="S212" s="216"/>
      <c r="T212" s="216"/>
      <c r="U212" s="216"/>
      <c r="V212" s="216"/>
    </row>
    <row r="213" spans="1:22" x14ac:dyDescent="0.25">
      <c r="A213" s="274"/>
      <c r="B213" s="216"/>
      <c r="C213" s="216"/>
      <c r="D213" s="216"/>
      <c r="E213" s="216"/>
      <c r="F213" s="216"/>
      <c r="G213" s="216"/>
      <c r="H213" s="216"/>
      <c r="I213" s="216"/>
      <c r="J213" s="216"/>
      <c r="K213" s="216"/>
      <c r="L213" s="216"/>
      <c r="M213" s="216"/>
      <c r="N213" s="216"/>
      <c r="O213" s="216"/>
      <c r="P213" s="216"/>
      <c r="Q213" s="216"/>
      <c r="R213" s="216"/>
      <c r="S213" s="216"/>
      <c r="T213" s="216"/>
      <c r="U213" s="216"/>
      <c r="V213" s="216"/>
    </row>
    <row r="214" spans="1:22" x14ac:dyDescent="0.25">
      <c r="A214" s="274"/>
      <c r="B214" s="216"/>
      <c r="C214" s="216"/>
      <c r="D214" s="216"/>
      <c r="E214" s="216"/>
      <c r="F214" s="216"/>
      <c r="G214" s="216"/>
      <c r="H214" s="216"/>
      <c r="I214" s="216"/>
      <c r="J214" s="216"/>
      <c r="K214" s="216"/>
      <c r="L214" s="216"/>
      <c r="M214" s="216"/>
      <c r="N214" s="216"/>
      <c r="O214" s="216"/>
      <c r="P214" s="216"/>
      <c r="Q214" s="216"/>
      <c r="R214" s="216"/>
      <c r="S214" s="216"/>
      <c r="T214" s="216"/>
      <c r="U214" s="216"/>
      <c r="V214" s="216"/>
    </row>
    <row r="215" spans="1:22" x14ac:dyDescent="0.25">
      <c r="A215" s="274"/>
      <c r="B215" s="216"/>
      <c r="C215" s="216"/>
      <c r="D215" s="216"/>
      <c r="E215" s="216"/>
      <c r="F215" s="216"/>
      <c r="G215" s="216"/>
      <c r="H215" s="216"/>
      <c r="I215" s="216"/>
      <c r="J215" s="216"/>
      <c r="K215" s="216"/>
      <c r="L215" s="216"/>
      <c r="M215" s="216"/>
      <c r="N215" s="216"/>
      <c r="O215" s="216"/>
      <c r="P215" s="216"/>
      <c r="Q215" s="216"/>
      <c r="R215" s="216"/>
      <c r="S215" s="216"/>
      <c r="T215" s="216"/>
      <c r="U215" s="216"/>
      <c r="V215" s="216"/>
    </row>
    <row r="216" spans="1:22" x14ac:dyDescent="0.25">
      <c r="A216" s="274"/>
      <c r="B216" s="216"/>
      <c r="C216" s="216"/>
      <c r="D216" s="216"/>
      <c r="E216" s="216"/>
      <c r="F216" s="216"/>
      <c r="G216" s="216"/>
      <c r="H216" s="216"/>
      <c r="I216" s="216"/>
      <c r="J216" s="216"/>
      <c r="K216" s="216"/>
      <c r="L216" s="216"/>
      <c r="M216" s="216"/>
      <c r="N216" s="216"/>
      <c r="O216" s="216"/>
      <c r="P216" s="216"/>
      <c r="Q216" s="216"/>
      <c r="R216" s="216"/>
      <c r="S216" s="216"/>
      <c r="T216" s="216"/>
      <c r="U216" s="216"/>
      <c r="V216" s="216"/>
    </row>
    <row r="217" spans="1:22" x14ac:dyDescent="0.25">
      <c r="A217" s="274"/>
      <c r="B217" s="216"/>
      <c r="C217" s="216"/>
      <c r="D217" s="216"/>
      <c r="E217" s="216"/>
      <c r="F217" s="216"/>
      <c r="G217" s="216"/>
      <c r="H217" s="216"/>
      <c r="I217" s="216"/>
      <c r="J217" s="216"/>
      <c r="K217" s="216"/>
      <c r="L217" s="216"/>
      <c r="M217" s="216"/>
      <c r="N217" s="216"/>
      <c r="O217" s="216"/>
      <c r="P217" s="216"/>
      <c r="Q217" s="216"/>
      <c r="R217" s="216"/>
      <c r="S217" s="216"/>
      <c r="T217" s="216"/>
      <c r="U217" s="216"/>
      <c r="V217" s="216"/>
    </row>
    <row r="218" spans="1:22" x14ac:dyDescent="0.25">
      <c r="A218" s="274"/>
      <c r="B218" s="216"/>
      <c r="C218" s="216"/>
      <c r="D218" s="216"/>
      <c r="E218" s="216"/>
      <c r="F218" s="216"/>
      <c r="G218" s="216"/>
      <c r="H218" s="216"/>
      <c r="I218" s="216"/>
      <c r="J218" s="216"/>
      <c r="K218" s="216"/>
      <c r="L218" s="216"/>
      <c r="M218" s="216"/>
      <c r="N218" s="216"/>
      <c r="O218" s="216"/>
      <c r="P218" s="216"/>
      <c r="Q218" s="216"/>
      <c r="R218" s="216"/>
      <c r="S218" s="216"/>
      <c r="T218" s="216"/>
      <c r="U218" s="216"/>
      <c r="V218" s="216"/>
    </row>
    <row r="219" spans="1:22" x14ac:dyDescent="0.25">
      <c r="A219" s="274"/>
      <c r="B219" s="216"/>
      <c r="C219" s="216"/>
      <c r="D219" s="216"/>
      <c r="E219" s="216"/>
      <c r="F219" s="216"/>
      <c r="G219" s="216"/>
      <c r="H219" s="216"/>
      <c r="I219" s="216"/>
      <c r="J219" s="216"/>
      <c r="K219" s="216"/>
      <c r="L219" s="216"/>
      <c r="M219" s="216"/>
      <c r="N219" s="216"/>
      <c r="O219" s="216"/>
      <c r="P219" s="216"/>
      <c r="Q219" s="216"/>
      <c r="R219" s="216"/>
      <c r="S219" s="216"/>
      <c r="T219" s="216"/>
      <c r="U219" s="216"/>
      <c r="V219" s="216"/>
    </row>
    <row r="220" spans="1:22" x14ac:dyDescent="0.25">
      <c r="A220" s="274"/>
      <c r="B220" s="216"/>
      <c r="C220" s="216"/>
      <c r="D220" s="216"/>
      <c r="E220" s="216"/>
      <c r="F220" s="216"/>
      <c r="G220" s="216"/>
      <c r="H220" s="216"/>
      <c r="I220" s="216"/>
      <c r="J220" s="216"/>
      <c r="K220" s="216"/>
      <c r="L220" s="216"/>
      <c r="M220" s="216"/>
      <c r="N220" s="216"/>
      <c r="O220" s="216"/>
      <c r="P220" s="216"/>
      <c r="Q220" s="216"/>
      <c r="R220" s="216"/>
      <c r="S220" s="216"/>
      <c r="T220" s="216"/>
      <c r="U220" s="216"/>
      <c r="V220" s="216"/>
    </row>
    <row r="221" spans="1:22" x14ac:dyDescent="0.25">
      <c r="A221" s="274"/>
      <c r="B221" s="216"/>
      <c r="C221" s="216"/>
      <c r="D221" s="216"/>
      <c r="E221" s="216"/>
      <c r="F221" s="216"/>
      <c r="G221" s="216"/>
      <c r="H221" s="216"/>
      <c r="I221" s="216"/>
      <c r="J221" s="216"/>
      <c r="K221" s="216"/>
      <c r="L221" s="216"/>
      <c r="M221" s="216"/>
      <c r="N221" s="216"/>
      <c r="O221" s="216"/>
      <c r="P221" s="216"/>
      <c r="Q221" s="216"/>
      <c r="R221" s="216"/>
      <c r="S221" s="216"/>
      <c r="T221" s="216"/>
      <c r="U221" s="216"/>
      <c r="V221" s="216"/>
    </row>
    <row r="222" spans="1:22" x14ac:dyDescent="0.25">
      <c r="A222" s="274"/>
      <c r="B222" s="216"/>
      <c r="C222" s="216"/>
      <c r="D222" s="216"/>
      <c r="E222" s="216"/>
      <c r="F222" s="216"/>
      <c r="G222" s="216"/>
      <c r="H222" s="216"/>
      <c r="I222" s="216"/>
      <c r="J222" s="216"/>
      <c r="K222" s="216"/>
      <c r="L222" s="216"/>
      <c r="M222" s="216"/>
      <c r="N222" s="216"/>
      <c r="O222" s="216"/>
      <c r="P222" s="216"/>
      <c r="Q222" s="216"/>
      <c r="R222" s="216"/>
      <c r="S222" s="216"/>
      <c r="T222" s="216"/>
      <c r="U222" s="216"/>
      <c r="V222" s="216"/>
    </row>
    <row r="223" spans="1:22" x14ac:dyDescent="0.25">
      <c r="A223" s="274"/>
      <c r="B223" s="216"/>
      <c r="C223" s="216"/>
      <c r="D223" s="216"/>
      <c r="E223" s="216"/>
      <c r="F223" s="216"/>
      <c r="G223" s="216"/>
      <c r="H223" s="216"/>
      <c r="I223" s="216"/>
      <c r="J223" s="216"/>
      <c r="K223" s="216"/>
      <c r="L223" s="216"/>
      <c r="M223" s="216"/>
      <c r="N223" s="216"/>
      <c r="O223" s="216"/>
      <c r="P223" s="216"/>
      <c r="Q223" s="216"/>
      <c r="R223" s="216"/>
      <c r="S223" s="216"/>
      <c r="T223" s="216"/>
      <c r="U223" s="216"/>
      <c r="V223" s="216"/>
    </row>
    <row r="224" spans="1:22" x14ac:dyDescent="0.25">
      <c r="A224" s="274"/>
      <c r="B224" s="216"/>
      <c r="C224" s="216"/>
      <c r="D224" s="216"/>
      <c r="E224" s="216"/>
      <c r="F224" s="216"/>
      <c r="G224" s="216"/>
      <c r="H224" s="216"/>
      <c r="I224" s="216"/>
      <c r="J224" s="216"/>
      <c r="K224" s="216"/>
      <c r="L224" s="216"/>
      <c r="M224" s="216"/>
      <c r="N224" s="216"/>
      <c r="O224" s="216"/>
      <c r="P224" s="216"/>
      <c r="Q224" s="216"/>
      <c r="R224" s="216"/>
      <c r="S224" s="216"/>
      <c r="T224" s="216"/>
      <c r="U224" s="216"/>
      <c r="V224" s="216"/>
    </row>
    <row r="225" spans="1:22" x14ac:dyDescent="0.25">
      <c r="A225" s="274"/>
      <c r="B225" s="216"/>
      <c r="C225" s="216"/>
      <c r="D225" s="216"/>
      <c r="E225" s="216"/>
      <c r="F225" s="216"/>
      <c r="G225" s="216"/>
      <c r="H225" s="216"/>
      <c r="I225" s="216"/>
      <c r="J225" s="216"/>
      <c r="K225" s="216"/>
      <c r="L225" s="216"/>
      <c r="M225" s="216"/>
      <c r="N225" s="216"/>
      <c r="O225" s="216"/>
      <c r="P225" s="216"/>
      <c r="Q225" s="216"/>
      <c r="R225" s="216"/>
      <c r="S225" s="216"/>
      <c r="T225" s="216"/>
      <c r="U225" s="216"/>
      <c r="V225" s="216"/>
    </row>
    <row r="226" spans="1:22" x14ac:dyDescent="0.25">
      <c r="A226" s="274"/>
      <c r="B226" s="216"/>
      <c r="C226" s="216"/>
      <c r="D226" s="216"/>
      <c r="E226" s="216"/>
      <c r="F226" s="216"/>
      <c r="G226" s="216"/>
      <c r="H226" s="216"/>
      <c r="I226" s="216"/>
      <c r="J226" s="216"/>
      <c r="K226" s="216"/>
      <c r="L226" s="216"/>
      <c r="M226" s="216"/>
      <c r="N226" s="216"/>
      <c r="O226" s="216"/>
      <c r="P226" s="216"/>
      <c r="Q226" s="216"/>
      <c r="R226" s="216"/>
      <c r="S226" s="216"/>
      <c r="T226" s="216"/>
      <c r="U226" s="216"/>
      <c r="V226" s="216"/>
    </row>
    <row r="227" spans="1:22" x14ac:dyDescent="0.25">
      <c r="A227" s="274"/>
      <c r="B227" s="216"/>
      <c r="C227" s="216"/>
      <c r="D227" s="216"/>
      <c r="E227" s="216"/>
      <c r="F227" s="216"/>
      <c r="G227" s="216"/>
      <c r="H227" s="216"/>
      <c r="I227" s="216"/>
      <c r="J227" s="216"/>
      <c r="K227" s="216"/>
      <c r="L227" s="216"/>
      <c r="M227" s="216"/>
      <c r="N227" s="216"/>
      <c r="O227" s="216"/>
      <c r="P227" s="216"/>
      <c r="Q227" s="216"/>
      <c r="R227" s="216"/>
      <c r="S227" s="216"/>
      <c r="T227" s="216"/>
      <c r="U227" s="216"/>
      <c r="V227" s="216"/>
    </row>
    <row r="228" spans="1:22" x14ac:dyDescent="0.25">
      <c r="A228" s="274"/>
      <c r="B228" s="216"/>
      <c r="C228" s="216"/>
      <c r="D228" s="216"/>
      <c r="E228" s="216"/>
      <c r="F228" s="216"/>
      <c r="G228" s="216"/>
      <c r="H228" s="216"/>
      <c r="I228" s="216"/>
      <c r="J228" s="216"/>
      <c r="K228" s="216"/>
      <c r="L228" s="216"/>
      <c r="M228" s="216"/>
      <c r="N228" s="216"/>
      <c r="O228" s="216"/>
      <c r="P228" s="216"/>
      <c r="Q228" s="216"/>
      <c r="R228" s="216"/>
      <c r="S228" s="216"/>
      <c r="T228" s="216"/>
      <c r="U228" s="216"/>
      <c r="V228" s="216"/>
    </row>
    <row r="229" spans="1:22" x14ac:dyDescent="0.25">
      <c r="A229" s="274"/>
      <c r="B229" s="216"/>
      <c r="C229" s="216"/>
      <c r="D229" s="216"/>
      <c r="E229" s="216"/>
      <c r="F229" s="216"/>
      <c r="G229" s="216"/>
      <c r="H229" s="216"/>
      <c r="I229" s="216"/>
      <c r="J229" s="216"/>
      <c r="K229" s="216"/>
      <c r="L229" s="216"/>
      <c r="M229" s="216"/>
      <c r="N229" s="216"/>
      <c r="O229" s="216"/>
      <c r="P229" s="216"/>
      <c r="Q229" s="216"/>
      <c r="R229" s="216"/>
      <c r="S229" s="216"/>
      <c r="T229" s="216"/>
      <c r="U229" s="216"/>
      <c r="V229" s="216"/>
    </row>
    <row r="230" spans="1:22" x14ac:dyDescent="0.25">
      <c r="A230" s="274"/>
      <c r="B230" s="216"/>
      <c r="C230" s="216"/>
      <c r="D230" s="216"/>
      <c r="E230" s="216"/>
      <c r="F230" s="216"/>
      <c r="G230" s="216"/>
      <c r="H230" s="216"/>
      <c r="I230" s="216"/>
      <c r="J230" s="216"/>
      <c r="K230" s="216"/>
      <c r="L230" s="216"/>
      <c r="M230" s="216"/>
      <c r="N230" s="216"/>
      <c r="O230" s="216"/>
      <c r="P230" s="216"/>
      <c r="Q230" s="216"/>
      <c r="R230" s="216"/>
      <c r="S230" s="216"/>
      <c r="T230" s="216"/>
      <c r="U230" s="216"/>
      <c r="V230" s="216"/>
    </row>
    <row r="231" spans="1:22" x14ac:dyDescent="0.25">
      <c r="A231" s="274"/>
      <c r="B231" s="216"/>
      <c r="C231" s="216"/>
      <c r="D231" s="216"/>
      <c r="E231" s="216"/>
      <c r="F231" s="216"/>
      <c r="G231" s="216"/>
      <c r="H231" s="216"/>
      <c r="I231" s="216"/>
      <c r="J231" s="216"/>
      <c r="K231" s="216"/>
      <c r="L231" s="216"/>
      <c r="M231" s="216"/>
      <c r="N231" s="216"/>
      <c r="O231" s="216"/>
      <c r="P231" s="216"/>
      <c r="Q231" s="216"/>
      <c r="R231" s="216"/>
      <c r="S231" s="216"/>
      <c r="T231" s="216"/>
      <c r="U231" s="216"/>
      <c r="V231" s="216"/>
    </row>
    <row r="232" spans="1:22" x14ac:dyDescent="0.25">
      <c r="A232" s="274"/>
      <c r="B232" s="216"/>
      <c r="C232" s="216"/>
      <c r="D232" s="216"/>
      <c r="E232" s="216"/>
      <c r="F232" s="216"/>
      <c r="G232" s="216"/>
      <c r="H232" s="216"/>
      <c r="I232" s="216"/>
      <c r="J232" s="216"/>
      <c r="K232" s="216"/>
      <c r="L232" s="216"/>
      <c r="M232" s="216"/>
      <c r="N232" s="216"/>
      <c r="O232" s="216"/>
      <c r="P232" s="216"/>
      <c r="Q232" s="216"/>
      <c r="R232" s="216"/>
      <c r="S232" s="216"/>
      <c r="T232" s="216"/>
      <c r="U232" s="216"/>
      <c r="V232" s="216"/>
    </row>
    <row r="233" spans="1:22" x14ac:dyDescent="0.25">
      <c r="A233" s="274"/>
      <c r="B233" s="216"/>
      <c r="C233" s="216"/>
      <c r="D233" s="216"/>
      <c r="E233" s="216"/>
      <c r="F233" s="216"/>
      <c r="G233" s="216"/>
      <c r="H233" s="216"/>
      <c r="I233" s="216"/>
      <c r="J233" s="216"/>
      <c r="K233" s="216"/>
      <c r="L233" s="216"/>
      <c r="M233" s="216"/>
      <c r="N233" s="216"/>
      <c r="O233" s="216"/>
      <c r="P233" s="216"/>
      <c r="Q233" s="216"/>
      <c r="R233" s="216"/>
      <c r="S233" s="216"/>
      <c r="T233" s="216"/>
      <c r="U233" s="216"/>
      <c r="V233" s="216"/>
    </row>
    <row r="234" spans="1:22" x14ac:dyDescent="0.25">
      <c r="A234" s="274"/>
      <c r="B234" s="216"/>
      <c r="C234" s="216"/>
      <c r="D234" s="216"/>
      <c r="E234" s="216"/>
      <c r="F234" s="216"/>
      <c r="G234" s="216"/>
      <c r="H234" s="216"/>
      <c r="I234" s="216"/>
      <c r="J234" s="216"/>
      <c r="K234" s="216"/>
      <c r="L234" s="216"/>
      <c r="M234" s="216"/>
      <c r="N234" s="216"/>
      <c r="O234" s="216"/>
      <c r="P234" s="216"/>
      <c r="Q234" s="216"/>
      <c r="R234" s="216"/>
      <c r="S234" s="216"/>
      <c r="T234" s="216"/>
      <c r="U234" s="216"/>
      <c r="V234" s="216"/>
    </row>
    <row r="235" spans="1:22" x14ac:dyDescent="0.25">
      <c r="A235" s="274"/>
      <c r="B235" s="216"/>
      <c r="C235" s="216"/>
      <c r="D235" s="216"/>
      <c r="E235" s="216"/>
      <c r="F235" s="216"/>
      <c r="G235" s="216"/>
      <c r="H235" s="216"/>
      <c r="I235" s="216"/>
      <c r="J235" s="216"/>
      <c r="K235" s="216"/>
      <c r="L235" s="216"/>
      <c r="M235" s="216"/>
      <c r="N235" s="216"/>
      <c r="O235" s="216"/>
      <c r="P235" s="216"/>
      <c r="Q235" s="216"/>
      <c r="R235" s="216"/>
      <c r="S235" s="216"/>
      <c r="T235" s="216"/>
      <c r="U235" s="216"/>
      <c r="V235" s="216"/>
    </row>
    <row r="236" spans="1:22" x14ac:dyDescent="0.25">
      <c r="A236" s="274"/>
      <c r="B236" s="216"/>
      <c r="C236" s="216"/>
      <c r="D236" s="216"/>
      <c r="E236" s="216"/>
      <c r="F236" s="216"/>
      <c r="G236" s="216"/>
      <c r="H236" s="216"/>
      <c r="I236" s="216"/>
      <c r="J236" s="216"/>
      <c r="K236" s="216"/>
      <c r="L236" s="216"/>
      <c r="M236" s="216"/>
      <c r="N236" s="216"/>
      <c r="O236" s="216"/>
      <c r="P236" s="216"/>
      <c r="Q236" s="216"/>
      <c r="R236" s="216"/>
      <c r="S236" s="216"/>
      <c r="T236" s="216"/>
      <c r="U236" s="216"/>
      <c r="V236" s="216"/>
    </row>
    <row r="237" spans="1:22" x14ac:dyDescent="0.25">
      <c r="A237" s="274"/>
      <c r="B237" s="216"/>
      <c r="C237" s="216"/>
      <c r="D237" s="216"/>
      <c r="E237" s="216"/>
      <c r="F237" s="216"/>
      <c r="G237" s="216"/>
      <c r="H237" s="216"/>
      <c r="I237" s="216"/>
      <c r="J237" s="216"/>
      <c r="K237" s="216"/>
      <c r="L237" s="216"/>
      <c r="M237" s="216"/>
      <c r="N237" s="216"/>
      <c r="O237" s="216"/>
      <c r="P237" s="216"/>
      <c r="Q237" s="216"/>
      <c r="R237" s="216"/>
      <c r="S237" s="216"/>
      <c r="T237" s="216"/>
      <c r="U237" s="216"/>
      <c r="V237" s="216"/>
    </row>
    <row r="238" spans="1:22" x14ac:dyDescent="0.25">
      <c r="A238" s="274"/>
      <c r="B238" s="216"/>
      <c r="C238" s="216"/>
      <c r="D238" s="216"/>
      <c r="E238" s="216"/>
      <c r="F238" s="216"/>
      <c r="G238" s="216"/>
      <c r="H238" s="216"/>
      <c r="I238" s="216"/>
      <c r="J238" s="216"/>
      <c r="K238" s="216"/>
      <c r="L238" s="216"/>
      <c r="M238" s="216"/>
      <c r="N238" s="216"/>
      <c r="O238" s="216"/>
      <c r="P238" s="216"/>
      <c r="Q238" s="216"/>
      <c r="R238" s="216"/>
      <c r="S238" s="216"/>
      <c r="T238" s="216"/>
      <c r="U238" s="216"/>
      <c r="V238" s="216"/>
    </row>
    <row r="239" spans="1:22" x14ac:dyDescent="0.25">
      <c r="A239" s="274"/>
      <c r="B239" s="216"/>
      <c r="C239" s="216"/>
      <c r="D239" s="216"/>
      <c r="E239" s="216"/>
      <c r="F239" s="216"/>
      <c r="G239" s="216"/>
      <c r="H239" s="216"/>
      <c r="I239" s="216"/>
      <c r="J239" s="216"/>
      <c r="K239" s="216"/>
      <c r="L239" s="216"/>
      <c r="M239" s="216"/>
      <c r="N239" s="216"/>
      <c r="O239" s="216"/>
      <c r="P239" s="216"/>
      <c r="Q239" s="216"/>
      <c r="R239" s="216"/>
      <c r="S239" s="216"/>
      <c r="T239" s="216"/>
      <c r="U239" s="216"/>
      <c r="V239" s="216"/>
    </row>
    <row r="240" spans="1:22" x14ac:dyDescent="0.25">
      <c r="A240" s="274"/>
      <c r="B240" s="216"/>
      <c r="C240" s="216"/>
      <c r="D240" s="216"/>
      <c r="E240" s="216"/>
      <c r="F240" s="216"/>
      <c r="G240" s="216"/>
      <c r="H240" s="216"/>
      <c r="I240" s="216"/>
      <c r="J240" s="216"/>
      <c r="K240" s="216"/>
      <c r="L240" s="216"/>
      <c r="M240" s="216"/>
      <c r="N240" s="216"/>
      <c r="O240" s="216"/>
      <c r="P240" s="216"/>
      <c r="Q240" s="216"/>
      <c r="R240" s="216"/>
      <c r="S240" s="216"/>
      <c r="T240" s="216"/>
      <c r="U240" s="216"/>
      <c r="V240" s="216"/>
    </row>
    <row r="241" spans="1:22" x14ac:dyDescent="0.25">
      <c r="A241" s="274"/>
      <c r="B241" s="216"/>
      <c r="C241" s="216"/>
      <c r="D241" s="216"/>
      <c r="E241" s="216"/>
      <c r="F241" s="216"/>
      <c r="G241" s="216"/>
      <c r="H241" s="216"/>
      <c r="I241" s="216"/>
      <c r="J241" s="216"/>
      <c r="K241" s="216"/>
      <c r="L241" s="216"/>
      <c r="M241" s="216"/>
      <c r="N241" s="216"/>
      <c r="O241" s="216"/>
      <c r="P241" s="216"/>
      <c r="Q241" s="216"/>
      <c r="R241" s="216"/>
      <c r="S241" s="216"/>
      <c r="T241" s="216"/>
      <c r="U241" s="216"/>
      <c r="V241" s="216"/>
    </row>
    <row r="242" spans="1:22" x14ac:dyDescent="0.25">
      <c r="A242" s="274"/>
      <c r="B242" s="216"/>
      <c r="C242" s="216"/>
      <c r="D242" s="216"/>
      <c r="E242" s="216"/>
      <c r="F242" s="216"/>
      <c r="G242" s="216"/>
      <c r="H242" s="216"/>
      <c r="I242" s="216"/>
      <c r="J242" s="216"/>
      <c r="K242" s="216"/>
      <c r="L242" s="216"/>
      <c r="M242" s="216"/>
      <c r="N242" s="216"/>
      <c r="O242" s="216"/>
      <c r="P242" s="216"/>
      <c r="Q242" s="216"/>
      <c r="R242" s="216"/>
      <c r="S242" s="216"/>
      <c r="T242" s="216"/>
      <c r="U242" s="216"/>
      <c r="V242" s="216"/>
    </row>
    <row r="243" spans="1:22" x14ac:dyDescent="0.25">
      <c r="A243" s="274"/>
      <c r="B243" s="216"/>
      <c r="C243" s="216"/>
      <c r="D243" s="216"/>
      <c r="E243" s="216"/>
      <c r="F243" s="216"/>
      <c r="G243" s="216"/>
      <c r="H243" s="216"/>
      <c r="I243" s="216"/>
      <c r="J243" s="216"/>
      <c r="K243" s="216"/>
      <c r="L243" s="216"/>
      <c r="M243" s="216"/>
      <c r="N243" s="216"/>
      <c r="O243" s="216"/>
      <c r="P243" s="216"/>
      <c r="Q243" s="216"/>
      <c r="R243" s="216"/>
      <c r="S243" s="216"/>
      <c r="T243" s="216"/>
      <c r="U243" s="216"/>
      <c r="V243" s="216"/>
    </row>
    <row r="244" spans="1:22" x14ac:dyDescent="0.25">
      <c r="A244" s="274"/>
      <c r="B244" s="216"/>
      <c r="C244" s="216"/>
      <c r="D244" s="216"/>
      <c r="E244" s="216"/>
      <c r="F244" s="216"/>
      <c r="G244" s="216"/>
      <c r="H244" s="216"/>
      <c r="I244" s="216"/>
      <c r="J244" s="216"/>
      <c r="K244" s="216"/>
      <c r="L244" s="216"/>
      <c r="M244" s="216"/>
      <c r="N244" s="216"/>
      <c r="O244" s="216"/>
      <c r="P244" s="216"/>
      <c r="Q244" s="216"/>
      <c r="R244" s="216"/>
      <c r="S244" s="216"/>
      <c r="T244" s="216"/>
      <c r="U244" s="216"/>
      <c r="V244" s="216"/>
    </row>
    <row r="245" spans="1:22" x14ac:dyDescent="0.25">
      <c r="A245" s="274"/>
      <c r="B245" s="216"/>
      <c r="C245" s="216"/>
      <c r="D245" s="216"/>
      <c r="E245" s="216"/>
      <c r="F245" s="216"/>
      <c r="G245" s="216"/>
      <c r="H245" s="216"/>
      <c r="I245" s="216"/>
      <c r="J245" s="216"/>
      <c r="K245" s="216"/>
      <c r="L245" s="216"/>
      <c r="M245" s="216"/>
      <c r="N245" s="216"/>
      <c r="O245" s="216"/>
      <c r="P245" s="216"/>
      <c r="Q245" s="216"/>
      <c r="R245" s="216"/>
      <c r="S245" s="216"/>
      <c r="T245" s="216"/>
      <c r="U245" s="216"/>
      <c r="V245" s="216"/>
    </row>
    <row r="246" spans="1:22" x14ac:dyDescent="0.25">
      <c r="A246" s="274"/>
      <c r="B246" s="216"/>
      <c r="C246" s="216"/>
      <c r="D246" s="216"/>
      <c r="E246" s="216"/>
      <c r="F246" s="216"/>
      <c r="G246" s="216"/>
      <c r="H246" s="216"/>
      <c r="I246" s="216"/>
      <c r="J246" s="216"/>
      <c r="K246" s="216"/>
      <c r="L246" s="216"/>
      <c r="M246" s="216"/>
      <c r="N246" s="216"/>
      <c r="O246" s="216"/>
      <c r="P246" s="216"/>
      <c r="Q246" s="216"/>
      <c r="R246" s="216"/>
      <c r="S246" s="216"/>
      <c r="T246" s="216"/>
      <c r="U246" s="216"/>
      <c r="V246" s="216"/>
    </row>
    <row r="247" spans="1:22" x14ac:dyDescent="0.25">
      <c r="A247" s="274"/>
      <c r="B247" s="216"/>
      <c r="C247" s="216"/>
      <c r="D247" s="216"/>
      <c r="E247" s="216"/>
      <c r="F247" s="216"/>
      <c r="G247" s="216"/>
      <c r="H247" s="216"/>
      <c r="I247" s="216"/>
      <c r="J247" s="216"/>
      <c r="K247" s="216"/>
      <c r="L247" s="216"/>
      <c r="M247" s="216"/>
      <c r="N247" s="216"/>
      <c r="O247" s="216"/>
      <c r="P247" s="216"/>
      <c r="Q247" s="216"/>
      <c r="R247" s="216"/>
      <c r="S247" s="216"/>
      <c r="T247" s="216"/>
      <c r="U247" s="216"/>
      <c r="V247" s="216"/>
    </row>
    <row r="248" spans="1:22" x14ac:dyDescent="0.25">
      <c r="A248" s="274"/>
      <c r="B248" s="216"/>
      <c r="C248" s="216"/>
      <c r="D248" s="216"/>
      <c r="E248" s="216"/>
      <c r="F248" s="216"/>
      <c r="G248" s="216"/>
      <c r="H248" s="216"/>
      <c r="I248" s="216"/>
      <c r="J248" s="216"/>
      <c r="K248" s="216"/>
      <c r="L248" s="216"/>
      <c r="M248" s="216"/>
      <c r="N248" s="216"/>
      <c r="O248" s="216"/>
      <c r="P248" s="216"/>
      <c r="Q248" s="216"/>
      <c r="R248" s="216"/>
      <c r="S248" s="216"/>
      <c r="T248" s="216"/>
      <c r="U248" s="216"/>
      <c r="V248" s="216"/>
    </row>
    <row r="249" spans="1:22" x14ac:dyDescent="0.25">
      <c r="A249" s="274"/>
      <c r="B249" s="216"/>
      <c r="C249" s="216"/>
      <c r="D249" s="216"/>
      <c r="E249" s="216"/>
      <c r="F249" s="216"/>
      <c r="G249" s="216"/>
      <c r="H249" s="216"/>
      <c r="I249" s="216"/>
      <c r="J249" s="216"/>
      <c r="K249" s="216"/>
      <c r="L249" s="216"/>
      <c r="M249" s="216"/>
      <c r="N249" s="216"/>
      <c r="O249" s="216"/>
      <c r="P249" s="216"/>
      <c r="Q249" s="216"/>
      <c r="R249" s="216"/>
      <c r="S249" s="216"/>
      <c r="T249" s="216"/>
      <c r="U249" s="216"/>
      <c r="V249" s="216"/>
    </row>
    <row r="250" spans="1:22" x14ac:dyDescent="0.25">
      <c r="A250" s="274"/>
      <c r="B250" s="216"/>
      <c r="C250" s="216"/>
      <c r="D250" s="216"/>
      <c r="E250" s="216"/>
      <c r="F250" s="216"/>
      <c r="G250" s="216"/>
      <c r="H250" s="216"/>
      <c r="I250" s="216"/>
      <c r="J250" s="216"/>
      <c r="K250" s="216"/>
      <c r="L250" s="216"/>
      <c r="M250" s="216"/>
      <c r="N250" s="216"/>
      <c r="O250" s="216"/>
      <c r="P250" s="216"/>
      <c r="Q250" s="216"/>
      <c r="R250" s="216"/>
      <c r="S250" s="216"/>
      <c r="T250" s="216"/>
      <c r="U250" s="216"/>
      <c r="V250" s="216"/>
    </row>
    <row r="251" spans="1:22" x14ac:dyDescent="0.25">
      <c r="A251" s="274"/>
      <c r="B251" s="216"/>
      <c r="C251" s="216"/>
      <c r="D251" s="216"/>
      <c r="E251" s="216"/>
      <c r="F251" s="216"/>
      <c r="G251" s="216"/>
      <c r="H251" s="216"/>
      <c r="I251" s="216"/>
      <c r="J251" s="216"/>
      <c r="K251" s="216"/>
      <c r="L251" s="216"/>
      <c r="M251" s="216"/>
      <c r="N251" s="216"/>
      <c r="O251" s="216"/>
      <c r="P251" s="216"/>
      <c r="Q251" s="216"/>
      <c r="R251" s="216"/>
      <c r="S251" s="216"/>
      <c r="T251" s="216"/>
      <c r="U251" s="216"/>
      <c r="V251" s="216"/>
    </row>
    <row r="252" spans="1:22" x14ac:dyDescent="0.25">
      <c r="A252" s="274"/>
      <c r="B252" s="216"/>
      <c r="C252" s="216"/>
      <c r="D252" s="216"/>
      <c r="E252" s="216"/>
      <c r="F252" s="216"/>
      <c r="G252" s="216"/>
      <c r="H252" s="216"/>
      <c r="I252" s="216"/>
      <c r="J252" s="216"/>
      <c r="K252" s="216"/>
      <c r="L252" s="216"/>
      <c r="M252" s="216"/>
      <c r="N252" s="216"/>
      <c r="O252" s="216"/>
      <c r="P252" s="216"/>
      <c r="Q252" s="216"/>
      <c r="R252" s="216"/>
      <c r="S252" s="216"/>
      <c r="T252" s="216"/>
      <c r="U252" s="216"/>
      <c r="V252" s="216"/>
    </row>
    <row r="253" spans="1:22" x14ac:dyDescent="0.25">
      <c r="A253" s="274"/>
      <c r="B253" s="216"/>
      <c r="C253" s="216"/>
      <c r="D253" s="216"/>
      <c r="E253" s="216"/>
      <c r="F253" s="216"/>
      <c r="G253" s="216"/>
      <c r="H253" s="216"/>
      <c r="I253" s="216"/>
      <c r="J253" s="216"/>
      <c r="K253" s="216"/>
      <c r="L253" s="216"/>
      <c r="M253" s="216"/>
      <c r="N253" s="216"/>
      <c r="O253" s="216"/>
      <c r="P253" s="216"/>
      <c r="Q253" s="216"/>
      <c r="R253" s="216"/>
      <c r="S253" s="216"/>
      <c r="T253" s="216"/>
      <c r="U253" s="216"/>
      <c r="V253" s="216"/>
    </row>
    <row r="254" spans="1:22" x14ac:dyDescent="0.25">
      <c r="A254" s="274"/>
      <c r="B254" s="216"/>
      <c r="C254" s="216"/>
      <c r="D254" s="216"/>
      <c r="E254" s="216"/>
      <c r="F254" s="216"/>
      <c r="G254" s="216"/>
      <c r="H254" s="216"/>
      <c r="I254" s="216"/>
      <c r="J254" s="216"/>
      <c r="K254" s="216"/>
      <c r="L254" s="216"/>
      <c r="M254" s="216"/>
      <c r="N254" s="216"/>
      <c r="O254" s="216"/>
      <c r="P254" s="216"/>
      <c r="Q254" s="216"/>
      <c r="R254" s="216"/>
      <c r="S254" s="216"/>
      <c r="T254" s="216"/>
      <c r="U254" s="216"/>
      <c r="V254" s="216"/>
    </row>
    <row r="255" spans="1:22" x14ac:dyDescent="0.25">
      <c r="A255" s="274"/>
      <c r="B255" s="216"/>
      <c r="C255" s="216"/>
      <c r="D255" s="216"/>
      <c r="E255" s="216"/>
      <c r="F255" s="216"/>
      <c r="G255" s="216"/>
      <c r="H255" s="216"/>
      <c r="I255" s="216"/>
      <c r="J255" s="216"/>
      <c r="K255" s="216"/>
      <c r="L255" s="216"/>
      <c r="M255" s="216"/>
      <c r="N255" s="216"/>
      <c r="O255" s="216"/>
      <c r="P255" s="216"/>
      <c r="Q255" s="216"/>
      <c r="R255" s="216"/>
      <c r="S255" s="216"/>
      <c r="T255" s="216"/>
      <c r="U255" s="216"/>
      <c r="V255" s="216"/>
    </row>
    <row r="256" spans="1:22" x14ac:dyDescent="0.25">
      <c r="A256" s="274"/>
      <c r="B256" s="216"/>
      <c r="C256" s="216"/>
      <c r="D256" s="216"/>
      <c r="E256" s="216"/>
      <c r="F256" s="216"/>
      <c r="G256" s="216"/>
      <c r="H256" s="216"/>
      <c r="I256" s="216"/>
      <c r="J256" s="216"/>
      <c r="K256" s="216"/>
      <c r="L256" s="216"/>
      <c r="M256" s="216"/>
      <c r="N256" s="216"/>
      <c r="O256" s="216"/>
      <c r="P256" s="216"/>
      <c r="Q256" s="216"/>
      <c r="R256" s="216"/>
      <c r="S256" s="216"/>
      <c r="T256" s="216"/>
      <c r="U256" s="216"/>
      <c r="V256" s="216"/>
    </row>
    <row r="257" spans="1:22" x14ac:dyDescent="0.25">
      <c r="A257" s="274"/>
      <c r="B257" s="216"/>
      <c r="C257" s="216"/>
      <c r="D257" s="216"/>
      <c r="E257" s="216"/>
      <c r="F257" s="216"/>
      <c r="G257" s="216"/>
      <c r="H257" s="216"/>
      <c r="I257" s="216"/>
      <c r="J257" s="216"/>
      <c r="K257" s="216"/>
      <c r="L257" s="216"/>
      <c r="M257" s="216"/>
      <c r="N257" s="216"/>
      <c r="O257" s="216"/>
      <c r="P257" s="216"/>
      <c r="Q257" s="216"/>
      <c r="R257" s="216"/>
      <c r="S257" s="216"/>
      <c r="T257" s="216"/>
      <c r="U257" s="216"/>
      <c r="V257" s="216"/>
    </row>
    <row r="258" spans="1:22" x14ac:dyDescent="0.25">
      <c r="A258" s="274"/>
      <c r="B258" s="216"/>
      <c r="C258" s="216"/>
      <c r="D258" s="216"/>
      <c r="E258" s="216"/>
      <c r="F258" s="216"/>
      <c r="G258" s="216"/>
      <c r="H258" s="216"/>
      <c r="I258" s="216"/>
      <c r="J258" s="216"/>
      <c r="K258" s="216"/>
      <c r="L258" s="216"/>
      <c r="M258" s="216"/>
      <c r="N258" s="216"/>
      <c r="O258" s="216"/>
      <c r="P258" s="216"/>
      <c r="Q258" s="216"/>
      <c r="R258" s="216"/>
      <c r="S258" s="216"/>
      <c r="T258" s="216"/>
      <c r="U258" s="216"/>
      <c r="V258" s="216"/>
    </row>
    <row r="259" spans="1:22" x14ac:dyDescent="0.25">
      <c r="A259" s="274"/>
      <c r="B259" s="216"/>
      <c r="C259" s="216"/>
      <c r="D259" s="216"/>
      <c r="E259" s="216"/>
      <c r="F259" s="216"/>
      <c r="G259" s="216"/>
      <c r="H259" s="216"/>
      <c r="I259" s="216"/>
      <c r="J259" s="216"/>
      <c r="K259" s="216"/>
      <c r="L259" s="216"/>
      <c r="M259" s="216"/>
      <c r="N259" s="216"/>
      <c r="O259" s="216"/>
      <c r="P259" s="216"/>
      <c r="Q259" s="216"/>
      <c r="R259" s="216"/>
      <c r="S259" s="216"/>
      <c r="T259" s="216"/>
      <c r="U259" s="216"/>
      <c r="V259" s="216"/>
    </row>
    <row r="260" spans="1:22" x14ac:dyDescent="0.25">
      <c r="A260" s="274"/>
      <c r="B260" s="216"/>
      <c r="C260" s="216"/>
      <c r="D260" s="216"/>
      <c r="E260" s="216"/>
      <c r="F260" s="216"/>
      <c r="G260" s="216"/>
      <c r="H260" s="216"/>
      <c r="I260" s="216"/>
      <c r="J260" s="216"/>
      <c r="K260" s="216"/>
      <c r="L260" s="216"/>
      <c r="M260" s="216"/>
      <c r="N260" s="216"/>
      <c r="O260" s="216"/>
      <c r="P260" s="216"/>
      <c r="Q260" s="216"/>
      <c r="R260" s="216"/>
      <c r="S260" s="216"/>
      <c r="T260" s="216"/>
      <c r="U260" s="216"/>
      <c r="V260" s="216"/>
    </row>
    <row r="261" spans="1:22" x14ac:dyDescent="0.25">
      <c r="A261" s="274"/>
      <c r="B261" s="216"/>
      <c r="C261" s="216"/>
      <c r="D261" s="216"/>
      <c r="E261" s="216"/>
      <c r="F261" s="216"/>
      <c r="G261" s="216"/>
      <c r="H261" s="216"/>
      <c r="I261" s="216"/>
      <c r="J261" s="216"/>
      <c r="K261" s="216"/>
      <c r="L261" s="216"/>
      <c r="M261" s="216"/>
      <c r="N261" s="216"/>
      <c r="O261" s="216"/>
      <c r="P261" s="216"/>
      <c r="Q261" s="216"/>
      <c r="R261" s="216"/>
      <c r="S261" s="216"/>
      <c r="T261" s="216"/>
      <c r="U261" s="216"/>
      <c r="V261" s="216"/>
    </row>
    <row r="262" spans="1:22" x14ac:dyDescent="0.25">
      <c r="A262" s="274"/>
      <c r="B262" s="216"/>
      <c r="C262" s="216"/>
      <c r="D262" s="216"/>
      <c r="E262" s="216"/>
      <c r="F262" s="216"/>
      <c r="G262" s="216"/>
      <c r="H262" s="216"/>
      <c r="I262" s="216"/>
      <c r="J262" s="216"/>
      <c r="K262" s="216"/>
      <c r="L262" s="216"/>
      <c r="M262" s="216"/>
      <c r="N262" s="216"/>
      <c r="O262" s="216"/>
      <c r="P262" s="216"/>
      <c r="Q262" s="216"/>
      <c r="R262" s="216"/>
      <c r="S262" s="216"/>
      <c r="T262" s="216"/>
      <c r="U262" s="216"/>
      <c r="V262" s="216"/>
    </row>
    <row r="263" spans="1:22" x14ac:dyDescent="0.25">
      <c r="A263" s="274"/>
      <c r="B263" s="216"/>
      <c r="C263" s="216"/>
      <c r="D263" s="216"/>
      <c r="E263" s="216"/>
      <c r="F263" s="216"/>
      <c r="G263" s="216"/>
      <c r="H263" s="216"/>
      <c r="I263" s="216"/>
      <c r="J263" s="216"/>
      <c r="K263" s="216"/>
      <c r="L263" s="216"/>
      <c r="M263" s="216"/>
      <c r="N263" s="216"/>
      <c r="O263" s="216"/>
      <c r="P263" s="216"/>
      <c r="Q263" s="216"/>
      <c r="R263" s="216"/>
      <c r="S263" s="216"/>
      <c r="T263" s="216"/>
      <c r="U263" s="216"/>
      <c r="V263" s="216"/>
    </row>
    <row r="264" spans="1:22" x14ac:dyDescent="0.25">
      <c r="A264" s="274"/>
      <c r="B264" s="216"/>
      <c r="C264" s="216"/>
      <c r="D264" s="216"/>
      <c r="E264" s="216"/>
      <c r="F264" s="216"/>
      <c r="G264" s="216"/>
      <c r="H264" s="216"/>
      <c r="I264" s="216"/>
      <c r="J264" s="216"/>
      <c r="K264" s="216"/>
      <c r="L264" s="216"/>
      <c r="M264" s="216"/>
      <c r="N264" s="216"/>
      <c r="O264" s="216"/>
      <c r="P264" s="216"/>
      <c r="Q264" s="216"/>
      <c r="R264" s="216"/>
      <c r="S264" s="216"/>
      <c r="T264" s="216"/>
      <c r="U264" s="216"/>
      <c r="V264" s="216"/>
    </row>
    <row r="265" spans="1:22" x14ac:dyDescent="0.25">
      <c r="A265" s="274"/>
      <c r="B265" s="216"/>
      <c r="C265" s="216"/>
      <c r="D265" s="216"/>
      <c r="E265" s="216"/>
      <c r="F265" s="216"/>
      <c r="G265" s="216"/>
      <c r="H265" s="216"/>
      <c r="I265" s="216"/>
      <c r="J265" s="216"/>
      <c r="K265" s="216"/>
      <c r="L265" s="216"/>
      <c r="M265" s="216"/>
      <c r="N265" s="216"/>
      <c r="O265" s="216"/>
      <c r="P265" s="216"/>
      <c r="Q265" s="216"/>
      <c r="R265" s="216"/>
      <c r="S265" s="216"/>
      <c r="T265" s="216"/>
      <c r="U265" s="216"/>
      <c r="V265" s="216"/>
    </row>
    <row r="266" spans="1:22" x14ac:dyDescent="0.25">
      <c r="A266" s="274"/>
      <c r="B266" s="216"/>
      <c r="C266" s="216"/>
      <c r="D266" s="216"/>
      <c r="E266" s="216"/>
      <c r="F266" s="216"/>
      <c r="G266" s="216"/>
      <c r="H266" s="216"/>
      <c r="I266" s="216"/>
      <c r="J266" s="216"/>
      <c r="K266" s="216"/>
      <c r="L266" s="216"/>
      <c r="M266" s="216"/>
      <c r="N266" s="216"/>
      <c r="O266" s="216"/>
      <c r="P266" s="216"/>
      <c r="Q266" s="216"/>
      <c r="R266" s="216"/>
      <c r="S266" s="216"/>
      <c r="T266" s="216"/>
      <c r="U266" s="216"/>
      <c r="V266" s="216"/>
    </row>
    <row r="267" spans="1:22" x14ac:dyDescent="0.25">
      <c r="A267" s="274"/>
      <c r="B267" s="216"/>
      <c r="C267" s="216"/>
      <c r="D267" s="216"/>
      <c r="E267" s="216"/>
      <c r="F267" s="216"/>
      <c r="G267" s="216"/>
      <c r="H267" s="216"/>
      <c r="I267" s="216"/>
      <c r="J267" s="216"/>
      <c r="K267" s="216"/>
      <c r="L267" s="216"/>
      <c r="M267" s="216"/>
      <c r="N267" s="216"/>
      <c r="O267" s="216"/>
      <c r="P267" s="216"/>
      <c r="Q267" s="216"/>
      <c r="R267" s="216"/>
      <c r="S267" s="216"/>
      <c r="T267" s="216"/>
      <c r="U267" s="216"/>
      <c r="V267" s="216"/>
    </row>
    <row r="268" spans="1:22" x14ac:dyDescent="0.25">
      <c r="A268" s="274"/>
      <c r="B268" s="216"/>
      <c r="C268" s="216"/>
      <c r="D268" s="216"/>
      <c r="E268" s="216"/>
      <c r="F268" s="216"/>
      <c r="G268" s="216"/>
      <c r="H268" s="216"/>
      <c r="I268" s="216"/>
      <c r="J268" s="216"/>
      <c r="K268" s="216"/>
      <c r="L268" s="216"/>
      <c r="M268" s="216"/>
      <c r="N268" s="216"/>
      <c r="O268" s="216"/>
      <c r="P268" s="216"/>
      <c r="Q268" s="216"/>
      <c r="R268" s="216"/>
      <c r="S268" s="216"/>
      <c r="T268" s="216"/>
      <c r="U268" s="216"/>
      <c r="V268" s="216"/>
    </row>
    <row r="269" spans="1:22" x14ac:dyDescent="0.25">
      <c r="A269" s="274"/>
      <c r="B269" s="216"/>
      <c r="C269" s="216"/>
      <c r="D269" s="216"/>
      <c r="E269" s="216"/>
      <c r="F269" s="216"/>
      <c r="G269" s="216"/>
      <c r="H269" s="216"/>
      <c r="I269" s="216"/>
      <c r="J269" s="216"/>
      <c r="K269" s="216"/>
      <c r="L269" s="216"/>
      <c r="M269" s="216"/>
      <c r="N269" s="216"/>
      <c r="O269" s="216"/>
      <c r="P269" s="216"/>
      <c r="Q269" s="216"/>
      <c r="R269" s="216"/>
      <c r="S269" s="216"/>
      <c r="T269" s="216"/>
      <c r="U269" s="216"/>
      <c r="V269" s="216"/>
    </row>
    <row r="270" spans="1:22" x14ac:dyDescent="0.25">
      <c r="A270" s="274"/>
      <c r="B270" s="216"/>
      <c r="C270" s="216"/>
      <c r="D270" s="216"/>
      <c r="E270" s="216"/>
      <c r="F270" s="216"/>
      <c r="G270" s="216"/>
      <c r="H270" s="216"/>
      <c r="I270" s="216"/>
      <c r="J270" s="216"/>
      <c r="K270" s="216"/>
      <c r="L270" s="216"/>
      <c r="M270" s="216"/>
      <c r="N270" s="216"/>
      <c r="O270" s="216"/>
      <c r="P270" s="216"/>
      <c r="Q270" s="216"/>
      <c r="R270" s="216"/>
      <c r="S270" s="216"/>
      <c r="T270" s="216"/>
      <c r="U270" s="216"/>
      <c r="V270" s="216"/>
    </row>
    <row r="271" spans="1:22" x14ac:dyDescent="0.25">
      <c r="A271" s="274"/>
      <c r="B271" s="216"/>
      <c r="C271" s="216"/>
      <c r="D271" s="216"/>
      <c r="E271" s="216"/>
      <c r="F271" s="216"/>
      <c r="G271" s="216"/>
      <c r="H271" s="216"/>
      <c r="I271" s="216"/>
      <c r="J271" s="216"/>
      <c r="K271" s="216"/>
      <c r="L271" s="216"/>
      <c r="M271" s="216"/>
      <c r="N271" s="216"/>
      <c r="O271" s="216"/>
      <c r="P271" s="216"/>
      <c r="Q271" s="216"/>
      <c r="R271" s="216"/>
      <c r="S271" s="216"/>
      <c r="T271" s="216"/>
      <c r="U271" s="216"/>
      <c r="V271" s="216"/>
    </row>
    <row r="272" spans="1:22" x14ac:dyDescent="0.25">
      <c r="A272" s="274"/>
      <c r="B272" s="216"/>
      <c r="C272" s="216"/>
      <c r="D272" s="216"/>
      <c r="E272" s="216"/>
      <c r="F272" s="216"/>
      <c r="G272" s="216"/>
      <c r="H272" s="216"/>
      <c r="I272" s="216"/>
      <c r="J272" s="216"/>
      <c r="K272" s="216"/>
      <c r="L272" s="216"/>
      <c r="M272" s="216"/>
      <c r="N272" s="216"/>
      <c r="O272" s="216"/>
      <c r="P272" s="216"/>
      <c r="Q272" s="216"/>
      <c r="R272" s="216"/>
      <c r="S272" s="216"/>
      <c r="T272" s="216"/>
      <c r="U272" s="216"/>
      <c r="V272" s="216"/>
    </row>
    <row r="273" spans="1:22" x14ac:dyDescent="0.25">
      <c r="A273" s="274"/>
      <c r="B273" s="216"/>
      <c r="C273" s="216"/>
      <c r="D273" s="216"/>
      <c r="E273" s="216"/>
      <c r="F273" s="216"/>
      <c r="G273" s="216"/>
      <c r="H273" s="216"/>
      <c r="I273" s="216"/>
      <c r="J273" s="216"/>
      <c r="K273" s="216"/>
      <c r="L273" s="216"/>
      <c r="M273" s="216"/>
      <c r="N273" s="216"/>
      <c r="O273" s="216"/>
      <c r="P273" s="216"/>
      <c r="Q273" s="216"/>
      <c r="R273" s="216"/>
      <c r="S273" s="216"/>
      <c r="T273" s="216"/>
      <c r="U273" s="216"/>
      <c r="V273" s="216"/>
    </row>
    <row r="274" spans="1:22" x14ac:dyDescent="0.25">
      <c r="A274" s="274"/>
      <c r="B274" s="216"/>
      <c r="C274" s="216"/>
      <c r="D274" s="216"/>
      <c r="E274" s="216"/>
      <c r="F274" s="216"/>
      <c r="G274" s="216"/>
      <c r="H274" s="216"/>
      <c r="I274" s="216"/>
      <c r="J274" s="216"/>
      <c r="K274" s="216"/>
      <c r="L274" s="216"/>
      <c r="M274" s="216"/>
      <c r="N274" s="216"/>
      <c r="O274" s="216"/>
      <c r="P274" s="216"/>
      <c r="Q274" s="216"/>
      <c r="R274" s="216"/>
      <c r="S274" s="216"/>
      <c r="T274" s="216"/>
      <c r="U274" s="216"/>
      <c r="V274" s="216"/>
    </row>
    <row r="275" spans="1:22" x14ac:dyDescent="0.25">
      <c r="A275" s="274"/>
      <c r="B275" s="216"/>
      <c r="C275" s="216"/>
      <c r="D275" s="216"/>
      <c r="E275" s="216"/>
      <c r="F275" s="216"/>
      <c r="G275" s="216"/>
      <c r="H275" s="216"/>
      <c r="I275" s="216"/>
      <c r="J275" s="216"/>
      <c r="K275" s="216"/>
      <c r="L275" s="216"/>
      <c r="M275" s="216"/>
      <c r="N275" s="216"/>
      <c r="O275" s="216"/>
      <c r="P275" s="216"/>
      <c r="Q275" s="216"/>
      <c r="R275" s="216"/>
      <c r="S275" s="216"/>
      <c r="T275" s="216"/>
      <c r="U275" s="216"/>
      <c r="V275" s="216"/>
    </row>
    <row r="276" spans="1:22" x14ac:dyDescent="0.25">
      <c r="A276" s="274"/>
      <c r="B276" s="216"/>
      <c r="C276" s="216"/>
      <c r="D276" s="216"/>
      <c r="E276" s="216"/>
      <c r="F276" s="216"/>
      <c r="G276" s="216"/>
      <c r="H276" s="216"/>
      <c r="I276" s="216"/>
      <c r="J276" s="216"/>
      <c r="K276" s="216"/>
      <c r="L276" s="216"/>
      <c r="M276" s="216"/>
      <c r="N276" s="216"/>
      <c r="O276" s="216"/>
      <c r="P276" s="216"/>
      <c r="Q276" s="216"/>
      <c r="R276" s="216"/>
      <c r="S276" s="216"/>
      <c r="T276" s="216"/>
      <c r="U276" s="216"/>
      <c r="V276" s="216"/>
    </row>
    <row r="277" spans="1:22" x14ac:dyDescent="0.25">
      <c r="A277" s="274"/>
      <c r="B277" s="216"/>
      <c r="C277" s="216"/>
      <c r="D277" s="216"/>
      <c r="E277" s="216"/>
      <c r="F277" s="216"/>
      <c r="G277" s="216"/>
      <c r="H277" s="216"/>
      <c r="I277" s="216"/>
      <c r="J277" s="216"/>
      <c r="K277" s="216"/>
      <c r="L277" s="216"/>
      <c r="M277" s="216"/>
      <c r="N277" s="216"/>
      <c r="O277" s="216"/>
      <c r="P277" s="216"/>
      <c r="Q277" s="216"/>
      <c r="R277" s="216"/>
      <c r="S277" s="216"/>
      <c r="T277" s="216"/>
      <c r="U277" s="216"/>
      <c r="V277" s="216"/>
    </row>
    <row r="278" spans="1:22" x14ac:dyDescent="0.25">
      <c r="A278" s="274"/>
      <c r="B278" s="216"/>
      <c r="C278" s="216"/>
      <c r="D278" s="216"/>
      <c r="E278" s="216"/>
      <c r="F278" s="216"/>
      <c r="G278" s="216"/>
      <c r="H278" s="216"/>
      <c r="I278" s="216"/>
      <c r="J278" s="216"/>
      <c r="K278" s="216"/>
      <c r="L278" s="216"/>
      <c r="M278" s="216"/>
      <c r="N278" s="216"/>
      <c r="O278" s="216"/>
      <c r="P278" s="216"/>
      <c r="Q278" s="216"/>
      <c r="R278" s="216"/>
      <c r="S278" s="216"/>
      <c r="T278" s="216"/>
      <c r="U278" s="216"/>
      <c r="V278" s="216"/>
    </row>
    <row r="279" spans="1:22" x14ac:dyDescent="0.25">
      <c r="A279" s="274"/>
      <c r="B279" s="216"/>
      <c r="C279" s="216"/>
      <c r="D279" s="216"/>
      <c r="E279" s="216"/>
      <c r="F279" s="216"/>
      <c r="G279" s="216"/>
      <c r="H279" s="216"/>
      <c r="I279" s="216"/>
      <c r="J279" s="216"/>
      <c r="K279" s="216"/>
      <c r="L279" s="216"/>
      <c r="M279" s="216"/>
      <c r="N279" s="216"/>
      <c r="O279" s="216"/>
      <c r="P279" s="216"/>
      <c r="Q279" s="216"/>
      <c r="R279" s="216"/>
      <c r="S279" s="216"/>
      <c r="T279" s="216"/>
      <c r="U279" s="216"/>
      <c r="V279" s="216"/>
    </row>
    <row r="280" spans="1:22" x14ac:dyDescent="0.25">
      <c r="A280" s="274"/>
      <c r="B280" s="216"/>
      <c r="C280" s="216"/>
      <c r="D280" s="216"/>
      <c r="E280" s="216"/>
      <c r="F280" s="216"/>
      <c r="G280" s="216"/>
      <c r="H280" s="216"/>
      <c r="I280" s="216"/>
      <c r="J280" s="216"/>
      <c r="K280" s="216"/>
      <c r="L280" s="216"/>
      <c r="M280" s="216"/>
      <c r="N280" s="216"/>
      <c r="O280" s="216"/>
      <c r="P280" s="216"/>
      <c r="Q280" s="216"/>
      <c r="R280" s="216"/>
      <c r="S280" s="216"/>
      <c r="T280" s="216"/>
      <c r="U280" s="216"/>
      <c r="V280" s="216"/>
    </row>
    <row r="281" spans="1:22" x14ac:dyDescent="0.25">
      <c r="A281" s="274"/>
      <c r="B281" s="216"/>
      <c r="C281" s="216"/>
      <c r="D281" s="216"/>
      <c r="E281" s="216"/>
      <c r="F281" s="216"/>
      <c r="G281" s="216"/>
      <c r="H281" s="216"/>
      <c r="I281" s="216"/>
      <c r="J281" s="216"/>
      <c r="K281" s="216"/>
      <c r="L281" s="216"/>
      <c r="M281" s="216"/>
      <c r="N281" s="216"/>
      <c r="O281" s="216"/>
      <c r="P281" s="216"/>
      <c r="Q281" s="216"/>
      <c r="R281" s="216"/>
      <c r="S281" s="216"/>
      <c r="T281" s="216"/>
      <c r="U281" s="216"/>
      <c r="V281" s="216"/>
    </row>
    <row r="282" spans="1:22" x14ac:dyDescent="0.25">
      <c r="A282" s="274"/>
      <c r="B282" s="216"/>
      <c r="C282" s="216"/>
      <c r="D282" s="216"/>
      <c r="E282" s="216"/>
      <c r="F282" s="216"/>
      <c r="G282" s="216"/>
      <c r="H282" s="216"/>
      <c r="I282" s="216"/>
      <c r="J282" s="216"/>
      <c r="K282" s="216"/>
      <c r="L282" s="216"/>
      <c r="M282" s="216"/>
      <c r="N282" s="216"/>
      <c r="O282" s="216"/>
      <c r="P282" s="216"/>
      <c r="Q282" s="216"/>
      <c r="R282" s="216"/>
      <c r="S282" s="216"/>
      <c r="T282" s="216"/>
      <c r="U282" s="216"/>
      <c r="V282" s="216"/>
    </row>
    <row r="283" spans="1:22" x14ac:dyDescent="0.25">
      <c r="A283" s="274"/>
      <c r="B283" s="216"/>
      <c r="C283" s="216"/>
      <c r="D283" s="216"/>
      <c r="E283" s="216"/>
      <c r="F283" s="216"/>
      <c r="G283" s="216"/>
      <c r="H283" s="216"/>
      <c r="I283" s="216"/>
      <c r="J283" s="216"/>
      <c r="K283" s="216"/>
      <c r="L283" s="216"/>
      <c r="M283" s="216"/>
      <c r="N283" s="216"/>
      <c r="O283" s="216"/>
      <c r="P283" s="216"/>
      <c r="Q283" s="216"/>
      <c r="R283" s="216"/>
      <c r="S283" s="216"/>
      <c r="T283" s="216"/>
      <c r="U283" s="216"/>
      <c r="V283" s="216"/>
    </row>
    <row r="284" spans="1:22" x14ac:dyDescent="0.25">
      <c r="A284" s="274"/>
      <c r="B284" s="216"/>
      <c r="C284" s="216"/>
      <c r="D284" s="216"/>
      <c r="E284" s="216"/>
      <c r="F284" s="216"/>
      <c r="G284" s="216"/>
      <c r="H284" s="216"/>
      <c r="I284" s="216"/>
      <c r="J284" s="216"/>
      <c r="K284" s="216"/>
      <c r="L284" s="216"/>
      <c r="M284" s="216"/>
      <c r="N284" s="216"/>
      <c r="O284" s="216"/>
      <c r="P284" s="216"/>
      <c r="Q284" s="216"/>
      <c r="R284" s="216"/>
      <c r="S284" s="216"/>
      <c r="T284" s="216"/>
      <c r="U284" s="216"/>
      <c r="V284" s="216"/>
    </row>
    <row r="285" spans="1:22" x14ac:dyDescent="0.25">
      <c r="A285" s="274"/>
      <c r="B285" s="216"/>
      <c r="C285" s="216"/>
      <c r="D285" s="216"/>
      <c r="E285" s="216"/>
      <c r="F285" s="216"/>
      <c r="G285" s="216"/>
      <c r="H285" s="216"/>
      <c r="I285" s="216"/>
      <c r="J285" s="216"/>
      <c r="K285" s="216"/>
      <c r="L285" s="216"/>
      <c r="M285" s="216"/>
      <c r="N285" s="216"/>
      <c r="O285" s="216"/>
      <c r="P285" s="216"/>
      <c r="Q285" s="216"/>
      <c r="R285" s="216"/>
      <c r="S285" s="216"/>
      <c r="T285" s="216"/>
      <c r="U285" s="216"/>
      <c r="V285" s="216"/>
    </row>
    <row r="286" spans="1:22" x14ac:dyDescent="0.25">
      <c r="A286" s="274"/>
      <c r="B286" s="216"/>
      <c r="C286" s="216"/>
      <c r="D286" s="216"/>
      <c r="E286" s="216"/>
      <c r="F286" s="216"/>
      <c r="G286" s="216"/>
      <c r="H286" s="216"/>
      <c r="I286" s="216"/>
      <c r="J286" s="216"/>
      <c r="K286" s="216"/>
      <c r="L286" s="216"/>
      <c r="M286" s="216"/>
      <c r="N286" s="216"/>
      <c r="O286" s="216"/>
      <c r="P286" s="216"/>
      <c r="Q286" s="216"/>
      <c r="R286" s="216"/>
      <c r="S286" s="216"/>
      <c r="T286" s="216"/>
      <c r="U286" s="216"/>
      <c r="V286" s="216"/>
    </row>
    <row r="287" spans="1:22" x14ac:dyDescent="0.25">
      <c r="A287" s="274"/>
      <c r="B287" s="216"/>
      <c r="C287" s="216"/>
      <c r="D287" s="216"/>
      <c r="E287" s="216"/>
      <c r="F287" s="216"/>
      <c r="G287" s="216"/>
      <c r="H287" s="216"/>
      <c r="I287" s="216"/>
      <c r="J287" s="216"/>
      <c r="K287" s="216"/>
      <c r="L287" s="216"/>
      <c r="M287" s="216"/>
      <c r="N287" s="216"/>
      <c r="O287" s="216"/>
      <c r="P287" s="216"/>
      <c r="Q287" s="216"/>
      <c r="R287" s="216"/>
      <c r="S287" s="216"/>
      <c r="T287" s="216"/>
      <c r="U287" s="216"/>
      <c r="V287" s="216"/>
    </row>
    <row r="288" spans="1:22" x14ac:dyDescent="0.25">
      <c r="A288" s="274"/>
      <c r="B288" s="216"/>
      <c r="C288" s="216"/>
      <c r="D288" s="216"/>
      <c r="E288" s="216"/>
      <c r="F288" s="216"/>
      <c r="G288" s="216"/>
      <c r="H288" s="216"/>
      <c r="I288" s="216"/>
      <c r="J288" s="216"/>
      <c r="K288" s="216"/>
      <c r="L288" s="216"/>
      <c r="M288" s="216"/>
      <c r="N288" s="216"/>
      <c r="O288" s="216"/>
      <c r="P288" s="216"/>
      <c r="Q288" s="216"/>
      <c r="R288" s="216"/>
      <c r="S288" s="216"/>
      <c r="T288" s="216"/>
      <c r="U288" s="216"/>
      <c r="V288" s="216"/>
    </row>
    <row r="289" spans="1:22" x14ac:dyDescent="0.25">
      <c r="A289" s="274"/>
      <c r="B289" s="216"/>
      <c r="C289" s="216"/>
      <c r="D289" s="216"/>
      <c r="E289" s="216"/>
      <c r="F289" s="216"/>
      <c r="G289" s="216"/>
      <c r="H289" s="216"/>
      <c r="I289" s="216"/>
      <c r="J289" s="216"/>
      <c r="K289" s="216"/>
      <c r="L289" s="216"/>
      <c r="M289" s="216"/>
      <c r="N289" s="216"/>
      <c r="O289" s="216"/>
      <c r="P289" s="216"/>
      <c r="Q289" s="216"/>
      <c r="R289" s="216"/>
      <c r="S289" s="216"/>
      <c r="T289" s="216"/>
      <c r="U289" s="216"/>
      <c r="V289" s="216"/>
    </row>
    <row r="290" spans="1:22" x14ac:dyDescent="0.25">
      <c r="A290" s="274"/>
      <c r="B290" s="216"/>
      <c r="C290" s="216"/>
      <c r="D290" s="216"/>
      <c r="E290" s="216"/>
      <c r="F290" s="216"/>
      <c r="G290" s="216"/>
      <c r="H290" s="216"/>
      <c r="I290" s="216"/>
      <c r="J290" s="216"/>
      <c r="K290" s="216"/>
      <c r="L290" s="216"/>
      <c r="M290" s="216"/>
      <c r="N290" s="216"/>
      <c r="O290" s="216"/>
      <c r="P290" s="216"/>
      <c r="Q290" s="216"/>
      <c r="R290" s="216"/>
      <c r="S290" s="216"/>
      <c r="T290" s="216"/>
      <c r="U290" s="216"/>
      <c r="V290" s="216"/>
    </row>
    <row r="291" spans="1:22" x14ac:dyDescent="0.25">
      <c r="A291" s="274"/>
      <c r="B291" s="216"/>
      <c r="C291" s="216"/>
      <c r="D291" s="216"/>
      <c r="E291" s="216"/>
      <c r="F291" s="216"/>
      <c r="G291" s="216"/>
      <c r="H291" s="216"/>
      <c r="I291" s="216"/>
      <c r="J291" s="216"/>
      <c r="K291" s="216"/>
      <c r="L291" s="216"/>
      <c r="M291" s="216"/>
      <c r="N291" s="216"/>
      <c r="O291" s="216"/>
      <c r="P291" s="216"/>
      <c r="Q291" s="216"/>
      <c r="R291" s="216"/>
      <c r="S291" s="216"/>
      <c r="T291" s="216"/>
      <c r="U291" s="216"/>
      <c r="V291" s="216"/>
    </row>
    <row r="292" spans="1:22" x14ac:dyDescent="0.25">
      <c r="A292" s="274"/>
      <c r="B292" s="216"/>
      <c r="C292" s="216"/>
      <c r="D292" s="216"/>
      <c r="E292" s="216"/>
      <c r="F292" s="216"/>
      <c r="G292" s="216"/>
      <c r="H292" s="216"/>
      <c r="I292" s="216"/>
      <c r="J292" s="216"/>
      <c r="K292" s="216"/>
      <c r="L292" s="216"/>
      <c r="M292" s="216"/>
      <c r="N292" s="216"/>
      <c r="O292" s="216"/>
      <c r="P292" s="216"/>
      <c r="Q292" s="216"/>
      <c r="R292" s="216"/>
      <c r="S292" s="216"/>
      <c r="T292" s="216"/>
      <c r="U292" s="216"/>
      <c r="V292" s="216"/>
    </row>
    <row r="293" spans="1:22" x14ac:dyDescent="0.25">
      <c r="A293" s="274"/>
      <c r="B293" s="216"/>
      <c r="C293" s="216"/>
      <c r="D293" s="216"/>
      <c r="E293" s="216"/>
      <c r="F293" s="216"/>
      <c r="G293" s="216"/>
      <c r="H293" s="216"/>
      <c r="I293" s="216"/>
      <c r="J293" s="216"/>
      <c r="K293" s="216"/>
      <c r="L293" s="216"/>
      <c r="M293" s="216"/>
      <c r="N293" s="216"/>
      <c r="O293" s="216"/>
      <c r="P293" s="216"/>
      <c r="Q293" s="216"/>
      <c r="R293" s="216"/>
      <c r="S293" s="216"/>
      <c r="T293" s="216"/>
      <c r="U293" s="216"/>
      <c r="V293" s="216"/>
    </row>
    <row r="294" spans="1:22" x14ac:dyDescent="0.25">
      <c r="A294" s="274"/>
      <c r="B294" s="216"/>
      <c r="C294" s="216"/>
      <c r="D294" s="216"/>
      <c r="E294" s="216"/>
      <c r="F294" s="216"/>
      <c r="G294" s="216"/>
      <c r="H294" s="216"/>
      <c r="I294" s="216"/>
      <c r="J294" s="216"/>
      <c r="K294" s="216"/>
      <c r="L294" s="216"/>
      <c r="M294" s="216"/>
      <c r="N294" s="216"/>
      <c r="O294" s="216"/>
      <c r="P294" s="216"/>
      <c r="Q294" s="216"/>
      <c r="R294" s="216"/>
      <c r="S294" s="216"/>
      <c r="T294" s="216"/>
      <c r="U294" s="216"/>
      <c r="V294" s="216"/>
    </row>
    <row r="295" spans="1:22" x14ac:dyDescent="0.25">
      <c r="A295" s="274"/>
      <c r="B295" s="216"/>
      <c r="C295" s="216"/>
      <c r="D295" s="216"/>
      <c r="E295" s="216"/>
      <c r="F295" s="216"/>
      <c r="G295" s="216"/>
      <c r="H295" s="216"/>
      <c r="I295" s="216"/>
      <c r="J295" s="216"/>
      <c r="K295" s="216"/>
      <c r="L295" s="216"/>
      <c r="M295" s="216"/>
      <c r="N295" s="216"/>
      <c r="O295" s="216"/>
      <c r="P295" s="216"/>
      <c r="Q295" s="216"/>
      <c r="R295" s="216"/>
      <c r="S295" s="216"/>
      <c r="T295" s="216"/>
      <c r="U295" s="216"/>
      <c r="V295" s="216"/>
    </row>
    <row r="296" spans="1:22" x14ac:dyDescent="0.25">
      <c r="A296" s="274"/>
      <c r="B296" s="216"/>
      <c r="C296" s="216"/>
      <c r="D296" s="216"/>
      <c r="E296" s="216"/>
      <c r="F296" s="216"/>
      <c r="G296" s="216"/>
      <c r="H296" s="216"/>
      <c r="I296" s="216"/>
      <c r="J296" s="216"/>
      <c r="K296" s="216"/>
      <c r="L296" s="216"/>
      <c r="M296" s="216"/>
      <c r="N296" s="216"/>
      <c r="O296" s="216"/>
      <c r="P296" s="216"/>
      <c r="Q296" s="216"/>
      <c r="R296" s="216"/>
      <c r="S296" s="216"/>
      <c r="T296" s="216"/>
      <c r="U296" s="216"/>
      <c r="V296" s="216"/>
    </row>
    <row r="297" spans="1:22" x14ac:dyDescent="0.25">
      <c r="A297" s="274"/>
      <c r="B297" s="216"/>
      <c r="C297" s="216"/>
      <c r="D297" s="216"/>
      <c r="E297" s="216"/>
      <c r="F297" s="216"/>
      <c r="G297" s="216"/>
      <c r="H297" s="216"/>
      <c r="I297" s="216"/>
      <c r="J297" s="216"/>
      <c r="K297" s="216"/>
      <c r="L297" s="216"/>
      <c r="M297" s="216"/>
      <c r="N297" s="216"/>
      <c r="O297" s="216"/>
      <c r="P297" s="216"/>
      <c r="Q297" s="216"/>
      <c r="R297" s="216"/>
      <c r="S297" s="216"/>
      <c r="T297" s="216"/>
      <c r="U297" s="216"/>
      <c r="V297" s="216"/>
    </row>
    <row r="298" spans="1:22" x14ac:dyDescent="0.25">
      <c r="A298" s="274"/>
      <c r="B298" s="216"/>
      <c r="C298" s="216"/>
      <c r="D298" s="216"/>
      <c r="E298" s="216"/>
      <c r="F298" s="216"/>
      <c r="G298" s="216"/>
      <c r="H298" s="216"/>
      <c r="I298" s="216"/>
      <c r="J298" s="216"/>
      <c r="K298" s="216"/>
      <c r="L298" s="216"/>
      <c r="M298" s="216"/>
      <c r="N298" s="216"/>
      <c r="O298" s="216"/>
      <c r="P298" s="216"/>
      <c r="Q298" s="216"/>
      <c r="R298" s="216"/>
      <c r="S298" s="216"/>
      <c r="T298" s="216"/>
      <c r="U298" s="216"/>
      <c r="V298" s="216"/>
    </row>
    <row r="299" spans="1:22" x14ac:dyDescent="0.25">
      <c r="A299" s="274"/>
      <c r="B299" s="216"/>
      <c r="C299" s="216"/>
      <c r="D299" s="216"/>
      <c r="E299" s="216"/>
      <c r="F299" s="216"/>
      <c r="G299" s="216"/>
      <c r="H299" s="216"/>
      <c r="I299" s="216"/>
      <c r="J299" s="216"/>
      <c r="K299" s="216"/>
      <c r="L299" s="216"/>
      <c r="M299" s="216"/>
      <c r="N299" s="216"/>
      <c r="O299" s="216"/>
      <c r="P299" s="216"/>
      <c r="Q299" s="216"/>
      <c r="R299" s="216"/>
      <c r="S299" s="216"/>
      <c r="T299" s="216"/>
      <c r="U299" s="216"/>
      <c r="V299" s="216"/>
    </row>
    <row r="300" spans="1:22" x14ac:dyDescent="0.25">
      <c r="A300" s="274"/>
      <c r="B300" s="216"/>
      <c r="C300" s="216"/>
      <c r="D300" s="216"/>
      <c r="E300" s="216"/>
      <c r="F300" s="216"/>
      <c r="G300" s="216"/>
      <c r="H300" s="216"/>
      <c r="I300" s="216"/>
      <c r="J300" s="216"/>
      <c r="K300" s="216"/>
      <c r="L300" s="216"/>
      <c r="M300" s="216"/>
      <c r="N300" s="216"/>
      <c r="O300" s="216"/>
      <c r="P300" s="216"/>
      <c r="Q300" s="216"/>
      <c r="R300" s="216"/>
      <c r="S300" s="216"/>
      <c r="T300" s="216"/>
      <c r="U300" s="216"/>
      <c r="V300" s="216"/>
    </row>
    <row r="301" spans="1:22" x14ac:dyDescent="0.25">
      <c r="A301" s="274"/>
      <c r="B301" s="216"/>
      <c r="C301" s="216"/>
      <c r="D301" s="216"/>
      <c r="E301" s="216"/>
      <c r="F301" s="216"/>
      <c r="G301" s="216"/>
      <c r="H301" s="216"/>
      <c r="I301" s="216"/>
      <c r="J301" s="216"/>
      <c r="K301" s="216"/>
      <c r="L301" s="216"/>
      <c r="M301" s="216"/>
      <c r="N301" s="216"/>
      <c r="O301" s="216"/>
      <c r="P301" s="216"/>
      <c r="Q301" s="216"/>
      <c r="R301" s="216"/>
      <c r="S301" s="216"/>
      <c r="T301" s="216"/>
      <c r="U301" s="216"/>
      <c r="V301" s="216"/>
    </row>
    <row r="302" spans="1:22" x14ac:dyDescent="0.25">
      <c r="A302" s="274"/>
      <c r="B302" s="216"/>
      <c r="C302" s="216"/>
      <c r="D302" s="216"/>
      <c r="E302" s="216"/>
      <c r="F302" s="216"/>
      <c r="G302" s="216"/>
      <c r="H302" s="216"/>
      <c r="I302" s="216"/>
      <c r="J302" s="216"/>
      <c r="K302" s="216"/>
      <c r="L302" s="216"/>
      <c r="M302" s="216"/>
      <c r="N302" s="216"/>
      <c r="O302" s="216"/>
      <c r="P302" s="216"/>
      <c r="Q302" s="216"/>
      <c r="R302" s="216"/>
      <c r="S302" s="216"/>
      <c r="T302" s="216"/>
      <c r="U302" s="216"/>
      <c r="V302" s="216"/>
    </row>
    <row r="303" spans="1:22" x14ac:dyDescent="0.25">
      <c r="A303" s="274"/>
      <c r="B303" s="216"/>
      <c r="C303" s="216"/>
      <c r="D303" s="216"/>
      <c r="E303" s="216"/>
      <c r="F303" s="216"/>
      <c r="G303" s="216"/>
      <c r="H303" s="216"/>
      <c r="I303" s="216"/>
      <c r="J303" s="216"/>
      <c r="K303" s="216"/>
      <c r="L303" s="216"/>
      <c r="M303" s="216"/>
      <c r="N303" s="216"/>
      <c r="O303" s="216"/>
      <c r="P303" s="216"/>
      <c r="Q303" s="216"/>
      <c r="R303" s="216"/>
      <c r="S303" s="216"/>
      <c r="T303" s="216"/>
      <c r="U303" s="216"/>
      <c r="V303" s="216"/>
    </row>
    <row r="304" spans="1:22" x14ac:dyDescent="0.25">
      <c r="A304" s="274"/>
      <c r="B304" s="216"/>
      <c r="C304" s="216"/>
      <c r="D304" s="216"/>
      <c r="E304" s="216"/>
      <c r="F304" s="216"/>
      <c r="G304" s="216"/>
      <c r="H304" s="216"/>
      <c r="I304" s="216"/>
      <c r="J304" s="216"/>
      <c r="K304" s="216"/>
      <c r="L304" s="216"/>
      <c r="M304" s="216"/>
      <c r="N304" s="216"/>
      <c r="O304" s="216"/>
      <c r="P304" s="216"/>
      <c r="Q304" s="216"/>
      <c r="R304" s="216"/>
      <c r="S304" s="216"/>
      <c r="T304" s="216"/>
      <c r="U304" s="216"/>
      <c r="V304" s="216"/>
    </row>
    <row r="305" spans="1:22" x14ac:dyDescent="0.25">
      <c r="A305" s="274"/>
      <c r="B305" s="216"/>
      <c r="C305" s="216"/>
      <c r="D305" s="216"/>
      <c r="E305" s="216"/>
      <c r="F305" s="216"/>
      <c r="G305" s="216"/>
      <c r="H305" s="216"/>
      <c r="I305" s="216"/>
      <c r="J305" s="216"/>
      <c r="K305" s="216"/>
      <c r="L305" s="216"/>
      <c r="M305" s="216"/>
      <c r="N305" s="216"/>
      <c r="O305" s="216"/>
      <c r="P305" s="216"/>
      <c r="Q305" s="216"/>
      <c r="R305" s="216"/>
      <c r="S305" s="216"/>
      <c r="T305" s="216"/>
      <c r="U305" s="216"/>
      <c r="V305" s="216"/>
    </row>
    <row r="306" spans="1:22" x14ac:dyDescent="0.25">
      <c r="A306" s="274"/>
      <c r="B306" s="216"/>
      <c r="C306" s="216"/>
      <c r="D306" s="216"/>
      <c r="E306" s="216"/>
      <c r="F306" s="216"/>
      <c r="G306" s="216"/>
      <c r="H306" s="216"/>
      <c r="I306" s="216"/>
      <c r="J306" s="216"/>
      <c r="K306" s="216"/>
      <c r="L306" s="216"/>
      <c r="M306" s="216"/>
      <c r="N306" s="216"/>
      <c r="O306" s="216"/>
      <c r="P306" s="216"/>
      <c r="Q306" s="216"/>
      <c r="R306" s="216"/>
      <c r="S306" s="216"/>
      <c r="T306" s="216"/>
      <c r="U306" s="216"/>
      <c r="V306" s="216"/>
    </row>
    <row r="307" spans="1:22" x14ac:dyDescent="0.25">
      <c r="A307" s="274"/>
      <c r="B307" s="216"/>
      <c r="C307" s="216"/>
      <c r="D307" s="216"/>
      <c r="E307" s="216"/>
      <c r="F307" s="216"/>
      <c r="G307" s="216"/>
      <c r="H307" s="216"/>
      <c r="I307" s="216"/>
      <c r="J307" s="216"/>
      <c r="K307" s="216"/>
      <c r="L307" s="216"/>
      <c r="M307" s="216"/>
      <c r="N307" s="216"/>
      <c r="O307" s="216"/>
      <c r="P307" s="216"/>
      <c r="Q307" s="216"/>
      <c r="R307" s="216"/>
      <c r="S307" s="216"/>
      <c r="T307" s="216"/>
      <c r="U307" s="216"/>
      <c r="V307" s="216"/>
    </row>
    <row r="308" spans="1:22" x14ac:dyDescent="0.25">
      <c r="A308" s="274"/>
      <c r="B308" s="216"/>
      <c r="C308" s="216"/>
      <c r="D308" s="216"/>
      <c r="E308" s="216"/>
      <c r="F308" s="216"/>
      <c r="G308" s="216"/>
      <c r="H308" s="216"/>
      <c r="I308" s="216"/>
      <c r="J308" s="216"/>
      <c r="K308" s="216"/>
      <c r="L308" s="216"/>
      <c r="M308" s="216"/>
      <c r="N308" s="216"/>
      <c r="O308" s="216"/>
      <c r="P308" s="216"/>
      <c r="Q308" s="216"/>
      <c r="R308" s="216"/>
      <c r="S308" s="216"/>
      <c r="T308" s="216"/>
      <c r="U308" s="216"/>
      <c r="V308" s="216"/>
    </row>
    <row r="309" spans="1:22" x14ac:dyDescent="0.25">
      <c r="A309" s="274"/>
      <c r="B309" s="216"/>
      <c r="C309" s="216"/>
      <c r="D309" s="216"/>
      <c r="E309" s="216"/>
      <c r="F309" s="216"/>
      <c r="G309" s="216"/>
      <c r="H309" s="216"/>
      <c r="I309" s="216"/>
      <c r="J309" s="216"/>
      <c r="K309" s="216"/>
      <c r="L309" s="216"/>
      <c r="M309" s="216"/>
      <c r="N309" s="216"/>
      <c r="O309" s="216"/>
      <c r="P309" s="216"/>
      <c r="Q309" s="216"/>
      <c r="R309" s="216"/>
      <c r="S309" s="216"/>
      <c r="T309" s="216"/>
      <c r="U309" s="216"/>
      <c r="V309" s="216"/>
    </row>
    <row r="310" spans="1:22" x14ac:dyDescent="0.25">
      <c r="A310" s="274"/>
      <c r="B310" s="216"/>
      <c r="C310" s="216"/>
      <c r="D310" s="216"/>
      <c r="E310" s="216"/>
      <c r="F310" s="216"/>
      <c r="G310" s="216"/>
      <c r="H310" s="216"/>
      <c r="I310" s="216"/>
      <c r="J310" s="216"/>
      <c r="K310" s="216"/>
      <c r="L310" s="216"/>
      <c r="M310" s="216"/>
      <c r="N310" s="216"/>
      <c r="O310" s="216"/>
      <c r="P310" s="216"/>
      <c r="Q310" s="216"/>
      <c r="R310" s="216"/>
      <c r="S310" s="216"/>
      <c r="T310" s="216"/>
      <c r="U310" s="216"/>
      <c r="V310" s="216"/>
    </row>
    <row r="311" spans="1:22" x14ac:dyDescent="0.25">
      <c r="A311" s="274"/>
      <c r="B311" s="216"/>
      <c r="C311" s="216"/>
      <c r="D311" s="216"/>
      <c r="E311" s="216"/>
      <c r="F311" s="216"/>
      <c r="G311" s="216"/>
      <c r="H311" s="216"/>
      <c r="I311" s="216"/>
      <c r="J311" s="216"/>
      <c r="K311" s="216"/>
      <c r="L311" s="216"/>
      <c r="M311" s="216"/>
      <c r="N311" s="216"/>
      <c r="O311" s="216"/>
      <c r="P311" s="216"/>
      <c r="Q311" s="216"/>
      <c r="R311" s="216"/>
      <c r="S311" s="216"/>
      <c r="T311" s="216"/>
      <c r="U311" s="216"/>
      <c r="V311" s="216"/>
    </row>
    <row r="312" spans="1:22" x14ac:dyDescent="0.25">
      <c r="A312" s="274"/>
      <c r="B312" s="216"/>
      <c r="C312" s="216"/>
      <c r="D312" s="216"/>
      <c r="E312" s="216"/>
      <c r="F312" s="216"/>
      <c r="G312" s="216"/>
      <c r="H312" s="216"/>
      <c r="I312" s="216"/>
      <c r="J312" s="216"/>
      <c r="K312" s="216"/>
      <c r="L312" s="216"/>
      <c r="M312" s="216"/>
      <c r="N312" s="216"/>
      <c r="O312" s="216"/>
      <c r="P312" s="216"/>
      <c r="Q312" s="216"/>
      <c r="R312" s="216"/>
      <c r="S312" s="216"/>
      <c r="T312" s="216"/>
      <c r="U312" s="216"/>
      <c r="V312" s="216"/>
    </row>
    <row r="313" spans="1:22" x14ac:dyDescent="0.25">
      <c r="A313" s="274"/>
      <c r="B313" s="216"/>
      <c r="C313" s="216"/>
      <c r="D313" s="216"/>
      <c r="E313" s="216"/>
      <c r="F313" s="216"/>
      <c r="G313" s="216"/>
      <c r="H313" s="216"/>
      <c r="I313" s="216"/>
      <c r="J313" s="216"/>
      <c r="K313" s="216"/>
      <c r="L313" s="216"/>
      <c r="M313" s="216"/>
      <c r="N313" s="216"/>
      <c r="O313" s="216"/>
      <c r="P313" s="216"/>
      <c r="Q313" s="216"/>
      <c r="R313" s="216"/>
      <c r="S313" s="216"/>
      <c r="T313" s="216"/>
      <c r="U313" s="216"/>
      <c r="V313" s="216"/>
    </row>
    <row r="314" spans="1:22" x14ac:dyDescent="0.25">
      <c r="A314" s="274"/>
      <c r="B314" s="216"/>
      <c r="C314" s="216"/>
      <c r="D314" s="216"/>
      <c r="E314" s="216"/>
      <c r="F314" s="216"/>
      <c r="G314" s="216"/>
      <c r="H314" s="216"/>
      <c r="I314" s="216"/>
      <c r="J314" s="216"/>
      <c r="K314" s="216"/>
      <c r="L314" s="216"/>
      <c r="M314" s="216"/>
      <c r="N314" s="216"/>
      <c r="O314" s="216"/>
      <c r="P314" s="216"/>
      <c r="Q314" s="216"/>
      <c r="R314" s="216"/>
      <c r="S314" s="216"/>
      <c r="T314" s="216"/>
      <c r="U314" s="216"/>
      <c r="V314" s="216"/>
    </row>
    <row r="315" spans="1:22" x14ac:dyDescent="0.25">
      <c r="A315" s="274"/>
      <c r="B315" s="216"/>
      <c r="C315" s="216"/>
      <c r="D315" s="216"/>
      <c r="E315" s="216"/>
      <c r="F315" s="216"/>
      <c r="G315" s="216"/>
      <c r="H315" s="216"/>
      <c r="I315" s="216"/>
      <c r="J315" s="216"/>
      <c r="K315" s="216"/>
      <c r="L315" s="216"/>
      <c r="M315" s="216"/>
      <c r="N315" s="216"/>
      <c r="O315" s="216"/>
      <c r="P315" s="216"/>
      <c r="Q315" s="216"/>
      <c r="R315" s="216"/>
      <c r="S315" s="216"/>
      <c r="T315" s="216"/>
      <c r="U315" s="216"/>
      <c r="V315" s="216"/>
    </row>
    <row r="316" spans="1:22" x14ac:dyDescent="0.25">
      <c r="A316" s="274"/>
      <c r="B316" s="216"/>
      <c r="C316" s="216"/>
      <c r="D316" s="216"/>
      <c r="E316" s="216"/>
      <c r="F316" s="216"/>
      <c r="G316" s="216"/>
      <c r="H316" s="216"/>
      <c r="I316" s="216"/>
      <c r="J316" s="216"/>
      <c r="K316" s="216"/>
      <c r="L316" s="216"/>
      <c r="M316" s="216"/>
      <c r="N316" s="216"/>
      <c r="O316" s="216"/>
      <c r="P316" s="216"/>
      <c r="Q316" s="216"/>
      <c r="R316" s="216"/>
      <c r="S316" s="216"/>
      <c r="T316" s="216"/>
      <c r="U316" s="216"/>
      <c r="V316" s="216"/>
    </row>
    <row r="317" spans="1:22" x14ac:dyDescent="0.25">
      <c r="A317" s="274"/>
      <c r="B317" s="216"/>
      <c r="C317" s="216"/>
      <c r="D317" s="216"/>
      <c r="E317" s="216"/>
      <c r="F317" s="216"/>
      <c r="G317" s="216"/>
      <c r="H317" s="216"/>
      <c r="I317" s="216"/>
      <c r="J317" s="216"/>
      <c r="K317" s="216"/>
      <c r="L317" s="216"/>
      <c r="M317" s="216"/>
      <c r="N317" s="216"/>
      <c r="O317" s="216"/>
      <c r="P317" s="216"/>
      <c r="Q317" s="216"/>
      <c r="R317" s="216"/>
      <c r="S317" s="216"/>
      <c r="T317" s="216"/>
      <c r="U317" s="216"/>
      <c r="V317" s="216"/>
    </row>
    <row r="318" spans="1:22" x14ac:dyDescent="0.25">
      <c r="A318" s="274"/>
      <c r="B318" s="216"/>
      <c r="C318" s="216"/>
      <c r="D318" s="216"/>
      <c r="E318" s="216"/>
      <c r="F318" s="216"/>
      <c r="G318" s="216"/>
      <c r="H318" s="216"/>
      <c r="I318" s="216"/>
      <c r="J318" s="216"/>
      <c r="K318" s="216"/>
      <c r="L318" s="216"/>
      <c r="M318" s="216"/>
      <c r="N318" s="216"/>
      <c r="O318" s="216"/>
      <c r="P318" s="216"/>
      <c r="Q318" s="216"/>
      <c r="R318" s="216"/>
      <c r="S318" s="216"/>
      <c r="T318" s="216"/>
      <c r="U318" s="216"/>
      <c r="V318" s="216"/>
    </row>
    <row r="319" spans="1:22" x14ac:dyDescent="0.25">
      <c r="A319" s="274"/>
      <c r="B319" s="216"/>
      <c r="C319" s="216"/>
      <c r="D319" s="216"/>
      <c r="E319" s="216"/>
      <c r="F319" s="216"/>
      <c r="G319" s="216"/>
      <c r="H319" s="216"/>
      <c r="I319" s="216"/>
      <c r="J319" s="216"/>
      <c r="K319" s="216"/>
      <c r="L319" s="216"/>
      <c r="M319" s="216"/>
      <c r="N319" s="216"/>
      <c r="O319" s="216"/>
      <c r="P319" s="216"/>
      <c r="Q319" s="216"/>
      <c r="R319" s="216"/>
      <c r="S319" s="216"/>
      <c r="T319" s="216"/>
      <c r="U319" s="216"/>
      <c r="V319" s="216"/>
    </row>
    <row r="320" spans="1:22" x14ac:dyDescent="0.25">
      <c r="A320" s="274"/>
      <c r="B320" s="216"/>
      <c r="C320" s="216"/>
      <c r="D320" s="216"/>
      <c r="E320" s="216"/>
      <c r="F320" s="216"/>
      <c r="G320" s="216"/>
      <c r="H320" s="216"/>
      <c r="I320" s="216"/>
      <c r="J320" s="216"/>
      <c r="K320" s="216"/>
      <c r="L320" s="216"/>
      <c r="M320" s="216"/>
      <c r="N320" s="216"/>
      <c r="O320" s="216"/>
      <c r="P320" s="216"/>
      <c r="Q320" s="216"/>
      <c r="R320" s="216"/>
      <c r="S320" s="216"/>
      <c r="T320" s="216"/>
      <c r="U320" s="216"/>
      <c r="V320" s="216"/>
    </row>
    <row r="321" spans="1:22" x14ac:dyDescent="0.25">
      <c r="A321" s="274"/>
      <c r="B321" s="216"/>
      <c r="C321" s="216"/>
      <c r="D321" s="216"/>
      <c r="E321" s="216"/>
      <c r="F321" s="216"/>
      <c r="G321" s="216"/>
      <c r="H321" s="216"/>
      <c r="I321" s="216"/>
      <c r="J321" s="216"/>
      <c r="K321" s="216"/>
      <c r="L321" s="216"/>
      <c r="M321" s="216"/>
      <c r="N321" s="216"/>
      <c r="O321" s="216"/>
      <c r="P321" s="216"/>
      <c r="Q321" s="216"/>
      <c r="R321" s="216"/>
      <c r="S321" s="216"/>
      <c r="T321" s="216"/>
      <c r="U321" s="216"/>
      <c r="V321" s="216"/>
    </row>
    <row r="322" spans="1:22" x14ac:dyDescent="0.25">
      <c r="A322" s="274"/>
      <c r="B322" s="216"/>
      <c r="C322" s="216"/>
      <c r="D322" s="216"/>
      <c r="E322" s="216"/>
      <c r="F322" s="216"/>
      <c r="G322" s="216"/>
      <c r="H322" s="216"/>
      <c r="I322" s="216"/>
      <c r="J322" s="216"/>
      <c r="K322" s="216"/>
      <c r="L322" s="216"/>
      <c r="M322" s="216"/>
      <c r="N322" s="216"/>
      <c r="O322" s="216"/>
      <c r="P322" s="216"/>
      <c r="Q322" s="216"/>
      <c r="R322" s="216"/>
      <c r="S322" s="216"/>
      <c r="T322" s="216"/>
      <c r="U322" s="216"/>
      <c r="V322" s="216"/>
    </row>
    <row r="323" spans="1:22" x14ac:dyDescent="0.25">
      <c r="A323" s="274"/>
      <c r="B323" s="216"/>
      <c r="C323" s="216"/>
      <c r="D323" s="216"/>
      <c r="E323" s="216"/>
      <c r="F323" s="216"/>
      <c r="G323" s="216"/>
      <c r="H323" s="216"/>
      <c r="I323" s="216"/>
      <c r="J323" s="216"/>
      <c r="K323" s="216"/>
      <c r="L323" s="216"/>
      <c r="M323" s="216"/>
      <c r="N323" s="216"/>
      <c r="O323" s="216"/>
      <c r="P323" s="216"/>
      <c r="Q323" s="216"/>
      <c r="R323" s="216"/>
      <c r="S323" s="216"/>
      <c r="T323" s="216"/>
      <c r="U323" s="216"/>
      <c r="V323" s="216"/>
    </row>
    <row r="324" spans="1:22" x14ac:dyDescent="0.25">
      <c r="A324" s="274"/>
      <c r="B324" s="216"/>
      <c r="C324" s="216"/>
      <c r="D324" s="216"/>
      <c r="E324" s="216"/>
      <c r="F324" s="216"/>
      <c r="G324" s="216"/>
      <c r="H324" s="216"/>
      <c r="I324" s="216"/>
      <c r="J324" s="216"/>
      <c r="K324" s="216"/>
      <c r="L324" s="216"/>
      <c r="M324" s="216"/>
      <c r="N324" s="216"/>
      <c r="O324" s="216"/>
      <c r="P324" s="216"/>
      <c r="Q324" s="216"/>
      <c r="R324" s="216"/>
      <c r="S324" s="216"/>
      <c r="T324" s="216"/>
      <c r="U324" s="216"/>
      <c r="V324" s="216"/>
    </row>
    <row r="325" spans="1:22" x14ac:dyDescent="0.25">
      <c r="A325" s="274"/>
      <c r="B325" s="216"/>
      <c r="C325" s="216"/>
      <c r="D325" s="216"/>
      <c r="E325" s="216"/>
      <c r="F325" s="216"/>
      <c r="G325" s="216"/>
      <c r="H325" s="216"/>
      <c r="I325" s="216"/>
      <c r="J325" s="216"/>
      <c r="K325" s="216"/>
      <c r="L325" s="216"/>
      <c r="M325" s="216"/>
      <c r="N325" s="216"/>
      <c r="O325" s="216"/>
      <c r="P325" s="216"/>
      <c r="Q325" s="216"/>
      <c r="R325" s="216"/>
      <c r="S325" s="216"/>
      <c r="T325" s="216"/>
      <c r="U325" s="216"/>
      <c r="V325" s="216"/>
    </row>
    <row r="326" spans="1:22" x14ac:dyDescent="0.25">
      <c r="A326" s="274"/>
      <c r="B326" s="216"/>
      <c r="C326" s="216"/>
      <c r="D326" s="216"/>
      <c r="E326" s="216"/>
      <c r="F326" s="216"/>
      <c r="G326" s="216"/>
      <c r="H326" s="216"/>
      <c r="I326" s="216"/>
      <c r="J326" s="216"/>
      <c r="K326" s="216"/>
      <c r="L326" s="216"/>
      <c r="M326" s="216"/>
      <c r="N326" s="216"/>
      <c r="O326" s="216"/>
      <c r="P326" s="216"/>
      <c r="Q326" s="216"/>
      <c r="R326" s="216"/>
      <c r="S326" s="216"/>
      <c r="T326" s="216"/>
      <c r="U326" s="216"/>
      <c r="V326" s="216"/>
    </row>
    <row r="327" spans="1:22" x14ac:dyDescent="0.25">
      <c r="A327" s="274"/>
      <c r="B327" s="216"/>
      <c r="C327" s="216"/>
      <c r="D327" s="216"/>
      <c r="E327" s="216"/>
      <c r="F327" s="216"/>
      <c r="G327" s="216"/>
      <c r="H327" s="216"/>
      <c r="I327" s="216"/>
      <c r="J327" s="216"/>
      <c r="K327" s="216"/>
      <c r="L327" s="216"/>
      <c r="M327" s="216"/>
      <c r="N327" s="216"/>
      <c r="O327" s="216"/>
      <c r="P327" s="216"/>
      <c r="Q327" s="216"/>
      <c r="R327" s="216"/>
      <c r="S327" s="216"/>
      <c r="T327" s="216"/>
      <c r="U327" s="216"/>
      <c r="V327" s="216"/>
    </row>
    <row r="328" spans="1:22" x14ac:dyDescent="0.25">
      <c r="A328" s="274"/>
      <c r="B328" s="216"/>
      <c r="C328" s="216"/>
      <c r="D328" s="216"/>
      <c r="E328" s="216"/>
      <c r="F328" s="216"/>
      <c r="G328" s="216"/>
      <c r="H328" s="216"/>
      <c r="I328" s="216"/>
      <c r="J328" s="216"/>
      <c r="K328" s="216"/>
      <c r="L328" s="216"/>
      <c r="M328" s="216"/>
      <c r="N328" s="216"/>
      <c r="O328" s="216"/>
      <c r="P328" s="216"/>
      <c r="Q328" s="216"/>
      <c r="R328" s="216"/>
      <c r="S328" s="216"/>
      <c r="T328" s="216"/>
      <c r="U328" s="216"/>
      <c r="V328" s="216"/>
    </row>
    <row r="329" spans="1:22" x14ac:dyDescent="0.25">
      <c r="A329" s="274"/>
      <c r="B329" s="216"/>
      <c r="C329" s="216"/>
      <c r="D329" s="216"/>
      <c r="E329" s="216"/>
      <c r="F329" s="216"/>
      <c r="G329" s="216"/>
      <c r="H329" s="216"/>
      <c r="I329" s="216"/>
      <c r="J329" s="216"/>
      <c r="K329" s="216"/>
      <c r="L329" s="216"/>
      <c r="M329" s="216"/>
      <c r="N329" s="216"/>
      <c r="O329" s="216"/>
      <c r="P329" s="216"/>
      <c r="Q329" s="216"/>
      <c r="R329" s="216"/>
      <c r="S329" s="216"/>
      <c r="T329" s="216"/>
      <c r="U329" s="216"/>
      <c r="V329" s="216"/>
    </row>
    <row r="330" spans="1:22" x14ac:dyDescent="0.25">
      <c r="A330" s="274"/>
      <c r="B330" s="216"/>
      <c r="C330" s="216"/>
      <c r="D330" s="216"/>
      <c r="E330" s="216"/>
      <c r="F330" s="216"/>
      <c r="G330" s="216"/>
      <c r="H330" s="216"/>
      <c r="I330" s="216"/>
      <c r="J330" s="216"/>
      <c r="K330" s="216"/>
      <c r="L330" s="216"/>
      <c r="M330" s="216"/>
      <c r="N330" s="216"/>
      <c r="O330" s="216"/>
      <c r="P330" s="216"/>
      <c r="Q330" s="216"/>
      <c r="R330" s="216"/>
      <c r="S330" s="216"/>
      <c r="T330" s="216"/>
      <c r="U330" s="216"/>
      <c r="V330" s="216"/>
    </row>
    <row r="331" spans="1:22" x14ac:dyDescent="0.25">
      <c r="A331" s="274"/>
      <c r="B331" s="216"/>
      <c r="C331" s="216"/>
      <c r="D331" s="216"/>
      <c r="E331" s="216"/>
      <c r="F331" s="216"/>
      <c r="G331" s="216"/>
      <c r="H331" s="216"/>
      <c r="I331" s="216"/>
      <c r="J331" s="216"/>
      <c r="K331" s="216"/>
      <c r="L331" s="216"/>
      <c r="M331" s="216"/>
      <c r="N331" s="216"/>
      <c r="O331" s="216"/>
      <c r="P331" s="216"/>
      <c r="Q331" s="216"/>
      <c r="R331" s="216"/>
      <c r="S331" s="216"/>
      <c r="T331" s="216"/>
      <c r="U331" s="216"/>
      <c r="V331" s="216"/>
    </row>
    <row r="332" spans="1:22" x14ac:dyDescent="0.25">
      <c r="A332" s="274"/>
      <c r="B332" s="216"/>
      <c r="C332" s="216"/>
      <c r="D332" s="216"/>
      <c r="E332" s="216"/>
      <c r="F332" s="216"/>
      <c r="G332" s="216"/>
      <c r="H332" s="216"/>
      <c r="I332" s="216"/>
      <c r="J332" s="216"/>
      <c r="K332" s="216"/>
      <c r="L332" s="216"/>
      <c r="M332" s="216"/>
      <c r="N332" s="216"/>
      <c r="O332" s="216"/>
      <c r="P332" s="216"/>
      <c r="Q332" s="216"/>
      <c r="R332" s="216"/>
      <c r="S332" s="216"/>
      <c r="T332" s="216"/>
      <c r="U332" s="216"/>
      <c r="V332" s="216"/>
    </row>
    <row r="333" spans="1:22" x14ac:dyDescent="0.25">
      <c r="A333" s="274"/>
      <c r="B333" s="216"/>
      <c r="C333" s="216"/>
      <c r="D333" s="216"/>
      <c r="E333" s="216"/>
      <c r="F333" s="216"/>
      <c r="G333" s="216"/>
      <c r="H333" s="216"/>
      <c r="I333" s="216"/>
      <c r="J333" s="216"/>
      <c r="K333" s="216"/>
      <c r="L333" s="216"/>
      <c r="M333" s="216"/>
      <c r="N333" s="216"/>
      <c r="O333" s="216"/>
      <c r="P333" s="216"/>
      <c r="Q333" s="216"/>
      <c r="R333" s="216"/>
      <c r="S333" s="216"/>
      <c r="T333" s="216"/>
      <c r="U333" s="216"/>
      <c r="V333" s="216"/>
    </row>
    <row r="334" spans="1:22" x14ac:dyDescent="0.25">
      <c r="A334" s="274"/>
      <c r="B334" s="216"/>
      <c r="C334" s="216"/>
      <c r="D334" s="216"/>
      <c r="E334" s="216"/>
      <c r="F334" s="216"/>
      <c r="G334" s="216"/>
      <c r="H334" s="216"/>
      <c r="I334" s="216"/>
      <c r="J334" s="216"/>
      <c r="K334" s="216"/>
      <c r="L334" s="216"/>
      <c r="M334" s="216"/>
      <c r="N334" s="216"/>
      <c r="O334" s="216"/>
      <c r="P334" s="216"/>
      <c r="Q334" s="216"/>
      <c r="R334" s="216"/>
      <c r="S334" s="216"/>
      <c r="T334" s="216"/>
      <c r="U334" s="216"/>
      <c r="V334" s="216"/>
    </row>
    <row r="335" spans="1:22" x14ac:dyDescent="0.25">
      <c r="A335" s="274"/>
      <c r="B335" s="216"/>
      <c r="C335" s="216"/>
      <c r="D335" s="216"/>
      <c r="E335" s="216"/>
      <c r="F335" s="216"/>
      <c r="G335" s="216"/>
      <c r="H335" s="216"/>
      <c r="I335" s="216"/>
      <c r="J335" s="216"/>
      <c r="K335" s="216"/>
      <c r="L335" s="216"/>
      <c r="M335" s="216"/>
      <c r="N335" s="216"/>
      <c r="O335" s="216"/>
      <c r="P335" s="216"/>
      <c r="Q335" s="216"/>
      <c r="R335" s="216"/>
      <c r="S335" s="216"/>
      <c r="T335" s="216"/>
      <c r="U335" s="216"/>
      <c r="V335" s="216"/>
    </row>
    <row r="336" spans="1:22" x14ac:dyDescent="0.25">
      <c r="A336" s="274"/>
      <c r="B336" s="216"/>
      <c r="C336" s="216"/>
      <c r="D336" s="216"/>
      <c r="E336" s="216"/>
      <c r="F336" s="216"/>
      <c r="G336" s="216"/>
      <c r="H336" s="216"/>
      <c r="I336" s="216"/>
      <c r="J336" s="216"/>
      <c r="K336" s="216"/>
      <c r="L336" s="216"/>
      <c r="M336" s="216"/>
      <c r="N336" s="216"/>
      <c r="O336" s="216"/>
      <c r="P336" s="216"/>
      <c r="Q336" s="216"/>
      <c r="R336" s="216"/>
      <c r="S336" s="216"/>
      <c r="T336" s="216"/>
      <c r="U336" s="216"/>
      <c r="V336" s="216"/>
    </row>
    <row r="337" spans="1:22" x14ac:dyDescent="0.25">
      <c r="A337" s="274"/>
      <c r="B337" s="216"/>
      <c r="C337" s="216"/>
      <c r="D337" s="216"/>
      <c r="E337" s="216"/>
      <c r="F337" s="216"/>
      <c r="G337" s="216"/>
      <c r="H337" s="216"/>
      <c r="I337" s="216"/>
      <c r="J337" s="216"/>
      <c r="K337" s="216"/>
      <c r="L337" s="216"/>
      <c r="M337" s="216"/>
      <c r="N337" s="216"/>
      <c r="O337" s="216"/>
      <c r="P337" s="216"/>
      <c r="Q337" s="216"/>
      <c r="R337" s="216"/>
      <c r="S337" s="216"/>
      <c r="T337" s="216"/>
      <c r="U337" s="216"/>
      <c r="V337" s="216"/>
    </row>
    <row r="338" spans="1:22" x14ac:dyDescent="0.25">
      <c r="A338" s="274"/>
      <c r="B338" s="216"/>
      <c r="C338" s="216"/>
      <c r="D338" s="216"/>
      <c r="E338" s="216"/>
      <c r="F338" s="216"/>
      <c r="G338" s="216"/>
      <c r="H338" s="216"/>
      <c r="I338" s="216"/>
      <c r="J338" s="216"/>
      <c r="K338" s="216"/>
      <c r="L338" s="216"/>
      <c r="M338" s="216"/>
      <c r="N338" s="216"/>
      <c r="O338" s="216"/>
      <c r="P338" s="216"/>
      <c r="Q338" s="216"/>
      <c r="R338" s="216"/>
      <c r="S338" s="216"/>
      <c r="T338" s="216"/>
      <c r="U338" s="216"/>
      <c r="V338" s="216"/>
    </row>
    <row r="339" spans="1:22" x14ac:dyDescent="0.25">
      <c r="A339" s="274"/>
      <c r="B339" s="216"/>
      <c r="C339" s="216"/>
      <c r="D339" s="216"/>
      <c r="E339" s="216"/>
      <c r="F339" s="216"/>
      <c r="G339" s="216"/>
      <c r="H339" s="216"/>
      <c r="I339" s="216"/>
      <c r="J339" s="216"/>
      <c r="K339" s="216"/>
      <c r="L339" s="216"/>
      <c r="M339" s="216"/>
      <c r="N339" s="216"/>
      <c r="O339" s="216"/>
      <c r="P339" s="216"/>
      <c r="Q339" s="216"/>
      <c r="R339" s="216"/>
      <c r="S339" s="216"/>
      <c r="T339" s="216"/>
      <c r="U339" s="216"/>
      <c r="V339" s="216"/>
    </row>
    <row r="340" spans="1:22" x14ac:dyDescent="0.25">
      <c r="A340" s="274"/>
      <c r="B340" s="216"/>
      <c r="C340" s="216"/>
      <c r="D340" s="216"/>
      <c r="E340" s="216"/>
      <c r="F340" s="216"/>
      <c r="G340" s="216"/>
      <c r="H340" s="216"/>
      <c r="I340" s="216"/>
      <c r="J340" s="216"/>
      <c r="K340" s="216"/>
      <c r="L340" s="216"/>
      <c r="M340" s="216"/>
      <c r="N340" s="216"/>
      <c r="O340" s="216"/>
      <c r="P340" s="216"/>
      <c r="Q340" s="216"/>
      <c r="R340" s="216"/>
      <c r="S340" s="216"/>
      <c r="T340" s="216"/>
      <c r="U340" s="216"/>
      <c r="V340" s="216"/>
    </row>
    <row r="341" spans="1:22" x14ac:dyDescent="0.25">
      <c r="A341" s="274"/>
      <c r="B341" s="216"/>
      <c r="C341" s="216"/>
      <c r="D341" s="216"/>
      <c r="E341" s="216"/>
      <c r="F341" s="216"/>
      <c r="G341" s="216"/>
      <c r="H341" s="216"/>
      <c r="I341" s="216"/>
      <c r="J341" s="216"/>
      <c r="K341" s="216"/>
      <c r="L341" s="216"/>
      <c r="M341" s="216"/>
      <c r="N341" s="216"/>
      <c r="O341" s="216"/>
      <c r="P341" s="216"/>
      <c r="Q341" s="216"/>
      <c r="R341" s="216"/>
      <c r="S341" s="216"/>
      <c r="T341" s="216"/>
      <c r="U341" s="216"/>
      <c r="V341" s="216"/>
    </row>
    <row r="342" spans="1:22" x14ac:dyDescent="0.25">
      <c r="A342" s="274"/>
      <c r="B342" s="216"/>
      <c r="C342" s="216"/>
      <c r="D342" s="216"/>
      <c r="E342" s="216"/>
      <c r="F342" s="216"/>
      <c r="G342" s="216"/>
      <c r="H342" s="216"/>
      <c r="I342" s="216"/>
      <c r="J342" s="216"/>
      <c r="K342" s="216"/>
      <c r="L342" s="216"/>
      <c r="M342" s="216"/>
      <c r="N342" s="216"/>
      <c r="O342" s="216"/>
      <c r="P342" s="216"/>
      <c r="Q342" s="216"/>
      <c r="R342" s="216"/>
      <c r="S342" s="216"/>
      <c r="T342" s="216"/>
      <c r="U342" s="216"/>
      <c r="V342" s="216"/>
    </row>
    <row r="343" spans="1:22" x14ac:dyDescent="0.25">
      <c r="A343" s="274"/>
      <c r="B343" s="216"/>
      <c r="C343" s="216"/>
      <c r="D343" s="216"/>
      <c r="E343" s="216"/>
      <c r="F343" s="216"/>
      <c r="G343" s="216"/>
      <c r="H343" s="216"/>
      <c r="I343" s="216"/>
      <c r="J343" s="216"/>
      <c r="K343" s="216"/>
      <c r="L343" s="216"/>
      <c r="M343" s="216"/>
      <c r="N343" s="216"/>
      <c r="O343" s="216"/>
      <c r="P343" s="216"/>
      <c r="Q343" s="216"/>
      <c r="R343" s="216"/>
      <c r="S343" s="216"/>
      <c r="T343" s="216"/>
      <c r="U343" s="216"/>
      <c r="V343" s="216"/>
    </row>
    <row r="344" spans="1:22" x14ac:dyDescent="0.25">
      <c r="A344" s="274"/>
      <c r="B344" s="216"/>
      <c r="C344" s="216"/>
      <c r="D344" s="216"/>
      <c r="E344" s="216"/>
      <c r="F344" s="216"/>
      <c r="G344" s="216"/>
      <c r="H344" s="216"/>
      <c r="I344" s="216"/>
      <c r="J344" s="216"/>
      <c r="K344" s="216"/>
      <c r="L344" s="216"/>
      <c r="M344" s="216"/>
      <c r="N344" s="216"/>
      <c r="O344" s="216"/>
      <c r="P344" s="216"/>
      <c r="Q344" s="216"/>
      <c r="R344" s="216"/>
      <c r="S344" s="216"/>
      <c r="T344" s="216"/>
      <c r="U344" s="216"/>
      <c r="V344" s="216"/>
    </row>
    <row r="345" spans="1:22" x14ac:dyDescent="0.25">
      <c r="A345" s="274"/>
      <c r="B345" s="216"/>
      <c r="C345" s="216"/>
      <c r="D345" s="216"/>
      <c r="E345" s="216"/>
      <c r="F345" s="216"/>
      <c r="G345" s="216"/>
      <c r="H345" s="216"/>
      <c r="I345" s="216"/>
      <c r="J345" s="216"/>
      <c r="K345" s="216"/>
      <c r="L345" s="216"/>
      <c r="M345" s="216"/>
      <c r="N345" s="216"/>
      <c r="O345" s="216"/>
      <c r="P345" s="216"/>
      <c r="Q345" s="216"/>
      <c r="R345" s="216"/>
      <c r="S345" s="216"/>
      <c r="T345" s="216"/>
      <c r="U345" s="216"/>
      <c r="V345" s="216"/>
    </row>
    <row r="346" spans="1:22" x14ac:dyDescent="0.25">
      <c r="A346" s="274"/>
      <c r="B346" s="216"/>
      <c r="C346" s="216"/>
      <c r="D346" s="216"/>
      <c r="E346" s="216"/>
      <c r="F346" s="216"/>
      <c r="G346" s="216"/>
      <c r="H346" s="216"/>
      <c r="I346" s="216"/>
      <c r="J346" s="216"/>
      <c r="K346" s="216"/>
      <c r="L346" s="216"/>
      <c r="M346" s="216"/>
      <c r="N346" s="216"/>
      <c r="O346" s="216"/>
      <c r="P346" s="216"/>
      <c r="Q346" s="216"/>
      <c r="R346" s="216"/>
      <c r="S346" s="216"/>
      <c r="T346" s="216"/>
      <c r="U346" s="216"/>
      <c r="V346" s="216"/>
    </row>
    <row r="347" spans="1:22" x14ac:dyDescent="0.25">
      <c r="A347" s="274"/>
      <c r="B347" s="216"/>
      <c r="C347" s="216"/>
      <c r="D347" s="216"/>
      <c r="E347" s="216"/>
      <c r="F347" s="216"/>
      <c r="G347" s="216"/>
      <c r="H347" s="216"/>
      <c r="I347" s="216"/>
      <c r="J347" s="216"/>
      <c r="K347" s="216"/>
      <c r="L347" s="216"/>
      <c r="M347" s="216"/>
      <c r="N347" s="216"/>
      <c r="O347" s="216"/>
      <c r="P347" s="216"/>
      <c r="Q347" s="216"/>
      <c r="R347" s="216"/>
      <c r="S347" s="216"/>
      <c r="T347" s="216"/>
      <c r="U347" s="216"/>
      <c r="V347" s="216"/>
    </row>
    <row r="348" spans="1:22" x14ac:dyDescent="0.25">
      <c r="A348" s="274"/>
      <c r="B348" s="216"/>
      <c r="C348" s="216"/>
      <c r="D348" s="216"/>
      <c r="E348" s="216"/>
      <c r="F348" s="216"/>
      <c r="G348" s="216"/>
      <c r="H348" s="216"/>
      <c r="I348" s="216"/>
      <c r="J348" s="216"/>
      <c r="K348" s="216"/>
      <c r="L348" s="216"/>
      <c r="M348" s="216"/>
      <c r="N348" s="216"/>
      <c r="O348" s="216"/>
      <c r="P348" s="216"/>
      <c r="Q348" s="216"/>
      <c r="R348" s="216"/>
      <c r="S348" s="216"/>
      <c r="T348" s="216"/>
      <c r="U348" s="216"/>
      <c r="V348" s="216"/>
    </row>
    <row r="349" spans="1:22" x14ac:dyDescent="0.25">
      <c r="A349" s="274"/>
      <c r="B349" s="216"/>
      <c r="C349" s="216"/>
      <c r="D349" s="216"/>
      <c r="E349" s="216"/>
      <c r="F349" s="216"/>
      <c r="G349" s="216"/>
      <c r="H349" s="216"/>
      <c r="I349" s="216"/>
      <c r="J349" s="216"/>
      <c r="K349" s="216"/>
      <c r="L349" s="216"/>
      <c r="M349" s="216"/>
      <c r="N349" s="216"/>
      <c r="O349" s="216"/>
      <c r="P349" s="216"/>
      <c r="Q349" s="216"/>
      <c r="R349" s="216"/>
      <c r="S349" s="216"/>
      <c r="T349" s="216"/>
      <c r="U349" s="216"/>
      <c r="V349" s="216"/>
    </row>
    <row r="350" spans="1:22" x14ac:dyDescent="0.25">
      <c r="A350" s="274"/>
      <c r="B350" s="216"/>
      <c r="C350" s="216"/>
      <c r="D350" s="216"/>
      <c r="E350" s="216"/>
      <c r="F350" s="216"/>
      <c r="G350" s="216"/>
      <c r="H350" s="216"/>
      <c r="I350" s="216"/>
      <c r="J350" s="216"/>
      <c r="K350" s="216"/>
      <c r="L350" s="216"/>
      <c r="M350" s="216"/>
      <c r="N350" s="216"/>
      <c r="O350" s="216"/>
      <c r="P350" s="216"/>
      <c r="Q350" s="216"/>
      <c r="R350" s="216"/>
      <c r="S350" s="216"/>
      <c r="T350" s="216"/>
      <c r="U350" s="216"/>
      <c r="V350" s="216"/>
    </row>
    <row r="351" spans="1:22" x14ac:dyDescent="0.25">
      <c r="A351" s="274"/>
      <c r="B351" s="216"/>
      <c r="C351" s="216"/>
      <c r="D351" s="216"/>
      <c r="E351" s="216"/>
      <c r="F351" s="216"/>
      <c r="G351" s="216"/>
      <c r="H351" s="216"/>
      <c r="I351" s="216"/>
      <c r="J351" s="216"/>
      <c r="K351" s="216"/>
      <c r="L351" s="216"/>
      <c r="M351" s="216"/>
      <c r="N351" s="216"/>
      <c r="O351" s="216"/>
      <c r="P351" s="216"/>
      <c r="Q351" s="216"/>
      <c r="R351" s="216"/>
      <c r="S351" s="216"/>
      <c r="T351" s="216"/>
      <c r="U351" s="216"/>
      <c r="V351" s="216"/>
    </row>
    <row r="352" spans="1:22" x14ac:dyDescent="0.25">
      <c r="A352" s="274"/>
      <c r="B352" s="216"/>
      <c r="C352" s="216"/>
      <c r="D352" s="216"/>
      <c r="E352" s="216"/>
      <c r="F352" s="216"/>
      <c r="G352" s="216"/>
      <c r="H352" s="216"/>
      <c r="I352" s="216"/>
      <c r="J352" s="216"/>
      <c r="K352" s="216"/>
      <c r="L352" s="216"/>
      <c r="M352" s="216"/>
      <c r="N352" s="216"/>
      <c r="O352" s="216"/>
      <c r="P352" s="216"/>
      <c r="Q352" s="216"/>
      <c r="R352" s="216"/>
      <c r="S352" s="216"/>
      <c r="T352" s="216"/>
      <c r="U352" s="216"/>
      <c r="V352" s="216"/>
    </row>
    <row r="353" spans="1:22" x14ac:dyDescent="0.25">
      <c r="A353" s="274"/>
      <c r="B353" s="216"/>
      <c r="C353" s="216"/>
      <c r="D353" s="216"/>
      <c r="E353" s="216"/>
      <c r="F353" s="216"/>
      <c r="G353" s="216"/>
      <c r="H353" s="216"/>
      <c r="I353" s="216"/>
      <c r="J353" s="216"/>
      <c r="K353" s="216"/>
      <c r="L353" s="216"/>
      <c r="M353" s="216"/>
      <c r="N353" s="216"/>
      <c r="O353" s="216"/>
      <c r="P353" s="216"/>
      <c r="Q353" s="216"/>
      <c r="R353" s="216"/>
      <c r="S353" s="216"/>
      <c r="T353" s="216"/>
      <c r="U353" s="216"/>
      <c r="V353" s="216"/>
    </row>
    <row r="354" spans="1:22" x14ac:dyDescent="0.25">
      <c r="A354" s="274"/>
      <c r="B354" s="216"/>
      <c r="C354" s="216"/>
      <c r="D354" s="216"/>
      <c r="E354" s="216"/>
      <c r="F354" s="216"/>
      <c r="G354" s="216"/>
      <c r="H354" s="216"/>
      <c r="I354" s="216"/>
      <c r="J354" s="216"/>
      <c r="K354" s="216"/>
      <c r="L354" s="216"/>
      <c r="M354" s="216"/>
      <c r="N354" s="216"/>
      <c r="O354" s="216"/>
      <c r="P354" s="216"/>
      <c r="Q354" s="216"/>
      <c r="R354" s="216"/>
      <c r="S354" s="216"/>
      <c r="T354" s="216"/>
      <c r="U354" s="216"/>
      <c r="V354" s="216"/>
    </row>
    <row r="355" spans="1:22" x14ac:dyDescent="0.25">
      <c r="A355" s="274"/>
      <c r="B355" s="216"/>
      <c r="C355" s="216"/>
      <c r="D355" s="216"/>
      <c r="E355" s="216"/>
      <c r="F355" s="216"/>
      <c r="G355" s="216"/>
      <c r="H355" s="216"/>
      <c r="I355" s="216"/>
      <c r="J355" s="216"/>
      <c r="K355" s="216"/>
      <c r="L355" s="216"/>
      <c r="M355" s="216"/>
      <c r="N355" s="216"/>
      <c r="O355" s="216"/>
      <c r="P355" s="216"/>
      <c r="Q355" s="216"/>
      <c r="R355" s="216"/>
      <c r="S355" s="216"/>
      <c r="T355" s="216"/>
      <c r="U355" s="216"/>
      <c r="V355" s="216"/>
    </row>
    <row r="356" spans="1:22" x14ac:dyDescent="0.25">
      <c r="A356" s="274"/>
      <c r="B356" s="216"/>
      <c r="C356" s="216"/>
      <c r="D356" s="216"/>
      <c r="E356" s="216"/>
      <c r="F356" s="216"/>
      <c r="G356" s="216"/>
      <c r="H356" s="216"/>
      <c r="I356" s="216"/>
      <c r="J356" s="216"/>
      <c r="K356" s="216"/>
      <c r="L356" s="216"/>
      <c r="M356" s="216"/>
      <c r="N356" s="216"/>
      <c r="O356" s="216"/>
      <c r="P356" s="216"/>
      <c r="Q356" s="216"/>
      <c r="R356" s="216"/>
      <c r="S356" s="216"/>
      <c r="T356" s="216"/>
      <c r="U356" s="216"/>
      <c r="V356" s="216"/>
    </row>
    <row r="357" spans="1:22" x14ac:dyDescent="0.25">
      <c r="A357" s="274"/>
      <c r="B357" s="216"/>
      <c r="C357" s="216"/>
      <c r="D357" s="216"/>
      <c r="E357" s="216"/>
      <c r="F357" s="216"/>
      <c r="G357" s="216"/>
      <c r="H357" s="216"/>
      <c r="I357" s="216"/>
      <c r="J357" s="216"/>
      <c r="K357" s="216"/>
      <c r="L357" s="216"/>
      <c r="M357" s="216"/>
      <c r="N357" s="216"/>
      <c r="O357" s="216"/>
      <c r="P357" s="216"/>
      <c r="Q357" s="216"/>
      <c r="R357" s="216"/>
      <c r="S357" s="216"/>
      <c r="T357" s="216"/>
      <c r="U357" s="216"/>
      <c r="V357" s="216"/>
    </row>
  </sheetData>
  <sheetProtection algorithmName="SHA-512" hashValue="27bbk8ROOCTiu3pkHjvAcLjwKTkHrt2qNPN4l9cT+VSMh3U6GVy5hflvWzM/py8ZR+53KbgeFCXOO5hYYwQwfQ==" saltValue="5o2+Ab2P01Elq2DF4GQ8Ew==" spinCount="100000" sheet="1" objects="1" scenarios="1"/>
  <mergeCells count="60">
    <mergeCell ref="K70:L70"/>
    <mergeCell ref="K18:L18"/>
    <mergeCell ref="C82:G82"/>
    <mergeCell ref="AG14:AH14"/>
    <mergeCell ref="P43:X43"/>
    <mergeCell ref="P61:X61"/>
    <mergeCell ref="F47:M47"/>
    <mergeCell ref="V49:AH49"/>
    <mergeCell ref="P63:X63"/>
    <mergeCell ref="Z63:AH63"/>
    <mergeCell ref="K43:L43"/>
    <mergeCell ref="C79:Y79"/>
    <mergeCell ref="P59:AC59"/>
    <mergeCell ref="V51:AH51"/>
    <mergeCell ref="C45:AH45"/>
    <mergeCell ref="C43:J43"/>
    <mergeCell ref="C65:J65"/>
    <mergeCell ref="S65:AG65"/>
    <mergeCell ref="H83:I83"/>
    <mergeCell ref="L83:M83"/>
    <mergeCell ref="D88:J88"/>
    <mergeCell ref="O88:AF88"/>
    <mergeCell ref="O83:P83"/>
    <mergeCell ref="C55:J55"/>
    <mergeCell ref="K55:L55"/>
    <mergeCell ref="P55:X55"/>
    <mergeCell ref="C57:AH57"/>
    <mergeCell ref="F51:M51"/>
    <mergeCell ref="C12:AI12"/>
    <mergeCell ref="C10:J10"/>
    <mergeCell ref="F41:K41"/>
    <mergeCell ref="L41:T41"/>
    <mergeCell ref="C30:J30"/>
    <mergeCell ref="AG41:AH41"/>
    <mergeCell ref="P34:AG34"/>
    <mergeCell ref="F36:AH39"/>
    <mergeCell ref="B16:AJ16"/>
    <mergeCell ref="V41:AF41"/>
    <mergeCell ref="B1:F2"/>
    <mergeCell ref="G1:AJ2"/>
    <mergeCell ref="Z3:AD4"/>
    <mergeCell ref="AE3:AJ4"/>
    <mergeCell ref="B3:G4"/>
    <mergeCell ref="H3:Y4"/>
    <mergeCell ref="C70:J70"/>
    <mergeCell ref="P71:AF71"/>
    <mergeCell ref="C75:J75"/>
    <mergeCell ref="K75:L75"/>
    <mergeCell ref="C18:J18"/>
    <mergeCell ref="J20:L20"/>
    <mergeCell ref="B22:AJ22"/>
    <mergeCell ref="C24:J24"/>
    <mergeCell ref="K24:L24"/>
    <mergeCell ref="F53:M53"/>
    <mergeCell ref="V53:AH53"/>
    <mergeCell ref="K30:L30"/>
    <mergeCell ref="P30:X30"/>
    <mergeCell ref="P32:AG32"/>
    <mergeCell ref="C61:J61"/>
    <mergeCell ref="K61:L61"/>
  </mergeCells>
  <dataValidations count="8">
    <dataValidation type="list" allowBlank="1" showInputMessage="1" showErrorMessage="1" sqref="D36 N65 N55 N43 N30 N63 D47 D51 N32 N34 D53 N59 N61" xr:uid="{584E4480-524A-43AA-ADF9-A67DC5C085D1}">
      <formula1>$L$84:$L$86</formula1>
    </dataValidation>
    <dataValidation type="list" allowBlank="1" showInputMessage="1" showErrorMessage="1" sqref="AG14:AH15 AG27:AH27" xr:uid="{3DFFCB85-DF78-4229-B9C2-8741AFCDB3BB}">
      <formula1>$O$84:$O$86</formula1>
    </dataValidation>
    <dataValidation showInputMessage="1" showErrorMessage="1" sqref="D20 D24:D25 K73 D75:D76" xr:uid="{B811A770-843B-422B-920A-72C75239A4E9}"/>
    <dataValidation type="list" allowBlank="1" showInputMessage="1" showErrorMessage="1" sqref="E73:I73 N18" xr:uid="{789FF840-81E4-416F-8A6A-85D5BFCFF752}"/>
    <dataValidation type="list" allowBlank="1" showInputMessage="1" showErrorMessage="1" sqref="AG28:AH28" xr:uid="{CF72B5FE-BE0B-42F1-8D7E-D6FDC0C8CB78}">
      <formula1>$C$124:$C$126</formula1>
    </dataValidation>
    <dataValidation type="list" allowBlank="1" showInputMessage="1" showErrorMessage="1" sqref="J20:L20" xr:uid="{8027208D-7F45-4386-BCAF-DFEE25A74F83}">
      <formula1>"Single Zone, Alternative"</formula1>
    </dataValidation>
    <dataValidation type="list" allowBlank="1" showInputMessage="1" showErrorMessage="1" sqref="N20 N71 N73 N77 D77 N26 D26" xr:uid="{36F11FAF-7EEE-4CF1-9CC7-7E2C1F9C4BD6}">
      <formula1>"X"</formula1>
    </dataValidation>
    <dataValidation type="list" allowBlank="1" showInputMessage="1" showErrorMessage="1" sqref="L73" xr:uid="{C8D1F439-9FC9-44AA-8E21-9F6FC2E369D1}">
      <formula1>"Yes, No"</formula1>
    </dataValidation>
  </dataValidations>
  <hyperlinks>
    <hyperlink ref="K30:L30" r:id="rId1" display="Info" xr:uid="{7C86BF32-F019-4D53-9C96-EA9EADA0D892}"/>
    <hyperlink ref="P32:AC32" r:id="rId2" display="Building Envelope Compliance Documentation (Part I)" xr:uid="{59A083B9-29F9-4B43-A8EB-75603B376F68}"/>
    <hyperlink ref="P34:AF34" r:id="rId3" display="Building Envelope Compliance Documentation (Part II, pages 1 &amp; 2)" xr:uid="{AF2BCD5E-AFEB-4EA2-8B83-6C601A65185E}"/>
    <hyperlink ref="P59:AB59" r:id="rId4" display="Service Water Heating Compliance Documentation" xr:uid="{634C4283-F112-4922-838B-B8F692E92E95}"/>
    <hyperlink ref="P32:AD32" r:id="rId5" display="Building Envelope Compliance Documentation (Part I)" xr:uid="{7E39EDC6-B8F9-4863-B15B-9C9FB601CC7F}"/>
    <hyperlink ref="P34:AG34" r:id="rId6" display="Building Envelope Compliance Documentation (Part II, pages 1 &amp; 2)" xr:uid="{34645FAE-35F6-4014-9442-C2F0575B6162}"/>
    <hyperlink ref="P59:AC59" r:id="rId7" display="Service Water Heating Compliance Documentation" xr:uid="{C88B7B02-7524-4FBB-B444-D81BA09C3C21}"/>
    <hyperlink ref="K43:L43" r:id="rId8" display="Info" xr:uid="{67BCB22F-FA9C-48AD-827B-130DF0DD6880}"/>
    <hyperlink ref="K55:L55" r:id="rId9" display="Info" xr:uid="{140EEE92-F31D-40C5-B725-848F813746E7}"/>
    <hyperlink ref="K61:L61" r:id="rId10" display="Info" xr:uid="{DBC25426-5E6E-43EB-B014-109E44983486}"/>
    <hyperlink ref="S65:AB65" r:id="rId11" display="Lighting Compliance Documentation" xr:uid="{2647EC0A-E9D2-4936-BC6F-82795D4BEE5C}"/>
    <hyperlink ref="S65:AG65" r:id="rId12" display="90.1-2019 Checklist for Alterations to Existing Buildings" xr:uid="{8A27B500-3F49-44F5-85E4-7994984BD2F4}"/>
    <hyperlink ref="P32:AG32" r:id="rId13" display="Building Envelope Compliance Documentation (Part I, pages 1 &amp; 2)" xr:uid="{63B55103-3C8A-449D-959B-EAB68BA7C71D}"/>
    <hyperlink ref="F53:M53" r:id="rId14" display="Prescriptive Requirements" xr:uid="{00D77F02-39D0-437E-9E87-B2D273A6B1FB}"/>
    <hyperlink ref="F51:M51" r:id="rId15" display="Mandatory Provisions" xr:uid="{459252C7-FFB7-453C-AEA5-98FBD960162B}"/>
    <hyperlink ref="F47:M47" r:id="rId16" display="HVAC Simplified Approach" xr:uid="{88356DD4-1794-48F0-8605-D0EB165FCB1F}"/>
    <hyperlink ref="P30" r:id="rId17" display="Info" xr:uid="{BBD9CB21-0991-44B0-BEEF-1D4BB027031B}"/>
    <hyperlink ref="P30:X30" r:id="rId18" display="Energy Statements on Drawings" xr:uid="{4775199D-C93B-48F5-97DD-0CE9E7850517}"/>
    <hyperlink ref="P43" r:id="rId19" display="Info" xr:uid="{914BB32E-DE57-4285-9252-54A15A471CDA}"/>
    <hyperlink ref="P43:X43" r:id="rId20" display="Energy Statements on Drawings" xr:uid="{0EFD3B28-6DAB-4EDC-A45A-096F3E23B645}"/>
    <hyperlink ref="P55" r:id="rId21" display="Info" xr:uid="{9595935E-3DC1-44E9-8E82-FC54EAEA09A0}"/>
    <hyperlink ref="P55:X55" r:id="rId22" display="Energy Statements on Drawings" xr:uid="{56DBE508-F9D5-44D6-9FC3-4A45CE54F75A}"/>
    <hyperlink ref="P61" r:id="rId23" display="Info" xr:uid="{DFDE7FF3-6192-48C6-B786-F5B145F35E3B}"/>
    <hyperlink ref="P61:X61" r:id="rId24" display="Energy Statements on Drawings" xr:uid="{1FF017FD-58D2-4F76-852D-1DC738472F92}"/>
    <hyperlink ref="P63:X63" r:id="rId25" display="Lighting Compliance Doc (PDF)" xr:uid="{38F936E3-66BC-4862-BFB1-701538D67780}"/>
    <hyperlink ref="Z63:AH63" r:id="rId26" display="Lighting Compliance Doc (Excel)" xr:uid="{DE749344-AA20-4FBE-B043-06846DF9C1ED}"/>
    <hyperlink ref="K24:L24" r:id="rId27" location="redirect" display="Info" xr:uid="{29B322EB-14AE-4E05-97FD-9DA4B01F3190}"/>
    <hyperlink ref="K18" r:id="rId28" xr:uid="{ED2E0AB9-956C-434C-A586-6DA128C18652}"/>
    <hyperlink ref="K75:L75" r:id="rId29" location="redirect" display="Info" xr:uid="{234442AE-3748-4A25-8C13-40FD55879C02}"/>
    <hyperlink ref="K70" r:id="rId30" xr:uid="{98B84A4D-7D31-4D98-AFEE-12D3B7B13454}"/>
  </hyperlinks>
  <printOptions horizontalCentered="1" verticalCentered="1"/>
  <pageMargins left="0.5" right="0.5" top="0.5" bottom="0.5" header="0" footer="0"/>
  <pageSetup scale="90" orientation="portrait" r:id="rId31"/>
  <headerFooter alignWithMargins="0"/>
  <rowBreaks count="1" manualBreakCount="1">
    <brk id="77" min="1" max="35" man="1"/>
  </rowBreaks>
  <drawing r:id="rId32"/>
  <legacyDrawing r:id="rId3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158B2-D5CC-4EEC-8D3A-523FEDBDF996}">
  <sheetPr>
    <tabColor indexed="10"/>
    <pageSetUpPr fitToPage="1"/>
  </sheetPr>
  <dimension ref="A1:BE358"/>
  <sheetViews>
    <sheetView showGridLines="0" zoomScaleNormal="100" workbookViewId="0"/>
  </sheetViews>
  <sheetFormatPr defaultColWidth="9.1796875" defaultRowHeight="12.5" x14ac:dyDescent="0.25"/>
  <cols>
    <col min="1" max="1" width="2.7265625" style="213" customWidth="1"/>
    <col min="2" max="2" width="0.7265625" style="214" customWidth="1"/>
    <col min="3" max="11" width="3.26953125" style="214" customWidth="1"/>
    <col min="12" max="12" width="3.7265625" style="214" customWidth="1"/>
    <col min="13" max="13" width="3.26953125" style="214" customWidth="1"/>
    <col min="14" max="14" width="3.7265625" style="214" customWidth="1"/>
    <col min="15" max="34" width="3.26953125" style="214" customWidth="1"/>
    <col min="35" max="36" width="0.7265625" style="214" customWidth="1"/>
    <col min="37" max="38" width="3.26953125" style="214" customWidth="1"/>
    <col min="39" max="16384" width="9.1796875" style="214"/>
  </cols>
  <sheetData>
    <row r="1" spans="1:57" ht="12.75" customHeight="1" x14ac:dyDescent="0.25">
      <c r="A1" s="312"/>
      <c r="B1" s="722"/>
      <c r="C1" s="723"/>
      <c r="D1" s="723"/>
      <c r="E1" s="723"/>
      <c r="F1" s="723"/>
      <c r="G1" s="726" t="s">
        <v>654</v>
      </c>
      <c r="H1" s="727"/>
      <c r="I1" s="727"/>
      <c r="J1" s="727"/>
      <c r="K1" s="727"/>
      <c r="L1" s="727"/>
      <c r="M1" s="727"/>
      <c r="N1" s="727"/>
      <c r="O1" s="727"/>
      <c r="P1" s="727"/>
      <c r="Q1" s="727"/>
      <c r="R1" s="727"/>
      <c r="S1" s="727"/>
      <c r="T1" s="727"/>
      <c r="U1" s="727"/>
      <c r="V1" s="727"/>
      <c r="W1" s="727"/>
      <c r="X1" s="727"/>
      <c r="Y1" s="727"/>
      <c r="Z1" s="727"/>
      <c r="AA1" s="727"/>
      <c r="AB1" s="727"/>
      <c r="AC1" s="727"/>
      <c r="AD1" s="727"/>
      <c r="AE1" s="727"/>
      <c r="AF1" s="727"/>
      <c r="AG1" s="727"/>
      <c r="AH1" s="727"/>
      <c r="AI1" s="727"/>
      <c r="AJ1" s="728"/>
      <c r="AK1" s="228"/>
      <c r="AL1" s="228"/>
    </row>
    <row r="2" spans="1:57" ht="13.5" customHeight="1" thickBot="1" x14ac:dyDescent="0.3">
      <c r="A2" s="312"/>
      <c r="B2" s="724"/>
      <c r="C2" s="725"/>
      <c r="D2" s="725"/>
      <c r="E2" s="725"/>
      <c r="F2" s="725"/>
      <c r="G2" s="729"/>
      <c r="H2" s="730"/>
      <c r="I2" s="730"/>
      <c r="J2" s="730"/>
      <c r="K2" s="730"/>
      <c r="L2" s="730"/>
      <c r="M2" s="730"/>
      <c r="N2" s="730"/>
      <c r="O2" s="730"/>
      <c r="P2" s="730"/>
      <c r="Q2" s="730"/>
      <c r="R2" s="730"/>
      <c r="S2" s="730"/>
      <c r="T2" s="730"/>
      <c r="U2" s="730"/>
      <c r="V2" s="730"/>
      <c r="W2" s="730"/>
      <c r="X2" s="730"/>
      <c r="Y2" s="730"/>
      <c r="Z2" s="730"/>
      <c r="AA2" s="730"/>
      <c r="AB2" s="730"/>
      <c r="AC2" s="730"/>
      <c r="AD2" s="730"/>
      <c r="AE2" s="730"/>
      <c r="AF2" s="730"/>
      <c r="AG2" s="730"/>
      <c r="AH2" s="730"/>
      <c r="AI2" s="730"/>
      <c r="AJ2" s="731"/>
      <c r="AK2" s="228"/>
      <c r="AL2" s="228"/>
    </row>
    <row r="3" spans="1:57" x14ac:dyDescent="0.25">
      <c r="A3" s="312"/>
      <c r="B3" s="744" t="s">
        <v>497</v>
      </c>
      <c r="C3" s="745"/>
      <c r="D3" s="745"/>
      <c r="E3" s="745"/>
      <c r="F3" s="745"/>
      <c r="G3" s="746"/>
      <c r="H3" s="750" t="str">
        <f>IF('NC Checklist (p1 - All Paths)'!H3="","",'NC Checklist (p1 - All Paths)'!H3)</f>
        <v/>
      </c>
      <c r="I3" s="751"/>
      <c r="J3" s="751"/>
      <c r="K3" s="751"/>
      <c r="L3" s="751"/>
      <c r="M3" s="751"/>
      <c r="N3" s="751"/>
      <c r="O3" s="751"/>
      <c r="P3" s="751"/>
      <c r="Q3" s="751"/>
      <c r="R3" s="751"/>
      <c r="S3" s="751"/>
      <c r="T3" s="751"/>
      <c r="U3" s="751"/>
      <c r="V3" s="751"/>
      <c r="W3" s="751"/>
      <c r="X3" s="751"/>
      <c r="Y3" s="752"/>
      <c r="Z3" s="732" t="s">
        <v>65</v>
      </c>
      <c r="AA3" s="733"/>
      <c r="AB3" s="733"/>
      <c r="AC3" s="733"/>
      <c r="AD3" s="734"/>
      <c r="AE3" s="738" t="str">
        <f>IF('NC Checklist (p1 - All Paths)'!AE3="","",'NC Checklist (p1 - All Paths)'!AE3)</f>
        <v/>
      </c>
      <c r="AF3" s="739"/>
      <c r="AG3" s="739"/>
      <c r="AH3" s="739"/>
      <c r="AI3" s="739"/>
      <c r="AJ3" s="740"/>
      <c r="AK3" s="228"/>
      <c r="AL3" s="228"/>
    </row>
    <row r="4" spans="1:57" ht="13" thickBot="1" x14ac:dyDescent="0.3">
      <c r="A4" s="312"/>
      <c r="B4" s="747"/>
      <c r="C4" s="748"/>
      <c r="D4" s="748"/>
      <c r="E4" s="748"/>
      <c r="F4" s="748"/>
      <c r="G4" s="749"/>
      <c r="H4" s="753"/>
      <c r="I4" s="754"/>
      <c r="J4" s="754"/>
      <c r="K4" s="754"/>
      <c r="L4" s="754"/>
      <c r="M4" s="754"/>
      <c r="N4" s="754"/>
      <c r="O4" s="754"/>
      <c r="P4" s="754"/>
      <c r="Q4" s="754"/>
      <c r="R4" s="754"/>
      <c r="S4" s="754"/>
      <c r="T4" s="754"/>
      <c r="U4" s="754"/>
      <c r="V4" s="754"/>
      <c r="W4" s="754"/>
      <c r="X4" s="754"/>
      <c r="Y4" s="755"/>
      <c r="Z4" s="735"/>
      <c r="AA4" s="736"/>
      <c r="AB4" s="736"/>
      <c r="AC4" s="736"/>
      <c r="AD4" s="737"/>
      <c r="AE4" s="741"/>
      <c r="AF4" s="742"/>
      <c r="AG4" s="742"/>
      <c r="AH4" s="742"/>
      <c r="AI4" s="742"/>
      <c r="AJ4" s="743"/>
      <c r="AK4" s="228"/>
      <c r="AL4" s="228"/>
    </row>
    <row r="5" spans="1:57" ht="11.5" customHeight="1" x14ac:dyDescent="0.25">
      <c r="A5" s="312"/>
      <c r="B5" s="292"/>
      <c r="C5" s="215"/>
      <c r="D5" s="215"/>
      <c r="E5" s="215"/>
      <c r="F5" s="215"/>
      <c r="G5" s="215"/>
      <c r="H5" s="215"/>
      <c r="I5" s="215"/>
      <c r="J5" s="215"/>
      <c r="K5" s="215"/>
      <c r="L5" s="215"/>
      <c r="M5" s="215"/>
      <c r="N5" s="215"/>
      <c r="O5" s="215"/>
      <c r="P5" s="215"/>
      <c r="Q5" s="215"/>
      <c r="R5" s="215"/>
      <c r="S5" s="215"/>
      <c r="T5" s="215"/>
      <c r="U5" s="215"/>
      <c r="V5" s="215"/>
      <c r="W5" s="215"/>
      <c r="X5" s="215"/>
      <c r="Y5" s="215"/>
      <c r="Z5" s="215"/>
      <c r="AA5" s="215"/>
      <c r="AB5" s="215"/>
      <c r="AC5" s="215"/>
      <c r="AD5" s="215"/>
      <c r="AE5" s="215"/>
      <c r="AF5" s="215"/>
      <c r="AG5" s="215"/>
      <c r="AH5" s="215"/>
      <c r="AI5" s="215"/>
      <c r="AJ5" s="293"/>
      <c r="AK5" s="228"/>
      <c r="AL5" s="228"/>
    </row>
    <row r="6" spans="1:57" ht="13" x14ac:dyDescent="0.3">
      <c r="A6" s="244"/>
      <c r="B6" s="292"/>
      <c r="C6" s="217" t="s">
        <v>22</v>
      </c>
      <c r="D6" s="228"/>
      <c r="E6" s="218"/>
      <c r="F6" s="219"/>
      <c r="G6" s="219"/>
      <c r="H6" s="219"/>
      <c r="I6" s="219"/>
      <c r="J6" s="219"/>
      <c r="K6" s="219"/>
      <c r="L6" s="219"/>
      <c r="M6" s="219"/>
      <c r="N6" s="219"/>
      <c r="O6" s="220"/>
      <c r="P6" s="221"/>
      <c r="Q6" s="221"/>
      <c r="R6" s="219"/>
      <c r="S6" s="219"/>
      <c r="T6" s="219"/>
      <c r="U6" s="219"/>
      <c r="V6" s="219"/>
      <c r="W6" s="219"/>
      <c r="X6" s="219"/>
      <c r="Y6" s="219"/>
      <c r="Z6" s="219"/>
      <c r="AA6" s="219"/>
      <c r="AB6" s="219"/>
      <c r="AC6" s="219"/>
      <c r="AD6" s="219"/>
      <c r="AE6" s="219"/>
      <c r="AF6" s="219"/>
      <c r="AG6" s="219"/>
      <c r="AH6" s="219"/>
      <c r="AI6" s="219"/>
      <c r="AJ6" s="288"/>
      <c r="AK6" s="256"/>
      <c r="AL6" s="256"/>
      <c r="AM6" s="222"/>
      <c r="AN6" s="222"/>
      <c r="AO6" s="222"/>
      <c r="AP6" s="222"/>
      <c r="AQ6" s="222"/>
      <c r="AR6" s="222"/>
      <c r="AS6" s="222"/>
      <c r="AT6" s="222"/>
      <c r="AU6" s="222"/>
      <c r="AV6" s="222"/>
      <c r="AW6" s="222"/>
      <c r="AX6" s="222"/>
      <c r="AY6" s="222"/>
      <c r="AZ6" s="222"/>
      <c r="BA6" s="222"/>
      <c r="BB6" s="222"/>
      <c r="BC6" s="222"/>
      <c r="BD6" s="222"/>
      <c r="BE6" s="222"/>
    </row>
    <row r="7" spans="1:57" ht="11.5" customHeight="1" x14ac:dyDescent="0.3">
      <c r="A7" s="244"/>
      <c r="B7" s="292"/>
      <c r="C7" s="221"/>
      <c r="D7" s="223"/>
      <c r="E7" s="218"/>
      <c r="F7" s="219"/>
      <c r="G7" s="219"/>
      <c r="H7" s="219"/>
      <c r="I7" s="219"/>
      <c r="J7" s="219"/>
      <c r="K7" s="219"/>
      <c r="L7" s="219"/>
      <c r="M7" s="219"/>
      <c r="N7" s="219"/>
      <c r="O7" s="220"/>
      <c r="P7" s="221"/>
      <c r="Q7" s="221"/>
      <c r="R7" s="219"/>
      <c r="S7" s="219"/>
      <c r="T7" s="219"/>
      <c r="U7" s="219"/>
      <c r="V7" s="219"/>
      <c r="W7" s="219"/>
      <c r="X7" s="219"/>
      <c r="Y7" s="219"/>
      <c r="Z7" s="219"/>
      <c r="AA7" s="219"/>
      <c r="AB7" s="219"/>
      <c r="AC7" s="219"/>
      <c r="AD7" s="219"/>
      <c r="AE7" s="219"/>
      <c r="AF7" s="219"/>
      <c r="AG7" s="219"/>
      <c r="AH7" s="219"/>
      <c r="AI7" s="219"/>
      <c r="AJ7" s="288"/>
      <c r="AK7" s="256"/>
      <c r="AL7" s="256"/>
      <c r="AM7" s="222"/>
      <c r="AN7" s="222"/>
      <c r="AO7" s="222"/>
      <c r="AP7" s="222"/>
      <c r="AQ7" s="222"/>
      <c r="AR7" s="222"/>
      <c r="AS7" s="222"/>
      <c r="AT7" s="222"/>
      <c r="AU7" s="222"/>
      <c r="AV7" s="222"/>
      <c r="AW7" s="222"/>
      <c r="AX7" s="222"/>
      <c r="AY7" s="222"/>
      <c r="AZ7" s="222"/>
      <c r="BA7" s="222"/>
      <c r="BB7" s="222"/>
      <c r="BC7" s="222"/>
      <c r="BD7" s="222"/>
      <c r="BE7" s="222"/>
    </row>
    <row r="8" spans="1:57" ht="12.75" customHeight="1" x14ac:dyDescent="0.3">
      <c r="A8" s="244"/>
      <c r="B8" s="292"/>
      <c r="C8" s="314" t="s">
        <v>605</v>
      </c>
      <c r="D8" s="223"/>
      <c r="E8" s="218"/>
      <c r="F8" s="219"/>
      <c r="G8" s="219"/>
      <c r="H8" s="219"/>
      <c r="I8" s="219"/>
      <c r="J8" s="219"/>
      <c r="K8" s="219"/>
      <c r="L8" s="219"/>
      <c r="M8" s="219"/>
      <c r="N8" s="219"/>
      <c r="O8" s="220"/>
      <c r="P8" s="221"/>
      <c r="Q8" s="221"/>
      <c r="R8" s="219"/>
      <c r="S8" s="219"/>
      <c r="T8" s="219"/>
      <c r="U8" s="219"/>
      <c r="V8" s="219"/>
      <c r="W8" s="219"/>
      <c r="X8" s="219"/>
      <c r="Y8" s="219"/>
      <c r="Z8" s="219"/>
      <c r="AA8" s="219"/>
      <c r="AB8" s="219"/>
      <c r="AC8" s="219"/>
      <c r="AD8" s="219"/>
      <c r="AE8" s="219"/>
      <c r="AF8" s="219"/>
      <c r="AG8" s="219"/>
      <c r="AH8" s="219"/>
      <c r="AI8" s="219"/>
      <c r="AJ8" s="288"/>
      <c r="AK8" s="256"/>
      <c r="AL8" s="256"/>
      <c r="AM8" s="222"/>
      <c r="AN8" s="222"/>
      <c r="AO8" s="222"/>
      <c r="AP8" s="222"/>
      <c r="AQ8" s="222"/>
      <c r="AR8" s="222"/>
      <c r="AS8" s="222"/>
      <c r="AT8" s="222"/>
      <c r="AU8" s="222"/>
      <c r="AV8" s="222"/>
      <c r="AW8" s="222"/>
      <c r="AX8" s="222"/>
      <c r="AY8" s="222"/>
      <c r="AZ8" s="222"/>
      <c r="BA8" s="222"/>
      <c r="BB8" s="222"/>
      <c r="BC8" s="222"/>
      <c r="BD8" s="222"/>
      <c r="BE8" s="222"/>
    </row>
    <row r="9" spans="1:57" ht="5.15" customHeight="1" x14ac:dyDescent="0.3">
      <c r="A9" s="244"/>
      <c r="B9" s="292"/>
      <c r="C9" s="221"/>
      <c r="D9" s="223"/>
      <c r="E9" s="218"/>
      <c r="F9" s="219"/>
      <c r="G9" s="219"/>
      <c r="H9" s="219"/>
      <c r="I9" s="219"/>
      <c r="J9" s="219"/>
      <c r="K9" s="219"/>
      <c r="L9" s="219"/>
      <c r="M9" s="219"/>
      <c r="N9" s="219"/>
      <c r="O9" s="220"/>
      <c r="P9" s="221"/>
      <c r="Q9" s="221"/>
      <c r="R9" s="219"/>
      <c r="S9" s="219"/>
      <c r="T9" s="219"/>
      <c r="U9" s="219"/>
      <c r="V9" s="219"/>
      <c r="W9" s="219"/>
      <c r="X9" s="219"/>
      <c r="Y9" s="219"/>
      <c r="Z9" s="219"/>
      <c r="AA9" s="219"/>
      <c r="AB9" s="219"/>
      <c r="AC9" s="219"/>
      <c r="AD9" s="219"/>
      <c r="AE9" s="219"/>
      <c r="AF9" s="219"/>
      <c r="AG9" s="219"/>
      <c r="AH9" s="219"/>
      <c r="AI9" s="219"/>
      <c r="AJ9" s="288"/>
      <c r="AK9" s="256"/>
      <c r="AL9" s="256"/>
      <c r="AM9" s="222"/>
      <c r="AN9" s="222"/>
      <c r="AO9" s="222"/>
      <c r="AP9" s="222"/>
      <c r="AQ9" s="222"/>
      <c r="AR9" s="222"/>
      <c r="AS9" s="222"/>
      <c r="AT9" s="222"/>
      <c r="AU9" s="222"/>
      <c r="AV9" s="222"/>
      <c r="AW9" s="222"/>
      <c r="AX9" s="222"/>
      <c r="AY9" s="222"/>
      <c r="AZ9" s="222"/>
      <c r="BA9" s="222"/>
      <c r="BB9" s="222"/>
      <c r="BC9" s="222"/>
      <c r="BD9" s="222"/>
      <c r="BE9" s="222"/>
    </row>
    <row r="10" spans="1:57" ht="12.75" customHeight="1" x14ac:dyDescent="0.3">
      <c r="A10" s="244"/>
      <c r="B10" s="292"/>
      <c r="C10" s="757" t="s">
        <v>606</v>
      </c>
      <c r="D10" s="758"/>
      <c r="E10" s="758"/>
      <c r="F10" s="758"/>
      <c r="G10" s="758"/>
      <c r="H10" s="758"/>
      <c r="I10" s="758"/>
      <c r="J10" s="759"/>
      <c r="K10" s="219"/>
      <c r="L10" s="219"/>
      <c r="M10" s="219"/>
      <c r="N10" s="219"/>
      <c r="O10" s="220"/>
      <c r="P10" s="221"/>
      <c r="Q10" s="221"/>
      <c r="R10" s="219"/>
      <c r="S10" s="219"/>
      <c r="T10" s="219"/>
      <c r="U10" s="219"/>
      <c r="V10" s="219"/>
      <c r="W10" s="219"/>
      <c r="X10" s="219"/>
      <c r="Y10" s="219"/>
      <c r="Z10" s="219"/>
      <c r="AA10" s="219"/>
      <c r="AB10" s="219"/>
      <c r="AC10" s="219"/>
      <c r="AD10" s="219"/>
      <c r="AE10" s="219"/>
      <c r="AF10" s="219"/>
      <c r="AG10" s="219"/>
      <c r="AH10" s="219"/>
      <c r="AI10" s="219"/>
      <c r="AJ10" s="288"/>
      <c r="AK10" s="256"/>
      <c r="AL10" s="256"/>
      <c r="AM10" s="222"/>
      <c r="AN10" s="222"/>
      <c r="AO10" s="222"/>
      <c r="AP10" s="222"/>
      <c r="AQ10" s="222"/>
      <c r="AR10" s="222"/>
      <c r="AS10" s="222"/>
      <c r="AT10" s="222"/>
      <c r="AU10" s="222"/>
      <c r="AV10" s="222"/>
      <c r="AW10" s="222"/>
      <c r="AX10" s="222"/>
      <c r="AY10" s="222"/>
      <c r="AZ10" s="222"/>
      <c r="BA10" s="222"/>
      <c r="BB10" s="222"/>
      <c r="BC10" s="222"/>
      <c r="BD10" s="222"/>
      <c r="BE10" s="222"/>
    </row>
    <row r="11" spans="1:57" ht="5.15" customHeight="1" x14ac:dyDescent="0.3">
      <c r="A11" s="244"/>
      <c r="B11" s="292"/>
      <c r="C11" s="314"/>
      <c r="D11" s="215"/>
      <c r="E11" s="219"/>
      <c r="F11" s="219"/>
      <c r="G11" s="219"/>
      <c r="H11" s="219"/>
      <c r="I11" s="219"/>
      <c r="J11" s="219"/>
      <c r="K11" s="219"/>
      <c r="L11" s="219"/>
      <c r="M11" s="219"/>
      <c r="N11" s="219"/>
      <c r="O11" s="225"/>
      <c r="P11" s="219"/>
      <c r="Q11" s="219"/>
      <c r="R11" s="219"/>
      <c r="S11" s="219"/>
      <c r="T11" s="219"/>
      <c r="U11" s="219"/>
      <c r="V11" s="219"/>
      <c r="W11" s="219"/>
      <c r="X11" s="219"/>
      <c r="Y11" s="219"/>
      <c r="Z11" s="219"/>
      <c r="AA11" s="219"/>
      <c r="AB11" s="219"/>
      <c r="AC11" s="219"/>
      <c r="AD11" s="219"/>
      <c r="AE11" s="219"/>
      <c r="AF11" s="219"/>
      <c r="AG11" s="219"/>
      <c r="AH11" s="219"/>
      <c r="AI11" s="219"/>
      <c r="AJ11" s="288"/>
      <c r="AK11" s="256"/>
      <c r="AL11" s="256"/>
      <c r="AM11" s="222"/>
      <c r="AN11" s="222"/>
      <c r="AO11" s="222"/>
      <c r="AP11" s="222"/>
      <c r="AQ11" s="222"/>
      <c r="AR11" s="222"/>
      <c r="AS11" s="222"/>
      <c r="AT11" s="222"/>
      <c r="AU11" s="222"/>
      <c r="AV11" s="222"/>
      <c r="AW11" s="222"/>
      <c r="AX11" s="222"/>
      <c r="AY11" s="222"/>
      <c r="AZ11" s="222"/>
      <c r="BA11" s="222"/>
      <c r="BB11" s="222"/>
      <c r="BC11" s="222"/>
      <c r="BD11" s="222"/>
      <c r="BE11" s="222"/>
    </row>
    <row r="12" spans="1:57" ht="13" x14ac:dyDescent="0.3">
      <c r="A12" s="244"/>
      <c r="B12" s="292"/>
      <c r="C12" s="756" t="s">
        <v>659</v>
      </c>
      <c r="D12" s="756"/>
      <c r="E12" s="756"/>
      <c r="F12" s="756"/>
      <c r="G12" s="756"/>
      <c r="H12" s="756"/>
      <c r="I12" s="756"/>
      <c r="J12" s="756"/>
      <c r="K12" s="756"/>
      <c r="L12" s="756"/>
      <c r="M12" s="756"/>
      <c r="N12" s="756"/>
      <c r="O12" s="756"/>
      <c r="P12" s="756"/>
      <c r="Q12" s="756"/>
      <c r="R12" s="756"/>
      <c r="S12" s="756"/>
      <c r="T12" s="756"/>
      <c r="U12" s="756"/>
      <c r="V12" s="756"/>
      <c r="W12" s="756"/>
      <c r="X12" s="756"/>
      <c r="Y12" s="756"/>
      <c r="Z12" s="756"/>
      <c r="AA12" s="756"/>
      <c r="AB12" s="756"/>
      <c r="AC12" s="756"/>
      <c r="AD12" s="756"/>
      <c r="AE12" s="756"/>
      <c r="AF12" s="756"/>
      <c r="AG12" s="756"/>
      <c r="AH12" s="756"/>
      <c r="AI12" s="756"/>
      <c r="AJ12" s="288"/>
      <c r="AK12" s="256"/>
      <c r="AL12" s="256"/>
      <c r="AM12" s="222"/>
      <c r="AN12" s="222"/>
      <c r="AO12" s="222"/>
      <c r="AP12" s="222"/>
      <c r="AQ12" s="222"/>
      <c r="AR12" s="222"/>
      <c r="AS12" s="222"/>
      <c r="AT12" s="222"/>
      <c r="AU12" s="222"/>
      <c r="AV12" s="222"/>
      <c r="AW12" s="222"/>
      <c r="AX12" s="222"/>
      <c r="AY12" s="222"/>
      <c r="AZ12" s="222"/>
      <c r="BA12" s="222"/>
      <c r="BB12" s="222"/>
      <c r="BC12" s="222"/>
      <c r="BD12" s="222"/>
      <c r="BE12" s="222"/>
    </row>
    <row r="13" spans="1:57" ht="5.15" customHeight="1" x14ac:dyDescent="0.3">
      <c r="A13" s="244"/>
      <c r="B13" s="292"/>
      <c r="C13" s="376"/>
      <c r="D13" s="376"/>
      <c r="E13" s="376"/>
      <c r="F13" s="376"/>
      <c r="G13" s="376"/>
      <c r="H13" s="376"/>
      <c r="I13" s="376"/>
      <c r="J13" s="376"/>
      <c r="K13" s="376"/>
      <c r="L13" s="376"/>
      <c r="M13" s="376"/>
      <c r="N13" s="376"/>
      <c r="O13" s="376"/>
      <c r="P13" s="376"/>
      <c r="Q13" s="376"/>
      <c r="R13" s="376"/>
      <c r="S13" s="376"/>
      <c r="T13" s="376"/>
      <c r="U13" s="376"/>
      <c r="V13" s="376"/>
      <c r="W13" s="376"/>
      <c r="X13" s="376"/>
      <c r="Y13" s="376"/>
      <c r="Z13" s="376"/>
      <c r="AA13" s="376"/>
      <c r="AB13" s="376"/>
      <c r="AC13" s="376"/>
      <c r="AD13" s="376"/>
      <c r="AE13" s="376"/>
      <c r="AF13" s="376"/>
      <c r="AG13" s="376"/>
      <c r="AH13" s="376"/>
      <c r="AI13" s="376"/>
      <c r="AJ13" s="288"/>
      <c r="AK13" s="256"/>
      <c r="AL13" s="256"/>
      <c r="AM13" s="222"/>
      <c r="AN13" s="222"/>
      <c r="AO13" s="222"/>
      <c r="AP13" s="222"/>
      <c r="AQ13" s="222"/>
      <c r="AR13" s="222"/>
      <c r="AS13" s="222"/>
      <c r="AT13" s="222"/>
      <c r="AU13" s="222"/>
      <c r="AV13" s="222"/>
      <c r="AW13" s="222"/>
      <c r="AX13" s="222"/>
      <c r="AY13" s="222"/>
      <c r="AZ13" s="222"/>
      <c r="BA13" s="222"/>
      <c r="BB13" s="222"/>
      <c r="BC13" s="222"/>
      <c r="BD13" s="222"/>
      <c r="BE13" s="222"/>
    </row>
    <row r="14" spans="1:57" ht="13" x14ac:dyDescent="0.3">
      <c r="A14" s="244"/>
      <c r="B14" s="292"/>
      <c r="C14" s="224"/>
      <c r="D14" s="215"/>
      <c r="E14" s="219"/>
      <c r="F14" s="219"/>
      <c r="G14" s="219"/>
      <c r="H14" s="219"/>
      <c r="I14" s="219"/>
      <c r="J14" s="219"/>
      <c r="K14" s="219"/>
      <c r="L14" s="219"/>
      <c r="M14" s="219"/>
      <c r="N14" s="219"/>
      <c r="O14" s="225"/>
      <c r="P14" s="219"/>
      <c r="Q14" s="219"/>
      <c r="R14" s="219"/>
      <c r="S14" s="219"/>
      <c r="T14" s="219"/>
      <c r="U14" s="219"/>
      <c r="V14" s="219"/>
      <c r="W14" s="219"/>
      <c r="X14" s="219"/>
      <c r="Y14" s="219"/>
      <c r="Z14" s="219"/>
      <c r="AA14" s="219"/>
      <c r="AB14" s="219"/>
      <c r="AC14" s="219"/>
      <c r="AD14" s="219"/>
      <c r="AE14" s="219"/>
      <c r="AF14" s="324" t="s">
        <v>643</v>
      </c>
      <c r="AG14" s="529"/>
      <c r="AH14" s="531"/>
      <c r="AI14" s="219"/>
      <c r="AJ14" s="288"/>
      <c r="AK14" s="256"/>
      <c r="AL14" s="256"/>
      <c r="AM14" s="222"/>
      <c r="AN14" s="222"/>
      <c r="AO14" s="222"/>
      <c r="AP14" s="222"/>
      <c r="AQ14" s="222"/>
      <c r="AR14" s="222"/>
      <c r="AS14" s="222"/>
      <c r="AT14" s="222"/>
      <c r="AU14" s="222"/>
      <c r="AV14" s="222"/>
      <c r="AW14" s="222"/>
      <c r="AX14" s="222"/>
      <c r="AY14" s="222"/>
      <c r="AZ14" s="222"/>
      <c r="BA14" s="222"/>
      <c r="BB14" s="222"/>
      <c r="BC14" s="222"/>
      <c r="BD14" s="222"/>
      <c r="BE14" s="222"/>
    </row>
    <row r="15" spans="1:57" ht="11.5" customHeight="1" x14ac:dyDescent="0.3">
      <c r="A15" s="244"/>
      <c r="B15" s="292"/>
      <c r="C15" s="224"/>
      <c r="D15" s="215"/>
      <c r="E15" s="219"/>
      <c r="F15" s="219"/>
      <c r="G15" s="219"/>
      <c r="H15" s="219"/>
      <c r="I15" s="219"/>
      <c r="J15" s="219"/>
      <c r="K15" s="219"/>
      <c r="L15" s="219"/>
      <c r="M15" s="219"/>
      <c r="N15" s="219"/>
      <c r="O15" s="225"/>
      <c r="P15" s="219"/>
      <c r="Q15" s="219"/>
      <c r="R15" s="219"/>
      <c r="S15" s="219"/>
      <c r="T15" s="219"/>
      <c r="U15" s="219"/>
      <c r="V15" s="219"/>
      <c r="W15" s="219"/>
      <c r="X15" s="219"/>
      <c r="Y15" s="219"/>
      <c r="Z15" s="219"/>
      <c r="AA15" s="219"/>
      <c r="AB15" s="219"/>
      <c r="AC15" s="219"/>
      <c r="AD15" s="219"/>
      <c r="AE15" s="219"/>
      <c r="AF15" s="324"/>
      <c r="AG15" s="377"/>
      <c r="AH15" s="377"/>
      <c r="AI15" s="219"/>
      <c r="AJ15" s="288"/>
      <c r="AK15" s="256"/>
      <c r="AL15" s="256"/>
      <c r="AM15" s="222"/>
      <c r="AN15" s="222"/>
      <c r="AO15" s="222"/>
      <c r="AP15" s="222"/>
      <c r="AQ15" s="222"/>
      <c r="AR15" s="222"/>
      <c r="AS15" s="222"/>
      <c r="AT15" s="222"/>
      <c r="AU15" s="222"/>
      <c r="AV15" s="222"/>
      <c r="AW15" s="222"/>
      <c r="AX15" s="222"/>
      <c r="AY15" s="222"/>
      <c r="AZ15" s="222"/>
      <c r="BA15" s="222"/>
      <c r="BB15" s="222"/>
      <c r="BC15" s="222"/>
      <c r="BD15" s="222"/>
      <c r="BE15" s="222"/>
    </row>
    <row r="16" spans="1:57" ht="12.75" customHeight="1" x14ac:dyDescent="0.25">
      <c r="A16" s="244"/>
      <c r="B16" s="710" t="s">
        <v>732</v>
      </c>
      <c r="C16" s="711"/>
      <c r="D16" s="711"/>
      <c r="E16" s="711"/>
      <c r="F16" s="711"/>
      <c r="G16" s="711"/>
      <c r="H16" s="711"/>
      <c r="I16" s="711"/>
      <c r="J16" s="711"/>
      <c r="K16" s="711"/>
      <c r="L16" s="711"/>
      <c r="M16" s="711"/>
      <c r="N16" s="711"/>
      <c r="O16" s="711"/>
      <c r="P16" s="711"/>
      <c r="Q16" s="711"/>
      <c r="R16" s="711"/>
      <c r="S16" s="711"/>
      <c r="T16" s="711"/>
      <c r="U16" s="711"/>
      <c r="V16" s="711"/>
      <c r="W16" s="711"/>
      <c r="X16" s="711"/>
      <c r="Y16" s="711"/>
      <c r="Z16" s="711"/>
      <c r="AA16" s="711"/>
      <c r="AB16" s="711"/>
      <c r="AC16" s="711"/>
      <c r="AD16" s="711"/>
      <c r="AE16" s="711"/>
      <c r="AF16" s="711"/>
      <c r="AG16" s="711"/>
      <c r="AH16" s="711"/>
      <c r="AI16" s="711"/>
      <c r="AJ16" s="712"/>
      <c r="AK16" s="256"/>
      <c r="AL16" s="256"/>
      <c r="AM16" s="222"/>
      <c r="AN16" s="222"/>
      <c r="AO16" s="222"/>
      <c r="AP16" s="222"/>
      <c r="AQ16" s="222"/>
      <c r="AR16" s="222"/>
      <c r="AS16" s="222"/>
      <c r="AT16" s="222"/>
      <c r="AU16" s="222"/>
      <c r="AV16" s="222"/>
      <c r="AW16" s="222"/>
      <c r="AX16" s="222"/>
      <c r="AY16" s="222"/>
      <c r="AZ16" s="222"/>
      <c r="BA16" s="222"/>
      <c r="BB16" s="222"/>
      <c r="BC16" s="222"/>
      <c r="BD16" s="222"/>
      <c r="BE16" s="222"/>
    </row>
    <row r="17" spans="1:57" ht="5.15" customHeight="1" x14ac:dyDescent="0.25">
      <c r="A17" s="244"/>
      <c r="B17" s="414"/>
      <c r="C17" s="415"/>
      <c r="D17" s="415"/>
      <c r="E17" s="415"/>
      <c r="F17" s="415"/>
      <c r="G17" s="415"/>
      <c r="H17" s="415"/>
      <c r="I17" s="415"/>
      <c r="J17" s="415"/>
      <c r="K17" s="415"/>
      <c r="L17" s="415"/>
      <c r="M17" s="415"/>
      <c r="N17" s="415"/>
      <c r="O17" s="415"/>
      <c r="P17" s="415"/>
      <c r="Q17" s="415"/>
      <c r="R17" s="415"/>
      <c r="S17" s="415"/>
      <c r="T17" s="415"/>
      <c r="U17" s="415"/>
      <c r="V17" s="415"/>
      <c r="W17" s="415"/>
      <c r="X17" s="415"/>
      <c r="Y17" s="415"/>
      <c r="Z17" s="415"/>
      <c r="AA17" s="415"/>
      <c r="AB17" s="415"/>
      <c r="AC17" s="415"/>
      <c r="AD17" s="415"/>
      <c r="AE17" s="415"/>
      <c r="AF17" s="415"/>
      <c r="AG17" s="415"/>
      <c r="AH17" s="415"/>
      <c r="AI17" s="415"/>
      <c r="AJ17" s="416"/>
      <c r="AK17" s="256"/>
      <c r="AL17" s="256"/>
      <c r="AM17" s="222"/>
      <c r="AN17" s="222"/>
      <c r="AO17" s="222"/>
      <c r="AP17" s="222"/>
      <c r="AQ17" s="222"/>
      <c r="AR17" s="222"/>
      <c r="AS17" s="222"/>
      <c r="AT17" s="222"/>
      <c r="AU17" s="222"/>
      <c r="AV17" s="222"/>
      <c r="AW17" s="222"/>
      <c r="AX17" s="222"/>
      <c r="AY17" s="222"/>
      <c r="AZ17" s="222"/>
      <c r="BA17" s="222"/>
      <c r="BB17" s="222"/>
      <c r="BC17" s="222"/>
      <c r="BD17" s="222"/>
      <c r="BE17" s="222"/>
    </row>
    <row r="18" spans="1:57" ht="12.75" customHeight="1" x14ac:dyDescent="0.25">
      <c r="A18" s="244"/>
      <c r="B18" s="417"/>
      <c r="C18" s="699" t="s">
        <v>726</v>
      </c>
      <c r="D18" s="700"/>
      <c r="E18" s="700"/>
      <c r="F18" s="700"/>
      <c r="G18" s="700"/>
      <c r="H18" s="700"/>
      <c r="I18" s="700"/>
      <c r="J18" s="701"/>
      <c r="K18" s="405" t="s">
        <v>660</v>
      </c>
      <c r="L18" s="405"/>
      <c r="M18" s="405"/>
      <c r="N18" s="418"/>
      <c r="O18" s="222"/>
      <c r="P18" s="419"/>
      <c r="Q18" s="419"/>
      <c r="R18" s="419"/>
      <c r="S18" s="419"/>
      <c r="T18" s="419"/>
      <c r="U18" s="419"/>
      <c r="V18" s="419"/>
      <c r="W18" s="419"/>
      <c r="X18" s="419"/>
      <c r="Y18" s="419"/>
      <c r="Z18" s="419"/>
      <c r="AA18" s="419"/>
      <c r="AB18" s="419"/>
      <c r="AC18" s="419"/>
      <c r="AD18" s="419"/>
      <c r="AE18" s="419"/>
      <c r="AF18" s="419"/>
      <c r="AG18" s="419"/>
      <c r="AH18" s="222"/>
      <c r="AI18" s="222"/>
      <c r="AJ18" s="420"/>
      <c r="AK18" s="256"/>
      <c r="AL18" s="256"/>
      <c r="AM18" s="222"/>
      <c r="AN18" s="222"/>
      <c r="AO18" s="222"/>
      <c r="AP18" s="222"/>
      <c r="AQ18" s="222"/>
      <c r="AR18" s="222"/>
      <c r="AS18" s="222"/>
      <c r="AT18" s="222"/>
      <c r="AU18" s="222"/>
      <c r="AV18" s="222"/>
      <c r="AW18" s="222"/>
      <c r="AX18" s="222"/>
      <c r="AY18" s="222"/>
      <c r="AZ18" s="222"/>
      <c r="BA18" s="222"/>
      <c r="BB18" s="222"/>
      <c r="BC18" s="222"/>
      <c r="BD18" s="222"/>
      <c r="BE18" s="222"/>
    </row>
    <row r="19" spans="1:57" ht="5.15" customHeight="1" x14ac:dyDescent="0.25">
      <c r="A19" s="244"/>
      <c r="B19" s="421"/>
      <c r="C19" s="422"/>
      <c r="D19" s="423"/>
      <c r="E19" s="424"/>
      <c r="F19" s="424"/>
      <c r="G19" s="424"/>
      <c r="H19" s="424"/>
      <c r="I19" s="424"/>
      <c r="J19" s="424"/>
      <c r="K19" s="424"/>
      <c r="L19" s="424"/>
      <c r="M19" s="425"/>
      <c r="N19" s="423"/>
      <c r="O19" s="423"/>
      <c r="P19" s="423"/>
      <c r="Q19" s="423"/>
      <c r="R19" s="423"/>
      <c r="S19" s="423"/>
      <c r="T19" s="423"/>
      <c r="U19" s="423"/>
      <c r="V19" s="423"/>
      <c r="W19" s="423"/>
      <c r="X19" s="423"/>
      <c r="Y19" s="423"/>
      <c r="Z19" s="423"/>
      <c r="AA19" s="423"/>
      <c r="AB19" s="423"/>
      <c r="AC19" s="423"/>
      <c r="AD19" s="423"/>
      <c r="AE19" s="423"/>
      <c r="AF19" s="423"/>
      <c r="AG19" s="423"/>
      <c r="AH19" s="423"/>
      <c r="AI19" s="422"/>
      <c r="AJ19" s="426"/>
      <c r="AK19" s="256"/>
      <c r="AL19" s="256"/>
      <c r="AM19" s="222"/>
      <c r="AN19" s="222"/>
      <c r="AO19" s="222"/>
      <c r="AP19" s="222"/>
      <c r="AQ19" s="222"/>
      <c r="AR19" s="222"/>
      <c r="AS19" s="222"/>
      <c r="AT19" s="222"/>
      <c r="AU19" s="222"/>
      <c r="AV19" s="222"/>
      <c r="AW19" s="222"/>
      <c r="AX19" s="222"/>
      <c r="AY19" s="222"/>
      <c r="AZ19" s="222"/>
      <c r="BA19" s="222"/>
      <c r="BB19" s="222"/>
      <c r="BC19" s="222"/>
      <c r="BD19" s="222"/>
      <c r="BE19" s="222"/>
    </row>
    <row r="20" spans="1:57" ht="12.75" customHeight="1" x14ac:dyDescent="0.25">
      <c r="A20" s="244"/>
      <c r="B20" s="421"/>
      <c r="C20" s="422"/>
      <c r="D20" s="427" t="s">
        <v>661</v>
      </c>
      <c r="E20" s="427"/>
      <c r="F20" s="427"/>
      <c r="G20" s="427"/>
      <c r="H20" s="427"/>
      <c r="I20" s="427"/>
      <c r="J20" s="707"/>
      <c r="K20" s="708"/>
      <c r="L20" s="709"/>
      <c r="M20" s="425"/>
      <c r="N20" s="442"/>
      <c r="O20" s="422"/>
      <c r="P20" s="458" t="str">
        <f>IF(J20="Single Zone", "Airtightness testing plan (submission not required)","Airtightness testing plan")</f>
        <v>Airtightness testing plan</v>
      </c>
      <c r="Q20" s="458"/>
      <c r="R20" s="458"/>
      <c r="S20" s="458"/>
      <c r="T20" s="458"/>
      <c r="U20" s="458"/>
      <c r="V20" s="458"/>
      <c r="W20" s="428"/>
      <c r="X20" s="428"/>
      <c r="Y20" s="428"/>
      <c r="Z20" s="428"/>
      <c r="AA20" s="428"/>
      <c r="AB20" s="428"/>
      <c r="AC20" s="428"/>
      <c r="AD20" s="428"/>
      <c r="AE20" s="428"/>
      <c r="AF20" s="428"/>
      <c r="AG20" s="428"/>
      <c r="AH20" s="428"/>
      <c r="AI20" s="422"/>
      <c r="AJ20" s="426"/>
      <c r="AK20" s="256"/>
      <c r="AL20" s="256"/>
      <c r="AM20" s="222"/>
      <c r="AN20" s="222"/>
      <c r="AO20" s="222"/>
      <c r="AP20" s="222"/>
      <c r="AQ20" s="222"/>
      <c r="AR20" s="222"/>
      <c r="AS20" s="222"/>
      <c r="AT20" s="222"/>
      <c r="AU20" s="222"/>
      <c r="AV20" s="222"/>
      <c r="AW20" s="222"/>
      <c r="AX20" s="222"/>
      <c r="AY20" s="222"/>
      <c r="AZ20" s="222"/>
      <c r="BA20" s="222"/>
      <c r="BB20" s="222"/>
      <c r="BC20" s="222"/>
      <c r="BD20" s="222"/>
      <c r="BE20" s="222"/>
    </row>
    <row r="21" spans="1:57" ht="11.5" customHeight="1" x14ac:dyDescent="0.25">
      <c r="A21" s="244"/>
      <c r="B21" s="421"/>
      <c r="C21" s="422"/>
      <c r="D21" s="427"/>
      <c r="E21" s="427"/>
      <c r="F21" s="427"/>
      <c r="G21" s="427"/>
      <c r="H21" s="427"/>
      <c r="I21" s="427"/>
      <c r="J21" s="443"/>
      <c r="K21" s="443"/>
      <c r="L21" s="443"/>
      <c r="M21" s="425"/>
      <c r="N21" s="444"/>
      <c r="O21" s="422"/>
      <c r="P21" s="428"/>
      <c r="Q21" s="428"/>
      <c r="R21" s="428"/>
      <c r="S21" s="428"/>
      <c r="T21" s="428"/>
      <c r="U21" s="428"/>
      <c r="V21" s="428"/>
      <c r="W21" s="428"/>
      <c r="X21" s="428"/>
      <c r="Y21" s="428"/>
      <c r="Z21" s="428"/>
      <c r="AA21" s="428"/>
      <c r="AB21" s="428"/>
      <c r="AC21" s="428"/>
      <c r="AD21" s="428"/>
      <c r="AE21" s="428"/>
      <c r="AF21" s="428"/>
      <c r="AG21" s="428"/>
      <c r="AH21" s="428"/>
      <c r="AI21" s="422"/>
      <c r="AJ21" s="426"/>
      <c r="AK21" s="256"/>
      <c r="AL21" s="256"/>
      <c r="AM21" s="222"/>
      <c r="AN21" s="222"/>
      <c r="AO21" s="222"/>
      <c r="AP21" s="222"/>
      <c r="AQ21" s="222"/>
      <c r="AR21" s="222"/>
      <c r="AS21" s="222"/>
      <c r="AT21" s="222"/>
      <c r="AU21" s="222"/>
      <c r="AV21" s="222"/>
      <c r="AW21" s="222"/>
      <c r="AX21" s="222"/>
      <c r="AY21" s="222"/>
      <c r="AZ21" s="222"/>
      <c r="BA21" s="222"/>
      <c r="BB21" s="222"/>
      <c r="BC21" s="222"/>
      <c r="BD21" s="222"/>
      <c r="BE21" s="222"/>
    </row>
    <row r="22" spans="1:57" ht="12.75" customHeight="1" x14ac:dyDescent="0.25">
      <c r="A22" s="244"/>
      <c r="B22" s="710" t="s">
        <v>733</v>
      </c>
      <c r="C22" s="711"/>
      <c r="D22" s="711"/>
      <c r="E22" s="711"/>
      <c r="F22" s="711"/>
      <c r="G22" s="711"/>
      <c r="H22" s="711"/>
      <c r="I22" s="711"/>
      <c r="J22" s="711"/>
      <c r="K22" s="711"/>
      <c r="L22" s="711"/>
      <c r="M22" s="711"/>
      <c r="N22" s="711"/>
      <c r="O22" s="711"/>
      <c r="P22" s="711"/>
      <c r="Q22" s="711"/>
      <c r="R22" s="711"/>
      <c r="S22" s="711"/>
      <c r="T22" s="711"/>
      <c r="U22" s="711"/>
      <c r="V22" s="711"/>
      <c r="W22" s="711"/>
      <c r="X22" s="711"/>
      <c r="Y22" s="711"/>
      <c r="Z22" s="711"/>
      <c r="AA22" s="711"/>
      <c r="AB22" s="711"/>
      <c r="AC22" s="711"/>
      <c r="AD22" s="711"/>
      <c r="AE22" s="711"/>
      <c r="AF22" s="711"/>
      <c r="AG22" s="711"/>
      <c r="AH22" s="711"/>
      <c r="AI22" s="711"/>
      <c r="AJ22" s="712"/>
      <c r="AK22" s="256"/>
      <c r="AL22" s="256"/>
      <c r="AM22" s="222"/>
      <c r="AN22" s="222"/>
      <c r="AO22" s="222"/>
      <c r="AP22" s="222"/>
      <c r="AQ22" s="222"/>
      <c r="AR22" s="222"/>
      <c r="AS22" s="222"/>
      <c r="AT22" s="222"/>
      <c r="AU22" s="222"/>
      <c r="AV22" s="222"/>
      <c r="AW22" s="222"/>
      <c r="AX22" s="222"/>
      <c r="AY22" s="222"/>
      <c r="AZ22" s="222"/>
      <c r="BA22" s="222"/>
      <c r="BB22" s="222"/>
      <c r="BC22" s="222"/>
      <c r="BD22" s="222"/>
      <c r="BE22" s="222"/>
    </row>
    <row r="23" spans="1:57" ht="5.15" customHeight="1" x14ac:dyDescent="0.25">
      <c r="A23" s="244"/>
      <c r="B23" s="421"/>
      <c r="C23" s="422"/>
      <c r="D23" s="423"/>
      <c r="E23" s="429"/>
      <c r="F23" s="429"/>
      <c r="G23" s="429"/>
      <c r="H23" s="429"/>
      <c r="I23" s="429"/>
      <c r="J23" s="429"/>
      <c r="K23" s="429"/>
      <c r="L23" s="425"/>
      <c r="M23" s="425"/>
      <c r="N23" s="425"/>
      <c r="O23" s="422"/>
      <c r="P23" s="430"/>
      <c r="Q23" s="430"/>
      <c r="R23" s="430"/>
      <c r="S23" s="430"/>
      <c r="T23" s="430"/>
      <c r="U23" s="430"/>
      <c r="V23" s="430"/>
      <c r="W23" s="430"/>
      <c r="X23" s="430"/>
      <c r="Y23" s="430"/>
      <c r="Z23" s="430"/>
      <c r="AA23" s="430"/>
      <c r="AB23" s="430"/>
      <c r="AC23" s="430"/>
      <c r="AD23" s="430"/>
      <c r="AE23" s="430"/>
      <c r="AF23" s="430"/>
      <c r="AG23" s="430"/>
      <c r="AH23" s="430"/>
      <c r="AI23" s="422"/>
      <c r="AJ23" s="426"/>
      <c r="AK23" s="256"/>
      <c r="AL23" s="256"/>
      <c r="AM23" s="222"/>
      <c r="AN23" s="222"/>
      <c r="AO23" s="222"/>
      <c r="AP23" s="222"/>
      <c r="AQ23" s="222"/>
      <c r="AR23" s="222"/>
      <c r="AS23" s="222"/>
      <c r="AT23" s="222"/>
      <c r="AU23" s="222"/>
      <c r="AV23" s="222"/>
      <c r="AW23" s="222"/>
      <c r="AX23" s="222"/>
      <c r="AY23" s="222"/>
      <c r="AZ23" s="222"/>
      <c r="BA23" s="222"/>
      <c r="BB23" s="222"/>
      <c r="BC23" s="222"/>
      <c r="BD23" s="222"/>
      <c r="BE23" s="222"/>
    </row>
    <row r="24" spans="1:57" ht="11.5" customHeight="1" x14ac:dyDescent="0.25">
      <c r="A24" s="244"/>
      <c r="B24" s="421"/>
      <c r="C24" s="703" t="s">
        <v>662</v>
      </c>
      <c r="D24" s="704"/>
      <c r="E24" s="704"/>
      <c r="F24" s="704"/>
      <c r="G24" s="704"/>
      <c r="H24" s="704"/>
      <c r="I24" s="704"/>
      <c r="J24" s="705"/>
      <c r="K24" s="706" t="s">
        <v>103</v>
      </c>
      <c r="L24" s="706"/>
      <c r="M24" s="425"/>
      <c r="N24" s="425"/>
      <c r="O24" s="422"/>
      <c r="P24" s="430"/>
      <c r="Q24" s="430"/>
      <c r="R24" s="430"/>
      <c r="S24" s="430"/>
      <c r="T24" s="430"/>
      <c r="U24" s="430"/>
      <c r="V24" s="430"/>
      <c r="W24" s="430"/>
      <c r="X24" s="430"/>
      <c r="Y24" s="430"/>
      <c r="Z24" s="430"/>
      <c r="AA24" s="430"/>
      <c r="AB24" s="430"/>
      <c r="AC24" s="430"/>
      <c r="AD24" s="430"/>
      <c r="AE24" s="430"/>
      <c r="AF24" s="430"/>
      <c r="AG24" s="430"/>
      <c r="AH24" s="430"/>
      <c r="AI24" s="422"/>
      <c r="AJ24" s="426"/>
      <c r="AK24" s="256"/>
      <c r="AL24" s="256"/>
      <c r="AM24" s="222"/>
      <c r="AN24" s="222"/>
      <c r="AO24" s="222"/>
      <c r="AP24" s="222"/>
      <c r="AQ24" s="222"/>
      <c r="AR24" s="222"/>
      <c r="AS24" s="222"/>
      <c r="AT24" s="222"/>
      <c r="AU24" s="222"/>
      <c r="AV24" s="222"/>
      <c r="AW24" s="222"/>
      <c r="AX24" s="222"/>
      <c r="AY24" s="222"/>
      <c r="AZ24" s="222"/>
      <c r="BA24" s="222"/>
      <c r="BB24" s="222"/>
      <c r="BC24" s="222"/>
      <c r="BD24" s="222"/>
      <c r="BE24" s="222"/>
    </row>
    <row r="25" spans="1:57" ht="5.15" customHeight="1" x14ac:dyDescent="0.25">
      <c r="A25" s="244"/>
      <c r="B25" s="421"/>
      <c r="C25" s="222"/>
      <c r="D25" s="445"/>
      <c r="E25" s="222"/>
      <c r="F25" s="222"/>
      <c r="G25" s="222"/>
      <c r="H25" s="222"/>
      <c r="I25" s="222"/>
      <c r="J25" s="222"/>
      <c r="K25" s="375"/>
      <c r="L25" s="375"/>
      <c r="M25" s="425"/>
      <c r="N25" s="425"/>
      <c r="O25" s="422"/>
      <c r="P25" s="430"/>
      <c r="Q25" s="430"/>
      <c r="R25" s="430"/>
      <c r="S25" s="430"/>
      <c r="T25" s="430"/>
      <c r="U25" s="430"/>
      <c r="V25" s="430"/>
      <c r="W25" s="430"/>
      <c r="X25" s="430"/>
      <c r="Y25" s="430"/>
      <c r="Z25" s="430"/>
      <c r="AA25" s="430"/>
      <c r="AB25" s="430"/>
      <c r="AC25" s="430"/>
      <c r="AD25" s="430"/>
      <c r="AE25" s="430"/>
      <c r="AF25" s="430"/>
      <c r="AG25" s="430"/>
      <c r="AH25" s="430"/>
      <c r="AI25" s="422"/>
      <c r="AJ25" s="426"/>
      <c r="AK25" s="256"/>
      <c r="AL25" s="256"/>
      <c r="AM25" s="222"/>
      <c r="AN25" s="222"/>
      <c r="AO25" s="222"/>
      <c r="AP25" s="222"/>
      <c r="AQ25" s="222"/>
      <c r="AR25" s="222"/>
      <c r="AS25" s="222"/>
      <c r="AT25" s="222"/>
      <c r="AU25" s="222"/>
      <c r="AV25" s="222"/>
      <c r="AW25" s="222"/>
      <c r="AX25" s="222"/>
      <c r="AY25" s="222"/>
      <c r="AZ25" s="222"/>
      <c r="BA25" s="222"/>
      <c r="BB25" s="222"/>
      <c r="BC25" s="222"/>
      <c r="BD25" s="222"/>
      <c r="BE25" s="222"/>
    </row>
    <row r="26" spans="1:57" ht="12.75" customHeight="1" x14ac:dyDescent="0.25">
      <c r="A26" s="244"/>
      <c r="B26" s="421"/>
      <c r="C26" s="222"/>
      <c r="D26" s="456"/>
      <c r="E26" s="423"/>
      <c r="F26" s="419" t="s">
        <v>650</v>
      </c>
      <c r="G26" s="419"/>
      <c r="H26" s="419"/>
      <c r="I26" s="419"/>
      <c r="J26" s="419"/>
      <c r="K26" s="419"/>
      <c r="L26" s="419"/>
      <c r="M26" s="419"/>
      <c r="N26" s="456"/>
      <c r="O26" s="222"/>
      <c r="P26" s="419" t="s">
        <v>663</v>
      </c>
      <c r="Q26" s="419"/>
      <c r="R26" s="419"/>
      <c r="S26" s="419"/>
      <c r="T26" s="430"/>
      <c r="U26" s="430"/>
      <c r="V26" s="430"/>
      <c r="W26" s="430"/>
      <c r="X26" s="430"/>
      <c r="Y26" s="430"/>
      <c r="Z26" s="430"/>
      <c r="AA26" s="430"/>
      <c r="AB26" s="430"/>
      <c r="AC26" s="430"/>
      <c r="AD26" s="430"/>
      <c r="AE26" s="430"/>
      <c r="AF26" s="430"/>
      <c r="AG26" s="430"/>
      <c r="AH26" s="430"/>
      <c r="AI26" s="422"/>
      <c r="AJ26" s="426"/>
      <c r="AK26" s="256"/>
      <c r="AL26" s="256"/>
      <c r="AM26" s="222"/>
      <c r="AN26" s="222"/>
      <c r="AO26" s="222"/>
      <c r="AP26" s="222"/>
      <c r="AQ26" s="222"/>
      <c r="AR26" s="222"/>
      <c r="AS26" s="222"/>
      <c r="AT26" s="222"/>
      <c r="AU26" s="222"/>
      <c r="AV26" s="222"/>
      <c r="AW26" s="222"/>
      <c r="AX26" s="222"/>
      <c r="AY26" s="222"/>
      <c r="AZ26" s="222"/>
      <c r="BA26" s="222"/>
      <c r="BB26" s="222"/>
      <c r="BC26" s="222"/>
      <c r="BD26" s="222"/>
      <c r="BE26" s="222"/>
    </row>
    <row r="27" spans="1:57" ht="11.5" customHeight="1" x14ac:dyDescent="0.3">
      <c r="A27" s="244"/>
      <c r="B27" s="292"/>
      <c r="C27" s="224"/>
      <c r="D27" s="215"/>
      <c r="E27" s="219"/>
      <c r="F27" s="219"/>
      <c r="G27" s="219"/>
      <c r="H27" s="219"/>
      <c r="I27" s="219"/>
      <c r="J27" s="219"/>
      <c r="K27" s="219"/>
      <c r="L27" s="219"/>
      <c r="M27" s="219"/>
      <c r="N27" s="219"/>
      <c r="O27" s="406"/>
      <c r="P27" s="219"/>
      <c r="Q27" s="219"/>
      <c r="R27" s="219"/>
      <c r="S27" s="219"/>
      <c r="T27" s="219"/>
      <c r="U27" s="219"/>
      <c r="V27" s="219"/>
      <c r="W27" s="219"/>
      <c r="X27" s="219"/>
      <c r="Y27" s="219"/>
      <c r="Z27" s="219"/>
      <c r="AA27" s="219"/>
      <c r="AB27" s="219"/>
      <c r="AC27" s="219"/>
      <c r="AD27" s="219"/>
      <c r="AE27" s="219"/>
      <c r="AF27" s="324"/>
      <c r="AG27" s="377"/>
      <c r="AH27" s="377"/>
      <c r="AI27" s="219"/>
      <c r="AJ27" s="288"/>
      <c r="AK27" s="256"/>
      <c r="AL27" s="256"/>
      <c r="AM27" s="222"/>
      <c r="AN27" s="222"/>
      <c r="AO27" s="222"/>
      <c r="AP27" s="222"/>
      <c r="AQ27" s="222"/>
      <c r="AR27" s="222"/>
      <c r="AS27" s="222"/>
      <c r="AT27" s="222"/>
      <c r="AU27" s="222"/>
      <c r="AV27" s="222"/>
      <c r="AW27" s="222"/>
      <c r="AX27" s="222"/>
      <c r="AY27" s="222"/>
      <c r="AZ27" s="222"/>
      <c r="BA27" s="222"/>
      <c r="BB27" s="222"/>
      <c r="BC27" s="222"/>
      <c r="BD27" s="222"/>
      <c r="BE27" s="222"/>
    </row>
    <row r="28" spans="1:57" ht="12.75" customHeight="1" x14ac:dyDescent="0.3">
      <c r="A28" s="244"/>
      <c r="B28" s="292"/>
      <c r="C28" s="314" t="s">
        <v>3</v>
      </c>
      <c r="D28" s="215"/>
      <c r="E28" s="219"/>
      <c r="F28" s="219"/>
      <c r="G28" s="219"/>
      <c r="H28" s="219"/>
      <c r="I28" s="219"/>
      <c r="J28" s="219"/>
      <c r="K28" s="219"/>
      <c r="L28" s="219"/>
      <c r="M28" s="219"/>
      <c r="N28" s="219"/>
      <c r="O28" s="225"/>
      <c r="P28" s="219"/>
      <c r="Q28" s="219"/>
      <c r="R28" s="219"/>
      <c r="S28" s="219"/>
      <c r="T28" s="219"/>
      <c r="U28" s="219"/>
      <c r="V28" s="219"/>
      <c r="W28" s="219"/>
      <c r="X28" s="219"/>
      <c r="Y28" s="219"/>
      <c r="Z28" s="219"/>
      <c r="AA28" s="219"/>
      <c r="AB28" s="219"/>
      <c r="AC28" s="219"/>
      <c r="AD28" s="219"/>
      <c r="AE28" s="219"/>
      <c r="AF28" s="324"/>
      <c r="AG28" s="377"/>
      <c r="AH28" s="377"/>
      <c r="AI28" s="219"/>
      <c r="AJ28" s="288"/>
      <c r="AK28" s="256"/>
      <c r="AL28" s="256"/>
      <c r="AM28" s="222"/>
      <c r="AN28" s="222"/>
      <c r="AO28" s="222"/>
      <c r="AP28" s="222"/>
      <c r="AQ28" s="222"/>
      <c r="AR28" s="222"/>
      <c r="AS28" s="222"/>
      <c r="AT28" s="222"/>
      <c r="AU28" s="222"/>
      <c r="AV28" s="222"/>
      <c r="AW28" s="222"/>
      <c r="AX28" s="222"/>
      <c r="AY28" s="222"/>
      <c r="AZ28" s="222"/>
      <c r="BA28" s="222"/>
      <c r="BB28" s="222"/>
      <c r="BC28" s="222"/>
      <c r="BD28" s="222"/>
      <c r="BE28" s="222"/>
    </row>
    <row r="29" spans="1:57" ht="5.15" customHeight="1" x14ac:dyDescent="0.25">
      <c r="A29" s="244"/>
      <c r="B29" s="287"/>
      <c r="C29" s="219"/>
      <c r="D29" s="219"/>
      <c r="E29" s="219"/>
      <c r="F29" s="219"/>
      <c r="G29" s="219"/>
      <c r="H29" s="219"/>
      <c r="I29" s="228"/>
      <c r="J29" s="228"/>
      <c r="K29" s="219"/>
      <c r="L29" s="219"/>
      <c r="M29" s="219"/>
      <c r="N29" s="219"/>
      <c r="O29" s="219"/>
      <c r="P29" s="219"/>
      <c r="Q29" s="221"/>
      <c r="R29" s="219"/>
      <c r="S29" s="219"/>
      <c r="T29" s="219"/>
      <c r="U29" s="219"/>
      <c r="V29" s="219"/>
      <c r="W29" s="219"/>
      <c r="X29" s="219"/>
      <c r="Y29" s="219"/>
      <c r="Z29" s="219"/>
      <c r="AA29" s="219"/>
      <c r="AB29" s="219"/>
      <c r="AC29" s="219"/>
      <c r="AD29" s="219"/>
      <c r="AE29" s="219"/>
      <c r="AF29" s="219"/>
      <c r="AG29" s="219"/>
      <c r="AH29" s="219"/>
      <c r="AI29" s="219"/>
      <c r="AJ29" s="288"/>
      <c r="AK29" s="256"/>
      <c r="AL29" s="256"/>
    </row>
    <row r="30" spans="1:57" ht="12.75" customHeight="1" x14ac:dyDescent="0.25">
      <c r="A30" s="244"/>
      <c r="B30" s="295"/>
      <c r="C30" s="719" t="s">
        <v>122</v>
      </c>
      <c r="D30" s="720"/>
      <c r="E30" s="720"/>
      <c r="F30" s="720"/>
      <c r="G30" s="720"/>
      <c r="H30" s="720"/>
      <c r="I30" s="720"/>
      <c r="J30" s="721"/>
      <c r="K30" s="717" t="s">
        <v>103</v>
      </c>
      <c r="L30" s="717"/>
      <c r="M30" s="226"/>
      <c r="N30" s="227"/>
      <c r="O30" s="219"/>
      <c r="P30" s="718" t="s">
        <v>460</v>
      </c>
      <c r="Q30" s="718"/>
      <c r="R30" s="718"/>
      <c r="S30" s="718"/>
      <c r="T30" s="718"/>
      <c r="U30" s="718"/>
      <c r="V30" s="718"/>
      <c r="W30" s="718"/>
      <c r="X30" s="718"/>
      <c r="Y30" s="219"/>
      <c r="Z30" s="219"/>
      <c r="AA30" s="219"/>
      <c r="AB30" s="219"/>
      <c r="AC30" s="219"/>
      <c r="AD30" s="219"/>
      <c r="AE30" s="219"/>
      <c r="AF30" s="219"/>
      <c r="AG30" s="219"/>
      <c r="AH30" s="219"/>
      <c r="AI30" s="219"/>
      <c r="AJ30" s="288"/>
      <c r="AK30" s="256"/>
      <c r="AL30" s="256"/>
    </row>
    <row r="31" spans="1:57" ht="5.15" customHeight="1" x14ac:dyDescent="0.25">
      <c r="A31" s="244"/>
      <c r="B31" s="295"/>
      <c r="C31" s="219"/>
      <c r="D31" s="219"/>
      <c r="E31" s="219"/>
      <c r="F31" s="219"/>
      <c r="G31" s="219"/>
      <c r="H31" s="219"/>
      <c r="I31" s="228"/>
      <c r="J31" s="228"/>
      <c r="K31" s="219"/>
      <c r="L31" s="215"/>
      <c r="M31" s="219"/>
      <c r="N31" s="219"/>
      <c r="O31" s="219"/>
      <c r="P31" s="219"/>
      <c r="Q31" s="221"/>
      <c r="R31" s="219"/>
      <c r="S31" s="219"/>
      <c r="T31" s="219"/>
      <c r="U31" s="219"/>
      <c r="V31" s="219"/>
      <c r="W31" s="219"/>
      <c r="X31" s="219"/>
      <c r="Y31" s="219"/>
      <c r="Z31" s="219"/>
      <c r="AA31" s="219"/>
      <c r="AB31" s="219"/>
      <c r="AC31" s="219"/>
      <c r="AD31" s="219"/>
      <c r="AE31" s="219"/>
      <c r="AF31" s="219"/>
      <c r="AG31" s="219"/>
      <c r="AH31" s="219"/>
      <c r="AI31" s="219"/>
      <c r="AJ31" s="288"/>
      <c r="AK31" s="256"/>
      <c r="AL31" s="256"/>
    </row>
    <row r="32" spans="1:57" x14ac:dyDescent="0.25">
      <c r="A32" s="244"/>
      <c r="B32" s="295"/>
      <c r="C32" s="219"/>
      <c r="D32" s="228"/>
      <c r="E32" s="219"/>
      <c r="F32" s="229"/>
      <c r="G32" s="229"/>
      <c r="H32" s="229"/>
      <c r="I32" s="229"/>
      <c r="J32" s="229"/>
      <c r="K32" s="229"/>
      <c r="L32" s="228"/>
      <c r="M32" s="219"/>
      <c r="N32" s="227"/>
      <c r="O32" s="219"/>
      <c r="P32" s="713" t="s">
        <v>461</v>
      </c>
      <c r="Q32" s="713"/>
      <c r="R32" s="713"/>
      <c r="S32" s="713"/>
      <c r="T32" s="713"/>
      <c r="U32" s="713"/>
      <c r="V32" s="713"/>
      <c r="W32" s="713"/>
      <c r="X32" s="713"/>
      <c r="Y32" s="713"/>
      <c r="Z32" s="713"/>
      <c r="AA32" s="713"/>
      <c r="AB32" s="713"/>
      <c r="AC32" s="713"/>
      <c r="AD32" s="713"/>
      <c r="AE32" s="713"/>
      <c r="AF32" s="713"/>
      <c r="AG32" s="713"/>
      <c r="AH32" s="219"/>
      <c r="AI32" s="219"/>
      <c r="AJ32" s="288"/>
      <c r="AK32" s="256"/>
      <c r="AL32" s="256"/>
    </row>
    <row r="33" spans="1:57" ht="5.15" customHeight="1" x14ac:dyDescent="0.25">
      <c r="A33" s="244"/>
      <c r="B33" s="295"/>
      <c r="C33" s="219"/>
      <c r="D33" s="219"/>
      <c r="E33" s="219"/>
      <c r="F33" s="219"/>
      <c r="G33" s="219"/>
      <c r="H33" s="219"/>
      <c r="I33" s="228"/>
      <c r="J33" s="228"/>
      <c r="K33" s="219"/>
      <c r="L33" s="215"/>
      <c r="M33" s="219"/>
      <c r="N33" s="219"/>
      <c r="O33" s="219"/>
      <c r="P33" s="225"/>
      <c r="Q33" s="221"/>
      <c r="R33" s="219"/>
      <c r="S33" s="219"/>
      <c r="T33" s="219"/>
      <c r="U33" s="219"/>
      <c r="V33" s="219"/>
      <c r="W33" s="219"/>
      <c r="X33" s="219"/>
      <c r="Y33" s="219"/>
      <c r="Z33" s="219"/>
      <c r="AA33" s="219"/>
      <c r="AB33" s="219"/>
      <c r="AC33" s="219"/>
      <c r="AD33" s="219"/>
      <c r="AE33" s="219"/>
      <c r="AF33" s="219"/>
      <c r="AG33" s="219"/>
      <c r="AH33" s="219"/>
      <c r="AI33" s="219"/>
      <c r="AJ33" s="288"/>
      <c r="AK33" s="256"/>
      <c r="AL33" s="256"/>
    </row>
    <row r="34" spans="1:57" x14ac:dyDescent="0.25">
      <c r="A34" s="244"/>
      <c r="B34" s="295"/>
      <c r="C34" s="219"/>
      <c r="D34" s="219"/>
      <c r="E34" s="219"/>
      <c r="F34" s="219"/>
      <c r="G34" s="219"/>
      <c r="H34" s="219"/>
      <c r="I34" s="228"/>
      <c r="J34" s="228"/>
      <c r="K34" s="219"/>
      <c r="L34" s="228"/>
      <c r="M34" s="228"/>
      <c r="N34" s="227"/>
      <c r="O34" s="256"/>
      <c r="P34" s="779" t="s">
        <v>640</v>
      </c>
      <c r="Q34" s="779"/>
      <c r="R34" s="779"/>
      <c r="S34" s="779"/>
      <c r="T34" s="779"/>
      <c r="U34" s="779"/>
      <c r="V34" s="779"/>
      <c r="W34" s="228"/>
      <c r="X34" s="273" t="s">
        <v>356</v>
      </c>
      <c r="Y34" s="228"/>
      <c r="Z34" s="228"/>
      <c r="AA34" s="284"/>
      <c r="AB34" s="284"/>
      <c r="AC34" s="284"/>
      <c r="AD34" s="284"/>
      <c r="AE34" s="284"/>
      <c r="AF34" s="284"/>
      <c r="AG34" s="284"/>
      <c r="AH34" s="284"/>
      <c r="AI34" s="284"/>
      <c r="AJ34" s="315"/>
      <c r="AK34" s="256"/>
      <c r="AL34" s="256"/>
    </row>
    <row r="35" spans="1:57" ht="5.15" customHeight="1" x14ac:dyDescent="0.25">
      <c r="A35" s="244"/>
      <c r="B35" s="295"/>
      <c r="C35" s="219"/>
      <c r="D35" s="219"/>
      <c r="E35" s="219"/>
      <c r="F35" s="219"/>
      <c r="G35" s="219"/>
      <c r="H35" s="219"/>
      <c r="I35" s="219"/>
      <c r="J35" s="215"/>
      <c r="K35" s="256"/>
      <c r="L35" s="226"/>
      <c r="M35" s="219"/>
      <c r="N35" s="225"/>
      <c r="O35" s="221"/>
      <c r="P35" s="219"/>
      <c r="Q35" s="219"/>
      <c r="R35" s="219"/>
      <c r="S35" s="219"/>
      <c r="T35" s="219"/>
      <c r="U35" s="219"/>
      <c r="V35" s="219"/>
      <c r="W35" s="219"/>
      <c r="X35" s="219"/>
      <c r="Y35" s="219"/>
      <c r="Z35" s="219"/>
      <c r="AA35" s="219"/>
      <c r="AB35" s="219"/>
      <c r="AC35" s="219"/>
      <c r="AD35" s="219"/>
      <c r="AE35" s="219"/>
      <c r="AF35" s="219"/>
      <c r="AG35" s="219"/>
      <c r="AH35" s="219"/>
      <c r="AI35" s="219"/>
      <c r="AJ35" s="288"/>
      <c r="AK35" s="256"/>
      <c r="AL35" s="256"/>
      <c r="AM35" s="222"/>
      <c r="AN35" s="222"/>
      <c r="AO35" s="222"/>
      <c r="AP35" s="222"/>
      <c r="AQ35" s="222"/>
      <c r="AR35" s="222"/>
      <c r="AS35" s="222"/>
      <c r="AT35" s="222"/>
      <c r="AU35" s="222"/>
      <c r="AV35" s="222"/>
      <c r="AW35" s="222"/>
      <c r="AX35" s="222"/>
      <c r="AY35" s="222"/>
      <c r="AZ35" s="222"/>
      <c r="BA35" s="222"/>
      <c r="BB35" s="222"/>
      <c r="BC35" s="222"/>
      <c r="BD35" s="222"/>
      <c r="BE35" s="222"/>
    </row>
    <row r="36" spans="1:57" ht="12.75" customHeight="1" x14ac:dyDescent="0.25">
      <c r="A36" s="244"/>
      <c r="B36" s="287"/>
      <c r="C36" s="215"/>
      <c r="D36" s="227"/>
      <c r="E36" s="219"/>
      <c r="F36" s="780" t="s">
        <v>641</v>
      </c>
      <c r="G36" s="780"/>
      <c r="H36" s="780"/>
      <c r="I36" s="780"/>
      <c r="J36" s="780"/>
      <c r="K36" s="780"/>
      <c r="L36" s="780"/>
      <c r="M36" s="780"/>
      <c r="N36" s="780"/>
      <c r="O36" s="780"/>
      <c r="P36" s="780"/>
      <c r="Q36" s="780"/>
      <c r="R36" s="780"/>
      <c r="S36" s="780"/>
      <c r="T36" s="780"/>
      <c r="U36" s="780"/>
      <c r="V36" s="780"/>
      <c r="W36" s="780"/>
      <c r="X36" s="780"/>
      <c r="Y36" s="780"/>
      <c r="Z36" s="780"/>
      <c r="AA36" s="780"/>
      <c r="AB36" s="780"/>
      <c r="AC36" s="780"/>
      <c r="AD36" s="780"/>
      <c r="AE36" s="780"/>
      <c r="AF36" s="780"/>
      <c r="AG36" s="780"/>
      <c r="AH36" s="780"/>
      <c r="AI36" s="219"/>
      <c r="AJ36" s="288"/>
      <c r="AK36" s="256"/>
      <c r="AL36" s="228"/>
    </row>
    <row r="37" spans="1:57" ht="12.75" customHeight="1" x14ac:dyDescent="0.25">
      <c r="A37" s="244"/>
      <c r="B37" s="287"/>
      <c r="C37" s="215"/>
      <c r="D37" s="450"/>
      <c r="E37" s="219"/>
      <c r="F37" s="780"/>
      <c r="G37" s="780"/>
      <c r="H37" s="780"/>
      <c r="I37" s="780"/>
      <c r="J37" s="780"/>
      <c r="K37" s="780"/>
      <c r="L37" s="780"/>
      <c r="M37" s="780"/>
      <c r="N37" s="780"/>
      <c r="O37" s="780"/>
      <c r="P37" s="780"/>
      <c r="Q37" s="780"/>
      <c r="R37" s="780"/>
      <c r="S37" s="780"/>
      <c r="T37" s="780"/>
      <c r="U37" s="780"/>
      <c r="V37" s="780"/>
      <c r="W37" s="780"/>
      <c r="X37" s="780"/>
      <c r="Y37" s="780"/>
      <c r="Z37" s="780"/>
      <c r="AA37" s="780"/>
      <c r="AB37" s="780"/>
      <c r="AC37" s="780"/>
      <c r="AD37" s="780"/>
      <c r="AE37" s="780"/>
      <c r="AF37" s="780"/>
      <c r="AG37" s="780"/>
      <c r="AH37" s="780"/>
      <c r="AI37" s="219"/>
      <c r="AJ37" s="288"/>
      <c r="AK37" s="256"/>
      <c r="AL37" s="228"/>
    </row>
    <row r="38" spans="1:57" ht="12.75" customHeight="1" x14ac:dyDescent="0.25">
      <c r="A38" s="244"/>
      <c r="B38" s="287"/>
      <c r="C38" s="215"/>
      <c r="D38" s="219"/>
      <c r="E38" s="219"/>
      <c r="F38" s="780"/>
      <c r="G38" s="780"/>
      <c r="H38" s="780"/>
      <c r="I38" s="780"/>
      <c r="J38" s="780"/>
      <c r="K38" s="780"/>
      <c r="L38" s="780"/>
      <c r="M38" s="780"/>
      <c r="N38" s="780"/>
      <c r="O38" s="780"/>
      <c r="P38" s="780"/>
      <c r="Q38" s="780"/>
      <c r="R38" s="780"/>
      <c r="S38" s="780"/>
      <c r="T38" s="780"/>
      <c r="U38" s="780"/>
      <c r="V38" s="780"/>
      <c r="W38" s="780"/>
      <c r="X38" s="780"/>
      <c r="Y38" s="780"/>
      <c r="Z38" s="780"/>
      <c r="AA38" s="780"/>
      <c r="AB38" s="780"/>
      <c r="AC38" s="780"/>
      <c r="AD38" s="780"/>
      <c r="AE38" s="780"/>
      <c r="AF38" s="780"/>
      <c r="AG38" s="780"/>
      <c r="AH38" s="780"/>
      <c r="AI38" s="219"/>
      <c r="AJ38" s="288"/>
      <c r="AK38" s="256"/>
      <c r="AL38" s="228"/>
    </row>
    <row r="39" spans="1:57" ht="12.75" customHeight="1" x14ac:dyDescent="0.25">
      <c r="A39" s="244"/>
      <c r="B39" s="287"/>
      <c r="C39" s="215"/>
      <c r="D39" s="219"/>
      <c r="E39" s="219"/>
      <c r="F39" s="780"/>
      <c r="G39" s="780"/>
      <c r="H39" s="780"/>
      <c r="I39" s="780"/>
      <c r="J39" s="780"/>
      <c r="K39" s="780"/>
      <c r="L39" s="780"/>
      <c r="M39" s="780"/>
      <c r="N39" s="780"/>
      <c r="O39" s="780"/>
      <c r="P39" s="780"/>
      <c r="Q39" s="780"/>
      <c r="R39" s="780"/>
      <c r="S39" s="780"/>
      <c r="T39" s="780"/>
      <c r="U39" s="780"/>
      <c r="V39" s="780"/>
      <c r="W39" s="780"/>
      <c r="X39" s="780"/>
      <c r="Y39" s="780"/>
      <c r="Z39" s="780"/>
      <c r="AA39" s="780"/>
      <c r="AB39" s="780"/>
      <c r="AC39" s="780"/>
      <c r="AD39" s="780"/>
      <c r="AE39" s="780"/>
      <c r="AF39" s="780"/>
      <c r="AG39" s="780"/>
      <c r="AH39" s="780"/>
      <c r="AI39" s="219"/>
      <c r="AJ39" s="288"/>
      <c r="AK39" s="256"/>
      <c r="AL39" s="228"/>
    </row>
    <row r="40" spans="1:57" ht="5.15" customHeight="1" x14ac:dyDescent="0.25">
      <c r="A40" s="244"/>
      <c r="B40" s="287"/>
      <c r="C40" s="215"/>
      <c r="D40" s="219"/>
      <c r="E40" s="219"/>
      <c r="F40" s="219"/>
      <c r="G40" s="219"/>
      <c r="H40" s="219"/>
      <c r="I40" s="219"/>
      <c r="J40" s="215"/>
      <c r="K40" s="219"/>
      <c r="L40" s="228"/>
      <c r="M40" s="228"/>
      <c r="N40" s="285"/>
      <c r="O40" s="285"/>
      <c r="P40" s="286"/>
      <c r="Q40" s="286"/>
      <c r="R40" s="286"/>
      <c r="S40" s="286"/>
      <c r="T40" s="286"/>
      <c r="U40" s="286"/>
      <c r="V40" s="286"/>
      <c r="W40" s="286"/>
      <c r="X40" s="286"/>
      <c r="Y40" s="286"/>
      <c r="Z40" s="286"/>
      <c r="AA40" s="286"/>
      <c r="AB40" s="286"/>
      <c r="AC40" s="286"/>
      <c r="AD40" s="286"/>
      <c r="AE40" s="286"/>
      <c r="AF40" s="286"/>
      <c r="AG40" s="286"/>
      <c r="AH40" s="286"/>
      <c r="AI40" s="219"/>
      <c r="AJ40" s="288"/>
      <c r="AK40" s="256"/>
      <c r="AL40" s="228"/>
    </row>
    <row r="41" spans="1:57" ht="12.75" customHeight="1" x14ac:dyDescent="0.25">
      <c r="A41" s="244"/>
      <c r="B41" s="287"/>
      <c r="C41" s="215"/>
      <c r="D41" s="219"/>
      <c r="E41" s="219"/>
      <c r="F41" s="760" t="s">
        <v>462</v>
      </c>
      <c r="G41" s="760"/>
      <c r="H41" s="760"/>
      <c r="I41" s="760"/>
      <c r="J41" s="760"/>
      <c r="K41" s="760"/>
      <c r="L41" s="761"/>
      <c r="M41" s="762"/>
      <c r="N41" s="762"/>
      <c r="O41" s="762"/>
      <c r="P41" s="762"/>
      <c r="Q41" s="762"/>
      <c r="R41" s="762"/>
      <c r="S41" s="762"/>
      <c r="T41" s="763"/>
      <c r="U41" s="286"/>
      <c r="V41" s="767" t="s">
        <v>463</v>
      </c>
      <c r="W41" s="767"/>
      <c r="X41" s="767"/>
      <c r="Y41" s="767"/>
      <c r="Z41" s="767"/>
      <c r="AA41" s="767"/>
      <c r="AB41" s="767"/>
      <c r="AC41" s="767"/>
      <c r="AD41" s="767"/>
      <c r="AE41" s="767"/>
      <c r="AF41" s="768"/>
      <c r="AG41" s="764"/>
      <c r="AH41" s="765"/>
      <c r="AI41" s="219"/>
      <c r="AJ41" s="288"/>
      <c r="AK41" s="256"/>
      <c r="AL41" s="228"/>
    </row>
    <row r="42" spans="1:57" ht="11.5" customHeight="1" x14ac:dyDescent="0.25">
      <c r="A42" s="244"/>
      <c r="B42" s="287"/>
      <c r="C42" s="219"/>
      <c r="D42" s="218"/>
      <c r="E42" s="218"/>
      <c r="F42" s="219"/>
      <c r="G42" s="219"/>
      <c r="H42" s="219"/>
      <c r="I42" s="228"/>
      <c r="J42" s="228"/>
      <c r="K42" s="219"/>
      <c r="L42" s="219"/>
      <c r="M42" s="219"/>
      <c r="N42" s="219"/>
      <c r="O42" s="219"/>
      <c r="P42" s="219"/>
      <c r="Q42" s="221"/>
      <c r="R42" s="219"/>
      <c r="S42" s="219"/>
      <c r="T42" s="219"/>
      <c r="U42" s="219"/>
      <c r="V42" s="219"/>
      <c r="W42" s="219"/>
      <c r="X42" s="219"/>
      <c r="Y42" s="219"/>
      <c r="Z42" s="219"/>
      <c r="AA42" s="219"/>
      <c r="AB42" s="219"/>
      <c r="AC42" s="219"/>
      <c r="AD42" s="219"/>
      <c r="AE42" s="219"/>
      <c r="AF42" s="219"/>
      <c r="AG42" s="219"/>
      <c r="AH42" s="219"/>
      <c r="AI42" s="219"/>
      <c r="AJ42" s="288"/>
      <c r="AK42" s="256"/>
      <c r="AL42" s="256"/>
      <c r="BE42" s="222"/>
    </row>
    <row r="43" spans="1:57" ht="12.75" customHeight="1" x14ac:dyDescent="0.25">
      <c r="A43" s="244"/>
      <c r="B43" s="287"/>
      <c r="C43" s="719" t="s">
        <v>121</v>
      </c>
      <c r="D43" s="720"/>
      <c r="E43" s="720"/>
      <c r="F43" s="720"/>
      <c r="G43" s="720"/>
      <c r="H43" s="720"/>
      <c r="I43" s="720"/>
      <c r="J43" s="721"/>
      <c r="K43" s="717" t="s">
        <v>103</v>
      </c>
      <c r="L43" s="717"/>
      <c r="M43" s="226"/>
      <c r="N43" s="227"/>
      <c r="O43" s="219"/>
      <c r="P43" s="718" t="s">
        <v>460</v>
      </c>
      <c r="Q43" s="718"/>
      <c r="R43" s="718"/>
      <c r="S43" s="718"/>
      <c r="T43" s="718"/>
      <c r="U43" s="718"/>
      <c r="V43" s="718"/>
      <c r="W43" s="718"/>
      <c r="X43" s="718"/>
      <c r="Y43" s="219"/>
      <c r="Z43" s="219"/>
      <c r="AA43" s="219"/>
      <c r="AB43" s="219"/>
      <c r="AC43" s="219"/>
      <c r="AD43" s="219"/>
      <c r="AE43" s="219"/>
      <c r="AF43" s="219"/>
      <c r="AG43" s="219"/>
      <c r="AH43" s="219"/>
      <c r="AI43" s="219"/>
      <c r="AJ43" s="288"/>
      <c r="AK43" s="256"/>
      <c r="AL43" s="256"/>
      <c r="BE43" s="222"/>
    </row>
    <row r="44" spans="1:57" ht="5.15" customHeight="1" x14ac:dyDescent="0.25">
      <c r="A44" s="244"/>
      <c r="B44" s="287"/>
      <c r="C44" s="219"/>
      <c r="D44" s="218"/>
      <c r="E44" s="218"/>
      <c r="F44" s="218"/>
      <c r="G44" s="218"/>
      <c r="H44" s="219"/>
      <c r="I44" s="228"/>
      <c r="J44" s="228"/>
      <c r="K44" s="219"/>
      <c r="L44" s="215"/>
      <c r="M44" s="219"/>
      <c r="N44" s="219"/>
      <c r="O44" s="219"/>
      <c r="P44" s="219"/>
      <c r="Q44" s="221"/>
      <c r="R44" s="219"/>
      <c r="S44" s="219"/>
      <c r="T44" s="219"/>
      <c r="U44" s="219"/>
      <c r="V44" s="219"/>
      <c r="W44" s="219"/>
      <c r="X44" s="219"/>
      <c r="Y44" s="219"/>
      <c r="Z44" s="219"/>
      <c r="AA44" s="219"/>
      <c r="AB44" s="219"/>
      <c r="AC44" s="219"/>
      <c r="AD44" s="219"/>
      <c r="AE44" s="219"/>
      <c r="AF44" s="219"/>
      <c r="AG44" s="219"/>
      <c r="AH44" s="219"/>
      <c r="AI44" s="219"/>
      <c r="AJ44" s="288"/>
      <c r="AK44" s="256"/>
      <c r="AL44" s="256"/>
      <c r="BE44" s="222"/>
    </row>
    <row r="45" spans="1:57" ht="12.75" customHeight="1" x14ac:dyDescent="0.25">
      <c r="A45" s="244"/>
      <c r="B45" s="287"/>
      <c r="C45" s="769" t="s">
        <v>612</v>
      </c>
      <c r="D45" s="769"/>
      <c r="E45" s="769"/>
      <c r="F45" s="769"/>
      <c r="G45" s="769"/>
      <c r="H45" s="769"/>
      <c r="I45" s="769"/>
      <c r="J45" s="769"/>
      <c r="K45" s="769"/>
      <c r="L45" s="769"/>
      <c r="M45" s="769"/>
      <c r="N45" s="769"/>
      <c r="O45" s="769"/>
      <c r="P45" s="769"/>
      <c r="Q45" s="769"/>
      <c r="R45" s="769"/>
      <c r="S45" s="769"/>
      <c r="T45" s="769"/>
      <c r="U45" s="769"/>
      <c r="V45" s="769"/>
      <c r="W45" s="769"/>
      <c r="X45" s="769"/>
      <c r="Y45" s="769"/>
      <c r="Z45" s="769"/>
      <c r="AA45" s="769"/>
      <c r="AB45" s="769"/>
      <c r="AC45" s="769"/>
      <c r="AD45" s="769"/>
      <c r="AE45" s="769"/>
      <c r="AF45" s="769"/>
      <c r="AG45" s="769"/>
      <c r="AH45" s="769"/>
      <c r="AI45" s="219"/>
      <c r="AJ45" s="288"/>
      <c r="AK45" s="256"/>
      <c r="AL45" s="256"/>
      <c r="BE45" s="222"/>
    </row>
    <row r="46" spans="1:57" ht="5.15" customHeight="1" x14ac:dyDescent="0.25">
      <c r="A46" s="244"/>
      <c r="B46" s="287"/>
      <c r="C46" s="219"/>
      <c r="D46" s="218"/>
      <c r="E46" s="218"/>
      <c r="F46" s="218"/>
      <c r="G46" s="218"/>
      <c r="H46" s="219"/>
      <c r="I46" s="228"/>
      <c r="J46" s="228"/>
      <c r="K46" s="219"/>
      <c r="L46" s="215"/>
      <c r="M46" s="219"/>
      <c r="N46" s="219"/>
      <c r="O46" s="219"/>
      <c r="P46" s="219"/>
      <c r="Q46" s="221"/>
      <c r="R46" s="219"/>
      <c r="S46" s="219"/>
      <c r="T46" s="219"/>
      <c r="U46" s="219"/>
      <c r="V46" s="219"/>
      <c r="W46" s="219"/>
      <c r="X46" s="219"/>
      <c r="Y46" s="219"/>
      <c r="Z46" s="219"/>
      <c r="AA46" s="219"/>
      <c r="AB46" s="219"/>
      <c r="AC46" s="219"/>
      <c r="AD46" s="219"/>
      <c r="AE46" s="219"/>
      <c r="AF46" s="219"/>
      <c r="AG46" s="219"/>
      <c r="AH46" s="219"/>
      <c r="AI46" s="219"/>
      <c r="AJ46" s="288"/>
      <c r="AK46" s="256"/>
      <c r="AL46" s="256"/>
      <c r="BE46" s="222"/>
    </row>
    <row r="47" spans="1:57" ht="12.75" customHeight="1" x14ac:dyDescent="0.25">
      <c r="A47" s="244"/>
      <c r="B47" s="287"/>
      <c r="C47" s="219"/>
      <c r="D47" s="227"/>
      <c r="E47" s="219"/>
      <c r="F47" s="713" t="s">
        <v>464</v>
      </c>
      <c r="G47" s="713"/>
      <c r="H47" s="713"/>
      <c r="I47" s="713"/>
      <c r="J47" s="713"/>
      <c r="K47" s="713"/>
      <c r="L47" s="713"/>
      <c r="M47" s="713"/>
      <c r="N47" s="233"/>
      <c r="O47" s="226" t="s">
        <v>465</v>
      </c>
      <c r="P47" s="233"/>
      <c r="Q47" s="233"/>
      <c r="R47" s="219"/>
      <c r="S47" s="219"/>
      <c r="T47" s="228"/>
      <c r="U47" s="228"/>
      <c r="V47" s="228"/>
      <c r="W47" s="228"/>
      <c r="X47" s="228"/>
      <c r="Y47" s="228"/>
      <c r="Z47" s="228"/>
      <c r="AA47" s="228"/>
      <c r="AB47" s="228"/>
      <c r="AC47" s="228"/>
      <c r="AD47" s="228"/>
      <c r="AE47" s="228"/>
      <c r="AF47" s="228"/>
      <c r="AG47" s="228"/>
      <c r="AH47" s="228"/>
      <c r="AI47" s="219"/>
      <c r="AJ47" s="288"/>
      <c r="AK47" s="256"/>
      <c r="AL47" s="256"/>
      <c r="BE47" s="222"/>
    </row>
    <row r="48" spans="1:57" ht="5.15" customHeight="1" x14ac:dyDescent="0.25">
      <c r="A48" s="244"/>
      <c r="B48" s="287"/>
      <c r="C48" s="219"/>
      <c r="D48" s="219"/>
      <c r="E48" s="219"/>
      <c r="F48" s="219"/>
      <c r="G48" s="221"/>
      <c r="H48" s="219"/>
      <c r="I48" s="219"/>
      <c r="J48" s="219"/>
      <c r="K48" s="219"/>
      <c r="L48" s="219"/>
      <c r="M48" s="219"/>
      <c r="N48" s="219"/>
      <c r="O48" s="219"/>
      <c r="P48" s="219"/>
      <c r="Q48" s="219"/>
      <c r="R48" s="219"/>
      <c r="S48" s="219"/>
      <c r="T48" s="228"/>
      <c r="U48" s="228"/>
      <c r="V48" s="228"/>
      <c r="W48" s="228"/>
      <c r="X48" s="228"/>
      <c r="Y48" s="228"/>
      <c r="Z48" s="228"/>
      <c r="AA48" s="228"/>
      <c r="AB48" s="228"/>
      <c r="AC48" s="228"/>
      <c r="AD48" s="219"/>
      <c r="AE48" s="219"/>
      <c r="AF48" s="219"/>
      <c r="AG48" s="219"/>
      <c r="AH48" s="219"/>
      <c r="AI48" s="219"/>
      <c r="AJ48" s="288"/>
      <c r="AK48" s="256"/>
      <c r="AL48" s="256"/>
      <c r="BE48" s="222"/>
    </row>
    <row r="49" spans="1:57" ht="12.75" customHeight="1" x14ac:dyDescent="0.3">
      <c r="A49" s="244"/>
      <c r="B49" s="287"/>
      <c r="C49" s="219"/>
      <c r="D49" s="219" t="s">
        <v>14</v>
      </c>
      <c r="E49" s="219"/>
      <c r="F49" s="219"/>
      <c r="G49" s="221"/>
      <c r="H49" s="219"/>
      <c r="I49" s="219"/>
      <c r="J49" s="219"/>
      <c r="K49" s="219"/>
      <c r="L49" s="219"/>
      <c r="M49" s="219"/>
      <c r="N49" s="219"/>
      <c r="O49" s="219"/>
      <c r="P49" s="234" t="s">
        <v>213</v>
      </c>
      <c r="Q49" s="219"/>
      <c r="R49" s="219"/>
      <c r="S49" s="219"/>
      <c r="T49" s="228"/>
      <c r="U49" s="228"/>
      <c r="V49" s="778"/>
      <c r="W49" s="778"/>
      <c r="X49" s="778"/>
      <c r="Y49" s="778"/>
      <c r="Z49" s="778"/>
      <c r="AA49" s="778"/>
      <c r="AB49" s="778"/>
      <c r="AC49" s="778"/>
      <c r="AD49" s="778"/>
      <c r="AE49" s="778"/>
      <c r="AF49" s="778"/>
      <c r="AG49" s="778"/>
      <c r="AH49" s="778"/>
      <c r="AI49" s="219"/>
      <c r="AJ49" s="288"/>
      <c r="AK49" s="256"/>
      <c r="AL49" s="256"/>
      <c r="BE49" s="222"/>
    </row>
    <row r="50" spans="1:57" ht="5.15" customHeight="1" x14ac:dyDescent="0.25">
      <c r="A50" s="244"/>
      <c r="B50" s="287"/>
      <c r="C50" s="219"/>
      <c r="D50" s="219"/>
      <c r="E50" s="219"/>
      <c r="F50" s="219"/>
      <c r="G50" s="221"/>
      <c r="H50" s="219"/>
      <c r="I50" s="219"/>
      <c r="J50" s="219"/>
      <c r="K50" s="219"/>
      <c r="L50" s="219"/>
      <c r="M50" s="219"/>
      <c r="N50" s="219"/>
      <c r="O50" s="219"/>
      <c r="P50" s="219"/>
      <c r="Q50" s="219"/>
      <c r="R50" s="219"/>
      <c r="S50" s="219"/>
      <c r="T50" s="228"/>
      <c r="U50" s="228"/>
      <c r="V50" s="228"/>
      <c r="W50" s="228"/>
      <c r="X50" s="228"/>
      <c r="Y50" s="228"/>
      <c r="Z50" s="228"/>
      <c r="AA50" s="228"/>
      <c r="AB50" s="228"/>
      <c r="AC50" s="228"/>
      <c r="AD50" s="219"/>
      <c r="AE50" s="219"/>
      <c r="AF50" s="219"/>
      <c r="AG50" s="219"/>
      <c r="AH50" s="219"/>
      <c r="AI50" s="219"/>
      <c r="AJ50" s="288"/>
      <c r="AK50" s="256"/>
      <c r="AL50" s="256"/>
      <c r="BE50" s="222"/>
    </row>
    <row r="51" spans="1:57" ht="12.75" customHeight="1" x14ac:dyDescent="0.25">
      <c r="A51" s="244"/>
      <c r="B51" s="287"/>
      <c r="C51" s="219"/>
      <c r="D51" s="227"/>
      <c r="E51" s="215"/>
      <c r="F51" s="713" t="s">
        <v>466</v>
      </c>
      <c r="G51" s="713"/>
      <c r="H51" s="713"/>
      <c r="I51" s="713"/>
      <c r="J51" s="713"/>
      <c r="K51" s="713"/>
      <c r="L51" s="713"/>
      <c r="M51" s="713"/>
      <c r="N51" s="233"/>
      <c r="O51" s="233"/>
      <c r="P51" s="235" t="s">
        <v>192</v>
      </c>
      <c r="Q51" s="233"/>
      <c r="R51" s="219"/>
      <c r="S51" s="219"/>
      <c r="T51" s="228"/>
      <c r="U51" s="228"/>
      <c r="V51" s="778"/>
      <c r="W51" s="778"/>
      <c r="X51" s="778"/>
      <c r="Y51" s="778"/>
      <c r="Z51" s="778"/>
      <c r="AA51" s="778"/>
      <c r="AB51" s="778"/>
      <c r="AC51" s="778"/>
      <c r="AD51" s="778"/>
      <c r="AE51" s="778"/>
      <c r="AF51" s="778"/>
      <c r="AG51" s="778"/>
      <c r="AH51" s="778"/>
      <c r="AI51" s="219"/>
      <c r="AJ51" s="288"/>
      <c r="AK51" s="256"/>
      <c r="AL51" s="256"/>
      <c r="BE51" s="222"/>
    </row>
    <row r="52" spans="1:57" ht="5.15" customHeight="1" x14ac:dyDescent="0.25">
      <c r="A52" s="244"/>
      <c r="B52" s="287"/>
      <c r="C52" s="219"/>
      <c r="D52" s="219"/>
      <c r="E52" s="215"/>
      <c r="F52" s="215"/>
      <c r="G52" s="215"/>
      <c r="H52" s="215"/>
      <c r="I52" s="215"/>
      <c r="J52" s="215"/>
      <c r="K52" s="215"/>
      <c r="L52" s="215"/>
      <c r="M52" s="215"/>
      <c r="N52" s="215"/>
      <c r="O52" s="215"/>
      <c r="P52" s="215"/>
      <c r="Q52" s="219"/>
      <c r="R52" s="219"/>
      <c r="S52" s="219"/>
      <c r="T52" s="228"/>
      <c r="U52" s="228"/>
      <c r="V52" s="228"/>
      <c r="W52" s="228"/>
      <c r="X52" s="228"/>
      <c r="Y52" s="228"/>
      <c r="Z52" s="228"/>
      <c r="AA52" s="228"/>
      <c r="AB52" s="228"/>
      <c r="AC52" s="228"/>
      <c r="AD52" s="219"/>
      <c r="AE52" s="219"/>
      <c r="AF52" s="219"/>
      <c r="AG52" s="219"/>
      <c r="AH52" s="219"/>
      <c r="AI52" s="219"/>
      <c r="AJ52" s="288"/>
      <c r="AK52" s="256"/>
      <c r="AL52" s="256"/>
      <c r="BE52" s="222"/>
    </row>
    <row r="53" spans="1:57" ht="12.75" customHeight="1" x14ac:dyDescent="0.25">
      <c r="A53" s="244"/>
      <c r="B53" s="287"/>
      <c r="C53" s="219"/>
      <c r="D53" s="227"/>
      <c r="E53" s="215"/>
      <c r="F53" s="713" t="s">
        <v>467</v>
      </c>
      <c r="G53" s="713"/>
      <c r="H53" s="713"/>
      <c r="I53" s="713"/>
      <c r="J53" s="713"/>
      <c r="K53" s="713"/>
      <c r="L53" s="713"/>
      <c r="M53" s="713"/>
      <c r="N53" s="233"/>
      <c r="O53" s="233"/>
      <c r="P53" s="234" t="s">
        <v>187</v>
      </c>
      <c r="Q53" s="233"/>
      <c r="R53" s="233"/>
      <c r="S53" s="233"/>
      <c r="T53" s="228"/>
      <c r="U53" s="228"/>
      <c r="V53" s="778"/>
      <c r="W53" s="778"/>
      <c r="X53" s="778"/>
      <c r="Y53" s="778"/>
      <c r="Z53" s="778"/>
      <c r="AA53" s="778"/>
      <c r="AB53" s="778"/>
      <c r="AC53" s="778"/>
      <c r="AD53" s="778"/>
      <c r="AE53" s="778"/>
      <c r="AF53" s="778"/>
      <c r="AG53" s="778"/>
      <c r="AH53" s="778"/>
      <c r="AI53" s="219"/>
      <c r="AJ53" s="288"/>
      <c r="AK53" s="256"/>
      <c r="AL53" s="256"/>
      <c r="BE53" s="222"/>
    </row>
    <row r="54" spans="1:57" ht="11.5" customHeight="1" x14ac:dyDescent="0.25">
      <c r="A54" s="244"/>
      <c r="B54" s="287"/>
      <c r="C54" s="219"/>
      <c r="D54" s="218"/>
      <c r="E54" s="218"/>
      <c r="F54" s="218"/>
      <c r="G54" s="218"/>
      <c r="H54" s="219"/>
      <c r="I54" s="228"/>
      <c r="J54" s="228"/>
      <c r="K54" s="219"/>
      <c r="L54" s="215"/>
      <c r="M54" s="219"/>
      <c r="N54" s="219"/>
      <c r="O54" s="219"/>
      <c r="P54" s="219"/>
      <c r="Q54" s="221"/>
      <c r="R54" s="219"/>
      <c r="S54" s="219"/>
      <c r="T54" s="219"/>
      <c r="U54" s="219"/>
      <c r="V54" s="219"/>
      <c r="W54" s="219"/>
      <c r="X54" s="219"/>
      <c r="Y54" s="219"/>
      <c r="Z54" s="219"/>
      <c r="AA54" s="219"/>
      <c r="AB54" s="219"/>
      <c r="AC54" s="219"/>
      <c r="AD54" s="219"/>
      <c r="AE54" s="219"/>
      <c r="AF54" s="219"/>
      <c r="AG54" s="219"/>
      <c r="AH54" s="219"/>
      <c r="AI54" s="219"/>
      <c r="AJ54" s="288"/>
      <c r="AK54" s="256"/>
      <c r="AL54" s="256"/>
      <c r="BE54" s="222"/>
    </row>
    <row r="55" spans="1:57" ht="12.75" customHeight="1" x14ac:dyDescent="0.25">
      <c r="A55" s="244"/>
      <c r="B55" s="287"/>
      <c r="C55" s="719" t="s">
        <v>123</v>
      </c>
      <c r="D55" s="720"/>
      <c r="E55" s="720"/>
      <c r="F55" s="720"/>
      <c r="G55" s="720"/>
      <c r="H55" s="720"/>
      <c r="I55" s="720"/>
      <c r="J55" s="721"/>
      <c r="K55" s="717" t="s">
        <v>103</v>
      </c>
      <c r="L55" s="717"/>
      <c r="M55" s="226"/>
      <c r="N55" s="227"/>
      <c r="O55" s="219"/>
      <c r="P55" s="718" t="s">
        <v>460</v>
      </c>
      <c r="Q55" s="718"/>
      <c r="R55" s="718"/>
      <c r="S55" s="718"/>
      <c r="T55" s="718"/>
      <c r="U55" s="718"/>
      <c r="V55" s="718"/>
      <c r="W55" s="718"/>
      <c r="X55" s="718"/>
      <c r="Y55" s="219"/>
      <c r="Z55" s="219"/>
      <c r="AA55" s="219"/>
      <c r="AB55" s="219"/>
      <c r="AC55" s="219"/>
      <c r="AD55" s="219"/>
      <c r="AE55" s="219"/>
      <c r="AF55" s="219"/>
      <c r="AG55" s="219"/>
      <c r="AH55" s="219"/>
      <c r="AI55" s="219"/>
      <c r="AJ55" s="288"/>
      <c r="AK55" s="256"/>
      <c r="AL55" s="256"/>
      <c r="BE55" s="222"/>
    </row>
    <row r="56" spans="1:57" ht="5.15" customHeight="1" x14ac:dyDescent="0.25">
      <c r="A56" s="244"/>
      <c r="B56" s="287"/>
      <c r="C56" s="219"/>
      <c r="D56" s="218"/>
      <c r="E56" s="218"/>
      <c r="F56" s="218"/>
      <c r="G56" s="218"/>
      <c r="H56" s="219"/>
      <c r="I56" s="228"/>
      <c r="J56" s="228"/>
      <c r="K56" s="219"/>
      <c r="L56" s="215"/>
      <c r="M56" s="219"/>
      <c r="N56" s="219"/>
      <c r="O56" s="219"/>
      <c r="P56" s="219"/>
      <c r="Q56" s="221"/>
      <c r="R56" s="219"/>
      <c r="S56" s="219"/>
      <c r="T56" s="219"/>
      <c r="U56" s="219"/>
      <c r="V56" s="219"/>
      <c r="W56" s="219"/>
      <c r="X56" s="219"/>
      <c r="Y56" s="219"/>
      <c r="Z56" s="219"/>
      <c r="AA56" s="219"/>
      <c r="AB56" s="219"/>
      <c r="AC56" s="219"/>
      <c r="AD56" s="219"/>
      <c r="AE56" s="219"/>
      <c r="AF56" s="219"/>
      <c r="AG56" s="219"/>
      <c r="AH56" s="219"/>
      <c r="AI56" s="219"/>
      <c r="AJ56" s="288"/>
      <c r="AK56" s="256"/>
      <c r="AL56" s="256"/>
      <c r="BE56" s="222"/>
    </row>
    <row r="57" spans="1:57" ht="12.75" customHeight="1" x14ac:dyDescent="0.25">
      <c r="A57" s="244"/>
      <c r="B57" s="287"/>
      <c r="C57" s="769" t="s">
        <v>613</v>
      </c>
      <c r="D57" s="769"/>
      <c r="E57" s="769"/>
      <c r="F57" s="769"/>
      <c r="G57" s="769"/>
      <c r="H57" s="769"/>
      <c r="I57" s="769"/>
      <c r="J57" s="769"/>
      <c r="K57" s="769"/>
      <c r="L57" s="769"/>
      <c r="M57" s="769"/>
      <c r="N57" s="769"/>
      <c r="O57" s="769"/>
      <c r="P57" s="769"/>
      <c r="Q57" s="769"/>
      <c r="R57" s="769"/>
      <c r="S57" s="769"/>
      <c r="T57" s="769"/>
      <c r="U57" s="769"/>
      <c r="V57" s="769"/>
      <c r="W57" s="769"/>
      <c r="X57" s="769"/>
      <c r="Y57" s="769"/>
      <c r="Z57" s="769"/>
      <c r="AA57" s="769"/>
      <c r="AB57" s="769"/>
      <c r="AC57" s="769"/>
      <c r="AD57" s="769"/>
      <c r="AE57" s="769"/>
      <c r="AF57" s="769"/>
      <c r="AG57" s="769"/>
      <c r="AH57" s="769"/>
      <c r="AI57" s="219"/>
      <c r="AJ57" s="288"/>
      <c r="AK57" s="256"/>
      <c r="AL57" s="256"/>
      <c r="BE57" s="222"/>
    </row>
    <row r="58" spans="1:57" ht="5.15" customHeight="1" x14ac:dyDescent="0.25">
      <c r="A58" s="244"/>
      <c r="B58" s="287"/>
      <c r="C58" s="219"/>
      <c r="D58" s="218"/>
      <c r="E58" s="218"/>
      <c r="F58" s="218"/>
      <c r="G58" s="218"/>
      <c r="H58" s="219"/>
      <c r="I58" s="228"/>
      <c r="J58" s="228"/>
      <c r="K58" s="219"/>
      <c r="L58" s="215"/>
      <c r="M58" s="219"/>
      <c r="N58" s="219"/>
      <c r="O58" s="219"/>
      <c r="P58" s="219"/>
      <c r="Q58" s="221"/>
      <c r="R58" s="219"/>
      <c r="S58" s="219"/>
      <c r="T58" s="219"/>
      <c r="U58" s="219"/>
      <c r="V58" s="219"/>
      <c r="W58" s="219"/>
      <c r="X58" s="219"/>
      <c r="Y58" s="219"/>
      <c r="Z58" s="219"/>
      <c r="AA58" s="219"/>
      <c r="AB58" s="219"/>
      <c r="AC58" s="219"/>
      <c r="AD58" s="219"/>
      <c r="AE58" s="219"/>
      <c r="AF58" s="219"/>
      <c r="AG58" s="219"/>
      <c r="AH58" s="219"/>
      <c r="AI58" s="219"/>
      <c r="AJ58" s="288"/>
      <c r="AK58" s="256"/>
      <c r="AL58" s="256"/>
      <c r="BE58" s="222"/>
    </row>
    <row r="59" spans="1:57" ht="12.75" customHeight="1" x14ac:dyDescent="0.25">
      <c r="A59" s="244"/>
      <c r="B59" s="287"/>
      <c r="C59" s="219"/>
      <c r="D59" s="229"/>
      <c r="E59" s="229"/>
      <c r="F59" s="229"/>
      <c r="G59" s="229"/>
      <c r="H59" s="229"/>
      <c r="I59" s="229"/>
      <c r="J59" s="229"/>
      <c r="K59" s="229"/>
      <c r="L59" s="231"/>
      <c r="M59" s="219"/>
      <c r="N59" s="227"/>
      <c r="O59" s="219"/>
      <c r="P59" s="713" t="s">
        <v>10</v>
      </c>
      <c r="Q59" s="713"/>
      <c r="R59" s="713"/>
      <c r="S59" s="713"/>
      <c r="T59" s="713"/>
      <c r="U59" s="713"/>
      <c r="V59" s="713"/>
      <c r="W59" s="713"/>
      <c r="X59" s="713"/>
      <c r="Y59" s="713"/>
      <c r="Z59" s="713"/>
      <c r="AA59" s="713"/>
      <c r="AB59" s="713"/>
      <c r="AC59" s="713"/>
      <c r="AD59" s="219"/>
      <c r="AE59" s="219"/>
      <c r="AF59" s="219"/>
      <c r="AG59" s="219"/>
      <c r="AH59" s="219"/>
      <c r="AI59" s="219"/>
      <c r="AJ59" s="288"/>
      <c r="AK59" s="256"/>
      <c r="AL59" s="256"/>
      <c r="BE59" s="222"/>
    </row>
    <row r="60" spans="1:57" ht="11.5" customHeight="1" x14ac:dyDescent="0.25">
      <c r="A60" s="244"/>
      <c r="B60" s="287"/>
      <c r="C60" s="219"/>
      <c r="D60" s="218"/>
      <c r="E60" s="218"/>
      <c r="F60" s="218"/>
      <c r="G60" s="218"/>
      <c r="H60" s="219"/>
      <c r="I60" s="228"/>
      <c r="J60" s="228"/>
      <c r="K60" s="219"/>
      <c r="L60" s="215"/>
      <c r="M60" s="219"/>
      <c r="N60" s="219"/>
      <c r="O60" s="219"/>
      <c r="P60" s="219"/>
      <c r="Q60" s="221"/>
      <c r="R60" s="219"/>
      <c r="S60" s="219"/>
      <c r="T60" s="219"/>
      <c r="U60" s="219"/>
      <c r="V60" s="219"/>
      <c r="W60" s="219"/>
      <c r="X60" s="219"/>
      <c r="Y60" s="219"/>
      <c r="Z60" s="219"/>
      <c r="AA60" s="219"/>
      <c r="AB60" s="219"/>
      <c r="AC60" s="219"/>
      <c r="AD60" s="219"/>
      <c r="AE60" s="219"/>
      <c r="AF60" s="219"/>
      <c r="AG60" s="219"/>
      <c r="AH60" s="219"/>
      <c r="AI60" s="219"/>
      <c r="AJ60" s="288"/>
      <c r="AK60" s="256"/>
      <c r="AL60" s="256"/>
      <c r="BE60" s="222"/>
    </row>
    <row r="61" spans="1:57" ht="12.75" customHeight="1" x14ac:dyDescent="0.25">
      <c r="A61" s="244"/>
      <c r="B61" s="287"/>
      <c r="C61" s="719" t="s">
        <v>124</v>
      </c>
      <c r="D61" s="720"/>
      <c r="E61" s="720"/>
      <c r="F61" s="720"/>
      <c r="G61" s="720"/>
      <c r="H61" s="720"/>
      <c r="I61" s="720"/>
      <c r="J61" s="721"/>
      <c r="K61" s="717" t="s">
        <v>103</v>
      </c>
      <c r="L61" s="717"/>
      <c r="M61" s="226"/>
      <c r="N61" s="227"/>
      <c r="O61" s="219"/>
      <c r="P61" s="718" t="s">
        <v>460</v>
      </c>
      <c r="Q61" s="718"/>
      <c r="R61" s="718"/>
      <c r="S61" s="718"/>
      <c r="T61" s="718"/>
      <c r="U61" s="718"/>
      <c r="V61" s="718"/>
      <c r="W61" s="718"/>
      <c r="X61" s="718"/>
      <c r="Y61" s="219"/>
      <c r="Z61" s="219"/>
      <c r="AA61" s="219"/>
      <c r="AB61" s="219"/>
      <c r="AC61" s="219"/>
      <c r="AD61" s="219"/>
      <c r="AE61" s="219"/>
      <c r="AF61" s="219"/>
      <c r="AG61" s="219"/>
      <c r="AH61" s="219"/>
      <c r="AI61" s="219"/>
      <c r="AJ61" s="288"/>
      <c r="AK61" s="256"/>
      <c r="AL61" s="256"/>
      <c r="BE61" s="222"/>
    </row>
    <row r="62" spans="1:57" ht="5.15" customHeight="1" x14ac:dyDescent="0.25">
      <c r="A62" s="244"/>
      <c r="B62" s="287"/>
      <c r="C62" s="219"/>
      <c r="D62" s="218"/>
      <c r="E62" s="219"/>
      <c r="F62" s="219"/>
      <c r="G62" s="219"/>
      <c r="H62" s="219"/>
      <c r="I62" s="228"/>
      <c r="J62" s="228"/>
      <c r="K62" s="218"/>
      <c r="L62" s="215"/>
      <c r="M62" s="219"/>
      <c r="N62" s="219"/>
      <c r="O62" s="219"/>
      <c r="P62" s="219"/>
      <c r="Q62" s="221"/>
      <c r="R62" s="219"/>
      <c r="S62" s="219"/>
      <c r="T62" s="219"/>
      <c r="U62" s="219"/>
      <c r="V62" s="219"/>
      <c r="W62" s="219"/>
      <c r="X62" s="219"/>
      <c r="Y62" s="219"/>
      <c r="Z62" s="219"/>
      <c r="AA62" s="219"/>
      <c r="AB62" s="219"/>
      <c r="AC62" s="219"/>
      <c r="AD62" s="219"/>
      <c r="AE62" s="219"/>
      <c r="AF62" s="219"/>
      <c r="AG62" s="219"/>
      <c r="AH62" s="219"/>
      <c r="AI62" s="219"/>
      <c r="AJ62" s="288"/>
      <c r="AK62" s="256"/>
      <c r="AL62" s="256"/>
      <c r="BE62" s="222"/>
    </row>
    <row r="63" spans="1:57" ht="12.75" customHeight="1" x14ac:dyDescent="0.25">
      <c r="A63" s="244"/>
      <c r="B63" s="287"/>
      <c r="C63" s="236"/>
      <c r="D63" s="229"/>
      <c r="E63" s="229"/>
      <c r="F63" s="229"/>
      <c r="G63" s="229"/>
      <c r="H63" s="229"/>
      <c r="I63" s="229"/>
      <c r="J63" s="229"/>
      <c r="K63" s="229"/>
      <c r="L63" s="231"/>
      <c r="M63" s="219"/>
      <c r="N63" s="227"/>
      <c r="O63" s="215"/>
      <c r="P63" s="713" t="s">
        <v>617</v>
      </c>
      <c r="Q63" s="713"/>
      <c r="R63" s="713"/>
      <c r="S63" s="713"/>
      <c r="T63" s="713"/>
      <c r="U63" s="713"/>
      <c r="V63" s="713"/>
      <c r="W63" s="713"/>
      <c r="X63" s="713"/>
      <c r="Y63" s="219" t="s">
        <v>15</v>
      </c>
      <c r="Z63" s="718" t="s">
        <v>618</v>
      </c>
      <c r="AA63" s="718"/>
      <c r="AB63" s="718"/>
      <c r="AC63" s="718"/>
      <c r="AD63" s="718"/>
      <c r="AE63" s="718"/>
      <c r="AF63" s="718"/>
      <c r="AG63" s="718"/>
      <c r="AH63" s="718"/>
      <c r="AI63" s="219"/>
      <c r="AJ63" s="288"/>
      <c r="AK63" s="256"/>
      <c r="AL63" s="256"/>
      <c r="AO63" s="239"/>
      <c r="BE63" s="222"/>
    </row>
    <row r="64" spans="1:57" ht="11.5" customHeight="1" x14ac:dyDescent="0.25">
      <c r="A64" s="244"/>
      <c r="B64" s="287"/>
      <c r="C64" s="233"/>
      <c r="D64" s="233"/>
      <c r="E64" s="233"/>
      <c r="F64" s="233"/>
      <c r="G64" s="233"/>
      <c r="H64" s="233"/>
      <c r="I64" s="233"/>
      <c r="J64" s="233"/>
      <c r="K64" s="289"/>
      <c r="L64" s="233"/>
      <c r="M64" s="226"/>
      <c r="N64" s="226"/>
      <c r="O64" s="219"/>
      <c r="P64" s="197"/>
      <c r="Q64" s="313"/>
      <c r="R64" s="240"/>
      <c r="S64" s="240"/>
      <c r="T64" s="240"/>
      <c r="U64" s="240"/>
      <c r="V64" s="240"/>
      <c r="W64" s="240"/>
      <c r="X64" s="240"/>
      <c r="Y64" s="240"/>
      <c r="Z64" s="240"/>
      <c r="AA64" s="313"/>
      <c r="AB64" s="313"/>
      <c r="AC64" s="313"/>
      <c r="AD64" s="313"/>
      <c r="AE64" s="313"/>
      <c r="AF64" s="313"/>
      <c r="AG64" s="313"/>
      <c r="AH64" s="313"/>
      <c r="AI64" s="219"/>
      <c r="AJ64" s="288"/>
      <c r="AK64" s="256"/>
      <c r="AL64" s="256"/>
      <c r="BE64" s="222"/>
    </row>
    <row r="65" spans="1:57" ht="12.75" customHeight="1" x14ac:dyDescent="0.25">
      <c r="A65" s="244"/>
      <c r="B65" s="287"/>
      <c r="C65" s="719" t="s">
        <v>469</v>
      </c>
      <c r="D65" s="720"/>
      <c r="E65" s="720"/>
      <c r="F65" s="720"/>
      <c r="G65" s="720"/>
      <c r="H65" s="720"/>
      <c r="I65" s="720"/>
      <c r="J65" s="721"/>
      <c r="K65" s="289"/>
      <c r="L65" s="233"/>
      <c r="M65" s="226"/>
      <c r="N65" s="227"/>
      <c r="O65" s="240"/>
      <c r="P65" s="197" t="s">
        <v>470</v>
      </c>
      <c r="Q65" s="313"/>
      <c r="R65" s="240"/>
      <c r="S65" s="713" t="s">
        <v>639</v>
      </c>
      <c r="T65" s="713"/>
      <c r="U65" s="713"/>
      <c r="V65" s="713"/>
      <c r="W65" s="713"/>
      <c r="X65" s="713"/>
      <c r="Y65" s="713"/>
      <c r="Z65" s="713"/>
      <c r="AA65" s="713"/>
      <c r="AB65" s="713"/>
      <c r="AC65" s="713"/>
      <c r="AD65" s="713"/>
      <c r="AE65" s="713"/>
      <c r="AF65" s="713"/>
      <c r="AG65" s="713"/>
      <c r="AH65" s="313"/>
      <c r="AI65" s="219"/>
      <c r="AJ65" s="288"/>
      <c r="AK65" s="256"/>
      <c r="AL65" s="256"/>
      <c r="BE65" s="222"/>
    </row>
    <row r="66" spans="1:57" ht="11.5" customHeight="1" thickBot="1" x14ac:dyDescent="0.3">
      <c r="A66" s="244"/>
      <c r="B66" s="290"/>
      <c r="C66" s="252"/>
      <c r="D66" s="251"/>
      <c r="E66" s="250"/>
      <c r="F66" s="250"/>
      <c r="G66" s="251"/>
      <c r="H66" s="251"/>
      <c r="I66" s="252"/>
      <c r="J66" s="252"/>
      <c r="K66" s="252"/>
      <c r="L66" s="252"/>
      <c r="M66" s="252"/>
      <c r="N66" s="252"/>
      <c r="O66" s="250"/>
      <c r="P66" s="252"/>
      <c r="Q66" s="252"/>
      <c r="R66" s="252"/>
      <c r="S66" s="252"/>
      <c r="T66" s="252"/>
      <c r="U66" s="252"/>
      <c r="V66" s="252"/>
      <c r="W66" s="252"/>
      <c r="X66" s="252"/>
      <c r="Y66" s="252"/>
      <c r="Z66" s="252"/>
      <c r="AA66" s="252"/>
      <c r="AB66" s="252"/>
      <c r="AC66" s="252"/>
      <c r="AD66" s="252"/>
      <c r="AE66" s="252"/>
      <c r="AF66" s="252"/>
      <c r="AG66" s="252"/>
      <c r="AH66" s="252"/>
      <c r="AI66" s="252"/>
      <c r="AJ66" s="291"/>
      <c r="AK66" s="228"/>
      <c r="AL66" s="228"/>
      <c r="AM66" s="222"/>
      <c r="AN66" s="222"/>
      <c r="AO66" s="222"/>
      <c r="AP66" s="222"/>
      <c r="AQ66" s="222"/>
      <c r="AR66" s="222"/>
      <c r="AS66" s="222"/>
      <c r="AT66" s="222"/>
      <c r="AU66" s="222"/>
      <c r="AV66" s="222"/>
      <c r="AW66" s="222"/>
      <c r="AX66" s="222"/>
      <c r="AY66" s="222"/>
      <c r="AZ66" s="222"/>
      <c r="BA66" s="222"/>
      <c r="BB66" s="222"/>
      <c r="BC66" s="222"/>
      <c r="BD66" s="222"/>
      <c r="BE66" s="222"/>
    </row>
    <row r="67" spans="1:57" ht="11.5" customHeight="1" x14ac:dyDescent="0.25">
      <c r="A67" s="244"/>
      <c r="B67" s="292"/>
      <c r="C67" s="215"/>
      <c r="D67" s="197"/>
      <c r="E67" s="237"/>
      <c r="F67" s="237"/>
      <c r="G67" s="197"/>
      <c r="H67" s="197"/>
      <c r="I67" s="215"/>
      <c r="J67" s="215"/>
      <c r="K67" s="215"/>
      <c r="L67" s="215"/>
      <c r="M67" s="215"/>
      <c r="N67" s="215"/>
      <c r="O67" s="215"/>
      <c r="P67" s="215"/>
      <c r="Q67" s="215"/>
      <c r="R67" s="215"/>
      <c r="S67" s="215"/>
      <c r="T67" s="215"/>
      <c r="U67" s="215"/>
      <c r="V67" s="215"/>
      <c r="W67" s="215"/>
      <c r="X67" s="215"/>
      <c r="Y67" s="215"/>
      <c r="Z67" s="215"/>
      <c r="AA67" s="215"/>
      <c r="AB67" s="215"/>
      <c r="AC67" s="215"/>
      <c r="AD67" s="215"/>
      <c r="AE67" s="215"/>
      <c r="AF67" s="215"/>
      <c r="AG67" s="215"/>
      <c r="AH67" s="215"/>
      <c r="AI67" s="215"/>
      <c r="AJ67" s="293"/>
      <c r="AK67" s="228"/>
      <c r="AL67" s="228"/>
      <c r="AM67" s="222"/>
      <c r="AN67" s="222"/>
      <c r="AO67" s="222"/>
      <c r="AP67" s="222"/>
      <c r="AQ67" s="222"/>
      <c r="AR67" s="222"/>
      <c r="AS67" s="222"/>
      <c r="AT67" s="222"/>
      <c r="AU67" s="222"/>
      <c r="AV67" s="222"/>
      <c r="AW67" s="222"/>
      <c r="AX67" s="222"/>
      <c r="AY67" s="222"/>
      <c r="AZ67" s="222"/>
      <c r="BA67" s="222"/>
      <c r="BB67" s="222"/>
      <c r="BC67" s="222"/>
      <c r="BD67" s="222"/>
      <c r="BE67" s="222"/>
    </row>
    <row r="68" spans="1:57" ht="12.75" customHeight="1" x14ac:dyDescent="0.3">
      <c r="A68" s="244"/>
      <c r="B68" s="292"/>
      <c r="C68" s="217" t="s">
        <v>21</v>
      </c>
      <c r="D68" s="228"/>
      <c r="E68" s="219"/>
      <c r="F68" s="219"/>
      <c r="G68" s="215"/>
      <c r="H68" s="215"/>
      <c r="I68" s="219"/>
      <c r="J68" s="219"/>
      <c r="K68" s="219"/>
      <c r="L68" s="219"/>
      <c r="M68" s="219"/>
      <c r="N68" s="219"/>
      <c r="O68" s="219"/>
      <c r="P68" s="215"/>
      <c r="Q68" s="219"/>
      <c r="R68" s="219"/>
      <c r="S68" s="219"/>
      <c r="T68" s="241"/>
      <c r="U68" s="219"/>
      <c r="V68" s="219"/>
      <c r="W68" s="219"/>
      <c r="X68" s="215"/>
      <c r="Y68" s="215"/>
      <c r="Z68" s="219"/>
      <c r="AA68" s="219"/>
      <c r="AB68" s="219"/>
      <c r="AC68" s="219"/>
      <c r="AD68" s="219"/>
      <c r="AE68" s="219"/>
      <c r="AF68" s="219"/>
      <c r="AG68" s="215"/>
      <c r="AH68" s="219"/>
      <c r="AI68" s="219"/>
      <c r="AJ68" s="288"/>
      <c r="AK68" s="294"/>
      <c r="AL68" s="256"/>
      <c r="AM68" s="222"/>
      <c r="AN68" s="222"/>
      <c r="AO68" s="222"/>
      <c r="AP68" s="222"/>
      <c r="AQ68" s="222"/>
      <c r="AR68" s="222"/>
      <c r="AS68" s="222"/>
      <c r="AT68" s="222"/>
      <c r="AU68" s="222"/>
      <c r="AV68" s="222"/>
      <c r="AW68" s="222"/>
      <c r="AX68" s="222"/>
      <c r="AY68" s="222"/>
      <c r="AZ68" s="222"/>
      <c r="BA68" s="222"/>
      <c r="BB68" s="222"/>
      <c r="BC68" s="222"/>
      <c r="BD68" s="222"/>
      <c r="BE68" s="222"/>
    </row>
    <row r="69" spans="1:57" ht="5.15" customHeight="1" x14ac:dyDescent="0.25">
      <c r="A69" s="244"/>
      <c r="B69" s="287"/>
      <c r="C69" s="219"/>
      <c r="D69" s="219"/>
      <c r="E69" s="219"/>
      <c r="F69" s="219"/>
      <c r="G69" s="215"/>
      <c r="H69" s="215"/>
      <c r="I69" s="219"/>
      <c r="J69" s="219"/>
      <c r="K69" s="219"/>
      <c r="L69" s="219"/>
      <c r="M69" s="219"/>
      <c r="N69" s="219"/>
      <c r="O69" s="219"/>
      <c r="P69" s="215"/>
      <c r="Q69" s="219"/>
      <c r="R69" s="219"/>
      <c r="S69" s="219"/>
      <c r="T69" s="241"/>
      <c r="U69" s="219"/>
      <c r="V69" s="219"/>
      <c r="W69" s="219"/>
      <c r="X69" s="215"/>
      <c r="Y69" s="215"/>
      <c r="Z69" s="219"/>
      <c r="AA69" s="219"/>
      <c r="AB69" s="219"/>
      <c r="AC69" s="219"/>
      <c r="AD69" s="219"/>
      <c r="AE69" s="219"/>
      <c r="AF69" s="219"/>
      <c r="AG69" s="215"/>
      <c r="AH69" s="219"/>
      <c r="AI69" s="219"/>
      <c r="AJ69" s="288"/>
      <c r="AK69" s="294"/>
      <c r="AL69" s="256"/>
      <c r="AM69" s="222"/>
      <c r="AN69" s="222"/>
      <c r="AO69" s="222"/>
      <c r="AP69" s="222"/>
      <c r="AQ69" s="222"/>
      <c r="AR69" s="222"/>
      <c r="AS69" s="222"/>
      <c r="AT69" s="222"/>
      <c r="AU69" s="222"/>
      <c r="AV69" s="222"/>
      <c r="AW69" s="222"/>
      <c r="AX69" s="222"/>
      <c r="AY69" s="222"/>
      <c r="AZ69" s="222"/>
      <c r="BA69" s="222"/>
      <c r="BB69" s="222"/>
      <c r="BC69" s="222"/>
      <c r="BD69" s="222"/>
      <c r="BE69" s="222"/>
    </row>
    <row r="70" spans="1:57" ht="12.75" customHeight="1" x14ac:dyDescent="0.25">
      <c r="A70" s="244"/>
      <c r="B70" s="295"/>
      <c r="C70" s="699" t="s">
        <v>726</v>
      </c>
      <c r="D70" s="700"/>
      <c r="E70" s="700"/>
      <c r="F70" s="700"/>
      <c r="G70" s="700"/>
      <c r="H70" s="700"/>
      <c r="I70" s="700"/>
      <c r="J70" s="701"/>
      <c r="K70" s="451" t="s">
        <v>660</v>
      </c>
      <c r="L70" s="222"/>
      <c r="M70" s="213"/>
      <c r="N70" s="222"/>
      <c r="AF70" s="435"/>
      <c r="AG70" s="215"/>
      <c r="AH70" s="219"/>
      <c r="AI70" s="219"/>
      <c r="AJ70" s="288"/>
      <c r="AK70" s="294"/>
      <c r="AL70" s="256"/>
      <c r="AM70" s="222"/>
      <c r="AN70" s="222"/>
      <c r="AO70" s="222"/>
      <c r="AP70" s="222"/>
      <c r="AQ70" s="222"/>
      <c r="AR70" s="222"/>
      <c r="AS70" s="222"/>
      <c r="AT70" s="222"/>
      <c r="AU70" s="222"/>
      <c r="AV70" s="222"/>
      <c r="AW70" s="222"/>
      <c r="AX70" s="222"/>
      <c r="AY70" s="222"/>
      <c r="AZ70" s="222"/>
      <c r="BA70" s="222"/>
      <c r="BB70" s="222"/>
      <c r="BC70" s="222"/>
      <c r="BD70" s="222"/>
      <c r="BE70" s="222"/>
    </row>
    <row r="71" spans="1:57" ht="12.75" customHeight="1" x14ac:dyDescent="0.25">
      <c r="A71" s="244"/>
      <c r="B71" s="295"/>
      <c r="C71" s="436"/>
      <c r="D71" s="437"/>
      <c r="E71" s="222"/>
      <c r="F71" s="222"/>
      <c r="I71" s="222"/>
      <c r="J71" s="222"/>
      <c r="K71" s="222"/>
      <c r="L71" s="222"/>
      <c r="N71" s="456"/>
      <c r="P71" s="702" t="s">
        <v>664</v>
      </c>
      <c r="Q71" s="702"/>
      <c r="R71" s="702"/>
      <c r="S71" s="702"/>
      <c r="T71" s="702"/>
      <c r="U71" s="702"/>
      <c r="V71" s="702"/>
      <c r="W71" s="702"/>
      <c r="X71" s="702"/>
      <c r="Y71" s="702"/>
      <c r="Z71" s="702"/>
      <c r="AA71" s="702"/>
      <c r="AB71" s="702"/>
      <c r="AC71" s="702"/>
      <c r="AD71" s="702"/>
      <c r="AE71" s="702"/>
      <c r="AF71" s="702"/>
      <c r="AG71" s="215"/>
      <c r="AH71" s="219"/>
      <c r="AI71" s="219"/>
      <c r="AJ71" s="288"/>
      <c r="AK71" s="294"/>
      <c r="AL71" s="256"/>
      <c r="AM71" s="222"/>
      <c r="AN71" s="222"/>
      <c r="AO71" s="222"/>
      <c r="AP71" s="222"/>
      <c r="AQ71" s="222"/>
      <c r="AR71" s="222"/>
      <c r="AS71" s="222"/>
      <c r="AT71" s="222"/>
      <c r="AU71" s="222"/>
      <c r="AV71" s="222"/>
      <c r="AW71" s="222"/>
      <c r="AX71" s="222"/>
      <c r="AY71" s="222"/>
      <c r="AZ71" s="222"/>
      <c r="BA71" s="222"/>
      <c r="BB71" s="222"/>
      <c r="BC71" s="222"/>
      <c r="BD71" s="222"/>
      <c r="BE71" s="222"/>
    </row>
    <row r="72" spans="1:57" ht="5.15" customHeight="1" x14ac:dyDescent="0.25">
      <c r="A72" s="244"/>
      <c r="B72" s="295"/>
      <c r="C72" s="436"/>
      <c r="E72" s="438"/>
      <c r="F72" s="438"/>
      <c r="G72" s="438"/>
      <c r="H72" s="438"/>
      <c r="I72" s="438"/>
      <c r="J72" s="222"/>
      <c r="K72" s="222"/>
      <c r="L72" s="222"/>
      <c r="M72" s="213"/>
      <c r="N72" s="222"/>
      <c r="O72" s="419"/>
      <c r="P72" s="435"/>
      <c r="Q72" s="435"/>
      <c r="R72" s="435"/>
      <c r="S72" s="435"/>
      <c r="T72" s="435"/>
      <c r="U72" s="435"/>
      <c r="V72" s="435"/>
      <c r="W72" s="435"/>
      <c r="X72" s="435"/>
      <c r="Y72" s="435"/>
      <c r="Z72" s="435"/>
      <c r="AA72" s="435"/>
      <c r="AB72" s="435"/>
      <c r="AC72" s="435"/>
      <c r="AD72" s="435"/>
      <c r="AE72" s="435"/>
      <c r="AF72" s="435"/>
      <c r="AG72" s="215"/>
      <c r="AH72" s="219"/>
      <c r="AI72" s="219"/>
      <c r="AJ72" s="288"/>
      <c r="AK72" s="294"/>
      <c r="AL72" s="256"/>
      <c r="AM72" s="222"/>
      <c r="AN72" s="222"/>
      <c r="AO72" s="222"/>
      <c r="AP72" s="222"/>
      <c r="AQ72" s="222"/>
      <c r="AR72" s="222"/>
      <c r="AS72" s="222"/>
      <c r="AT72" s="222"/>
      <c r="AU72" s="222"/>
      <c r="AV72" s="222"/>
      <c r="AW72" s="222"/>
      <c r="AX72" s="222"/>
      <c r="AY72" s="222"/>
      <c r="AZ72" s="222"/>
      <c r="BA72" s="222"/>
      <c r="BB72" s="222"/>
      <c r="BC72" s="222"/>
      <c r="BD72" s="222"/>
      <c r="BE72" s="222"/>
    </row>
    <row r="73" spans="1:57" ht="12.75" customHeight="1" x14ac:dyDescent="0.25">
      <c r="A73" s="244"/>
      <c r="B73" s="295"/>
      <c r="C73" s="436"/>
      <c r="E73" s="439"/>
      <c r="F73" s="439"/>
      <c r="G73" s="439"/>
      <c r="H73" s="439"/>
      <c r="I73" s="439"/>
      <c r="J73" s="222"/>
      <c r="K73" s="440" t="s">
        <v>665</v>
      </c>
      <c r="L73" s="441"/>
      <c r="N73" s="456"/>
      <c r="P73" s="419" t="str">
        <f>IF(L73="Yes", "Whole-building and Suite Airtightness Testing Report","Whole-building Airtightness Testing Report")</f>
        <v>Whole-building Airtightness Testing Report</v>
      </c>
      <c r="Q73" s="419"/>
      <c r="R73" s="419"/>
      <c r="S73" s="419"/>
      <c r="T73" s="419"/>
      <c r="U73" s="419"/>
      <c r="V73" s="419"/>
      <c r="W73" s="419"/>
      <c r="X73" s="419"/>
      <c r="Y73" s="419"/>
      <c r="Z73" s="419"/>
      <c r="AA73" s="419"/>
      <c r="AB73" s="419"/>
      <c r="AC73" s="419"/>
      <c r="AD73" s="419"/>
      <c r="AE73" s="419"/>
      <c r="AF73" s="419"/>
      <c r="AG73" s="215"/>
      <c r="AH73" s="219"/>
      <c r="AI73" s="219"/>
      <c r="AJ73" s="288"/>
      <c r="AK73" s="294"/>
      <c r="AL73" s="256"/>
      <c r="AM73" s="222"/>
      <c r="AN73" s="222"/>
      <c r="AO73" s="222"/>
      <c r="AP73" s="222"/>
      <c r="AQ73" s="222"/>
      <c r="AR73" s="222"/>
      <c r="AS73" s="222"/>
      <c r="AT73" s="222"/>
      <c r="AU73" s="222"/>
      <c r="AV73" s="222"/>
      <c r="AW73" s="222"/>
      <c r="AX73" s="222"/>
      <c r="AY73" s="222"/>
      <c r="AZ73" s="222"/>
      <c r="BA73" s="222"/>
      <c r="BB73" s="222"/>
      <c r="BC73" s="222"/>
      <c r="BD73" s="222"/>
      <c r="BE73" s="222"/>
    </row>
    <row r="74" spans="1:57" ht="11.5" customHeight="1" x14ac:dyDescent="0.25">
      <c r="A74" s="244"/>
      <c r="B74" s="295"/>
      <c r="C74" s="436"/>
      <c r="D74" s="437"/>
      <c r="E74" s="222"/>
      <c r="F74" s="222"/>
      <c r="I74" s="222"/>
      <c r="J74" s="222"/>
      <c r="K74" s="222"/>
      <c r="L74" s="222"/>
      <c r="M74" s="213"/>
      <c r="N74" s="222"/>
      <c r="O74"/>
      <c r="P74" s="435"/>
      <c r="Q74" s="435"/>
      <c r="R74" s="435"/>
      <c r="S74" s="435"/>
      <c r="T74" s="435"/>
      <c r="U74" s="435"/>
      <c r="V74" s="435"/>
      <c r="W74" s="435"/>
      <c r="X74" s="435"/>
      <c r="Y74" s="435"/>
      <c r="Z74" s="435"/>
      <c r="AA74" s="435"/>
      <c r="AB74" s="435"/>
      <c r="AC74" s="435"/>
      <c r="AD74" s="435"/>
      <c r="AE74" s="435"/>
      <c r="AF74" s="435"/>
      <c r="AG74" s="215"/>
      <c r="AH74" s="219"/>
      <c r="AI74" s="219"/>
      <c r="AJ74" s="288"/>
      <c r="AK74" s="294"/>
      <c r="AL74" s="256"/>
      <c r="AM74" s="222"/>
      <c r="AN74" s="222"/>
      <c r="AO74" s="222"/>
      <c r="AP74" s="222"/>
      <c r="AQ74" s="222"/>
      <c r="AR74" s="222"/>
      <c r="AS74" s="222"/>
      <c r="AT74" s="222"/>
      <c r="AU74" s="222"/>
      <c r="AV74" s="222"/>
      <c r="AW74" s="222"/>
      <c r="AX74" s="222"/>
      <c r="AY74" s="222"/>
      <c r="AZ74" s="222"/>
      <c r="BA74" s="222"/>
      <c r="BB74" s="222"/>
      <c r="BC74" s="222"/>
      <c r="BD74" s="222"/>
      <c r="BE74" s="222"/>
    </row>
    <row r="75" spans="1:57" ht="12.75" customHeight="1" x14ac:dyDescent="0.25">
      <c r="A75" s="244"/>
      <c r="B75" s="295"/>
      <c r="C75" s="703" t="s">
        <v>662</v>
      </c>
      <c r="D75" s="704"/>
      <c r="E75" s="704"/>
      <c r="F75" s="704"/>
      <c r="G75" s="704"/>
      <c r="H75" s="704"/>
      <c r="I75" s="704"/>
      <c r="J75" s="705"/>
      <c r="K75" s="706" t="s">
        <v>103</v>
      </c>
      <c r="L75" s="706"/>
      <c r="M75" s="222"/>
      <c r="N75" s="222"/>
      <c r="O75" s="436"/>
      <c r="P75" s="222"/>
      <c r="Q75" s="222"/>
      <c r="R75" s="222"/>
      <c r="S75" s="222"/>
      <c r="T75" s="222"/>
      <c r="U75" s="222"/>
      <c r="V75" s="222"/>
      <c r="W75" s="222"/>
      <c r="X75" s="222"/>
      <c r="Y75" s="222"/>
      <c r="Z75" s="222"/>
      <c r="AC75" s="222"/>
      <c r="AD75" s="222"/>
      <c r="AE75" s="222"/>
      <c r="AF75" s="222"/>
      <c r="AG75" s="215"/>
      <c r="AH75" s="219"/>
      <c r="AI75" s="219"/>
      <c r="AJ75" s="288"/>
      <c r="AK75" s="294"/>
      <c r="AL75" s="256"/>
      <c r="AM75" s="222"/>
      <c r="AN75" s="222"/>
      <c r="AO75" s="222"/>
      <c r="AP75" s="222"/>
      <c r="AQ75" s="222"/>
      <c r="AR75" s="222"/>
      <c r="AS75" s="222"/>
      <c r="AT75" s="222"/>
      <c r="AU75" s="222"/>
      <c r="AV75" s="222"/>
      <c r="AW75" s="222"/>
      <c r="AX75" s="222"/>
      <c r="AY75" s="222"/>
      <c r="AZ75" s="222"/>
      <c r="BA75" s="222"/>
      <c r="BB75" s="222"/>
      <c r="BC75" s="222"/>
      <c r="BD75" s="222"/>
      <c r="BE75" s="222"/>
    </row>
    <row r="76" spans="1:57" ht="5.15" customHeight="1" x14ac:dyDescent="0.25">
      <c r="A76" s="244"/>
      <c r="B76" s="295"/>
      <c r="C76" s="222"/>
      <c r="D76" s="436"/>
      <c r="E76" s="436"/>
      <c r="F76" s="436"/>
      <c r="G76" s="436"/>
      <c r="H76" s="222"/>
      <c r="K76" s="222"/>
      <c r="M76" s="222"/>
      <c r="N76" s="222"/>
      <c r="O76" s="436"/>
      <c r="P76" s="222"/>
      <c r="Q76" s="222"/>
      <c r="R76" s="222"/>
      <c r="S76" s="222"/>
      <c r="T76" s="222"/>
      <c r="U76" s="222"/>
      <c r="V76" s="222"/>
      <c r="W76" s="222"/>
      <c r="X76" s="222"/>
      <c r="Y76" s="222"/>
      <c r="Z76" s="222"/>
      <c r="AC76" s="222"/>
      <c r="AD76" s="222"/>
      <c r="AE76" s="222"/>
      <c r="AF76" s="222"/>
      <c r="AG76" s="215"/>
      <c r="AH76" s="219"/>
      <c r="AI76" s="219"/>
      <c r="AJ76" s="288"/>
      <c r="AK76" s="294"/>
      <c r="AL76" s="256"/>
      <c r="AM76" s="222"/>
      <c r="AN76" s="222"/>
      <c r="AO76" s="222"/>
      <c r="AP76" s="222"/>
      <c r="AQ76" s="222"/>
      <c r="AR76" s="222"/>
      <c r="AS76" s="222"/>
      <c r="AT76" s="222"/>
      <c r="AU76" s="222"/>
      <c r="AV76" s="222"/>
      <c r="AW76" s="222"/>
      <c r="AX76" s="222"/>
      <c r="AY76" s="222"/>
      <c r="AZ76" s="222"/>
      <c r="BA76" s="222"/>
      <c r="BB76" s="222"/>
      <c r="BC76" s="222"/>
      <c r="BD76" s="222"/>
      <c r="BE76" s="222"/>
    </row>
    <row r="77" spans="1:57" ht="12.75" customHeight="1" x14ac:dyDescent="0.25">
      <c r="A77" s="244"/>
      <c r="B77" s="295"/>
      <c r="C77" s="222"/>
      <c r="D77" s="456"/>
      <c r="E77" s="419" t="s">
        <v>666</v>
      </c>
      <c r="F77" s="419"/>
      <c r="G77" s="419"/>
      <c r="H77" s="419"/>
      <c r="I77" s="419"/>
      <c r="J77" s="419"/>
      <c r="K77" s="419"/>
      <c r="L77" s="419"/>
      <c r="M77" s="419"/>
      <c r="N77" s="456"/>
      <c r="O77" s="222"/>
      <c r="P77" s="419" t="s">
        <v>663</v>
      </c>
      <c r="Q77"/>
      <c r="R77"/>
      <c r="S77"/>
      <c r="T77"/>
      <c r="U77"/>
      <c r="V77"/>
      <c r="W77"/>
      <c r="X77"/>
      <c r="Y77"/>
      <c r="Z77"/>
      <c r="AA77"/>
      <c r="AB77"/>
      <c r="AC77"/>
      <c r="AD77" s="222"/>
      <c r="AE77" s="222"/>
      <c r="AF77" s="222"/>
      <c r="AG77" s="215"/>
      <c r="AH77" s="219"/>
      <c r="AI77" s="219"/>
      <c r="AJ77" s="288"/>
      <c r="AK77" s="294"/>
      <c r="AL77" s="256"/>
      <c r="AM77" s="222"/>
      <c r="AN77" s="222"/>
      <c r="AO77" s="222"/>
      <c r="AP77" s="222"/>
      <c r="AQ77" s="222"/>
      <c r="AR77" s="222"/>
      <c r="AS77" s="222"/>
      <c r="AT77" s="222"/>
      <c r="AU77" s="222"/>
      <c r="AV77" s="222"/>
      <c r="AW77" s="222"/>
      <c r="AX77" s="222"/>
      <c r="AY77" s="222"/>
      <c r="AZ77" s="222"/>
      <c r="BA77" s="222"/>
      <c r="BB77" s="222"/>
      <c r="BC77" s="222"/>
      <c r="BD77" s="222"/>
      <c r="BE77" s="222"/>
    </row>
    <row r="78" spans="1:57" ht="5.15" customHeight="1" thickBot="1" x14ac:dyDescent="0.3">
      <c r="A78" s="244"/>
      <c r="B78" s="245"/>
      <c r="C78" s="246"/>
      <c r="D78" s="247"/>
      <c r="E78" s="248"/>
      <c r="F78" s="249"/>
      <c r="G78" s="250"/>
      <c r="H78" s="251"/>
      <c r="I78" s="252"/>
      <c r="J78" s="252"/>
      <c r="K78" s="252"/>
      <c r="L78" s="252"/>
      <c r="M78" s="252"/>
      <c r="N78" s="252"/>
      <c r="O78" s="253"/>
      <c r="P78" s="254"/>
      <c r="Q78" s="254"/>
      <c r="R78" s="254"/>
      <c r="S78" s="254"/>
      <c r="T78" s="254"/>
      <c r="U78" s="254"/>
      <c r="V78" s="254"/>
      <c r="W78" s="254"/>
      <c r="X78" s="254"/>
      <c r="Y78" s="254"/>
      <c r="Z78" s="254"/>
      <c r="AA78" s="254"/>
      <c r="AB78" s="254"/>
      <c r="AC78" s="254"/>
      <c r="AD78" s="254"/>
      <c r="AE78" s="254"/>
      <c r="AF78" s="254"/>
      <c r="AG78" s="254"/>
      <c r="AH78" s="254"/>
      <c r="AI78" s="254"/>
      <c r="AJ78" s="255"/>
      <c r="AK78" s="256"/>
      <c r="AL78" s="256"/>
      <c r="AM78" s="256"/>
      <c r="AN78" s="222"/>
      <c r="AO78" s="222"/>
      <c r="AP78" s="222"/>
      <c r="AQ78" s="222"/>
      <c r="AR78" s="222"/>
      <c r="AS78" s="222"/>
      <c r="AT78" s="222"/>
      <c r="AU78" s="222"/>
      <c r="AV78" s="222"/>
      <c r="AW78" s="222"/>
      <c r="AX78" s="222"/>
      <c r="AY78" s="222"/>
      <c r="AZ78" s="222"/>
      <c r="BA78" s="222"/>
      <c r="BB78" s="222"/>
      <c r="BC78" s="222"/>
      <c r="BD78" s="222"/>
      <c r="BE78" s="222"/>
    </row>
    <row r="79" spans="1:57" x14ac:dyDescent="0.25">
      <c r="A79" s="211"/>
      <c r="B79" s="215"/>
      <c r="C79" s="777" t="s">
        <v>446</v>
      </c>
      <c r="D79" s="777"/>
      <c r="E79" s="777"/>
      <c r="F79" s="777"/>
      <c r="G79" s="777"/>
      <c r="H79" s="777"/>
      <c r="I79" s="777"/>
      <c r="J79" s="777"/>
      <c r="K79" s="777"/>
      <c r="L79" s="777"/>
      <c r="M79" s="777"/>
      <c r="N79" s="777"/>
      <c r="O79" s="777"/>
      <c r="P79" s="777"/>
      <c r="Q79" s="777"/>
      <c r="R79" s="777"/>
      <c r="S79" s="777"/>
      <c r="T79" s="777"/>
      <c r="U79" s="777"/>
      <c r="V79" s="777"/>
      <c r="W79" s="777"/>
      <c r="X79" s="777"/>
      <c r="Y79" s="777"/>
      <c r="Z79" s="228"/>
      <c r="AA79" s="244"/>
      <c r="AB79" s="257"/>
      <c r="AC79" s="258"/>
      <c r="AD79" s="258"/>
      <c r="AE79" s="259" t="s">
        <v>73</v>
      </c>
      <c r="AF79" s="258"/>
      <c r="AG79" s="162" t="s">
        <v>658</v>
      </c>
      <c r="AH79" s="261"/>
      <c r="AI79" s="228"/>
      <c r="AJ79" s="228"/>
      <c r="AK79" s="228"/>
      <c r="AL79" s="228"/>
      <c r="AM79" s="228"/>
    </row>
    <row r="80" spans="1:57" x14ac:dyDescent="0.25">
      <c r="A80" s="211"/>
      <c r="B80" s="215"/>
      <c r="C80" s="228"/>
      <c r="D80" s="228"/>
      <c r="E80" s="228"/>
      <c r="F80" s="228"/>
      <c r="G80" s="228"/>
      <c r="H80" s="228"/>
      <c r="I80" s="228"/>
      <c r="J80" s="228"/>
      <c r="K80" s="228"/>
      <c r="L80" s="228"/>
      <c r="M80" s="228"/>
      <c r="N80" s="228"/>
      <c r="O80" s="228"/>
      <c r="P80" s="228"/>
      <c r="Q80" s="228"/>
      <c r="R80" s="228"/>
      <c r="S80" s="228"/>
      <c r="T80" s="228"/>
      <c r="U80" s="228"/>
      <c r="V80" s="228"/>
      <c r="W80" s="228"/>
      <c r="X80" s="228"/>
      <c r="Y80" s="228"/>
      <c r="Z80" s="242"/>
      <c r="AA80" s="228"/>
      <c r="AB80" s="228"/>
      <c r="AC80" s="228"/>
      <c r="AD80" s="228"/>
      <c r="AE80" s="228"/>
      <c r="AF80" s="228"/>
      <c r="AG80" s="228"/>
      <c r="AH80" s="228"/>
      <c r="AI80" s="228"/>
      <c r="AJ80" s="228"/>
      <c r="AK80" s="228"/>
      <c r="AL80" s="228"/>
      <c r="AM80" s="228"/>
    </row>
    <row r="81" spans="1:39" x14ac:dyDescent="0.25">
      <c r="A81" s="211"/>
      <c r="B81" s="215"/>
      <c r="C81" s="228"/>
      <c r="D81" s="228"/>
      <c r="E81" s="228"/>
      <c r="F81" s="228"/>
      <c r="G81" s="228"/>
      <c r="H81" s="228"/>
      <c r="I81" s="228"/>
      <c r="J81" s="228"/>
      <c r="K81" s="228"/>
      <c r="L81" s="228"/>
      <c r="M81" s="228"/>
      <c r="N81" s="228"/>
      <c r="O81" s="228"/>
      <c r="P81" s="228"/>
      <c r="Q81" s="228"/>
      <c r="R81" s="228"/>
      <c r="S81" s="228"/>
      <c r="T81" s="228"/>
      <c r="U81" s="228"/>
      <c r="V81" s="228"/>
      <c r="W81" s="228"/>
      <c r="X81" s="228"/>
      <c r="Y81" s="228"/>
      <c r="Z81" s="242"/>
      <c r="AA81" s="228"/>
      <c r="AB81" s="228"/>
      <c r="AC81" s="228"/>
      <c r="AD81" s="228"/>
      <c r="AE81" s="228"/>
      <c r="AF81" s="228"/>
      <c r="AG81" s="228"/>
      <c r="AH81" s="228"/>
      <c r="AI81" s="228"/>
      <c r="AJ81" s="228"/>
      <c r="AK81" s="228"/>
      <c r="AL81" s="228"/>
      <c r="AM81" s="228"/>
    </row>
    <row r="82" spans="1:39" x14ac:dyDescent="0.25">
      <c r="A82" s="211"/>
      <c r="B82" s="215"/>
      <c r="C82" s="228"/>
      <c r="D82" s="228"/>
      <c r="E82" s="228"/>
      <c r="F82" s="228"/>
      <c r="G82" s="228"/>
      <c r="H82" s="228"/>
      <c r="I82" s="228"/>
      <c r="J82" s="228"/>
      <c r="K82" s="228"/>
      <c r="L82" s="228"/>
      <c r="M82" s="228"/>
      <c r="N82" s="228"/>
      <c r="O82" s="228"/>
      <c r="P82" s="228"/>
      <c r="Q82" s="228"/>
      <c r="R82" s="228"/>
      <c r="S82" s="228"/>
      <c r="T82" s="228"/>
      <c r="U82" s="228"/>
      <c r="V82" s="228"/>
      <c r="W82" s="228"/>
      <c r="X82" s="228"/>
      <c r="Y82" s="228"/>
      <c r="Z82" s="242"/>
      <c r="AA82" s="228"/>
      <c r="AB82" s="228"/>
      <c r="AC82" s="228"/>
      <c r="AD82" s="228"/>
      <c r="AE82" s="228"/>
      <c r="AF82" s="228"/>
      <c r="AG82" s="228"/>
      <c r="AH82" s="228"/>
      <c r="AI82" s="228"/>
      <c r="AJ82" s="228"/>
      <c r="AK82" s="228"/>
      <c r="AL82" s="228"/>
      <c r="AM82" s="228"/>
    </row>
    <row r="83" spans="1:39" x14ac:dyDescent="0.25">
      <c r="A83" s="211"/>
      <c r="B83" s="215"/>
      <c r="C83" s="228"/>
      <c r="D83" s="228"/>
      <c r="E83" s="228"/>
      <c r="F83" s="228"/>
      <c r="G83" s="228"/>
      <c r="H83" s="228"/>
      <c r="I83" s="228"/>
      <c r="J83" s="228"/>
      <c r="K83" s="228"/>
      <c r="L83" s="228"/>
      <c r="M83" s="228"/>
      <c r="N83" s="228"/>
      <c r="O83" s="228"/>
      <c r="P83" s="228"/>
      <c r="Q83" s="228"/>
      <c r="R83" s="228"/>
      <c r="S83" s="228"/>
      <c r="T83" s="228"/>
      <c r="U83" s="228"/>
      <c r="V83" s="228"/>
      <c r="W83" s="228"/>
      <c r="X83" s="228"/>
      <c r="Y83" s="228"/>
      <c r="Z83" s="242"/>
      <c r="AA83" s="228"/>
      <c r="AB83" s="228"/>
      <c r="AC83" s="228"/>
      <c r="AD83" s="228"/>
      <c r="AE83" s="228"/>
      <c r="AF83" s="228"/>
      <c r="AG83" s="228"/>
      <c r="AH83" s="228"/>
      <c r="AI83" s="228"/>
      <c r="AJ83" s="228"/>
      <c r="AK83" s="228"/>
      <c r="AL83" s="228"/>
      <c r="AM83" s="228"/>
    </row>
    <row r="84" spans="1:39" x14ac:dyDescent="0.25">
      <c r="A84" s="211"/>
      <c r="B84" s="215"/>
      <c r="C84" s="228"/>
      <c r="D84" s="228"/>
      <c r="E84" s="228"/>
      <c r="F84" s="228"/>
      <c r="G84" s="228"/>
      <c r="H84" s="228"/>
      <c r="I84" s="228"/>
      <c r="J84" s="228"/>
      <c r="K84" s="228"/>
      <c r="L84" s="228"/>
      <c r="M84" s="228"/>
      <c r="N84" s="228"/>
      <c r="O84" s="228"/>
      <c r="P84" s="228"/>
      <c r="Q84" s="228"/>
      <c r="R84" s="228"/>
      <c r="S84" s="228"/>
      <c r="T84" s="228"/>
      <c r="U84" s="228"/>
      <c r="V84" s="228"/>
      <c r="W84" s="228"/>
      <c r="X84" s="228"/>
      <c r="Y84" s="228"/>
      <c r="Z84" s="242"/>
      <c r="AA84" s="228"/>
      <c r="AB84" s="228"/>
      <c r="AC84" s="228"/>
      <c r="AD84" s="228"/>
      <c r="AE84" s="228"/>
      <c r="AF84" s="228"/>
      <c r="AG84" s="228"/>
      <c r="AH84" s="228"/>
      <c r="AI84" s="228"/>
      <c r="AJ84" s="228"/>
      <c r="AK84" s="228"/>
      <c r="AL84" s="228"/>
      <c r="AM84" s="228"/>
    </row>
    <row r="85" spans="1:39" hidden="1" x14ac:dyDescent="0.25">
      <c r="A85" s="211"/>
      <c r="B85" s="215"/>
      <c r="C85" s="215"/>
      <c r="D85" s="228"/>
      <c r="E85" s="228"/>
      <c r="F85" s="228"/>
      <c r="G85" s="228"/>
      <c r="H85" s="228"/>
      <c r="I85" s="228"/>
      <c r="J85" s="228"/>
      <c r="K85" s="228"/>
      <c r="L85" s="228"/>
      <c r="M85" s="228"/>
      <c r="N85" s="228"/>
      <c r="O85" s="228"/>
      <c r="P85" s="228"/>
      <c r="Q85" s="228"/>
      <c r="R85" s="228"/>
      <c r="S85" s="228"/>
      <c r="T85" s="228"/>
      <c r="U85" s="228"/>
      <c r="V85" s="215"/>
      <c r="W85" s="228"/>
      <c r="X85" s="228"/>
      <c r="Y85" s="228"/>
      <c r="Z85" s="228"/>
      <c r="AA85" s="228"/>
      <c r="AB85" s="228"/>
      <c r="AC85" s="228"/>
      <c r="AD85" s="228"/>
      <c r="AE85" s="228"/>
      <c r="AF85" s="228"/>
      <c r="AG85" s="228"/>
      <c r="AH85" s="228"/>
      <c r="AI85" s="228"/>
      <c r="AJ85" s="228"/>
      <c r="AK85" s="228"/>
      <c r="AL85" s="228"/>
      <c r="AM85" s="228"/>
    </row>
    <row r="86" spans="1:39" hidden="1" x14ac:dyDescent="0.25">
      <c r="A86" s="211"/>
      <c r="B86" s="215"/>
      <c r="C86" s="776" t="s">
        <v>46</v>
      </c>
      <c r="D86" s="776"/>
      <c r="E86" s="776"/>
      <c r="F86" s="776"/>
      <c r="G86" s="776"/>
      <c r="H86" s="197"/>
      <c r="I86" s="215"/>
      <c r="J86" s="215"/>
      <c r="K86" s="215"/>
      <c r="L86" s="215"/>
      <c r="M86" s="215"/>
      <c r="N86" s="215"/>
      <c r="O86" s="215"/>
      <c r="P86" s="237"/>
      <c r="Q86" s="215"/>
      <c r="R86" s="215"/>
      <c r="S86" s="215"/>
      <c r="T86" s="215"/>
      <c r="U86" s="215"/>
      <c r="V86" s="215"/>
      <c r="W86" s="228"/>
      <c r="X86" s="228"/>
      <c r="Y86" s="228"/>
      <c r="Z86" s="228"/>
      <c r="AA86" s="228"/>
      <c r="AB86" s="228"/>
      <c r="AC86" s="228"/>
      <c r="AD86" s="228"/>
      <c r="AE86" s="228"/>
      <c r="AF86" s="228"/>
      <c r="AG86" s="228"/>
      <c r="AH86" s="228"/>
      <c r="AI86" s="228"/>
      <c r="AJ86" s="228"/>
      <c r="AK86" s="228"/>
      <c r="AL86" s="228"/>
      <c r="AM86" s="228"/>
    </row>
    <row r="87" spans="1:39" hidden="1" x14ac:dyDescent="0.25">
      <c r="A87" s="211"/>
      <c r="B87" s="215"/>
      <c r="C87" s="197"/>
      <c r="D87" s="197"/>
      <c r="E87" s="197"/>
      <c r="F87" s="197"/>
      <c r="G87" s="197"/>
      <c r="H87" s="197"/>
      <c r="I87" s="215"/>
      <c r="J87" s="215"/>
      <c r="K87" s="772" t="s">
        <v>50</v>
      </c>
      <c r="L87" s="771"/>
      <c r="M87" s="228"/>
      <c r="N87" s="215"/>
      <c r="O87" s="772" t="s">
        <v>51</v>
      </c>
      <c r="P87" s="771"/>
      <c r="Q87" s="215"/>
      <c r="R87" s="772" t="s">
        <v>52</v>
      </c>
      <c r="S87" s="771"/>
      <c r="T87" s="215"/>
      <c r="U87" s="215"/>
      <c r="V87" s="228"/>
      <c r="W87" s="228"/>
      <c r="X87" s="228"/>
      <c r="Y87" s="228"/>
      <c r="Z87" s="228"/>
      <c r="AA87" s="228"/>
      <c r="AB87" s="228"/>
      <c r="AC87" s="228"/>
      <c r="AD87" s="228"/>
      <c r="AE87" s="228"/>
      <c r="AF87" s="228"/>
      <c r="AG87" s="228"/>
      <c r="AH87" s="228"/>
      <c r="AI87" s="228"/>
      <c r="AJ87" s="228"/>
      <c r="AK87" s="228"/>
      <c r="AL87" s="228"/>
      <c r="AM87" s="228"/>
    </row>
    <row r="88" spans="1:39" hidden="1" x14ac:dyDescent="0.25">
      <c r="A88" s="211"/>
      <c r="B88" s="215"/>
      <c r="C88" s="215"/>
      <c r="D88" s="226"/>
      <c r="E88" s="215"/>
      <c r="F88" s="237"/>
      <c r="G88" s="197"/>
      <c r="H88" s="197"/>
      <c r="I88" s="215"/>
      <c r="J88" s="296"/>
      <c r="K88" s="211" t="s">
        <v>53</v>
      </c>
      <c r="L88" s="296"/>
      <c r="M88" s="228"/>
      <c r="N88" s="215"/>
      <c r="O88" s="211" t="s">
        <v>53</v>
      </c>
      <c r="P88" s="296"/>
      <c r="Q88" s="215"/>
      <c r="R88" s="211" t="s">
        <v>47</v>
      </c>
      <c r="S88" s="296"/>
      <c r="T88" s="228"/>
      <c r="U88" s="215"/>
      <c r="V88" s="228"/>
      <c r="W88" s="263"/>
      <c r="X88" s="228"/>
      <c r="Y88" s="228"/>
      <c r="Z88" s="228"/>
      <c r="AA88" s="228"/>
      <c r="AB88" s="228"/>
      <c r="AC88" s="228"/>
      <c r="AD88" s="228"/>
      <c r="AE88" s="228"/>
      <c r="AF88" s="228"/>
      <c r="AG88" s="228"/>
      <c r="AH88" s="228"/>
      <c r="AI88" s="228"/>
      <c r="AJ88" s="228"/>
      <c r="AK88" s="228"/>
      <c r="AL88" s="228"/>
      <c r="AM88" s="228"/>
    </row>
    <row r="89" spans="1:39" hidden="1" x14ac:dyDescent="0.25">
      <c r="A89" s="211"/>
      <c r="B89" s="215"/>
      <c r="C89" s="215"/>
      <c r="D89" s="226"/>
      <c r="E89" s="215"/>
      <c r="F89" s="237"/>
      <c r="G89" s="197"/>
      <c r="H89" s="197"/>
      <c r="I89" s="215"/>
      <c r="J89" s="296"/>
      <c r="K89" s="296"/>
      <c r="L89" s="296"/>
      <c r="M89" s="228"/>
      <c r="N89" s="215"/>
      <c r="O89" s="211" t="s">
        <v>18</v>
      </c>
      <c r="P89" s="296"/>
      <c r="Q89" s="215"/>
      <c r="R89" s="211" t="s">
        <v>48</v>
      </c>
      <c r="S89" s="296"/>
      <c r="T89" s="228"/>
      <c r="U89" s="215"/>
      <c r="V89" s="228"/>
      <c r="W89" s="263"/>
      <c r="X89" s="228"/>
      <c r="Y89" s="228"/>
      <c r="Z89" s="228"/>
      <c r="AA89" s="228"/>
      <c r="AB89" s="228"/>
      <c r="AC89" s="228"/>
      <c r="AD89" s="228"/>
      <c r="AE89" s="228"/>
      <c r="AF89" s="228"/>
      <c r="AG89" s="228"/>
      <c r="AH89" s="228"/>
      <c r="AI89" s="228"/>
      <c r="AJ89" s="228"/>
      <c r="AK89" s="228"/>
      <c r="AL89" s="228"/>
      <c r="AM89" s="228"/>
    </row>
    <row r="90" spans="1:39" hidden="1" x14ac:dyDescent="0.25">
      <c r="A90" s="211"/>
      <c r="B90" s="215"/>
      <c r="C90" s="215"/>
      <c r="D90" s="228"/>
      <c r="E90" s="296"/>
      <c r="F90" s="237"/>
      <c r="G90" s="197"/>
      <c r="H90" s="197"/>
      <c r="I90" s="215"/>
      <c r="J90" s="296"/>
      <c r="K90" s="296"/>
      <c r="L90" s="228"/>
      <c r="M90" s="228"/>
      <c r="N90" s="215"/>
      <c r="O90" s="296"/>
      <c r="P90" s="296"/>
      <c r="Q90" s="215"/>
      <c r="R90" s="228"/>
      <c r="S90" s="237"/>
      <c r="T90" s="228"/>
      <c r="U90" s="215"/>
      <c r="V90" s="228"/>
      <c r="W90" s="228"/>
      <c r="X90" s="228"/>
      <c r="Y90" s="228"/>
      <c r="Z90" s="228"/>
      <c r="AA90" s="228"/>
      <c r="AB90" s="228"/>
      <c r="AC90" s="228"/>
      <c r="AD90" s="228"/>
      <c r="AE90" s="228"/>
      <c r="AF90" s="228"/>
      <c r="AG90" s="228"/>
      <c r="AH90" s="228"/>
      <c r="AI90" s="228"/>
      <c r="AJ90" s="228"/>
      <c r="AK90" s="228"/>
      <c r="AL90" s="228"/>
      <c r="AM90" s="228"/>
    </row>
    <row r="91" spans="1:39" hidden="1" x14ac:dyDescent="0.25">
      <c r="A91" s="211"/>
      <c r="B91" s="215"/>
      <c r="C91" s="265"/>
      <c r="D91" s="266"/>
      <c r="E91" s="215"/>
      <c r="F91" s="215"/>
      <c r="G91" s="296"/>
      <c r="H91" s="215"/>
      <c r="I91" s="296"/>
      <c r="J91" s="296"/>
      <c r="K91" s="296"/>
      <c r="L91" s="228"/>
      <c r="M91" s="228"/>
      <c r="N91" s="215"/>
      <c r="O91" s="197"/>
      <c r="P91" s="215"/>
      <c r="Q91" s="215"/>
      <c r="R91" s="215"/>
      <c r="S91" s="215"/>
      <c r="T91" s="215"/>
      <c r="U91" s="215"/>
      <c r="V91" s="215"/>
      <c r="W91" s="228"/>
      <c r="X91" s="228"/>
      <c r="Y91" s="228"/>
      <c r="Z91" s="228"/>
      <c r="AA91" s="228"/>
      <c r="AB91" s="228"/>
      <c r="AC91" s="228"/>
      <c r="AD91" s="228"/>
      <c r="AE91" s="228"/>
      <c r="AF91" s="228"/>
      <c r="AG91" s="228"/>
      <c r="AH91" s="228"/>
      <c r="AI91" s="228"/>
      <c r="AJ91" s="228"/>
      <c r="AK91" s="228"/>
      <c r="AL91" s="228"/>
      <c r="AM91" s="228"/>
    </row>
    <row r="92" spans="1:39" hidden="1" x14ac:dyDescent="0.25">
      <c r="A92" s="211"/>
      <c r="B92" s="267"/>
      <c r="C92" s="266"/>
      <c r="D92" s="770" t="s">
        <v>67</v>
      </c>
      <c r="E92" s="781"/>
      <c r="F92" s="781"/>
      <c r="G92" s="781"/>
      <c r="H92" s="781"/>
      <c r="I92" s="781"/>
      <c r="J92" s="771"/>
      <c r="K92" s="215"/>
      <c r="L92" s="215"/>
      <c r="M92" s="215"/>
      <c r="N92" s="215"/>
      <c r="O92" s="772" t="s">
        <v>227</v>
      </c>
      <c r="P92" s="781"/>
      <c r="Q92" s="781"/>
      <c r="R92" s="781"/>
      <c r="S92" s="781"/>
      <c r="T92" s="781"/>
      <c r="U92" s="781"/>
      <c r="V92" s="781"/>
      <c r="W92" s="781"/>
      <c r="X92" s="781"/>
      <c r="Y92" s="781"/>
      <c r="Z92" s="781"/>
      <c r="AA92" s="781"/>
      <c r="AB92" s="771"/>
      <c r="AC92" s="228"/>
      <c r="AD92" s="228"/>
      <c r="AE92" s="228"/>
      <c r="AF92" s="228"/>
      <c r="AG92" s="228"/>
      <c r="AH92" s="228"/>
      <c r="AI92" s="228"/>
      <c r="AJ92" s="228"/>
      <c r="AK92" s="228"/>
      <c r="AL92" s="228"/>
      <c r="AM92" s="228"/>
    </row>
    <row r="93" spans="1:39" hidden="1" x14ac:dyDescent="0.25">
      <c r="A93" s="211"/>
      <c r="B93" s="267"/>
      <c r="C93" s="215"/>
      <c r="D93" s="219" t="s">
        <v>1</v>
      </c>
      <c r="E93" s="215"/>
      <c r="F93" s="215"/>
      <c r="G93" s="215"/>
      <c r="H93" s="215"/>
      <c r="I93" s="215"/>
      <c r="J93" s="215"/>
      <c r="K93" s="215"/>
      <c r="L93" s="215"/>
      <c r="M93" s="215"/>
      <c r="N93" s="215"/>
      <c r="O93" s="228" t="s">
        <v>56</v>
      </c>
      <c r="P93" s="215"/>
      <c r="Q93" s="215"/>
      <c r="R93" s="215"/>
      <c r="S93" s="215"/>
      <c r="T93" s="215"/>
      <c r="U93" s="215"/>
      <c r="V93" s="215"/>
      <c r="W93" s="228"/>
      <c r="X93" s="228"/>
      <c r="Y93" s="228"/>
      <c r="Z93" s="228"/>
      <c r="AA93" s="228"/>
      <c r="AB93" s="228"/>
      <c r="AC93" s="228"/>
      <c r="AD93" s="228"/>
      <c r="AE93" s="228"/>
      <c r="AF93" s="228"/>
      <c r="AG93" s="228"/>
      <c r="AH93" s="228"/>
      <c r="AI93" s="228"/>
      <c r="AJ93" s="228"/>
      <c r="AK93" s="228"/>
      <c r="AL93" s="228"/>
      <c r="AM93" s="228"/>
    </row>
    <row r="94" spans="1:39" hidden="1" x14ac:dyDescent="0.25">
      <c r="A94" s="211"/>
      <c r="B94" s="267"/>
      <c r="C94" s="215"/>
      <c r="D94" s="219" t="s">
        <v>0</v>
      </c>
      <c r="E94" s="215"/>
      <c r="F94" s="215"/>
      <c r="G94" s="215"/>
      <c r="H94" s="215"/>
      <c r="I94" s="215"/>
      <c r="J94" s="215"/>
      <c r="K94" s="215"/>
      <c r="L94" s="215"/>
      <c r="M94" s="215"/>
      <c r="N94" s="215"/>
      <c r="O94" s="228" t="s">
        <v>71</v>
      </c>
      <c r="P94" s="215"/>
      <c r="Q94" s="215"/>
      <c r="R94" s="215"/>
      <c r="S94" s="215"/>
      <c r="T94" s="215"/>
      <c r="U94" s="215"/>
      <c r="V94" s="215"/>
      <c r="W94" s="228"/>
      <c r="X94" s="228"/>
      <c r="Y94" s="228"/>
      <c r="Z94" s="228"/>
      <c r="AA94" s="228"/>
      <c r="AB94" s="228"/>
      <c r="AC94" s="228"/>
      <c r="AD94" s="228"/>
      <c r="AE94" s="228"/>
      <c r="AF94" s="228"/>
      <c r="AG94" s="228"/>
      <c r="AH94" s="228"/>
      <c r="AI94" s="228"/>
      <c r="AJ94" s="228"/>
      <c r="AK94" s="228"/>
      <c r="AL94" s="228"/>
      <c r="AM94" s="228"/>
    </row>
    <row r="95" spans="1:39" hidden="1" x14ac:dyDescent="0.25">
      <c r="A95" s="211"/>
      <c r="B95" s="267"/>
      <c r="C95" s="215"/>
      <c r="D95" s="219" t="s">
        <v>64</v>
      </c>
      <c r="E95" s="215"/>
      <c r="F95" s="215"/>
      <c r="G95" s="215"/>
      <c r="H95" s="215"/>
      <c r="I95" s="215"/>
      <c r="J95" s="215"/>
      <c r="K95" s="215"/>
      <c r="L95" s="215"/>
      <c r="M95" s="215"/>
      <c r="N95" s="215"/>
      <c r="O95" s="268" t="s">
        <v>11</v>
      </c>
      <c r="P95" s="215"/>
      <c r="Q95" s="215"/>
      <c r="R95" s="215"/>
      <c r="S95" s="215"/>
      <c r="T95" s="215"/>
      <c r="U95" s="215"/>
      <c r="V95" s="215"/>
      <c r="W95" s="228"/>
      <c r="X95" s="228"/>
      <c r="Y95" s="228"/>
      <c r="Z95" s="228"/>
      <c r="AA95" s="228"/>
      <c r="AB95" s="228"/>
      <c r="AC95" s="228"/>
      <c r="AD95" s="228"/>
      <c r="AE95" s="228"/>
      <c r="AF95" s="228"/>
      <c r="AG95" s="228"/>
      <c r="AH95" s="228"/>
      <c r="AI95" s="228"/>
      <c r="AJ95" s="228"/>
      <c r="AK95" s="228"/>
      <c r="AL95" s="228"/>
      <c r="AM95" s="228"/>
    </row>
    <row r="96" spans="1:39" hidden="1" x14ac:dyDescent="0.25">
      <c r="A96" s="211"/>
      <c r="B96" s="215"/>
      <c r="C96" s="215"/>
      <c r="D96" s="269" t="s">
        <v>2</v>
      </c>
      <c r="E96" s="215"/>
      <c r="F96" s="215"/>
      <c r="G96" s="215"/>
      <c r="H96" s="215"/>
      <c r="I96" s="215"/>
      <c r="J96" s="215"/>
      <c r="K96" s="215"/>
      <c r="L96" s="215"/>
      <c r="M96" s="297"/>
      <c r="N96" s="297"/>
      <c r="O96" s="298" t="s">
        <v>343</v>
      </c>
      <c r="P96" s="297"/>
      <c r="Q96" s="297"/>
      <c r="R96" s="297"/>
      <c r="S96" s="297"/>
      <c r="T96" s="297"/>
      <c r="U96" s="297"/>
      <c r="V96" s="297"/>
      <c r="W96" s="298"/>
      <c r="X96" s="298"/>
      <c r="Y96" s="298"/>
      <c r="Z96" s="298"/>
      <c r="AA96" s="298"/>
      <c r="AB96" s="228"/>
      <c r="AC96" s="228"/>
      <c r="AD96" s="228"/>
      <c r="AE96" s="228"/>
      <c r="AF96" s="228"/>
      <c r="AG96" s="228"/>
      <c r="AH96" s="228"/>
      <c r="AI96" s="228"/>
      <c r="AJ96" s="228"/>
      <c r="AK96" s="228"/>
      <c r="AL96" s="228"/>
      <c r="AM96" s="228"/>
    </row>
    <row r="97" spans="1:39" ht="13" hidden="1" x14ac:dyDescent="0.3">
      <c r="A97" s="211"/>
      <c r="B97" s="270"/>
      <c r="C97" s="215"/>
      <c r="D97" s="219" t="s">
        <v>63</v>
      </c>
      <c r="E97" s="215"/>
      <c r="F97" s="215"/>
      <c r="G97" s="215"/>
      <c r="H97" s="215"/>
      <c r="I97" s="215"/>
      <c r="J97" s="215"/>
      <c r="K97" s="215"/>
      <c r="L97" s="215"/>
      <c r="M97" s="215"/>
      <c r="N97" s="215"/>
      <c r="O97" s="268" t="s">
        <v>8</v>
      </c>
      <c r="P97" s="215"/>
      <c r="Q97" s="215"/>
      <c r="R97" s="215"/>
      <c r="S97" s="215"/>
      <c r="T97" s="215"/>
      <c r="U97" s="215"/>
      <c r="V97" s="215"/>
      <c r="W97" s="228"/>
      <c r="X97" s="228"/>
      <c r="Y97" s="228"/>
      <c r="Z97" s="228"/>
      <c r="AA97" s="228"/>
      <c r="AB97" s="228"/>
      <c r="AC97" s="228"/>
      <c r="AD97" s="228"/>
      <c r="AE97" s="228"/>
      <c r="AF97" s="228"/>
      <c r="AG97" s="228"/>
      <c r="AH97" s="228"/>
      <c r="AI97" s="228"/>
      <c r="AJ97" s="228"/>
      <c r="AK97" s="228"/>
      <c r="AL97" s="228"/>
      <c r="AM97" s="228"/>
    </row>
    <row r="98" spans="1:39" hidden="1" x14ac:dyDescent="0.25">
      <c r="A98" s="211"/>
      <c r="B98" s="271"/>
      <c r="C98" s="272"/>
      <c r="D98" s="273" t="s">
        <v>341</v>
      </c>
      <c r="E98" s="272"/>
      <c r="F98" s="215"/>
      <c r="G98" s="215"/>
      <c r="H98" s="215"/>
      <c r="I98" s="215"/>
      <c r="J98" s="215"/>
      <c r="K98" s="215"/>
      <c r="L98" s="215"/>
      <c r="M98" s="215"/>
      <c r="N98" s="215"/>
      <c r="O98" s="232" t="s">
        <v>23</v>
      </c>
      <c r="P98" s="215"/>
      <c r="Q98" s="215"/>
      <c r="R98" s="215"/>
      <c r="S98" s="215"/>
      <c r="T98" s="215"/>
      <c r="U98" s="215"/>
      <c r="V98" s="215"/>
      <c r="W98" s="228"/>
      <c r="X98" s="228"/>
      <c r="Y98" s="228"/>
      <c r="Z98" s="228"/>
      <c r="AA98" s="228"/>
      <c r="AB98" s="228"/>
      <c r="AC98" s="228"/>
      <c r="AD98" s="228"/>
      <c r="AE98" s="228"/>
      <c r="AF98" s="228"/>
      <c r="AG98" s="228"/>
      <c r="AH98" s="228"/>
      <c r="AI98" s="228"/>
      <c r="AJ98" s="228"/>
      <c r="AK98" s="228"/>
      <c r="AL98" s="228"/>
      <c r="AM98" s="228"/>
    </row>
    <row r="99" spans="1:39" hidden="1" x14ac:dyDescent="0.25">
      <c r="A99" s="211"/>
      <c r="B99" s="271"/>
      <c r="C99" s="272"/>
      <c r="D99" s="272"/>
      <c r="E99" s="272"/>
      <c r="F99" s="215"/>
      <c r="G99" s="215"/>
      <c r="H99" s="215"/>
      <c r="I99" s="215"/>
      <c r="J99" s="215"/>
      <c r="K99" s="215"/>
      <c r="L99" s="215"/>
      <c r="M99" s="215"/>
      <c r="N99" s="215"/>
      <c r="O99" s="232" t="s">
        <v>24</v>
      </c>
      <c r="P99" s="215"/>
      <c r="Q99" s="215"/>
      <c r="R99" s="215"/>
      <c r="S99" s="215"/>
      <c r="T99" s="215"/>
      <c r="U99" s="215"/>
      <c r="V99" s="215"/>
      <c r="W99" s="228"/>
      <c r="X99" s="228"/>
      <c r="Y99" s="228"/>
      <c r="Z99" s="228"/>
      <c r="AA99" s="228"/>
      <c r="AB99" s="228"/>
      <c r="AC99" s="228"/>
      <c r="AD99" s="228"/>
      <c r="AE99" s="228"/>
      <c r="AF99" s="228"/>
      <c r="AG99" s="228"/>
      <c r="AH99" s="228"/>
      <c r="AI99" s="228"/>
      <c r="AJ99" s="228"/>
      <c r="AK99" s="228"/>
      <c r="AL99" s="228"/>
      <c r="AM99" s="228"/>
    </row>
    <row r="100" spans="1:39" hidden="1" x14ac:dyDescent="0.25">
      <c r="A100" s="211"/>
      <c r="B100" s="272"/>
      <c r="C100" s="272"/>
      <c r="D100" s="272"/>
      <c r="E100" s="272"/>
      <c r="F100" s="215"/>
      <c r="G100" s="215"/>
      <c r="H100" s="215"/>
      <c r="I100" s="215"/>
      <c r="J100" s="215"/>
      <c r="K100" s="215"/>
      <c r="L100" s="215"/>
      <c r="M100" s="215"/>
      <c r="N100" s="215"/>
      <c r="O100" s="226" t="s">
        <v>229</v>
      </c>
      <c r="P100" s="215"/>
      <c r="Q100" s="215"/>
      <c r="R100" s="215"/>
      <c r="S100" s="215"/>
      <c r="T100" s="215"/>
      <c r="U100" s="215"/>
      <c r="V100" s="215"/>
      <c r="W100" s="228"/>
      <c r="X100" s="228"/>
      <c r="Y100" s="228"/>
      <c r="Z100" s="228"/>
      <c r="AA100" s="228"/>
      <c r="AB100" s="228"/>
      <c r="AC100" s="228"/>
      <c r="AD100" s="228"/>
      <c r="AE100" s="228"/>
      <c r="AF100" s="228"/>
      <c r="AG100" s="228"/>
      <c r="AH100" s="228"/>
      <c r="AI100" s="228"/>
      <c r="AJ100" s="228"/>
      <c r="AK100" s="228"/>
      <c r="AL100" s="228"/>
      <c r="AM100" s="228"/>
    </row>
    <row r="101" spans="1:39" hidden="1" x14ac:dyDescent="0.25">
      <c r="A101" s="211"/>
      <c r="B101" s="272"/>
      <c r="C101" s="271"/>
      <c r="D101" s="271"/>
      <c r="E101" s="272"/>
      <c r="F101" s="215"/>
      <c r="G101" s="215"/>
      <c r="H101" s="215"/>
      <c r="I101" s="215"/>
      <c r="J101" s="215"/>
      <c r="K101" s="215"/>
      <c r="L101" s="215"/>
      <c r="M101" s="215"/>
      <c r="N101" s="215"/>
      <c r="O101" s="225" t="s">
        <v>10</v>
      </c>
      <c r="P101" s="215"/>
      <c r="Q101" s="215"/>
      <c r="R101" s="215"/>
      <c r="S101" s="215"/>
      <c r="T101" s="215"/>
      <c r="U101" s="215"/>
      <c r="V101" s="215"/>
      <c r="W101" s="228"/>
      <c r="X101" s="228"/>
      <c r="Y101" s="228"/>
      <c r="Z101" s="228"/>
      <c r="AA101" s="228"/>
      <c r="AB101" s="228"/>
      <c r="AC101" s="228"/>
      <c r="AD101" s="228"/>
      <c r="AE101" s="228"/>
      <c r="AF101" s="228"/>
      <c r="AG101" s="228"/>
      <c r="AH101" s="228"/>
      <c r="AI101" s="228"/>
      <c r="AJ101" s="228"/>
      <c r="AK101" s="228"/>
      <c r="AL101" s="228"/>
      <c r="AM101" s="228"/>
    </row>
    <row r="102" spans="1:39" hidden="1" x14ac:dyDescent="0.25">
      <c r="A102" s="211"/>
      <c r="B102" s="272"/>
      <c r="C102" s="272"/>
      <c r="D102" s="228"/>
      <c r="E102" s="272"/>
      <c r="F102" s="215"/>
      <c r="G102" s="215"/>
      <c r="H102" s="215"/>
      <c r="I102" s="215"/>
      <c r="J102" s="215"/>
      <c r="K102" s="215"/>
      <c r="L102" s="215"/>
      <c r="M102" s="215"/>
      <c r="N102" s="215"/>
      <c r="O102" s="225" t="s">
        <v>13</v>
      </c>
      <c r="P102" s="215"/>
      <c r="Q102" s="215"/>
      <c r="R102" s="215"/>
      <c r="S102" s="215"/>
      <c r="T102" s="215"/>
      <c r="U102" s="215"/>
      <c r="V102" s="215"/>
      <c r="W102" s="228"/>
      <c r="X102" s="228"/>
      <c r="Y102" s="228"/>
      <c r="Z102" s="228"/>
      <c r="AA102" s="228"/>
      <c r="AB102" s="228"/>
      <c r="AC102" s="228"/>
      <c r="AD102" s="228"/>
      <c r="AE102" s="228"/>
      <c r="AF102" s="228"/>
      <c r="AG102" s="228"/>
      <c r="AH102" s="228"/>
      <c r="AI102" s="228"/>
      <c r="AJ102" s="228"/>
      <c r="AK102" s="228"/>
      <c r="AL102" s="228"/>
      <c r="AM102" s="228"/>
    </row>
    <row r="103" spans="1:39" hidden="1" x14ac:dyDescent="0.25">
      <c r="A103" s="211"/>
      <c r="B103" s="271"/>
      <c r="C103" s="265"/>
      <c r="D103" s="266"/>
      <c r="E103" s="215"/>
      <c r="F103" s="215"/>
      <c r="G103" s="215"/>
      <c r="H103" s="215"/>
      <c r="I103" s="215"/>
      <c r="J103" s="215"/>
      <c r="K103" s="215"/>
      <c r="L103" s="215"/>
      <c r="M103" s="215"/>
      <c r="N103" s="215"/>
      <c r="O103" s="273" t="s">
        <v>342</v>
      </c>
      <c r="P103" s="231"/>
      <c r="Q103" s="215"/>
      <c r="R103" s="215"/>
      <c r="S103" s="215"/>
      <c r="T103" s="215"/>
      <c r="U103" s="215"/>
      <c r="V103" s="215"/>
      <c r="W103" s="228"/>
      <c r="X103" s="228"/>
      <c r="Y103" s="228"/>
      <c r="Z103" s="228"/>
      <c r="AA103" s="228"/>
      <c r="AB103" s="228"/>
      <c r="AC103" s="228"/>
      <c r="AD103" s="228"/>
      <c r="AE103" s="228"/>
      <c r="AF103" s="228"/>
      <c r="AG103" s="228"/>
      <c r="AH103" s="228"/>
      <c r="AI103" s="228"/>
      <c r="AJ103" s="228"/>
      <c r="AK103" s="228"/>
      <c r="AL103" s="228"/>
      <c r="AM103" s="228"/>
    </row>
    <row r="104" spans="1:39" hidden="1" x14ac:dyDescent="0.25">
      <c r="A104" s="211"/>
      <c r="B104" s="271"/>
      <c r="C104" s="265"/>
      <c r="D104" s="266"/>
      <c r="E104" s="215"/>
      <c r="F104" s="215"/>
      <c r="G104" s="215"/>
      <c r="H104" s="215"/>
      <c r="I104" s="215"/>
      <c r="J104" s="215"/>
      <c r="K104" s="215"/>
      <c r="L104" s="215"/>
      <c r="M104" s="215"/>
      <c r="N104" s="215"/>
      <c r="O104" s="228"/>
      <c r="P104" s="231"/>
      <c r="Q104" s="215"/>
      <c r="R104" s="215"/>
      <c r="S104" s="215"/>
      <c r="T104" s="215"/>
      <c r="U104" s="215"/>
      <c r="V104" s="215"/>
      <c r="W104" s="228"/>
      <c r="X104" s="228"/>
      <c r="Y104" s="228"/>
      <c r="Z104" s="228"/>
      <c r="AA104" s="228"/>
      <c r="AB104" s="228"/>
      <c r="AC104" s="228"/>
      <c r="AD104" s="228"/>
      <c r="AE104" s="228"/>
      <c r="AF104" s="228"/>
      <c r="AG104" s="228"/>
      <c r="AH104" s="228"/>
      <c r="AI104" s="228"/>
      <c r="AJ104" s="228"/>
      <c r="AK104" s="228"/>
      <c r="AL104" s="228"/>
      <c r="AM104" s="228"/>
    </row>
    <row r="105" spans="1:39" x14ac:dyDescent="0.25">
      <c r="A105" s="211"/>
      <c r="B105" s="215"/>
      <c r="C105" s="265"/>
      <c r="D105" s="266"/>
      <c r="E105" s="215"/>
      <c r="F105" s="215"/>
      <c r="G105" s="215"/>
      <c r="H105" s="215"/>
      <c r="I105" s="215"/>
      <c r="J105" s="215"/>
      <c r="K105" s="215"/>
      <c r="L105" s="215"/>
      <c r="M105" s="215"/>
      <c r="N105" s="215"/>
      <c r="O105" s="197"/>
      <c r="P105" s="215"/>
      <c r="Q105" s="215"/>
      <c r="R105" s="215"/>
      <c r="S105" s="215"/>
      <c r="T105" s="215"/>
      <c r="U105" s="215"/>
      <c r="V105" s="215"/>
      <c r="W105" s="228"/>
      <c r="X105" s="228"/>
      <c r="Y105" s="228"/>
      <c r="Z105" s="228"/>
      <c r="AA105" s="228"/>
      <c r="AB105" s="228"/>
      <c r="AC105" s="228"/>
      <c r="AD105" s="228"/>
      <c r="AE105" s="228"/>
      <c r="AF105" s="228"/>
      <c r="AG105" s="228"/>
      <c r="AH105" s="228"/>
      <c r="AI105" s="228"/>
      <c r="AJ105" s="228"/>
      <c r="AK105" s="228"/>
      <c r="AL105" s="228"/>
      <c r="AM105" s="228"/>
    </row>
    <row r="106" spans="1:39" x14ac:dyDescent="0.25">
      <c r="A106" s="211"/>
      <c r="B106" s="215"/>
      <c r="C106" s="265"/>
      <c r="D106" s="266"/>
      <c r="E106" s="215"/>
      <c r="F106" s="215"/>
      <c r="G106" s="215"/>
      <c r="H106" s="215"/>
      <c r="I106" s="215"/>
      <c r="J106" s="215"/>
      <c r="K106" s="215"/>
      <c r="L106" s="215"/>
      <c r="M106" s="215"/>
      <c r="N106" s="215"/>
      <c r="O106" s="197"/>
      <c r="P106" s="231"/>
      <c r="Q106" s="215"/>
      <c r="R106" s="215"/>
      <c r="S106" s="215"/>
      <c r="T106" s="215"/>
      <c r="U106" s="215"/>
      <c r="V106" s="215"/>
      <c r="W106" s="228"/>
      <c r="X106" s="228"/>
      <c r="Y106" s="228"/>
      <c r="Z106" s="228"/>
      <c r="AA106" s="228"/>
      <c r="AB106" s="228"/>
      <c r="AC106" s="228"/>
      <c r="AD106" s="228"/>
      <c r="AE106" s="228"/>
      <c r="AF106" s="228"/>
      <c r="AG106" s="228"/>
      <c r="AH106" s="228"/>
      <c r="AI106" s="228"/>
      <c r="AJ106" s="228"/>
      <c r="AK106" s="228"/>
      <c r="AL106" s="228"/>
      <c r="AM106" s="228"/>
    </row>
    <row r="107" spans="1:39" x14ac:dyDescent="0.25">
      <c r="A107" s="211"/>
      <c r="B107" s="271"/>
      <c r="C107" s="265"/>
      <c r="D107" s="266"/>
      <c r="E107" s="215"/>
      <c r="F107" s="215"/>
      <c r="G107" s="215"/>
      <c r="H107" s="215"/>
      <c r="I107" s="215"/>
      <c r="J107" s="215"/>
      <c r="K107" s="215"/>
      <c r="L107" s="215"/>
      <c r="M107" s="215"/>
      <c r="N107" s="215"/>
      <c r="O107" s="215"/>
      <c r="P107" s="215"/>
      <c r="Q107" s="215"/>
      <c r="R107" s="215"/>
      <c r="S107" s="215"/>
      <c r="T107" s="215"/>
      <c r="U107" s="215"/>
      <c r="V107" s="215"/>
      <c r="W107" s="228"/>
      <c r="X107" s="228"/>
      <c r="Y107" s="228"/>
      <c r="Z107" s="228"/>
      <c r="AA107" s="228"/>
      <c r="AB107" s="228"/>
      <c r="AC107" s="228"/>
      <c r="AD107" s="228"/>
      <c r="AE107" s="228"/>
      <c r="AF107" s="228"/>
      <c r="AG107" s="228"/>
      <c r="AH107" s="228"/>
      <c r="AI107" s="228"/>
      <c r="AJ107" s="228"/>
      <c r="AK107" s="228"/>
      <c r="AL107" s="228"/>
      <c r="AM107" s="228"/>
    </row>
    <row r="108" spans="1:39" x14ac:dyDescent="0.25">
      <c r="A108" s="211"/>
      <c r="B108" s="271"/>
      <c r="C108" s="215"/>
      <c r="D108" s="215"/>
      <c r="E108" s="215"/>
      <c r="F108" s="215"/>
      <c r="G108" s="215"/>
      <c r="H108" s="215"/>
      <c r="I108" s="215"/>
      <c r="J108" s="215"/>
      <c r="K108" s="215"/>
      <c r="L108" s="215"/>
      <c r="M108" s="215"/>
      <c r="N108" s="215"/>
      <c r="O108" s="228"/>
      <c r="P108" s="215"/>
      <c r="Q108" s="215"/>
      <c r="R108" s="215"/>
      <c r="S108" s="215"/>
      <c r="T108" s="215"/>
      <c r="U108" s="215"/>
      <c r="V108" s="215"/>
      <c r="W108" s="228"/>
      <c r="X108" s="228"/>
      <c r="Y108" s="228"/>
      <c r="Z108" s="228"/>
      <c r="AA108" s="228"/>
      <c r="AB108" s="228"/>
      <c r="AC108" s="228"/>
      <c r="AD108" s="228"/>
      <c r="AE108" s="228"/>
      <c r="AF108" s="228"/>
      <c r="AG108" s="228"/>
      <c r="AH108" s="228"/>
      <c r="AI108" s="228"/>
      <c r="AJ108" s="228"/>
      <c r="AK108" s="228"/>
      <c r="AL108" s="228"/>
      <c r="AM108" s="228"/>
    </row>
    <row r="109" spans="1:39" x14ac:dyDescent="0.25">
      <c r="A109" s="211"/>
      <c r="B109" s="271"/>
      <c r="C109" s="215"/>
      <c r="D109" s="215"/>
      <c r="E109" s="215"/>
      <c r="F109" s="215"/>
      <c r="G109" s="215"/>
      <c r="H109" s="215"/>
      <c r="I109" s="215"/>
      <c r="J109" s="215"/>
      <c r="K109" s="215"/>
      <c r="L109" s="215"/>
      <c r="M109" s="215"/>
      <c r="N109" s="215"/>
      <c r="O109" s="215"/>
      <c r="P109" s="215"/>
      <c r="Q109" s="215"/>
      <c r="R109" s="215"/>
      <c r="S109" s="215"/>
      <c r="T109" s="215"/>
      <c r="U109" s="215"/>
      <c r="V109" s="215"/>
      <c r="W109" s="228"/>
      <c r="X109" s="228"/>
      <c r="Y109" s="228"/>
      <c r="Z109" s="228"/>
      <c r="AA109" s="228"/>
      <c r="AB109" s="228"/>
      <c r="AC109" s="228"/>
      <c r="AD109" s="228"/>
      <c r="AE109" s="228"/>
      <c r="AF109" s="228"/>
      <c r="AG109" s="228"/>
      <c r="AH109" s="228"/>
      <c r="AI109" s="228"/>
      <c r="AJ109" s="228"/>
      <c r="AK109" s="228"/>
      <c r="AL109" s="228"/>
      <c r="AM109" s="228"/>
    </row>
    <row r="110" spans="1:39" x14ac:dyDescent="0.25">
      <c r="A110" s="211"/>
      <c r="B110" s="271"/>
      <c r="C110" s="215"/>
      <c r="D110" s="215"/>
      <c r="E110" s="215"/>
      <c r="F110" s="215"/>
      <c r="G110" s="215"/>
      <c r="H110" s="215"/>
      <c r="I110" s="215"/>
      <c r="J110" s="215"/>
      <c r="K110" s="215"/>
      <c r="L110" s="215"/>
      <c r="M110" s="215"/>
      <c r="N110" s="215"/>
      <c r="O110" s="215"/>
      <c r="P110" s="215"/>
      <c r="Q110" s="215"/>
      <c r="R110" s="215"/>
      <c r="S110" s="215"/>
      <c r="T110" s="215"/>
      <c r="U110" s="215"/>
      <c r="V110" s="215"/>
      <c r="W110" s="228"/>
      <c r="X110" s="228"/>
      <c r="Y110" s="228"/>
      <c r="Z110" s="228"/>
      <c r="AA110" s="228"/>
      <c r="AB110" s="228"/>
      <c r="AC110" s="228"/>
      <c r="AD110" s="228"/>
      <c r="AE110" s="228"/>
      <c r="AF110" s="228"/>
      <c r="AG110" s="228"/>
      <c r="AH110" s="228"/>
      <c r="AI110" s="228"/>
      <c r="AJ110" s="228"/>
      <c r="AK110" s="228"/>
      <c r="AL110" s="228"/>
      <c r="AM110" s="228"/>
    </row>
    <row r="111" spans="1:39" x14ac:dyDescent="0.25">
      <c r="A111" s="211"/>
      <c r="B111" s="271"/>
      <c r="C111" s="215"/>
      <c r="D111" s="215"/>
      <c r="E111" s="215"/>
      <c r="F111" s="215"/>
      <c r="G111" s="215"/>
      <c r="H111" s="215"/>
      <c r="I111" s="215"/>
      <c r="J111" s="215"/>
      <c r="K111" s="215"/>
      <c r="L111" s="215"/>
      <c r="M111" s="215"/>
      <c r="N111" s="215"/>
      <c r="O111" s="215"/>
      <c r="P111" s="215"/>
      <c r="Q111" s="215"/>
      <c r="R111" s="215"/>
      <c r="S111" s="215"/>
      <c r="T111" s="215"/>
      <c r="U111" s="215"/>
      <c r="V111" s="215"/>
      <c r="W111" s="228"/>
      <c r="X111" s="228"/>
      <c r="Y111" s="228"/>
      <c r="Z111" s="228"/>
      <c r="AA111" s="228"/>
      <c r="AB111" s="228"/>
      <c r="AC111" s="228"/>
      <c r="AD111" s="228"/>
      <c r="AE111" s="228"/>
      <c r="AF111" s="228"/>
      <c r="AG111" s="228"/>
      <c r="AH111" s="228"/>
      <c r="AI111" s="228"/>
      <c r="AJ111" s="228"/>
      <c r="AK111" s="228"/>
      <c r="AL111" s="228"/>
      <c r="AM111" s="228"/>
    </row>
    <row r="112" spans="1:39" x14ac:dyDescent="0.25">
      <c r="A112" s="211"/>
      <c r="B112" s="215"/>
      <c r="C112" s="215"/>
      <c r="D112" s="215"/>
      <c r="E112" s="215"/>
      <c r="F112" s="215"/>
      <c r="G112" s="215"/>
      <c r="H112" s="215"/>
      <c r="I112" s="215"/>
      <c r="J112" s="215"/>
      <c r="K112" s="215"/>
      <c r="L112" s="215"/>
      <c r="M112" s="215"/>
      <c r="N112" s="215"/>
      <c r="O112" s="215"/>
      <c r="P112" s="215"/>
      <c r="Q112" s="215"/>
      <c r="R112" s="215"/>
      <c r="S112" s="215"/>
      <c r="T112" s="215"/>
      <c r="U112" s="215"/>
      <c r="V112" s="215"/>
      <c r="W112" s="228"/>
      <c r="X112" s="228"/>
      <c r="Y112" s="228"/>
      <c r="Z112" s="228"/>
      <c r="AA112" s="228"/>
      <c r="AB112" s="228"/>
      <c r="AC112" s="228"/>
      <c r="AD112" s="228"/>
      <c r="AE112" s="228"/>
      <c r="AF112" s="228"/>
      <c r="AG112" s="228"/>
      <c r="AH112" s="228"/>
      <c r="AI112" s="228"/>
      <c r="AJ112" s="228"/>
      <c r="AK112" s="228"/>
      <c r="AL112" s="228"/>
      <c r="AM112" s="228"/>
    </row>
    <row r="113" spans="1:39" ht="13" x14ac:dyDescent="0.3">
      <c r="A113" s="211"/>
      <c r="B113" s="299"/>
      <c r="C113" s="215"/>
      <c r="D113" s="215"/>
      <c r="E113" s="215"/>
      <c r="F113" s="215"/>
      <c r="G113" s="215"/>
      <c r="H113" s="215"/>
      <c r="I113" s="215"/>
      <c r="J113" s="215"/>
      <c r="K113" s="215"/>
      <c r="L113" s="215"/>
      <c r="M113" s="215"/>
      <c r="N113" s="215"/>
      <c r="O113" s="215"/>
      <c r="P113" s="215"/>
      <c r="Q113" s="215"/>
      <c r="R113" s="215"/>
      <c r="S113" s="215"/>
      <c r="T113" s="215"/>
      <c r="U113" s="215"/>
      <c r="V113" s="215"/>
      <c r="W113" s="228"/>
      <c r="X113" s="228"/>
      <c r="Y113" s="228"/>
      <c r="Z113" s="228"/>
      <c r="AA113" s="228"/>
      <c r="AB113" s="228"/>
      <c r="AC113" s="228"/>
      <c r="AD113" s="228"/>
      <c r="AE113" s="228"/>
      <c r="AF113" s="228"/>
      <c r="AG113" s="228"/>
      <c r="AH113" s="228"/>
      <c r="AI113" s="228"/>
      <c r="AJ113" s="228"/>
      <c r="AK113" s="228"/>
      <c r="AL113" s="228"/>
      <c r="AM113" s="228"/>
    </row>
    <row r="114" spans="1:39" x14ac:dyDescent="0.25">
      <c r="A114" s="211"/>
      <c r="B114" s="300"/>
      <c r="C114" s="301"/>
      <c r="D114" s="301"/>
      <c r="E114" s="301"/>
      <c r="F114" s="215"/>
      <c r="G114" s="215"/>
      <c r="H114" s="215"/>
      <c r="I114" s="215"/>
      <c r="J114" s="215"/>
      <c r="K114" s="215"/>
      <c r="L114" s="215"/>
      <c r="M114" s="215"/>
      <c r="N114" s="215"/>
      <c r="O114" s="215"/>
      <c r="P114" s="215"/>
      <c r="Q114" s="215"/>
      <c r="R114" s="215"/>
      <c r="S114" s="215"/>
      <c r="T114" s="215"/>
      <c r="U114" s="215"/>
      <c r="V114" s="215"/>
      <c r="W114" s="228"/>
      <c r="X114" s="228"/>
      <c r="Y114" s="228"/>
      <c r="Z114" s="228"/>
      <c r="AA114" s="228"/>
      <c r="AB114" s="228"/>
      <c r="AC114" s="228"/>
      <c r="AD114" s="228"/>
      <c r="AE114" s="228"/>
      <c r="AF114" s="228"/>
      <c r="AG114" s="228"/>
      <c r="AH114" s="228"/>
      <c r="AI114" s="228"/>
      <c r="AJ114" s="228"/>
      <c r="AK114" s="228"/>
      <c r="AL114" s="228"/>
      <c r="AM114" s="228"/>
    </row>
    <row r="115" spans="1:39" x14ac:dyDescent="0.25">
      <c r="A115" s="211"/>
      <c r="B115" s="300"/>
      <c r="C115" s="301"/>
      <c r="D115" s="301"/>
      <c r="E115" s="301"/>
      <c r="F115" s="215"/>
      <c r="G115" s="215"/>
      <c r="H115" s="215"/>
      <c r="I115" s="215"/>
      <c r="J115" s="215"/>
      <c r="K115" s="215"/>
      <c r="L115" s="215"/>
      <c r="M115" s="215"/>
      <c r="N115" s="215"/>
      <c r="O115" s="215"/>
      <c r="P115" s="215"/>
      <c r="Q115" s="215"/>
      <c r="R115" s="215"/>
      <c r="S115" s="215"/>
      <c r="T115" s="215"/>
      <c r="U115" s="215"/>
      <c r="V115" s="215"/>
      <c r="W115" s="228"/>
      <c r="X115" s="228"/>
      <c r="Y115" s="228"/>
      <c r="Z115" s="228"/>
      <c r="AA115" s="228"/>
      <c r="AB115" s="228"/>
      <c r="AC115" s="228"/>
      <c r="AD115" s="228"/>
      <c r="AE115" s="228"/>
      <c r="AF115" s="228"/>
      <c r="AG115" s="228"/>
      <c r="AH115" s="228"/>
      <c r="AI115" s="228"/>
      <c r="AJ115" s="228"/>
      <c r="AK115" s="228"/>
      <c r="AL115" s="228"/>
      <c r="AM115" s="228"/>
    </row>
    <row r="116" spans="1:39" x14ac:dyDescent="0.25">
      <c r="A116" s="211"/>
      <c r="B116" s="300"/>
      <c r="C116" s="236"/>
      <c r="D116" s="301"/>
      <c r="E116" s="301"/>
      <c r="F116" s="215"/>
      <c r="G116" s="215"/>
      <c r="H116" s="215"/>
      <c r="I116" s="215"/>
      <c r="J116" s="215"/>
      <c r="K116" s="215"/>
      <c r="L116" s="215"/>
      <c r="M116" s="215"/>
      <c r="N116" s="215"/>
      <c r="O116" s="215"/>
      <c r="P116" s="215"/>
      <c r="Q116" s="215"/>
      <c r="R116" s="215"/>
      <c r="S116" s="215"/>
      <c r="T116" s="215"/>
      <c r="U116" s="215"/>
      <c r="V116" s="215"/>
      <c r="W116" s="228"/>
      <c r="X116" s="228"/>
      <c r="Y116" s="228"/>
      <c r="Z116" s="228"/>
      <c r="AA116" s="228"/>
      <c r="AB116" s="228"/>
      <c r="AC116" s="228"/>
      <c r="AD116" s="228"/>
      <c r="AE116" s="228"/>
      <c r="AF116" s="228"/>
      <c r="AG116" s="228"/>
      <c r="AH116" s="228"/>
      <c r="AI116" s="228"/>
      <c r="AJ116" s="228"/>
      <c r="AK116" s="228"/>
      <c r="AL116" s="228"/>
      <c r="AM116" s="228"/>
    </row>
    <row r="117" spans="1:39" x14ac:dyDescent="0.25">
      <c r="A117" s="211"/>
      <c r="B117" s="301"/>
      <c r="C117" s="265"/>
      <c r="D117" s="266"/>
      <c r="E117" s="301"/>
      <c r="F117" s="215"/>
      <c r="G117" s="215"/>
      <c r="H117" s="215"/>
      <c r="I117" s="215"/>
      <c r="J117" s="215"/>
      <c r="K117" s="215"/>
      <c r="L117" s="215"/>
      <c r="M117" s="215"/>
      <c r="N117" s="215"/>
      <c r="O117" s="215"/>
      <c r="P117" s="215"/>
      <c r="Q117" s="215"/>
      <c r="R117" s="215"/>
      <c r="S117" s="215"/>
      <c r="T117" s="215"/>
      <c r="U117" s="215"/>
      <c r="V117" s="215"/>
      <c r="W117" s="228"/>
      <c r="X117" s="228"/>
      <c r="Y117" s="228"/>
      <c r="Z117" s="228"/>
      <c r="AA117" s="228"/>
      <c r="AB117" s="228"/>
      <c r="AC117" s="228"/>
      <c r="AD117" s="228"/>
      <c r="AE117" s="228"/>
      <c r="AF117" s="228"/>
      <c r="AG117" s="228"/>
      <c r="AH117" s="228"/>
      <c r="AI117" s="228"/>
      <c r="AJ117" s="228"/>
      <c r="AK117" s="228"/>
      <c r="AL117" s="228"/>
    </row>
    <row r="118" spans="1:39" x14ac:dyDescent="0.25">
      <c r="A118" s="211"/>
      <c r="B118" s="301"/>
      <c r="C118" s="265"/>
      <c r="D118" s="266"/>
      <c r="E118" s="301"/>
      <c r="F118" s="215"/>
      <c r="G118" s="215"/>
      <c r="H118" s="215"/>
      <c r="I118" s="215"/>
      <c r="J118" s="231"/>
      <c r="K118" s="215"/>
      <c r="L118" s="215"/>
      <c r="M118" s="215"/>
      <c r="N118" s="215"/>
      <c r="O118" s="215"/>
      <c r="P118" s="215"/>
      <c r="Q118" s="215"/>
      <c r="R118" s="215"/>
      <c r="S118" s="215"/>
      <c r="T118" s="215"/>
      <c r="U118" s="215"/>
      <c r="V118" s="215"/>
      <c r="W118" s="228"/>
      <c r="X118" s="228"/>
      <c r="Y118" s="228"/>
      <c r="Z118" s="228"/>
      <c r="AA118" s="228"/>
      <c r="AB118" s="228"/>
      <c r="AC118" s="228"/>
      <c r="AD118" s="228"/>
      <c r="AE118" s="228"/>
      <c r="AF118" s="228"/>
      <c r="AG118" s="228"/>
      <c r="AH118" s="228"/>
      <c r="AI118" s="228"/>
      <c r="AJ118" s="228"/>
      <c r="AK118" s="228"/>
      <c r="AL118" s="228"/>
    </row>
    <row r="119" spans="1:39" x14ac:dyDescent="0.25">
      <c r="A119" s="211"/>
      <c r="B119" s="301"/>
      <c r="C119" s="266"/>
      <c r="D119" s="215"/>
      <c r="E119" s="301"/>
      <c r="F119" s="215"/>
      <c r="G119" s="215"/>
      <c r="H119" s="215"/>
      <c r="I119" s="215"/>
      <c r="J119" s="231"/>
      <c r="K119" s="215"/>
      <c r="L119" s="215"/>
      <c r="M119" s="215"/>
      <c r="N119" s="215"/>
      <c r="O119" s="215"/>
      <c r="P119" s="215"/>
      <c r="Q119" s="215"/>
      <c r="R119" s="215"/>
      <c r="S119" s="215"/>
      <c r="T119" s="215"/>
      <c r="U119" s="215"/>
      <c r="V119" s="215"/>
      <c r="W119" s="228"/>
      <c r="X119" s="228"/>
      <c r="Y119" s="228"/>
      <c r="Z119" s="228"/>
      <c r="AA119" s="228"/>
      <c r="AB119" s="228"/>
      <c r="AC119" s="228"/>
      <c r="AD119" s="228"/>
      <c r="AE119" s="228"/>
      <c r="AF119" s="228"/>
      <c r="AG119" s="228"/>
      <c r="AH119" s="228"/>
      <c r="AI119" s="228"/>
      <c r="AJ119" s="228"/>
      <c r="AK119" s="228"/>
      <c r="AL119" s="228"/>
    </row>
    <row r="120" spans="1:39" x14ac:dyDescent="0.25">
      <c r="A120" s="211"/>
      <c r="B120" s="300"/>
      <c r="C120" s="301"/>
      <c r="D120" s="301"/>
      <c r="E120" s="301"/>
      <c r="F120" s="215"/>
      <c r="G120" s="215"/>
      <c r="H120" s="215"/>
      <c r="I120" s="215"/>
      <c r="J120" s="215"/>
      <c r="K120" s="215"/>
      <c r="L120" s="215"/>
      <c r="M120" s="215"/>
      <c r="N120" s="215"/>
      <c r="O120" s="215"/>
      <c r="P120" s="215"/>
      <c r="Q120" s="215"/>
      <c r="R120" s="215"/>
      <c r="S120" s="215"/>
      <c r="T120" s="215"/>
      <c r="U120" s="215"/>
      <c r="V120" s="215"/>
      <c r="W120" s="228"/>
      <c r="X120" s="228"/>
      <c r="Y120" s="228"/>
      <c r="Z120" s="228"/>
      <c r="AA120" s="228"/>
      <c r="AB120" s="228"/>
      <c r="AC120" s="228"/>
      <c r="AD120" s="228"/>
      <c r="AE120" s="228"/>
      <c r="AF120" s="228"/>
      <c r="AG120" s="228"/>
      <c r="AH120" s="228"/>
      <c r="AI120" s="228"/>
      <c r="AJ120" s="228"/>
      <c r="AK120" s="228"/>
      <c r="AL120" s="228"/>
    </row>
    <row r="121" spans="1:39" x14ac:dyDescent="0.25">
      <c r="A121" s="211"/>
      <c r="B121" s="300"/>
      <c r="C121" s="301"/>
      <c r="D121" s="301"/>
      <c r="E121" s="301"/>
      <c r="F121" s="215"/>
      <c r="G121" s="215"/>
      <c r="H121" s="215"/>
      <c r="I121" s="215"/>
      <c r="J121" s="215"/>
      <c r="K121" s="215"/>
      <c r="L121" s="215"/>
      <c r="M121" s="215"/>
      <c r="N121" s="215"/>
      <c r="O121" s="215"/>
      <c r="P121" s="215"/>
      <c r="Q121" s="215"/>
      <c r="R121" s="215"/>
      <c r="S121" s="215"/>
      <c r="T121" s="215"/>
      <c r="U121" s="215"/>
      <c r="V121" s="215"/>
      <c r="W121" s="228"/>
      <c r="X121" s="228"/>
      <c r="Y121" s="228"/>
      <c r="Z121" s="228"/>
      <c r="AA121" s="228"/>
      <c r="AB121" s="228"/>
      <c r="AC121" s="228"/>
      <c r="AD121" s="228"/>
      <c r="AE121" s="228"/>
      <c r="AF121" s="228"/>
      <c r="AG121" s="228"/>
      <c r="AH121" s="228"/>
      <c r="AI121" s="228"/>
      <c r="AJ121" s="228"/>
      <c r="AK121" s="228"/>
      <c r="AL121" s="228"/>
    </row>
    <row r="122" spans="1:39" x14ac:dyDescent="0.25">
      <c r="A122" s="211"/>
      <c r="B122" s="300"/>
      <c r="C122" s="301"/>
      <c r="D122" s="301"/>
      <c r="E122" s="301"/>
      <c r="F122" s="215"/>
      <c r="G122" s="215"/>
      <c r="H122" s="215"/>
      <c r="I122" s="215"/>
      <c r="J122" s="215"/>
      <c r="K122" s="215"/>
      <c r="L122" s="215"/>
      <c r="M122" s="215"/>
      <c r="N122" s="215"/>
      <c r="O122" s="215"/>
      <c r="P122" s="215"/>
      <c r="Q122" s="215"/>
      <c r="R122" s="215"/>
      <c r="S122" s="215"/>
      <c r="T122" s="215"/>
      <c r="U122" s="215"/>
      <c r="V122" s="215"/>
      <c r="W122" s="228"/>
      <c r="X122" s="228"/>
      <c r="Y122" s="228"/>
      <c r="Z122" s="228"/>
      <c r="AA122" s="228"/>
      <c r="AB122" s="228"/>
      <c r="AC122" s="228"/>
      <c r="AD122" s="228"/>
      <c r="AE122" s="228"/>
      <c r="AF122" s="228"/>
      <c r="AG122" s="228"/>
      <c r="AH122" s="228"/>
      <c r="AI122" s="228"/>
      <c r="AJ122" s="228"/>
      <c r="AK122" s="228"/>
      <c r="AL122" s="228"/>
    </row>
    <row r="123" spans="1:39" x14ac:dyDescent="0.25">
      <c r="A123" s="211"/>
      <c r="B123" s="300"/>
      <c r="C123" s="236"/>
      <c r="D123" s="301"/>
      <c r="E123" s="301"/>
      <c r="F123" s="215"/>
      <c r="G123" s="215"/>
      <c r="H123" s="215"/>
      <c r="I123" s="215"/>
      <c r="J123" s="215"/>
      <c r="K123" s="215"/>
      <c r="L123" s="215"/>
      <c r="M123" s="215"/>
      <c r="N123" s="215"/>
      <c r="O123" s="215"/>
      <c r="P123" s="215"/>
      <c r="Q123" s="215"/>
      <c r="R123" s="215"/>
      <c r="S123" s="215"/>
      <c r="T123" s="215"/>
      <c r="U123" s="215"/>
      <c r="V123" s="215"/>
      <c r="W123" s="228"/>
      <c r="X123" s="228"/>
      <c r="Y123" s="228"/>
      <c r="Z123" s="228"/>
      <c r="AA123" s="228"/>
      <c r="AB123" s="228"/>
      <c r="AC123" s="228"/>
      <c r="AD123" s="228"/>
      <c r="AE123" s="228"/>
      <c r="AF123" s="228"/>
      <c r="AG123" s="228"/>
      <c r="AH123" s="228"/>
      <c r="AI123" s="228"/>
      <c r="AJ123" s="228"/>
      <c r="AK123" s="228"/>
      <c r="AL123" s="228"/>
    </row>
    <row r="124" spans="1:39" x14ac:dyDescent="0.25">
      <c r="A124" s="211"/>
      <c r="B124" s="215"/>
      <c r="C124" s="265"/>
      <c r="D124" s="266"/>
      <c r="E124" s="215"/>
      <c r="F124" s="215"/>
      <c r="G124" s="215"/>
      <c r="H124" s="215"/>
      <c r="I124" s="215"/>
      <c r="J124" s="215"/>
      <c r="K124" s="215"/>
      <c r="L124" s="215"/>
      <c r="M124" s="215"/>
      <c r="N124" s="215"/>
      <c r="O124" s="316"/>
      <c r="P124" s="215"/>
      <c r="Q124" s="215"/>
      <c r="R124" s="215"/>
      <c r="S124" s="215"/>
      <c r="T124" s="215"/>
      <c r="U124" s="215"/>
      <c r="V124" s="215"/>
      <c r="W124" s="228"/>
      <c r="X124" s="228"/>
      <c r="Y124" s="228"/>
      <c r="Z124" s="228"/>
      <c r="AA124" s="228"/>
      <c r="AB124" s="228"/>
      <c r="AC124" s="228"/>
      <c r="AD124" s="228"/>
      <c r="AE124" s="228"/>
      <c r="AF124" s="228"/>
      <c r="AG124" s="228"/>
      <c r="AH124" s="228"/>
      <c r="AI124" s="228"/>
      <c r="AJ124" s="228"/>
      <c r="AK124" s="228"/>
      <c r="AL124" s="228"/>
    </row>
    <row r="125" spans="1:39" x14ac:dyDescent="0.25">
      <c r="A125" s="211"/>
      <c r="B125" s="215"/>
      <c r="C125" s="266"/>
      <c r="D125" s="215"/>
      <c r="E125" s="215"/>
      <c r="F125" s="215"/>
      <c r="G125" s="215"/>
      <c r="H125" s="215"/>
      <c r="I125" s="215"/>
      <c r="J125" s="215"/>
      <c r="K125" s="215"/>
      <c r="L125" s="215"/>
      <c r="M125" s="215"/>
      <c r="N125" s="215"/>
      <c r="O125" s="215"/>
      <c r="P125" s="215"/>
      <c r="Q125" s="215"/>
      <c r="R125" s="215"/>
      <c r="S125" s="215"/>
      <c r="T125" s="215"/>
      <c r="U125" s="215"/>
      <c r="V125" s="215"/>
      <c r="W125" s="228"/>
      <c r="X125" s="228"/>
      <c r="Y125" s="228"/>
      <c r="Z125" s="228"/>
      <c r="AA125" s="228"/>
      <c r="AB125" s="228"/>
      <c r="AC125" s="228"/>
      <c r="AD125" s="228"/>
      <c r="AE125" s="228"/>
      <c r="AF125" s="228"/>
      <c r="AG125" s="228"/>
      <c r="AH125" s="228"/>
      <c r="AI125" s="228"/>
      <c r="AJ125" s="228"/>
      <c r="AK125" s="228"/>
      <c r="AL125" s="228"/>
    </row>
    <row r="126" spans="1:39" x14ac:dyDescent="0.25">
      <c r="A126" s="211"/>
      <c r="B126" s="215"/>
      <c r="C126" s="215"/>
      <c r="D126" s="215"/>
      <c r="E126" s="215"/>
      <c r="F126" s="215"/>
      <c r="G126" s="215"/>
      <c r="H126" s="215"/>
      <c r="I126" s="215"/>
      <c r="J126" s="215"/>
      <c r="K126" s="215"/>
      <c r="L126" s="215"/>
      <c r="M126" s="215"/>
      <c r="N126" s="215"/>
      <c r="O126" s="215"/>
      <c r="P126" s="215"/>
      <c r="Q126" s="215"/>
      <c r="R126" s="215"/>
      <c r="S126" s="215"/>
      <c r="T126" s="215"/>
      <c r="U126" s="215"/>
      <c r="V126" s="215"/>
      <c r="W126" s="228"/>
      <c r="X126" s="228"/>
      <c r="Y126" s="228"/>
      <c r="Z126" s="228"/>
      <c r="AA126" s="228"/>
      <c r="AB126" s="228"/>
      <c r="AC126" s="228"/>
      <c r="AD126" s="228"/>
      <c r="AE126" s="228"/>
      <c r="AF126" s="228"/>
      <c r="AG126" s="228"/>
      <c r="AH126" s="228"/>
      <c r="AI126" s="228"/>
      <c r="AJ126" s="228"/>
      <c r="AK126" s="228"/>
      <c r="AL126" s="228"/>
    </row>
    <row r="127" spans="1:39" x14ac:dyDescent="0.25">
      <c r="A127" s="274"/>
      <c r="B127" s="216"/>
      <c r="C127" s="216"/>
      <c r="D127" s="216"/>
      <c r="E127" s="216"/>
      <c r="F127" s="216"/>
      <c r="G127" s="216"/>
      <c r="H127" s="216"/>
      <c r="I127" s="216"/>
      <c r="J127" s="216"/>
      <c r="K127" s="216"/>
      <c r="L127" s="216"/>
      <c r="M127" s="216"/>
      <c r="N127" s="216"/>
      <c r="O127" s="239"/>
      <c r="P127" s="216"/>
      <c r="Q127" s="216"/>
      <c r="R127" s="216"/>
      <c r="S127" s="216"/>
      <c r="T127" s="216"/>
      <c r="U127" s="216"/>
      <c r="V127" s="216"/>
    </row>
    <row r="128" spans="1:39" x14ac:dyDescent="0.25">
      <c r="A128" s="274"/>
      <c r="B128" s="216"/>
      <c r="C128" s="216"/>
      <c r="D128" s="216"/>
      <c r="E128" s="216"/>
      <c r="F128" s="216"/>
      <c r="G128" s="216"/>
      <c r="H128" s="216"/>
      <c r="I128" s="216"/>
      <c r="J128" s="216"/>
      <c r="K128" s="216"/>
      <c r="L128" s="216"/>
      <c r="M128" s="216"/>
      <c r="N128" s="216"/>
      <c r="O128" s="280"/>
      <c r="P128" s="216"/>
      <c r="Q128" s="216"/>
      <c r="R128" s="216"/>
      <c r="S128" s="216"/>
      <c r="T128" s="216"/>
      <c r="U128" s="216"/>
      <c r="V128" s="216"/>
    </row>
    <row r="129" spans="1:22" x14ac:dyDescent="0.25">
      <c r="A129" s="274"/>
      <c r="B129" s="216"/>
      <c r="C129" s="216"/>
      <c r="D129" s="216"/>
      <c r="E129" s="216"/>
      <c r="F129" s="216"/>
      <c r="G129" s="216"/>
      <c r="H129" s="216"/>
      <c r="I129" s="216"/>
      <c r="J129" s="216"/>
      <c r="K129" s="216"/>
      <c r="L129" s="216"/>
      <c r="M129" s="216"/>
      <c r="N129" s="216"/>
      <c r="O129" s="216"/>
      <c r="P129" s="216"/>
      <c r="Q129" s="216"/>
      <c r="R129" s="216"/>
      <c r="S129" s="216"/>
      <c r="T129" s="216"/>
      <c r="U129" s="216"/>
      <c r="V129" s="216"/>
    </row>
    <row r="130" spans="1:22" ht="13" x14ac:dyDescent="0.3">
      <c r="A130" s="274"/>
      <c r="B130" s="282"/>
      <c r="C130" s="216"/>
      <c r="D130" s="216"/>
      <c r="E130" s="216"/>
      <c r="F130" s="216"/>
      <c r="G130" s="216"/>
      <c r="H130" s="216"/>
      <c r="I130" s="216"/>
      <c r="J130" s="216"/>
      <c r="K130" s="216"/>
      <c r="L130" s="216"/>
      <c r="M130" s="216"/>
      <c r="N130" s="216"/>
      <c r="O130" s="216"/>
      <c r="P130" s="216"/>
      <c r="Q130" s="216"/>
      <c r="R130" s="216"/>
      <c r="S130" s="216"/>
      <c r="T130" s="216"/>
      <c r="U130" s="216"/>
      <c r="V130" s="216"/>
    </row>
    <row r="131" spans="1:22" x14ac:dyDescent="0.25">
      <c r="A131" s="274"/>
      <c r="B131" s="283"/>
      <c r="C131" s="216"/>
      <c r="D131" s="216"/>
      <c r="E131" s="216"/>
      <c r="F131" s="216"/>
      <c r="G131" s="216"/>
      <c r="H131" s="216"/>
      <c r="I131" s="216"/>
      <c r="J131" s="216"/>
      <c r="K131" s="216"/>
      <c r="L131" s="216"/>
      <c r="M131" s="216"/>
      <c r="N131" s="216"/>
      <c r="O131" s="239"/>
      <c r="P131" s="216"/>
      <c r="Q131" s="216"/>
      <c r="R131" s="216"/>
      <c r="S131" s="216"/>
      <c r="T131" s="216"/>
      <c r="U131" s="216"/>
      <c r="V131" s="216"/>
    </row>
    <row r="132" spans="1:22" x14ac:dyDescent="0.25">
      <c r="A132" s="274"/>
      <c r="B132" s="216"/>
      <c r="C132" s="216"/>
      <c r="D132" s="216"/>
      <c r="E132" s="216"/>
      <c r="F132" s="216"/>
      <c r="G132" s="216"/>
      <c r="H132" s="216"/>
      <c r="I132" s="216"/>
      <c r="J132" s="216"/>
      <c r="K132" s="216"/>
      <c r="L132" s="216"/>
      <c r="M132" s="216"/>
      <c r="N132" s="216"/>
      <c r="O132" s="216"/>
      <c r="P132" s="280"/>
      <c r="Q132" s="216"/>
      <c r="R132" s="216"/>
      <c r="S132" s="216"/>
      <c r="T132" s="216"/>
      <c r="U132" s="216"/>
      <c r="V132" s="216"/>
    </row>
    <row r="133" spans="1:22" x14ac:dyDescent="0.25">
      <c r="A133" s="274"/>
      <c r="B133" s="216"/>
      <c r="C133" s="216"/>
      <c r="D133" s="216"/>
      <c r="E133" s="216"/>
      <c r="F133" s="216"/>
      <c r="G133" s="216"/>
      <c r="H133" s="216"/>
      <c r="I133" s="216"/>
      <c r="J133" s="216"/>
      <c r="K133" s="216"/>
      <c r="L133" s="216"/>
      <c r="M133" s="216"/>
      <c r="N133" s="216"/>
      <c r="O133" s="216"/>
      <c r="P133" s="216"/>
      <c r="Q133" s="243"/>
      <c r="R133" s="216"/>
      <c r="S133" s="216"/>
      <c r="T133" s="216"/>
      <c r="U133" s="216"/>
      <c r="V133" s="216"/>
    </row>
    <row r="134" spans="1:22" x14ac:dyDescent="0.25">
      <c r="A134" s="274"/>
      <c r="B134" s="283"/>
      <c r="C134" s="216"/>
      <c r="D134" s="216"/>
      <c r="E134" s="216"/>
      <c r="F134" s="216"/>
      <c r="G134" s="216"/>
      <c r="H134" s="216"/>
      <c r="I134" s="216"/>
      <c r="J134" s="216"/>
      <c r="K134" s="216"/>
      <c r="L134" s="216"/>
      <c r="M134" s="216"/>
      <c r="N134" s="216"/>
      <c r="O134" s="216"/>
      <c r="P134" s="216"/>
      <c r="Q134" s="216"/>
      <c r="R134" s="216"/>
      <c r="S134" s="216"/>
      <c r="T134" s="216"/>
      <c r="U134" s="216"/>
      <c r="V134" s="216"/>
    </row>
    <row r="135" spans="1:22" x14ac:dyDescent="0.25">
      <c r="A135" s="274"/>
      <c r="B135" s="216"/>
      <c r="C135" s="216"/>
      <c r="D135" s="216"/>
      <c r="E135" s="216"/>
      <c r="F135" s="216"/>
      <c r="G135" s="216"/>
      <c r="H135" s="216"/>
      <c r="I135" s="216"/>
      <c r="J135" s="216"/>
      <c r="K135" s="216"/>
      <c r="L135" s="216"/>
      <c r="M135" s="216"/>
      <c r="N135" s="216"/>
      <c r="O135" s="216"/>
      <c r="P135" s="216"/>
      <c r="Q135" s="216"/>
      <c r="R135" s="216"/>
      <c r="S135" s="216"/>
      <c r="T135" s="216"/>
      <c r="U135" s="216"/>
      <c r="V135" s="216"/>
    </row>
    <row r="136" spans="1:22" x14ac:dyDescent="0.25">
      <c r="A136" s="274"/>
      <c r="B136" s="216"/>
      <c r="C136" s="216"/>
      <c r="D136" s="216"/>
      <c r="E136" s="216"/>
      <c r="F136" s="216"/>
      <c r="G136" s="216"/>
      <c r="H136" s="216"/>
      <c r="I136" s="216"/>
      <c r="J136" s="216"/>
      <c r="K136" s="216"/>
      <c r="L136" s="216"/>
      <c r="M136" s="216"/>
      <c r="N136" s="216"/>
      <c r="O136" s="216"/>
      <c r="P136" s="216"/>
      <c r="Q136" s="216"/>
      <c r="R136" s="216"/>
      <c r="S136" s="216"/>
      <c r="T136" s="216"/>
      <c r="U136" s="216"/>
      <c r="V136" s="216"/>
    </row>
    <row r="137" spans="1:22" x14ac:dyDescent="0.25">
      <c r="A137" s="274"/>
      <c r="B137" s="216"/>
      <c r="C137" s="216"/>
      <c r="D137" s="216"/>
      <c r="E137" s="216"/>
      <c r="F137" s="216"/>
      <c r="G137" s="216"/>
      <c r="H137" s="216"/>
      <c r="I137" s="216"/>
      <c r="J137" s="216"/>
      <c r="K137" s="216"/>
      <c r="L137" s="216"/>
      <c r="M137" s="216"/>
      <c r="N137" s="216"/>
      <c r="O137" s="216"/>
      <c r="P137" s="216"/>
      <c r="Q137" s="216"/>
      <c r="R137" s="216"/>
      <c r="S137" s="216"/>
      <c r="T137" s="216"/>
      <c r="U137" s="216"/>
      <c r="V137" s="216"/>
    </row>
    <row r="138" spans="1:22" x14ac:dyDescent="0.25">
      <c r="A138" s="274"/>
      <c r="B138" s="216"/>
      <c r="C138" s="216"/>
      <c r="D138" s="216"/>
      <c r="E138" s="216"/>
      <c r="F138" s="216"/>
      <c r="G138" s="216"/>
      <c r="H138" s="216"/>
      <c r="I138" s="216"/>
      <c r="J138" s="216"/>
      <c r="K138" s="216"/>
      <c r="L138" s="216"/>
      <c r="M138" s="216"/>
      <c r="N138" s="216"/>
      <c r="O138" s="216"/>
      <c r="P138" s="216"/>
      <c r="Q138" s="216"/>
      <c r="R138" s="216"/>
      <c r="S138" s="216"/>
      <c r="T138" s="216"/>
      <c r="U138" s="216"/>
      <c r="V138" s="216"/>
    </row>
    <row r="139" spans="1:22" x14ac:dyDescent="0.25">
      <c r="A139" s="274"/>
      <c r="B139" s="216"/>
      <c r="C139" s="216"/>
      <c r="D139" s="216"/>
      <c r="E139" s="216"/>
      <c r="F139" s="216"/>
      <c r="G139" s="216"/>
      <c r="H139" s="216"/>
      <c r="I139" s="216"/>
      <c r="J139" s="216"/>
      <c r="K139" s="216"/>
      <c r="L139" s="216"/>
      <c r="M139" s="216"/>
      <c r="N139" s="216"/>
      <c r="O139" s="216"/>
      <c r="P139" s="216"/>
      <c r="Q139" s="216"/>
      <c r="R139" s="216"/>
      <c r="S139" s="216"/>
      <c r="T139" s="216"/>
      <c r="U139" s="216"/>
      <c r="V139" s="216"/>
    </row>
    <row r="140" spans="1:22" x14ac:dyDescent="0.25">
      <c r="A140" s="274"/>
      <c r="B140" s="216"/>
      <c r="C140" s="216"/>
      <c r="D140" s="216"/>
      <c r="E140" s="216"/>
      <c r="F140" s="216"/>
      <c r="G140" s="216"/>
      <c r="H140" s="216"/>
      <c r="I140" s="216"/>
      <c r="J140" s="216"/>
      <c r="K140" s="216"/>
      <c r="L140" s="216"/>
      <c r="M140" s="216"/>
      <c r="N140" s="216"/>
      <c r="O140" s="216"/>
      <c r="P140" s="216"/>
      <c r="Q140" s="216"/>
      <c r="R140" s="216"/>
      <c r="S140" s="216"/>
      <c r="T140" s="216"/>
      <c r="U140" s="216"/>
      <c r="V140" s="216"/>
    </row>
    <row r="141" spans="1:22" x14ac:dyDescent="0.25">
      <c r="A141" s="274"/>
      <c r="B141" s="216"/>
      <c r="C141" s="216"/>
      <c r="D141" s="216"/>
      <c r="E141" s="216"/>
      <c r="F141" s="216"/>
      <c r="G141" s="216"/>
      <c r="H141" s="216"/>
      <c r="I141" s="216"/>
      <c r="J141" s="216"/>
      <c r="K141" s="216"/>
      <c r="L141" s="216"/>
      <c r="M141" s="216"/>
      <c r="N141" s="216"/>
      <c r="O141" s="216"/>
      <c r="P141" s="216"/>
      <c r="Q141" s="216"/>
      <c r="R141" s="216"/>
      <c r="S141" s="216"/>
      <c r="T141" s="216"/>
      <c r="U141" s="216"/>
      <c r="V141" s="216"/>
    </row>
    <row r="142" spans="1:22" x14ac:dyDescent="0.25">
      <c r="A142" s="274"/>
      <c r="B142" s="216"/>
      <c r="C142" s="216"/>
      <c r="D142" s="216"/>
      <c r="E142" s="216"/>
      <c r="F142" s="216"/>
      <c r="G142" s="216"/>
      <c r="H142" s="216"/>
      <c r="I142" s="216"/>
      <c r="J142" s="216"/>
      <c r="K142" s="216"/>
      <c r="L142" s="216"/>
      <c r="M142" s="216"/>
      <c r="N142" s="216"/>
      <c r="O142" s="216"/>
      <c r="P142" s="216"/>
      <c r="Q142" s="216"/>
      <c r="R142" s="216"/>
      <c r="S142" s="216"/>
      <c r="T142" s="216"/>
      <c r="U142" s="216"/>
      <c r="V142" s="216"/>
    </row>
    <row r="143" spans="1:22" x14ac:dyDescent="0.25">
      <c r="A143" s="274"/>
      <c r="B143" s="216"/>
      <c r="C143" s="216"/>
      <c r="D143" s="216"/>
      <c r="E143" s="216"/>
      <c r="F143" s="216"/>
      <c r="G143" s="216"/>
      <c r="H143" s="216"/>
      <c r="I143" s="216"/>
      <c r="J143" s="216"/>
      <c r="K143" s="216"/>
      <c r="L143" s="216"/>
      <c r="M143" s="216"/>
      <c r="N143" s="216"/>
      <c r="O143" s="216"/>
      <c r="P143" s="216"/>
      <c r="Q143" s="216"/>
      <c r="R143" s="216"/>
      <c r="S143" s="216"/>
      <c r="T143" s="216"/>
      <c r="U143" s="216"/>
      <c r="V143" s="216"/>
    </row>
    <row r="144" spans="1:22" x14ac:dyDescent="0.25">
      <c r="A144" s="274"/>
      <c r="B144" s="216"/>
      <c r="C144" s="216"/>
      <c r="D144" s="216"/>
      <c r="E144" s="216"/>
      <c r="F144" s="216"/>
      <c r="G144" s="216"/>
      <c r="H144" s="216"/>
      <c r="I144" s="216"/>
      <c r="J144" s="216"/>
      <c r="K144" s="216"/>
      <c r="L144" s="216"/>
      <c r="M144" s="216"/>
      <c r="N144" s="216"/>
      <c r="O144" s="216"/>
      <c r="P144" s="216"/>
      <c r="Q144" s="216"/>
      <c r="R144" s="216"/>
      <c r="S144" s="216"/>
      <c r="T144" s="216"/>
      <c r="U144" s="216"/>
      <c r="V144" s="216"/>
    </row>
    <row r="145" spans="1:22" x14ac:dyDescent="0.25">
      <c r="A145" s="274"/>
      <c r="B145" s="216"/>
      <c r="C145" s="216"/>
      <c r="D145" s="216"/>
      <c r="E145" s="216"/>
      <c r="F145" s="216"/>
      <c r="G145" s="216"/>
      <c r="H145" s="216"/>
      <c r="I145" s="216"/>
      <c r="J145" s="216"/>
      <c r="K145" s="216"/>
      <c r="L145" s="216"/>
      <c r="M145" s="216"/>
      <c r="N145" s="216"/>
      <c r="O145" s="216"/>
      <c r="P145" s="216"/>
      <c r="Q145" s="216"/>
      <c r="R145" s="216"/>
      <c r="S145" s="216"/>
      <c r="T145" s="216"/>
      <c r="U145" s="216"/>
      <c r="V145" s="216"/>
    </row>
    <row r="146" spans="1:22" x14ac:dyDescent="0.25">
      <c r="A146" s="274"/>
      <c r="B146" s="216"/>
      <c r="C146" s="216"/>
      <c r="D146" s="216"/>
      <c r="E146" s="216"/>
      <c r="F146" s="216"/>
      <c r="G146" s="216"/>
      <c r="H146" s="216"/>
      <c r="I146" s="216"/>
      <c r="J146" s="216"/>
      <c r="K146" s="216"/>
      <c r="L146" s="216"/>
      <c r="M146" s="216"/>
      <c r="N146" s="216"/>
      <c r="O146" s="216"/>
      <c r="P146" s="216"/>
      <c r="Q146" s="216"/>
      <c r="R146" s="216"/>
      <c r="S146" s="216"/>
      <c r="T146" s="216"/>
      <c r="U146" s="216"/>
      <c r="V146" s="216"/>
    </row>
    <row r="147" spans="1:22" x14ac:dyDescent="0.25">
      <c r="A147" s="274"/>
      <c r="B147" s="216"/>
      <c r="C147" s="216"/>
      <c r="D147" s="216"/>
      <c r="E147" s="216"/>
      <c r="F147" s="216"/>
      <c r="G147" s="216"/>
      <c r="H147" s="216"/>
      <c r="I147" s="216"/>
      <c r="J147" s="216"/>
      <c r="K147" s="216"/>
      <c r="L147" s="216"/>
      <c r="M147" s="216"/>
      <c r="N147" s="216"/>
      <c r="O147" s="216"/>
      <c r="P147" s="216"/>
      <c r="Q147" s="216"/>
      <c r="R147" s="216"/>
      <c r="S147" s="216"/>
      <c r="T147" s="216"/>
      <c r="U147" s="216"/>
      <c r="V147" s="216"/>
    </row>
    <row r="148" spans="1:22" x14ac:dyDescent="0.25">
      <c r="A148" s="274"/>
      <c r="B148" s="216"/>
      <c r="C148" s="216"/>
      <c r="D148" s="216"/>
      <c r="E148" s="216"/>
      <c r="F148" s="216"/>
      <c r="G148" s="216"/>
      <c r="H148" s="216"/>
      <c r="I148" s="216"/>
      <c r="J148" s="216"/>
      <c r="K148" s="216"/>
      <c r="L148" s="216"/>
      <c r="M148" s="216"/>
      <c r="N148" s="216"/>
      <c r="O148" s="216"/>
      <c r="P148" s="216"/>
      <c r="Q148" s="216"/>
      <c r="R148" s="216"/>
      <c r="S148" s="216"/>
      <c r="T148" s="216"/>
      <c r="U148" s="216"/>
      <c r="V148" s="216"/>
    </row>
    <row r="149" spans="1:22" x14ac:dyDescent="0.25">
      <c r="A149" s="274"/>
      <c r="B149" s="216"/>
      <c r="C149" s="216"/>
      <c r="D149" s="216"/>
      <c r="E149" s="216"/>
      <c r="F149" s="216"/>
      <c r="G149" s="216"/>
      <c r="H149" s="216"/>
      <c r="I149" s="216"/>
      <c r="J149" s="216"/>
      <c r="K149" s="216"/>
      <c r="L149" s="216"/>
      <c r="M149" s="216"/>
      <c r="N149" s="216"/>
      <c r="O149" s="216"/>
      <c r="P149" s="216"/>
      <c r="Q149" s="216"/>
      <c r="R149" s="216"/>
      <c r="S149" s="216"/>
      <c r="T149" s="216"/>
      <c r="U149" s="216"/>
      <c r="V149" s="216"/>
    </row>
    <row r="150" spans="1:22" x14ac:dyDescent="0.25">
      <c r="A150" s="274"/>
      <c r="B150" s="216"/>
      <c r="C150" s="216"/>
      <c r="D150" s="216"/>
      <c r="E150" s="216"/>
      <c r="F150" s="216"/>
      <c r="G150" s="216"/>
      <c r="H150" s="216"/>
      <c r="I150" s="216"/>
      <c r="J150" s="216"/>
      <c r="K150" s="216"/>
      <c r="L150" s="216"/>
      <c r="M150" s="216"/>
      <c r="N150" s="216"/>
      <c r="O150" s="216"/>
      <c r="P150" s="216"/>
      <c r="Q150" s="216"/>
      <c r="R150" s="216"/>
      <c r="S150" s="216"/>
      <c r="T150" s="216"/>
      <c r="U150" s="216"/>
      <c r="V150" s="216"/>
    </row>
    <row r="151" spans="1:22" x14ac:dyDescent="0.25">
      <c r="A151" s="274"/>
      <c r="B151" s="216"/>
      <c r="C151" s="216"/>
      <c r="D151" s="216"/>
      <c r="E151" s="216"/>
      <c r="F151" s="216"/>
      <c r="G151" s="216"/>
      <c r="H151" s="216"/>
      <c r="I151" s="216"/>
      <c r="J151" s="216"/>
      <c r="K151" s="216"/>
      <c r="L151" s="216"/>
      <c r="M151" s="216"/>
      <c r="N151" s="216"/>
      <c r="O151" s="216"/>
      <c r="P151" s="216"/>
      <c r="Q151" s="216"/>
      <c r="R151" s="216"/>
      <c r="S151" s="216"/>
      <c r="T151" s="216"/>
      <c r="U151" s="216"/>
      <c r="V151" s="216"/>
    </row>
    <row r="152" spans="1:22" x14ac:dyDescent="0.25">
      <c r="A152" s="274"/>
      <c r="B152" s="216"/>
      <c r="C152" s="216"/>
      <c r="D152" s="216"/>
      <c r="E152" s="216"/>
      <c r="F152" s="216"/>
      <c r="G152" s="216"/>
      <c r="H152" s="216"/>
      <c r="I152" s="216"/>
      <c r="J152" s="216"/>
      <c r="K152" s="216"/>
      <c r="L152" s="216"/>
      <c r="M152" s="216"/>
      <c r="N152" s="216"/>
      <c r="O152" s="216"/>
      <c r="P152" s="216"/>
      <c r="Q152" s="216"/>
      <c r="R152" s="216"/>
      <c r="S152" s="216"/>
      <c r="T152" s="216"/>
      <c r="U152" s="216"/>
      <c r="V152" s="216"/>
    </row>
    <row r="153" spans="1:22" x14ac:dyDescent="0.25">
      <c r="A153" s="274"/>
      <c r="B153" s="216"/>
      <c r="C153" s="216"/>
      <c r="D153" s="216"/>
      <c r="E153" s="216"/>
      <c r="F153" s="216"/>
      <c r="G153" s="216"/>
      <c r="H153" s="216"/>
      <c r="I153" s="216"/>
      <c r="J153" s="216"/>
      <c r="K153" s="216"/>
      <c r="L153" s="216"/>
      <c r="M153" s="216"/>
      <c r="N153" s="216"/>
      <c r="O153" s="216"/>
      <c r="P153" s="216"/>
      <c r="Q153" s="216"/>
      <c r="R153" s="216"/>
      <c r="S153" s="216"/>
      <c r="T153" s="216"/>
      <c r="U153" s="216"/>
      <c r="V153" s="216"/>
    </row>
    <row r="154" spans="1:22" x14ac:dyDescent="0.25">
      <c r="A154" s="274"/>
      <c r="B154" s="216"/>
      <c r="C154" s="216"/>
      <c r="D154" s="216"/>
      <c r="E154" s="216"/>
      <c r="F154" s="216"/>
      <c r="G154" s="216"/>
      <c r="H154" s="216"/>
      <c r="I154" s="216"/>
      <c r="J154" s="216"/>
      <c r="K154" s="216"/>
      <c r="L154" s="216"/>
      <c r="M154" s="216"/>
      <c r="N154" s="216"/>
      <c r="O154" s="216"/>
      <c r="P154" s="216"/>
      <c r="Q154" s="216"/>
      <c r="R154" s="216"/>
      <c r="S154" s="216"/>
      <c r="T154" s="216"/>
      <c r="U154" s="216"/>
      <c r="V154" s="216"/>
    </row>
    <row r="155" spans="1:22" x14ac:dyDescent="0.25">
      <c r="A155" s="274"/>
      <c r="B155" s="216"/>
      <c r="C155" s="216"/>
      <c r="D155" s="216"/>
      <c r="E155" s="216"/>
      <c r="F155" s="216"/>
      <c r="G155" s="216"/>
      <c r="H155" s="216"/>
      <c r="I155" s="216"/>
      <c r="J155" s="216"/>
      <c r="K155" s="216"/>
      <c r="L155" s="216"/>
      <c r="M155" s="216"/>
      <c r="N155" s="216"/>
      <c r="O155" s="216"/>
      <c r="P155" s="216"/>
      <c r="Q155" s="216"/>
      <c r="R155" s="216"/>
      <c r="S155" s="216"/>
      <c r="T155" s="216"/>
      <c r="U155" s="216"/>
      <c r="V155" s="216"/>
    </row>
    <row r="156" spans="1:22" x14ac:dyDescent="0.25">
      <c r="A156" s="274"/>
      <c r="B156" s="216"/>
      <c r="C156" s="216"/>
      <c r="D156" s="216"/>
      <c r="E156" s="216"/>
      <c r="F156" s="216"/>
      <c r="G156" s="216"/>
      <c r="H156" s="216"/>
      <c r="I156" s="216"/>
      <c r="J156" s="216"/>
      <c r="K156" s="216"/>
      <c r="L156" s="216"/>
      <c r="M156" s="216"/>
      <c r="N156" s="216"/>
      <c r="O156" s="216"/>
      <c r="P156" s="216"/>
      <c r="Q156" s="216"/>
      <c r="R156" s="216"/>
      <c r="S156" s="216"/>
      <c r="T156" s="216"/>
      <c r="U156" s="216"/>
      <c r="V156" s="216"/>
    </row>
    <row r="157" spans="1:22" x14ac:dyDescent="0.25">
      <c r="A157" s="274"/>
      <c r="B157" s="216"/>
      <c r="C157" s="216"/>
      <c r="D157" s="216"/>
      <c r="E157" s="216"/>
      <c r="F157" s="216"/>
      <c r="G157" s="216"/>
      <c r="H157" s="216"/>
      <c r="I157" s="216"/>
      <c r="J157" s="216"/>
      <c r="K157" s="216"/>
      <c r="L157" s="216"/>
      <c r="M157" s="216"/>
      <c r="N157" s="216"/>
      <c r="O157" s="216"/>
      <c r="P157" s="216"/>
      <c r="Q157" s="216"/>
      <c r="R157" s="216"/>
      <c r="S157" s="216"/>
      <c r="T157" s="216"/>
      <c r="U157" s="216"/>
      <c r="V157" s="216"/>
    </row>
    <row r="158" spans="1:22" x14ac:dyDescent="0.25">
      <c r="A158" s="274"/>
      <c r="B158" s="216"/>
      <c r="C158" s="216"/>
      <c r="D158" s="216"/>
      <c r="E158" s="216"/>
      <c r="F158" s="216"/>
      <c r="G158" s="216"/>
      <c r="H158" s="216"/>
      <c r="I158" s="216"/>
      <c r="J158" s="216"/>
      <c r="K158" s="216"/>
      <c r="L158" s="216"/>
      <c r="M158" s="216"/>
      <c r="N158" s="216"/>
      <c r="O158" s="216"/>
      <c r="P158" s="216"/>
      <c r="Q158" s="216"/>
      <c r="R158" s="216"/>
      <c r="S158" s="216"/>
      <c r="T158" s="216"/>
      <c r="U158" s="216"/>
      <c r="V158" s="216"/>
    </row>
    <row r="159" spans="1:22" x14ac:dyDescent="0.25">
      <c r="A159" s="274"/>
      <c r="B159" s="216"/>
      <c r="C159" s="216"/>
      <c r="D159" s="216"/>
      <c r="E159" s="216"/>
      <c r="F159" s="216"/>
      <c r="G159" s="216"/>
      <c r="H159" s="216"/>
      <c r="I159" s="216"/>
      <c r="J159" s="216"/>
      <c r="K159" s="216"/>
      <c r="L159" s="216"/>
      <c r="M159" s="216"/>
      <c r="N159" s="216"/>
      <c r="O159" s="216"/>
      <c r="P159" s="216"/>
      <c r="Q159" s="216"/>
      <c r="R159" s="216"/>
      <c r="S159" s="216"/>
      <c r="T159" s="216"/>
      <c r="U159" s="216"/>
      <c r="V159" s="216"/>
    </row>
    <row r="160" spans="1:22" x14ac:dyDescent="0.25">
      <c r="A160" s="274"/>
      <c r="B160" s="216"/>
      <c r="C160" s="216"/>
      <c r="D160" s="216"/>
      <c r="E160" s="216"/>
      <c r="F160" s="216"/>
      <c r="G160" s="216"/>
      <c r="H160" s="216"/>
      <c r="I160" s="216"/>
      <c r="J160" s="216"/>
      <c r="K160" s="216"/>
      <c r="L160" s="216"/>
      <c r="M160" s="216"/>
      <c r="N160" s="216"/>
      <c r="O160" s="216"/>
      <c r="P160" s="216"/>
      <c r="Q160" s="216"/>
      <c r="R160" s="216"/>
      <c r="S160" s="216"/>
      <c r="T160" s="216"/>
      <c r="U160" s="216"/>
      <c r="V160" s="216"/>
    </row>
    <row r="161" spans="1:22" x14ac:dyDescent="0.25">
      <c r="A161" s="274"/>
      <c r="B161" s="216"/>
      <c r="C161" s="216"/>
      <c r="D161" s="216"/>
      <c r="E161" s="216"/>
      <c r="F161" s="216"/>
      <c r="G161" s="216"/>
      <c r="H161" s="216"/>
      <c r="I161" s="216"/>
      <c r="J161" s="216"/>
      <c r="K161" s="216"/>
      <c r="L161" s="216"/>
      <c r="M161" s="216"/>
      <c r="N161" s="216"/>
      <c r="O161" s="216"/>
      <c r="P161" s="216"/>
      <c r="Q161" s="216"/>
      <c r="R161" s="216"/>
      <c r="S161" s="216"/>
      <c r="T161" s="216"/>
      <c r="U161" s="216"/>
      <c r="V161" s="216"/>
    </row>
    <row r="162" spans="1:22" x14ac:dyDescent="0.25">
      <c r="A162" s="274"/>
      <c r="B162" s="216"/>
      <c r="C162" s="216"/>
      <c r="D162" s="216"/>
      <c r="E162" s="216"/>
      <c r="F162" s="216"/>
      <c r="G162" s="216"/>
      <c r="H162" s="216"/>
      <c r="I162" s="216"/>
      <c r="J162" s="216"/>
      <c r="K162" s="216"/>
      <c r="L162" s="216"/>
      <c r="M162" s="216"/>
      <c r="N162" s="216"/>
      <c r="O162" s="216"/>
      <c r="P162" s="216"/>
      <c r="Q162" s="216"/>
      <c r="R162" s="216"/>
      <c r="S162" s="216"/>
      <c r="T162" s="216"/>
      <c r="U162" s="216"/>
      <c r="V162" s="216"/>
    </row>
    <row r="163" spans="1:22" x14ac:dyDescent="0.25">
      <c r="A163" s="274"/>
      <c r="B163" s="216"/>
      <c r="C163" s="216"/>
      <c r="D163" s="216"/>
      <c r="E163" s="216"/>
      <c r="F163" s="216"/>
      <c r="G163" s="216"/>
      <c r="H163" s="216"/>
      <c r="I163" s="216"/>
      <c r="J163" s="216"/>
      <c r="K163" s="216"/>
      <c r="L163" s="216"/>
      <c r="M163" s="216"/>
      <c r="N163" s="216"/>
      <c r="O163" s="216"/>
      <c r="P163" s="216"/>
      <c r="Q163" s="216"/>
      <c r="R163" s="216"/>
      <c r="S163" s="216"/>
      <c r="T163" s="216"/>
      <c r="U163" s="216"/>
      <c r="V163" s="216"/>
    </row>
    <row r="164" spans="1:22" x14ac:dyDescent="0.25">
      <c r="A164" s="274"/>
      <c r="B164" s="216"/>
      <c r="C164" s="216"/>
      <c r="D164" s="216"/>
      <c r="E164" s="216"/>
      <c r="F164" s="216"/>
      <c r="G164" s="216"/>
      <c r="H164" s="216"/>
      <c r="I164" s="216"/>
      <c r="J164" s="216"/>
      <c r="K164" s="216"/>
      <c r="L164" s="216"/>
      <c r="M164" s="216"/>
      <c r="N164" s="216"/>
      <c r="O164" s="216"/>
      <c r="P164" s="216"/>
      <c r="Q164" s="216"/>
      <c r="R164" s="216"/>
      <c r="S164" s="216"/>
      <c r="T164" s="216"/>
      <c r="U164" s="216"/>
      <c r="V164" s="216"/>
    </row>
    <row r="165" spans="1:22" x14ac:dyDescent="0.25">
      <c r="A165" s="274"/>
      <c r="B165" s="216"/>
      <c r="C165" s="216"/>
      <c r="D165" s="216"/>
      <c r="E165" s="216"/>
      <c r="F165" s="216"/>
      <c r="G165" s="216"/>
      <c r="H165" s="216"/>
      <c r="I165" s="216"/>
      <c r="J165" s="216"/>
      <c r="K165" s="216"/>
      <c r="L165" s="216"/>
      <c r="M165" s="216"/>
      <c r="N165" s="216"/>
      <c r="O165" s="216"/>
      <c r="P165" s="216"/>
      <c r="Q165" s="216"/>
      <c r="R165" s="216"/>
      <c r="S165" s="216"/>
      <c r="T165" s="216"/>
      <c r="U165" s="216"/>
      <c r="V165" s="216"/>
    </row>
    <row r="166" spans="1:22" x14ac:dyDescent="0.25">
      <c r="A166" s="274"/>
      <c r="B166" s="216"/>
      <c r="C166" s="216"/>
      <c r="D166" s="216"/>
      <c r="E166" s="216"/>
      <c r="F166" s="216"/>
      <c r="G166" s="216"/>
      <c r="H166" s="216"/>
      <c r="I166" s="216"/>
      <c r="J166" s="216"/>
      <c r="K166" s="216"/>
      <c r="L166" s="216"/>
      <c r="M166" s="216"/>
      <c r="N166" s="216"/>
      <c r="O166" s="216"/>
      <c r="P166" s="216"/>
      <c r="Q166" s="216"/>
      <c r="R166" s="216"/>
      <c r="S166" s="216"/>
      <c r="T166" s="216"/>
      <c r="U166" s="216"/>
      <c r="V166" s="216"/>
    </row>
    <row r="167" spans="1:22" x14ac:dyDescent="0.25">
      <c r="A167" s="274"/>
      <c r="B167" s="216"/>
      <c r="C167" s="216"/>
      <c r="D167" s="216"/>
      <c r="E167" s="216"/>
      <c r="F167" s="216"/>
      <c r="G167" s="216"/>
      <c r="H167" s="216"/>
      <c r="I167" s="216"/>
      <c r="J167" s="216"/>
      <c r="K167" s="216"/>
      <c r="L167" s="216"/>
      <c r="M167" s="216"/>
      <c r="N167" s="216"/>
      <c r="O167" s="216"/>
      <c r="P167" s="216"/>
      <c r="Q167" s="216"/>
      <c r="R167" s="216"/>
      <c r="S167" s="216"/>
      <c r="T167" s="216"/>
      <c r="U167" s="216"/>
      <c r="V167" s="216"/>
    </row>
    <row r="168" spans="1:22" x14ac:dyDescent="0.25">
      <c r="A168" s="274"/>
      <c r="B168" s="216"/>
      <c r="C168" s="216"/>
      <c r="D168" s="216"/>
      <c r="E168" s="216"/>
      <c r="F168" s="216"/>
      <c r="G168" s="216"/>
      <c r="H168" s="216"/>
      <c r="I168" s="216"/>
      <c r="J168" s="216"/>
      <c r="K168" s="216"/>
      <c r="L168" s="216"/>
      <c r="M168" s="216"/>
      <c r="N168" s="216"/>
      <c r="O168" s="216"/>
      <c r="P168" s="216"/>
      <c r="Q168" s="216"/>
      <c r="R168" s="216"/>
      <c r="S168" s="216"/>
      <c r="T168" s="216"/>
      <c r="U168" s="216"/>
      <c r="V168" s="216"/>
    </row>
    <row r="169" spans="1:22" x14ac:dyDescent="0.25">
      <c r="A169" s="274"/>
      <c r="B169" s="216"/>
      <c r="C169" s="216"/>
      <c r="D169" s="216"/>
      <c r="E169" s="216"/>
      <c r="F169" s="216"/>
      <c r="G169" s="216"/>
      <c r="H169" s="216"/>
      <c r="I169" s="216"/>
      <c r="J169" s="216"/>
      <c r="K169" s="216"/>
      <c r="L169" s="216"/>
      <c r="M169" s="216"/>
      <c r="N169" s="216"/>
      <c r="O169" s="216"/>
      <c r="P169" s="216"/>
      <c r="Q169" s="216"/>
      <c r="R169" s="216"/>
      <c r="S169" s="216"/>
      <c r="T169" s="216"/>
      <c r="U169" s="216"/>
      <c r="V169" s="216"/>
    </row>
    <row r="170" spans="1:22" x14ac:dyDescent="0.25">
      <c r="A170" s="274"/>
      <c r="B170" s="216"/>
      <c r="C170" s="216"/>
      <c r="D170" s="216"/>
      <c r="E170" s="216"/>
      <c r="F170" s="216"/>
      <c r="G170" s="216"/>
      <c r="H170" s="216"/>
      <c r="I170" s="216"/>
      <c r="J170" s="216"/>
      <c r="K170" s="216"/>
      <c r="L170" s="216"/>
      <c r="M170" s="216"/>
      <c r="N170" s="216"/>
      <c r="O170" s="216"/>
      <c r="P170" s="216"/>
      <c r="Q170" s="216"/>
      <c r="R170" s="216"/>
      <c r="S170" s="216"/>
      <c r="T170" s="216"/>
      <c r="U170" s="216"/>
      <c r="V170" s="216"/>
    </row>
    <row r="171" spans="1:22" x14ac:dyDescent="0.25">
      <c r="A171" s="274"/>
      <c r="B171" s="216"/>
      <c r="C171" s="216"/>
      <c r="D171" s="216"/>
      <c r="E171" s="216"/>
      <c r="F171" s="216"/>
      <c r="G171" s="216"/>
      <c r="H171" s="216"/>
      <c r="I171" s="216"/>
      <c r="J171" s="216"/>
      <c r="K171" s="216"/>
      <c r="L171" s="216"/>
      <c r="M171" s="216"/>
      <c r="N171" s="216"/>
      <c r="O171" s="216"/>
      <c r="P171" s="216"/>
      <c r="Q171" s="216"/>
      <c r="R171" s="216"/>
      <c r="S171" s="216"/>
      <c r="T171" s="216"/>
      <c r="U171" s="216"/>
      <c r="V171" s="216"/>
    </row>
    <row r="172" spans="1:22" x14ac:dyDescent="0.25">
      <c r="A172" s="274"/>
      <c r="B172" s="216"/>
      <c r="C172" s="216"/>
      <c r="D172" s="216"/>
      <c r="E172" s="216"/>
      <c r="F172" s="216"/>
      <c r="G172" s="216"/>
      <c r="H172" s="216"/>
      <c r="I172" s="216"/>
      <c r="J172" s="216"/>
      <c r="K172" s="216"/>
      <c r="L172" s="216"/>
      <c r="M172" s="216"/>
      <c r="N172" s="216"/>
      <c r="O172" s="216"/>
      <c r="P172" s="216"/>
      <c r="Q172" s="216"/>
      <c r="R172" s="216"/>
      <c r="S172" s="216"/>
      <c r="T172" s="216"/>
      <c r="U172" s="216"/>
      <c r="V172" s="216"/>
    </row>
    <row r="173" spans="1:22" x14ac:dyDescent="0.25">
      <c r="A173" s="274"/>
      <c r="B173" s="216"/>
      <c r="C173" s="216"/>
      <c r="D173" s="216"/>
      <c r="E173" s="216"/>
      <c r="F173" s="216"/>
      <c r="G173" s="216"/>
      <c r="H173" s="216"/>
      <c r="I173" s="216"/>
      <c r="J173" s="216"/>
      <c r="K173" s="216"/>
      <c r="L173" s="216"/>
      <c r="M173" s="216"/>
      <c r="N173" s="216"/>
      <c r="O173" s="216"/>
      <c r="P173" s="216"/>
      <c r="Q173" s="216"/>
      <c r="R173" s="216"/>
      <c r="S173" s="216"/>
      <c r="T173" s="216"/>
      <c r="U173" s="216"/>
      <c r="V173" s="216"/>
    </row>
    <row r="174" spans="1:22" x14ac:dyDescent="0.25">
      <c r="A174" s="274"/>
      <c r="B174" s="216"/>
      <c r="C174" s="216"/>
      <c r="D174" s="216"/>
      <c r="E174" s="216"/>
      <c r="F174" s="216"/>
      <c r="G174" s="216"/>
      <c r="H174" s="216"/>
      <c r="I174" s="216"/>
      <c r="J174" s="216"/>
      <c r="K174" s="216"/>
      <c r="L174" s="216"/>
      <c r="M174" s="216"/>
      <c r="N174" s="216"/>
      <c r="O174" s="216"/>
      <c r="P174" s="216"/>
      <c r="Q174" s="216"/>
      <c r="R174" s="216"/>
      <c r="S174" s="216"/>
      <c r="T174" s="216"/>
      <c r="U174" s="216"/>
      <c r="V174" s="216"/>
    </row>
    <row r="175" spans="1:22" x14ac:dyDescent="0.25">
      <c r="A175" s="274"/>
      <c r="B175" s="216"/>
      <c r="C175" s="216"/>
      <c r="D175" s="216"/>
      <c r="E175" s="216"/>
      <c r="F175" s="216"/>
      <c r="G175" s="216"/>
      <c r="H175" s="216"/>
      <c r="I175" s="216"/>
      <c r="J175" s="216"/>
      <c r="K175" s="216"/>
      <c r="L175" s="216"/>
      <c r="M175" s="216"/>
      <c r="N175" s="216"/>
      <c r="O175" s="216"/>
      <c r="P175" s="216"/>
      <c r="Q175" s="216"/>
      <c r="R175" s="216"/>
      <c r="S175" s="216"/>
      <c r="T175" s="216"/>
      <c r="U175" s="216"/>
      <c r="V175" s="216"/>
    </row>
    <row r="176" spans="1:22" x14ac:dyDescent="0.25">
      <c r="A176" s="274"/>
      <c r="B176" s="216"/>
      <c r="C176" s="216"/>
      <c r="D176" s="216"/>
      <c r="E176" s="216"/>
      <c r="F176" s="216"/>
      <c r="G176" s="216"/>
      <c r="H176" s="216"/>
      <c r="I176" s="216"/>
      <c r="J176" s="216"/>
      <c r="K176" s="216"/>
      <c r="L176" s="216"/>
      <c r="M176" s="216"/>
      <c r="N176" s="216"/>
      <c r="O176" s="216"/>
      <c r="P176" s="216"/>
      <c r="Q176" s="216"/>
      <c r="R176" s="216"/>
      <c r="S176" s="216"/>
      <c r="T176" s="216"/>
      <c r="U176" s="216"/>
      <c r="V176" s="216"/>
    </row>
    <row r="177" spans="1:22" x14ac:dyDescent="0.25">
      <c r="A177" s="274"/>
      <c r="B177" s="216"/>
      <c r="C177" s="216"/>
      <c r="D177" s="216"/>
      <c r="E177" s="216"/>
      <c r="F177" s="216"/>
      <c r="G177" s="216"/>
      <c r="H177" s="216"/>
      <c r="I177" s="216"/>
      <c r="J177" s="216"/>
      <c r="K177" s="216"/>
      <c r="L177" s="216"/>
      <c r="M177" s="216"/>
      <c r="N177" s="216"/>
      <c r="O177" s="216"/>
      <c r="P177" s="216"/>
      <c r="Q177" s="216"/>
      <c r="R177" s="216"/>
      <c r="S177" s="216"/>
      <c r="T177" s="216"/>
      <c r="U177" s="216"/>
      <c r="V177" s="216"/>
    </row>
    <row r="178" spans="1:22" x14ac:dyDescent="0.25">
      <c r="A178" s="274"/>
      <c r="B178" s="216"/>
      <c r="C178" s="216"/>
      <c r="D178" s="216"/>
      <c r="E178" s="216"/>
      <c r="F178" s="216"/>
      <c r="G178" s="216"/>
      <c r="H178" s="216"/>
      <c r="I178" s="216"/>
      <c r="J178" s="216"/>
      <c r="K178" s="216"/>
      <c r="L178" s="216"/>
      <c r="M178" s="216"/>
      <c r="N178" s="216"/>
      <c r="O178" s="216"/>
      <c r="P178" s="216"/>
      <c r="Q178" s="216"/>
      <c r="R178" s="216"/>
      <c r="S178" s="216"/>
      <c r="T178" s="216"/>
      <c r="U178" s="216"/>
      <c r="V178" s="216"/>
    </row>
    <row r="179" spans="1:22" x14ac:dyDescent="0.25">
      <c r="A179" s="274"/>
      <c r="B179" s="216"/>
      <c r="C179" s="216"/>
      <c r="D179" s="216"/>
      <c r="E179" s="216"/>
      <c r="F179" s="216"/>
      <c r="G179" s="216"/>
      <c r="H179" s="216"/>
      <c r="I179" s="216"/>
      <c r="J179" s="216"/>
      <c r="K179" s="216"/>
      <c r="L179" s="216"/>
      <c r="M179" s="216"/>
      <c r="N179" s="216"/>
      <c r="O179" s="216"/>
      <c r="P179" s="216"/>
      <c r="Q179" s="216"/>
      <c r="R179" s="216"/>
      <c r="S179" s="216"/>
      <c r="T179" s="216"/>
      <c r="U179" s="216"/>
      <c r="V179" s="216"/>
    </row>
    <row r="180" spans="1:22" x14ac:dyDescent="0.25">
      <c r="A180" s="274"/>
      <c r="B180" s="216"/>
      <c r="C180" s="216"/>
      <c r="D180" s="216"/>
      <c r="E180" s="216"/>
      <c r="F180" s="216"/>
      <c r="G180" s="216"/>
      <c r="H180" s="216"/>
      <c r="I180" s="216"/>
      <c r="J180" s="216"/>
      <c r="K180" s="216"/>
      <c r="L180" s="216"/>
      <c r="M180" s="216"/>
      <c r="N180" s="216"/>
      <c r="O180" s="216"/>
      <c r="P180" s="216"/>
      <c r="Q180" s="216"/>
      <c r="R180" s="216"/>
      <c r="S180" s="216"/>
      <c r="T180" s="216"/>
      <c r="U180" s="216"/>
      <c r="V180" s="216"/>
    </row>
    <row r="181" spans="1:22" x14ac:dyDescent="0.25">
      <c r="A181" s="274"/>
      <c r="B181" s="216"/>
      <c r="C181" s="216"/>
      <c r="D181" s="216"/>
      <c r="E181" s="216"/>
      <c r="F181" s="216"/>
      <c r="G181" s="216"/>
      <c r="H181" s="216"/>
      <c r="I181" s="216"/>
      <c r="J181" s="216"/>
      <c r="K181" s="216"/>
      <c r="L181" s="216"/>
      <c r="M181" s="216"/>
      <c r="N181" s="216"/>
      <c r="O181" s="216"/>
      <c r="P181" s="216"/>
      <c r="Q181" s="216"/>
      <c r="R181" s="216"/>
      <c r="S181" s="216"/>
      <c r="T181" s="216"/>
      <c r="U181" s="216"/>
      <c r="V181" s="216"/>
    </row>
    <row r="182" spans="1:22" x14ac:dyDescent="0.25">
      <c r="A182" s="274"/>
      <c r="B182" s="216"/>
      <c r="C182" s="216"/>
      <c r="D182" s="216"/>
      <c r="E182" s="216"/>
      <c r="F182" s="216"/>
      <c r="G182" s="216"/>
      <c r="H182" s="216"/>
      <c r="I182" s="216"/>
      <c r="J182" s="216"/>
      <c r="K182" s="216"/>
      <c r="L182" s="216"/>
      <c r="M182" s="216"/>
      <c r="N182" s="216"/>
      <c r="O182" s="216"/>
      <c r="P182" s="216"/>
      <c r="Q182" s="216"/>
      <c r="R182" s="216"/>
      <c r="S182" s="216"/>
      <c r="T182" s="216"/>
      <c r="U182" s="216"/>
      <c r="V182" s="216"/>
    </row>
    <row r="183" spans="1:22" x14ac:dyDescent="0.25">
      <c r="A183" s="274"/>
      <c r="B183" s="216"/>
      <c r="C183" s="216"/>
      <c r="D183" s="216"/>
      <c r="E183" s="216"/>
      <c r="F183" s="216"/>
      <c r="G183" s="216"/>
      <c r="H183" s="216"/>
      <c r="I183" s="216"/>
      <c r="J183" s="216"/>
      <c r="K183" s="216"/>
      <c r="L183" s="216"/>
      <c r="M183" s="216"/>
      <c r="N183" s="216"/>
      <c r="O183" s="216"/>
      <c r="P183" s="216"/>
      <c r="Q183" s="216"/>
      <c r="R183" s="216"/>
      <c r="S183" s="216"/>
      <c r="T183" s="216"/>
      <c r="U183" s="216"/>
      <c r="V183" s="216"/>
    </row>
    <row r="184" spans="1:22" x14ac:dyDescent="0.25">
      <c r="A184" s="274"/>
      <c r="B184" s="216"/>
      <c r="C184" s="216"/>
      <c r="D184" s="216"/>
      <c r="E184" s="216"/>
      <c r="F184" s="216"/>
      <c r="G184" s="216"/>
      <c r="H184" s="216"/>
      <c r="I184" s="216"/>
      <c r="J184" s="216"/>
      <c r="K184" s="216"/>
      <c r="L184" s="216"/>
      <c r="M184" s="216"/>
      <c r="N184" s="216"/>
      <c r="O184" s="216"/>
      <c r="P184" s="216"/>
      <c r="Q184" s="216"/>
      <c r="R184" s="216"/>
      <c r="S184" s="216"/>
      <c r="T184" s="216"/>
      <c r="U184" s="216"/>
      <c r="V184" s="216"/>
    </row>
    <row r="185" spans="1:22" x14ac:dyDescent="0.25">
      <c r="A185" s="274"/>
      <c r="B185" s="216"/>
      <c r="C185" s="216"/>
      <c r="D185" s="216"/>
      <c r="E185" s="216"/>
      <c r="F185" s="216"/>
      <c r="G185" s="216"/>
      <c r="H185" s="216"/>
      <c r="I185" s="216"/>
      <c r="J185" s="216"/>
      <c r="K185" s="216"/>
      <c r="L185" s="216"/>
      <c r="M185" s="216"/>
      <c r="N185" s="216"/>
      <c r="O185" s="216"/>
      <c r="P185" s="216"/>
      <c r="Q185" s="216"/>
      <c r="R185" s="216"/>
      <c r="S185" s="216"/>
      <c r="T185" s="216"/>
      <c r="U185" s="216"/>
      <c r="V185" s="216"/>
    </row>
    <row r="186" spans="1:22" x14ac:dyDescent="0.25">
      <c r="A186" s="274"/>
      <c r="B186" s="216"/>
      <c r="C186" s="216"/>
      <c r="D186" s="216"/>
      <c r="E186" s="216"/>
      <c r="F186" s="216"/>
      <c r="G186" s="216"/>
      <c r="H186" s="216"/>
      <c r="I186" s="216"/>
      <c r="J186" s="216"/>
      <c r="K186" s="216"/>
      <c r="L186" s="216"/>
      <c r="M186" s="216"/>
      <c r="N186" s="216"/>
      <c r="O186" s="216"/>
      <c r="P186" s="216"/>
      <c r="Q186" s="216"/>
      <c r="R186" s="216"/>
      <c r="S186" s="216"/>
      <c r="T186" s="216"/>
      <c r="U186" s="216"/>
      <c r="V186" s="216"/>
    </row>
    <row r="187" spans="1:22" x14ac:dyDescent="0.25">
      <c r="A187" s="274"/>
      <c r="B187" s="216"/>
      <c r="C187" s="216"/>
      <c r="D187" s="216"/>
      <c r="E187" s="216"/>
      <c r="F187" s="216"/>
      <c r="G187" s="216"/>
      <c r="H187" s="216"/>
      <c r="I187" s="216"/>
      <c r="J187" s="216"/>
      <c r="K187" s="216"/>
      <c r="L187" s="216"/>
      <c r="M187" s="216"/>
      <c r="N187" s="216"/>
      <c r="O187" s="216"/>
      <c r="P187" s="216"/>
      <c r="Q187" s="216"/>
      <c r="R187" s="216"/>
      <c r="S187" s="216"/>
      <c r="T187" s="216"/>
      <c r="U187" s="216"/>
      <c r="V187" s="216"/>
    </row>
    <row r="188" spans="1:22" x14ac:dyDescent="0.25">
      <c r="A188" s="274"/>
      <c r="B188" s="216"/>
      <c r="C188" s="216"/>
      <c r="D188" s="216"/>
      <c r="E188" s="216"/>
      <c r="F188" s="216"/>
      <c r="G188" s="216"/>
      <c r="H188" s="216"/>
      <c r="I188" s="216"/>
      <c r="J188" s="216"/>
      <c r="K188" s="216"/>
      <c r="L188" s="216"/>
      <c r="M188" s="216"/>
      <c r="N188" s="216"/>
      <c r="O188" s="216"/>
      <c r="P188" s="216"/>
      <c r="Q188" s="216"/>
      <c r="R188" s="216"/>
      <c r="S188" s="216"/>
      <c r="T188" s="216"/>
      <c r="U188" s="216"/>
      <c r="V188" s="216"/>
    </row>
    <row r="189" spans="1:22" x14ac:dyDescent="0.25">
      <c r="A189" s="274"/>
      <c r="B189" s="216"/>
      <c r="C189" s="216"/>
      <c r="D189" s="216"/>
      <c r="E189" s="216"/>
      <c r="F189" s="216"/>
      <c r="G189" s="216"/>
      <c r="H189" s="216"/>
      <c r="I189" s="216"/>
      <c r="J189" s="216"/>
      <c r="K189" s="216"/>
      <c r="L189" s="216"/>
      <c r="M189" s="216"/>
      <c r="N189" s="216"/>
      <c r="O189" s="216"/>
      <c r="P189" s="216"/>
      <c r="Q189" s="216"/>
      <c r="R189" s="216"/>
      <c r="S189" s="216"/>
      <c r="T189" s="216"/>
      <c r="U189" s="216"/>
      <c r="V189" s="216"/>
    </row>
    <row r="190" spans="1:22" x14ac:dyDescent="0.25">
      <c r="A190" s="274"/>
      <c r="B190" s="216"/>
      <c r="C190" s="216"/>
      <c r="D190" s="216"/>
      <c r="E190" s="216"/>
      <c r="F190" s="216"/>
      <c r="G190" s="216"/>
      <c r="H190" s="216"/>
      <c r="I190" s="216"/>
      <c r="J190" s="216"/>
      <c r="K190" s="216"/>
      <c r="L190" s="216"/>
      <c r="M190" s="216"/>
      <c r="N190" s="216"/>
      <c r="O190" s="216"/>
      <c r="P190" s="216"/>
      <c r="Q190" s="216"/>
      <c r="R190" s="216"/>
      <c r="S190" s="216"/>
      <c r="T190" s="216"/>
      <c r="U190" s="216"/>
      <c r="V190" s="216"/>
    </row>
    <row r="191" spans="1:22" x14ac:dyDescent="0.25">
      <c r="A191" s="274"/>
      <c r="B191" s="216"/>
      <c r="C191" s="216"/>
      <c r="D191" s="216"/>
      <c r="E191" s="216"/>
      <c r="F191" s="216"/>
      <c r="G191" s="216"/>
      <c r="H191" s="216"/>
      <c r="I191" s="216"/>
      <c r="J191" s="216"/>
      <c r="K191" s="216"/>
      <c r="L191" s="216"/>
      <c r="M191" s="216"/>
      <c r="N191" s="216"/>
      <c r="O191" s="216"/>
      <c r="P191" s="216"/>
      <c r="Q191" s="216"/>
      <c r="R191" s="216"/>
      <c r="S191" s="216"/>
      <c r="T191" s="216"/>
      <c r="U191" s="216"/>
      <c r="V191" s="216"/>
    </row>
    <row r="192" spans="1:22" x14ac:dyDescent="0.25">
      <c r="A192" s="274"/>
      <c r="B192" s="216"/>
      <c r="C192" s="216"/>
      <c r="D192" s="216"/>
      <c r="E192" s="216"/>
      <c r="F192" s="216"/>
      <c r="G192" s="216"/>
      <c r="H192" s="216"/>
      <c r="I192" s="216"/>
      <c r="J192" s="216"/>
      <c r="K192" s="216"/>
      <c r="L192" s="216"/>
      <c r="M192" s="216"/>
      <c r="N192" s="216"/>
      <c r="O192" s="216"/>
      <c r="P192" s="216"/>
      <c r="Q192" s="216"/>
      <c r="R192" s="216"/>
      <c r="S192" s="216"/>
      <c r="T192" s="216"/>
      <c r="U192" s="216"/>
      <c r="V192" s="216"/>
    </row>
    <row r="193" spans="1:22" x14ac:dyDescent="0.25">
      <c r="A193" s="274"/>
      <c r="B193" s="216"/>
      <c r="C193" s="216"/>
      <c r="D193" s="216"/>
      <c r="E193" s="216"/>
      <c r="F193" s="216"/>
      <c r="G193" s="216"/>
      <c r="H193" s="216"/>
      <c r="I193" s="216"/>
      <c r="J193" s="216"/>
      <c r="K193" s="216"/>
      <c r="L193" s="216"/>
      <c r="M193" s="216"/>
      <c r="N193" s="216"/>
      <c r="O193" s="216"/>
      <c r="P193" s="216"/>
      <c r="Q193" s="216"/>
      <c r="R193" s="216"/>
      <c r="S193" s="216"/>
      <c r="T193" s="216"/>
      <c r="U193" s="216"/>
      <c r="V193" s="216"/>
    </row>
    <row r="194" spans="1:22" x14ac:dyDescent="0.25">
      <c r="A194" s="274"/>
      <c r="B194" s="216"/>
      <c r="C194" s="216"/>
      <c r="D194" s="216"/>
      <c r="E194" s="216"/>
      <c r="F194" s="216"/>
      <c r="G194" s="216"/>
      <c r="H194" s="216"/>
      <c r="I194" s="216"/>
      <c r="J194" s="216"/>
      <c r="K194" s="216"/>
      <c r="L194" s="216"/>
      <c r="M194" s="216"/>
      <c r="N194" s="216"/>
      <c r="O194" s="216"/>
      <c r="P194" s="216"/>
      <c r="Q194" s="216"/>
      <c r="R194" s="216"/>
      <c r="S194" s="216"/>
      <c r="T194" s="216"/>
      <c r="U194" s="216"/>
      <c r="V194" s="216"/>
    </row>
    <row r="195" spans="1:22" x14ac:dyDescent="0.25">
      <c r="A195" s="274"/>
      <c r="B195" s="216"/>
      <c r="C195" s="216"/>
      <c r="D195" s="216"/>
      <c r="E195" s="216"/>
      <c r="F195" s="216"/>
      <c r="G195" s="216"/>
      <c r="H195" s="216"/>
      <c r="I195" s="216"/>
      <c r="J195" s="216"/>
      <c r="K195" s="216"/>
      <c r="L195" s="216"/>
      <c r="M195" s="216"/>
      <c r="N195" s="216"/>
      <c r="O195" s="216"/>
      <c r="P195" s="216"/>
      <c r="Q195" s="216"/>
      <c r="R195" s="216"/>
      <c r="S195" s="216"/>
      <c r="T195" s="216"/>
      <c r="U195" s="216"/>
      <c r="V195" s="216"/>
    </row>
    <row r="196" spans="1:22" x14ac:dyDescent="0.25">
      <c r="A196" s="274"/>
      <c r="B196" s="216"/>
      <c r="C196" s="216"/>
      <c r="D196" s="216"/>
      <c r="E196" s="216"/>
      <c r="F196" s="216"/>
      <c r="G196" s="216"/>
      <c r="H196" s="216"/>
      <c r="I196" s="216"/>
      <c r="J196" s="216"/>
      <c r="K196" s="216"/>
      <c r="L196" s="216"/>
      <c r="M196" s="216"/>
      <c r="N196" s="216"/>
      <c r="O196" s="216"/>
      <c r="P196" s="216"/>
      <c r="Q196" s="216"/>
      <c r="R196" s="216"/>
      <c r="S196" s="216"/>
      <c r="T196" s="216"/>
      <c r="U196" s="216"/>
      <c r="V196" s="216"/>
    </row>
    <row r="197" spans="1:22" x14ac:dyDescent="0.25">
      <c r="A197" s="274"/>
      <c r="B197" s="216"/>
      <c r="C197" s="216"/>
      <c r="D197" s="216"/>
      <c r="E197" s="216"/>
      <c r="F197" s="216"/>
      <c r="G197" s="216"/>
      <c r="H197" s="216"/>
      <c r="I197" s="216"/>
      <c r="J197" s="216"/>
      <c r="K197" s="216"/>
      <c r="L197" s="216"/>
      <c r="M197" s="216"/>
      <c r="N197" s="216"/>
      <c r="O197" s="216"/>
      <c r="P197" s="216"/>
      <c r="Q197" s="216"/>
      <c r="R197" s="216"/>
      <c r="S197" s="216"/>
      <c r="T197" s="216"/>
      <c r="U197" s="216"/>
      <c r="V197" s="216"/>
    </row>
    <row r="198" spans="1:22" x14ac:dyDescent="0.25">
      <c r="A198" s="274"/>
      <c r="B198" s="216"/>
      <c r="C198" s="216"/>
      <c r="D198" s="216"/>
      <c r="E198" s="216"/>
      <c r="F198" s="216"/>
      <c r="G198" s="216"/>
      <c r="H198" s="216"/>
      <c r="I198" s="216"/>
      <c r="J198" s="216"/>
      <c r="K198" s="216"/>
      <c r="L198" s="216"/>
      <c r="M198" s="216"/>
      <c r="N198" s="216"/>
      <c r="O198" s="216"/>
      <c r="P198" s="216"/>
      <c r="Q198" s="216"/>
      <c r="R198" s="216"/>
      <c r="S198" s="216"/>
      <c r="T198" s="216"/>
      <c r="U198" s="216"/>
      <c r="V198" s="216"/>
    </row>
    <row r="199" spans="1:22" x14ac:dyDescent="0.25">
      <c r="A199" s="274"/>
      <c r="B199" s="216"/>
      <c r="C199" s="216"/>
      <c r="D199" s="216"/>
      <c r="E199" s="216"/>
      <c r="F199" s="216"/>
      <c r="G199" s="216"/>
      <c r="H199" s="216"/>
      <c r="I199" s="216"/>
      <c r="J199" s="216"/>
      <c r="K199" s="216"/>
      <c r="L199" s="216"/>
      <c r="M199" s="216"/>
      <c r="N199" s="216"/>
      <c r="O199" s="216"/>
      <c r="P199" s="216"/>
      <c r="Q199" s="216"/>
      <c r="R199" s="216"/>
      <c r="S199" s="216"/>
      <c r="T199" s="216"/>
      <c r="U199" s="216"/>
      <c r="V199" s="216"/>
    </row>
    <row r="200" spans="1:22" x14ac:dyDescent="0.25">
      <c r="A200" s="274"/>
      <c r="B200" s="216"/>
      <c r="C200" s="216"/>
      <c r="D200" s="216"/>
      <c r="E200" s="216"/>
      <c r="F200" s="216"/>
      <c r="G200" s="216"/>
      <c r="H200" s="216"/>
      <c r="I200" s="216"/>
      <c r="J200" s="216"/>
      <c r="K200" s="216"/>
      <c r="L200" s="216"/>
      <c r="M200" s="216"/>
      <c r="N200" s="216"/>
      <c r="O200" s="216"/>
      <c r="P200" s="216"/>
      <c r="Q200" s="216"/>
      <c r="R200" s="216"/>
      <c r="S200" s="216"/>
      <c r="T200" s="216"/>
      <c r="U200" s="216"/>
      <c r="V200" s="216"/>
    </row>
    <row r="201" spans="1:22" x14ac:dyDescent="0.25">
      <c r="A201" s="274"/>
      <c r="B201" s="216"/>
      <c r="C201" s="216"/>
      <c r="D201" s="216"/>
      <c r="E201" s="216"/>
      <c r="F201" s="216"/>
      <c r="G201" s="216"/>
      <c r="H201" s="216"/>
      <c r="I201" s="216"/>
      <c r="J201" s="216"/>
      <c r="K201" s="216"/>
      <c r="L201" s="216"/>
      <c r="M201" s="216"/>
      <c r="N201" s="216"/>
      <c r="O201" s="216"/>
      <c r="P201" s="216"/>
      <c r="Q201" s="216"/>
      <c r="R201" s="216"/>
      <c r="S201" s="216"/>
      <c r="T201" s="216"/>
      <c r="U201" s="216"/>
      <c r="V201" s="216"/>
    </row>
    <row r="202" spans="1:22" x14ac:dyDescent="0.25">
      <c r="A202" s="274"/>
      <c r="B202" s="216"/>
      <c r="C202" s="216"/>
      <c r="D202" s="216"/>
      <c r="E202" s="216"/>
      <c r="F202" s="216"/>
      <c r="G202" s="216"/>
      <c r="H202" s="216"/>
      <c r="I202" s="216"/>
      <c r="J202" s="216"/>
      <c r="K202" s="216"/>
      <c r="L202" s="216"/>
      <c r="M202" s="216"/>
      <c r="N202" s="216"/>
      <c r="O202" s="216"/>
      <c r="P202" s="216"/>
      <c r="Q202" s="216"/>
      <c r="R202" s="216"/>
      <c r="S202" s="216"/>
      <c r="T202" s="216"/>
      <c r="U202" s="216"/>
      <c r="V202" s="216"/>
    </row>
    <row r="203" spans="1:22" x14ac:dyDescent="0.25">
      <c r="A203" s="274"/>
      <c r="B203" s="216"/>
      <c r="C203" s="216"/>
      <c r="D203" s="216"/>
      <c r="E203" s="216"/>
      <c r="F203" s="216"/>
      <c r="G203" s="216"/>
      <c r="H203" s="216"/>
      <c r="I203" s="216"/>
      <c r="J203" s="216"/>
      <c r="K203" s="216"/>
      <c r="L203" s="216"/>
      <c r="M203" s="216"/>
      <c r="N203" s="216"/>
      <c r="O203" s="216"/>
      <c r="P203" s="216"/>
      <c r="Q203" s="216"/>
      <c r="R203" s="216"/>
      <c r="S203" s="216"/>
      <c r="T203" s="216"/>
      <c r="U203" s="216"/>
      <c r="V203" s="216"/>
    </row>
    <row r="204" spans="1:22" x14ac:dyDescent="0.25">
      <c r="A204" s="274"/>
      <c r="B204" s="216"/>
      <c r="C204" s="216"/>
      <c r="D204" s="216"/>
      <c r="E204" s="216"/>
      <c r="F204" s="216"/>
      <c r="G204" s="216"/>
      <c r="H204" s="216"/>
      <c r="I204" s="216"/>
      <c r="J204" s="216"/>
      <c r="K204" s="216"/>
      <c r="L204" s="216"/>
      <c r="M204" s="216"/>
      <c r="N204" s="216"/>
      <c r="O204" s="216"/>
      <c r="P204" s="216"/>
      <c r="Q204" s="216"/>
      <c r="R204" s="216"/>
      <c r="S204" s="216"/>
      <c r="T204" s="216"/>
      <c r="U204" s="216"/>
      <c r="V204" s="216"/>
    </row>
    <row r="205" spans="1:22" x14ac:dyDescent="0.25">
      <c r="A205" s="274"/>
      <c r="B205" s="216"/>
      <c r="C205" s="216"/>
      <c r="D205" s="216"/>
      <c r="E205" s="216"/>
      <c r="F205" s="216"/>
      <c r="G205" s="216"/>
      <c r="H205" s="216"/>
      <c r="I205" s="216"/>
      <c r="J205" s="216"/>
      <c r="K205" s="216"/>
      <c r="L205" s="216"/>
      <c r="M205" s="216"/>
      <c r="N205" s="216"/>
      <c r="O205" s="216"/>
      <c r="P205" s="216"/>
      <c r="Q205" s="216"/>
      <c r="R205" s="216"/>
      <c r="S205" s="216"/>
      <c r="T205" s="216"/>
      <c r="U205" s="216"/>
      <c r="V205" s="216"/>
    </row>
    <row r="206" spans="1:22" x14ac:dyDescent="0.25">
      <c r="A206" s="274"/>
      <c r="B206" s="216"/>
      <c r="C206" s="216"/>
      <c r="D206" s="216"/>
      <c r="E206" s="216"/>
      <c r="F206" s="216"/>
      <c r="G206" s="216"/>
      <c r="H206" s="216"/>
      <c r="I206" s="216"/>
      <c r="J206" s="216"/>
      <c r="K206" s="216"/>
      <c r="L206" s="216"/>
      <c r="M206" s="216"/>
      <c r="N206" s="216"/>
      <c r="O206" s="216"/>
      <c r="P206" s="216"/>
      <c r="Q206" s="216"/>
      <c r="R206" s="216"/>
      <c r="S206" s="216"/>
      <c r="T206" s="216"/>
      <c r="U206" s="216"/>
      <c r="V206" s="216"/>
    </row>
    <row r="207" spans="1:22" x14ac:dyDescent="0.25">
      <c r="A207" s="274"/>
      <c r="B207" s="216"/>
      <c r="C207" s="216"/>
      <c r="D207" s="216"/>
      <c r="E207" s="216"/>
      <c r="F207" s="216"/>
      <c r="G207" s="216"/>
      <c r="H207" s="216"/>
      <c r="I207" s="216"/>
      <c r="J207" s="216"/>
      <c r="K207" s="216"/>
      <c r="L207" s="216"/>
      <c r="M207" s="216"/>
      <c r="N207" s="216"/>
      <c r="O207" s="216"/>
      <c r="P207" s="216"/>
      <c r="Q207" s="216"/>
      <c r="R207" s="216"/>
      <c r="S207" s="216"/>
      <c r="T207" s="216"/>
      <c r="U207" s="216"/>
      <c r="V207" s="216"/>
    </row>
    <row r="208" spans="1:22" x14ac:dyDescent="0.25">
      <c r="A208" s="274"/>
      <c r="B208" s="216"/>
      <c r="C208" s="216"/>
      <c r="D208" s="216"/>
      <c r="E208" s="216"/>
      <c r="F208" s="216"/>
      <c r="G208" s="216"/>
      <c r="H208" s="216"/>
      <c r="I208" s="216"/>
      <c r="J208" s="216"/>
      <c r="K208" s="216"/>
      <c r="L208" s="216"/>
      <c r="M208" s="216"/>
      <c r="N208" s="216"/>
      <c r="O208" s="216"/>
      <c r="P208" s="216"/>
      <c r="Q208" s="216"/>
      <c r="R208" s="216"/>
      <c r="S208" s="216"/>
      <c r="T208" s="216"/>
      <c r="U208" s="216"/>
      <c r="V208" s="216"/>
    </row>
    <row r="209" spans="1:22" x14ac:dyDescent="0.25">
      <c r="A209" s="274"/>
      <c r="B209" s="216"/>
      <c r="C209" s="216"/>
      <c r="D209" s="216"/>
      <c r="E209" s="216"/>
      <c r="F209" s="216"/>
      <c r="G209" s="216"/>
      <c r="H209" s="216"/>
      <c r="I209" s="216"/>
      <c r="J209" s="216"/>
      <c r="K209" s="216"/>
      <c r="L209" s="216"/>
      <c r="M209" s="216"/>
      <c r="N209" s="216"/>
      <c r="O209" s="216"/>
      <c r="P209" s="216"/>
      <c r="Q209" s="216"/>
      <c r="R209" s="216"/>
      <c r="S209" s="216"/>
      <c r="T209" s="216"/>
      <c r="U209" s="216"/>
      <c r="V209" s="216"/>
    </row>
    <row r="210" spans="1:22" x14ac:dyDescent="0.25">
      <c r="A210" s="274"/>
      <c r="B210" s="216"/>
      <c r="C210" s="216"/>
      <c r="D210" s="216"/>
      <c r="E210" s="216"/>
      <c r="F210" s="216"/>
      <c r="G210" s="216"/>
      <c r="H210" s="216"/>
      <c r="I210" s="216"/>
      <c r="J210" s="216"/>
      <c r="K210" s="216"/>
      <c r="L210" s="216"/>
      <c r="M210" s="216"/>
      <c r="N210" s="216"/>
      <c r="O210" s="216"/>
      <c r="P210" s="216"/>
      <c r="Q210" s="216"/>
      <c r="R210" s="216"/>
      <c r="S210" s="216"/>
      <c r="T210" s="216"/>
      <c r="U210" s="216"/>
      <c r="V210" s="216"/>
    </row>
    <row r="211" spans="1:22" x14ac:dyDescent="0.25">
      <c r="A211" s="274"/>
      <c r="B211" s="216"/>
      <c r="C211" s="216"/>
      <c r="D211" s="216"/>
      <c r="E211" s="216"/>
      <c r="F211" s="216"/>
      <c r="G211" s="216"/>
      <c r="H211" s="216"/>
      <c r="I211" s="216"/>
      <c r="J211" s="216"/>
      <c r="K211" s="216"/>
      <c r="L211" s="216"/>
      <c r="M211" s="216"/>
      <c r="N211" s="216"/>
      <c r="O211" s="216"/>
      <c r="P211" s="216"/>
      <c r="Q211" s="216"/>
      <c r="R211" s="216"/>
      <c r="S211" s="216"/>
      <c r="T211" s="216"/>
      <c r="U211" s="216"/>
      <c r="V211" s="216"/>
    </row>
    <row r="212" spans="1:22" x14ac:dyDescent="0.25">
      <c r="A212" s="274"/>
      <c r="B212" s="216"/>
      <c r="C212" s="216"/>
      <c r="D212" s="216"/>
      <c r="E212" s="216"/>
      <c r="F212" s="216"/>
      <c r="G212" s="216"/>
      <c r="H212" s="216"/>
      <c r="I212" s="216"/>
      <c r="J212" s="216"/>
      <c r="K212" s="216"/>
      <c r="L212" s="216"/>
      <c r="M212" s="216"/>
      <c r="N212" s="216"/>
      <c r="O212" s="216"/>
      <c r="P212" s="216"/>
      <c r="Q212" s="216"/>
      <c r="R212" s="216"/>
      <c r="S212" s="216"/>
      <c r="T212" s="216"/>
      <c r="U212" s="216"/>
      <c r="V212" s="216"/>
    </row>
    <row r="213" spans="1:22" x14ac:dyDescent="0.25">
      <c r="A213" s="274"/>
      <c r="B213" s="216"/>
      <c r="C213" s="216"/>
      <c r="D213" s="216"/>
      <c r="E213" s="216"/>
      <c r="F213" s="216"/>
      <c r="G213" s="216"/>
      <c r="H213" s="216"/>
      <c r="I213" s="216"/>
      <c r="J213" s="216"/>
      <c r="K213" s="216"/>
      <c r="L213" s="216"/>
      <c r="M213" s="216"/>
      <c r="N213" s="216"/>
      <c r="O213" s="216"/>
      <c r="P213" s="216"/>
      <c r="Q213" s="216"/>
      <c r="R213" s="216"/>
      <c r="S213" s="216"/>
      <c r="T213" s="216"/>
      <c r="U213" s="216"/>
      <c r="V213" s="216"/>
    </row>
    <row r="214" spans="1:22" x14ac:dyDescent="0.25">
      <c r="A214" s="274"/>
      <c r="B214" s="216"/>
      <c r="C214" s="216"/>
      <c r="D214" s="216"/>
      <c r="E214" s="216"/>
      <c r="F214" s="216"/>
      <c r="G214" s="216"/>
      <c r="H214" s="216"/>
      <c r="I214" s="216"/>
      <c r="J214" s="216"/>
      <c r="K214" s="216"/>
      <c r="L214" s="216"/>
      <c r="M214" s="216"/>
      <c r="N214" s="216"/>
      <c r="O214" s="216"/>
      <c r="P214" s="216"/>
      <c r="Q214" s="216"/>
      <c r="R214" s="216"/>
      <c r="S214" s="216"/>
      <c r="T214" s="216"/>
      <c r="U214" s="216"/>
      <c r="V214" s="216"/>
    </row>
    <row r="215" spans="1:22" x14ac:dyDescent="0.25">
      <c r="A215" s="274"/>
      <c r="B215" s="216"/>
      <c r="C215" s="216"/>
      <c r="D215" s="216"/>
      <c r="E215" s="216"/>
      <c r="F215" s="216"/>
      <c r="G215" s="216"/>
      <c r="H215" s="216"/>
      <c r="I215" s="216"/>
      <c r="J215" s="216"/>
      <c r="K215" s="216"/>
      <c r="L215" s="216"/>
      <c r="M215" s="216"/>
      <c r="N215" s="216"/>
      <c r="O215" s="216"/>
      <c r="P215" s="216"/>
      <c r="Q215" s="216"/>
      <c r="R215" s="216"/>
      <c r="S215" s="216"/>
      <c r="T215" s="216"/>
      <c r="U215" s="216"/>
      <c r="V215" s="216"/>
    </row>
    <row r="216" spans="1:22" x14ac:dyDescent="0.25">
      <c r="A216" s="274"/>
      <c r="B216" s="216"/>
      <c r="C216" s="216"/>
      <c r="D216" s="216"/>
      <c r="E216" s="216"/>
      <c r="F216" s="216"/>
      <c r="G216" s="216"/>
      <c r="H216" s="216"/>
      <c r="I216" s="216"/>
      <c r="J216" s="216"/>
      <c r="K216" s="216"/>
      <c r="L216" s="216"/>
      <c r="M216" s="216"/>
      <c r="N216" s="216"/>
      <c r="O216" s="216"/>
      <c r="P216" s="216"/>
      <c r="Q216" s="216"/>
      <c r="R216" s="216"/>
      <c r="S216" s="216"/>
      <c r="T216" s="216"/>
      <c r="U216" s="216"/>
      <c r="V216" s="216"/>
    </row>
    <row r="217" spans="1:22" x14ac:dyDescent="0.25">
      <c r="A217" s="274"/>
      <c r="B217" s="216"/>
      <c r="C217" s="216"/>
      <c r="D217" s="216"/>
      <c r="E217" s="216"/>
      <c r="F217" s="216"/>
      <c r="G217" s="216"/>
      <c r="H217" s="216"/>
      <c r="I217" s="216"/>
      <c r="J217" s="216"/>
      <c r="K217" s="216"/>
      <c r="L217" s="216"/>
      <c r="M217" s="216"/>
      <c r="N217" s="216"/>
      <c r="O217" s="216"/>
      <c r="P217" s="216"/>
      <c r="Q217" s="216"/>
      <c r="R217" s="216"/>
      <c r="S217" s="216"/>
      <c r="T217" s="216"/>
      <c r="U217" s="216"/>
      <c r="V217" s="216"/>
    </row>
    <row r="218" spans="1:22" x14ac:dyDescent="0.25">
      <c r="A218" s="274"/>
      <c r="B218" s="216"/>
      <c r="C218" s="216"/>
      <c r="D218" s="216"/>
      <c r="E218" s="216"/>
      <c r="F218" s="216"/>
      <c r="G218" s="216"/>
      <c r="H218" s="216"/>
      <c r="I218" s="216"/>
      <c r="J218" s="216"/>
      <c r="K218" s="216"/>
      <c r="L218" s="216"/>
      <c r="M218" s="216"/>
      <c r="N218" s="216"/>
      <c r="O218" s="216"/>
      <c r="P218" s="216"/>
      <c r="Q218" s="216"/>
      <c r="R218" s="216"/>
      <c r="S218" s="216"/>
      <c r="T218" s="216"/>
      <c r="U218" s="216"/>
      <c r="V218" s="216"/>
    </row>
    <row r="219" spans="1:22" x14ac:dyDescent="0.25">
      <c r="A219" s="274"/>
      <c r="B219" s="216"/>
      <c r="C219" s="216"/>
      <c r="D219" s="216"/>
      <c r="E219" s="216"/>
      <c r="F219" s="216"/>
      <c r="G219" s="216"/>
      <c r="H219" s="216"/>
      <c r="I219" s="216"/>
      <c r="J219" s="216"/>
      <c r="K219" s="216"/>
      <c r="L219" s="216"/>
      <c r="M219" s="216"/>
      <c r="N219" s="216"/>
      <c r="O219" s="216"/>
      <c r="P219" s="216"/>
      <c r="Q219" s="216"/>
      <c r="R219" s="216"/>
      <c r="S219" s="216"/>
      <c r="T219" s="216"/>
      <c r="U219" s="216"/>
      <c r="V219" s="216"/>
    </row>
    <row r="220" spans="1:22" x14ac:dyDescent="0.25">
      <c r="A220" s="274"/>
      <c r="B220" s="216"/>
      <c r="C220" s="216"/>
      <c r="D220" s="216"/>
      <c r="E220" s="216"/>
      <c r="F220" s="216"/>
      <c r="G220" s="216"/>
      <c r="H220" s="216"/>
      <c r="I220" s="216"/>
      <c r="J220" s="216"/>
      <c r="K220" s="216"/>
      <c r="L220" s="216"/>
      <c r="M220" s="216"/>
      <c r="N220" s="216"/>
      <c r="O220" s="216"/>
      <c r="P220" s="216"/>
      <c r="Q220" s="216"/>
      <c r="R220" s="216"/>
      <c r="S220" s="216"/>
      <c r="T220" s="216"/>
      <c r="U220" s="216"/>
      <c r="V220" s="216"/>
    </row>
    <row r="221" spans="1:22" x14ac:dyDescent="0.25">
      <c r="A221" s="274"/>
      <c r="B221" s="216"/>
      <c r="C221" s="216"/>
      <c r="D221" s="216"/>
      <c r="E221" s="216"/>
      <c r="F221" s="216"/>
      <c r="G221" s="216"/>
      <c r="H221" s="216"/>
      <c r="I221" s="216"/>
      <c r="J221" s="216"/>
      <c r="K221" s="216"/>
      <c r="L221" s="216"/>
      <c r="M221" s="216"/>
      <c r="N221" s="216"/>
      <c r="O221" s="216"/>
      <c r="P221" s="216"/>
      <c r="Q221" s="216"/>
      <c r="R221" s="216"/>
      <c r="S221" s="216"/>
      <c r="T221" s="216"/>
      <c r="U221" s="216"/>
      <c r="V221" s="216"/>
    </row>
    <row r="222" spans="1:22" x14ac:dyDescent="0.25">
      <c r="A222" s="274"/>
      <c r="B222" s="216"/>
      <c r="C222" s="216"/>
      <c r="D222" s="216"/>
      <c r="E222" s="216"/>
      <c r="F222" s="216"/>
      <c r="G222" s="216"/>
      <c r="H222" s="216"/>
      <c r="I222" s="216"/>
      <c r="J222" s="216"/>
      <c r="K222" s="216"/>
      <c r="L222" s="216"/>
      <c r="M222" s="216"/>
      <c r="N222" s="216"/>
      <c r="O222" s="216"/>
      <c r="P222" s="216"/>
      <c r="Q222" s="216"/>
      <c r="R222" s="216"/>
      <c r="S222" s="216"/>
      <c r="T222" s="216"/>
      <c r="U222" s="216"/>
      <c r="V222" s="216"/>
    </row>
    <row r="223" spans="1:22" x14ac:dyDescent="0.25">
      <c r="A223" s="274"/>
      <c r="B223" s="216"/>
      <c r="C223" s="216"/>
      <c r="D223" s="216"/>
      <c r="E223" s="216"/>
      <c r="F223" s="216"/>
      <c r="G223" s="216"/>
      <c r="H223" s="216"/>
      <c r="I223" s="216"/>
      <c r="J223" s="216"/>
      <c r="K223" s="216"/>
      <c r="L223" s="216"/>
      <c r="M223" s="216"/>
      <c r="N223" s="216"/>
      <c r="O223" s="216"/>
      <c r="P223" s="216"/>
      <c r="Q223" s="216"/>
      <c r="R223" s="216"/>
      <c r="S223" s="216"/>
      <c r="T223" s="216"/>
      <c r="U223" s="216"/>
      <c r="V223" s="216"/>
    </row>
    <row r="224" spans="1:22" x14ac:dyDescent="0.25">
      <c r="A224" s="274"/>
      <c r="B224" s="216"/>
      <c r="C224" s="216"/>
      <c r="D224" s="216"/>
      <c r="E224" s="216"/>
      <c r="F224" s="216"/>
      <c r="G224" s="216"/>
      <c r="H224" s="216"/>
      <c r="I224" s="216"/>
      <c r="J224" s="216"/>
      <c r="K224" s="216"/>
      <c r="L224" s="216"/>
      <c r="M224" s="216"/>
      <c r="N224" s="216"/>
      <c r="O224" s="216"/>
      <c r="P224" s="216"/>
      <c r="Q224" s="216"/>
      <c r="R224" s="216"/>
      <c r="S224" s="216"/>
      <c r="T224" s="216"/>
      <c r="U224" s="216"/>
      <c r="V224" s="216"/>
    </row>
    <row r="225" spans="1:22" x14ac:dyDescent="0.25">
      <c r="A225" s="274"/>
      <c r="B225" s="216"/>
      <c r="C225" s="216"/>
      <c r="D225" s="216"/>
      <c r="E225" s="216"/>
      <c r="F225" s="216"/>
      <c r="G225" s="216"/>
      <c r="H225" s="216"/>
      <c r="I225" s="216"/>
      <c r="J225" s="216"/>
      <c r="K225" s="216"/>
      <c r="L225" s="216"/>
      <c r="M225" s="216"/>
      <c r="N225" s="216"/>
      <c r="O225" s="216"/>
      <c r="P225" s="216"/>
      <c r="Q225" s="216"/>
      <c r="R225" s="216"/>
      <c r="S225" s="216"/>
      <c r="T225" s="216"/>
      <c r="U225" s="216"/>
      <c r="V225" s="216"/>
    </row>
    <row r="226" spans="1:22" x14ac:dyDescent="0.25">
      <c r="A226" s="274"/>
      <c r="B226" s="216"/>
      <c r="C226" s="216"/>
      <c r="D226" s="216"/>
      <c r="E226" s="216"/>
      <c r="F226" s="216"/>
      <c r="G226" s="216"/>
      <c r="H226" s="216"/>
      <c r="I226" s="216"/>
      <c r="J226" s="216"/>
      <c r="K226" s="216"/>
      <c r="L226" s="216"/>
      <c r="M226" s="216"/>
      <c r="N226" s="216"/>
      <c r="O226" s="216"/>
      <c r="P226" s="216"/>
      <c r="Q226" s="216"/>
      <c r="R226" s="216"/>
      <c r="S226" s="216"/>
      <c r="T226" s="216"/>
      <c r="U226" s="216"/>
      <c r="V226" s="216"/>
    </row>
    <row r="227" spans="1:22" x14ac:dyDescent="0.25">
      <c r="A227" s="274"/>
      <c r="B227" s="216"/>
      <c r="C227" s="216"/>
      <c r="D227" s="216"/>
      <c r="E227" s="216"/>
      <c r="F227" s="216"/>
      <c r="G227" s="216"/>
      <c r="H227" s="216"/>
      <c r="I227" s="216"/>
      <c r="J227" s="216"/>
      <c r="K227" s="216"/>
      <c r="L227" s="216"/>
      <c r="M227" s="216"/>
      <c r="N227" s="216"/>
      <c r="O227" s="216"/>
      <c r="P227" s="216"/>
      <c r="Q227" s="216"/>
      <c r="R227" s="216"/>
      <c r="S227" s="216"/>
      <c r="T227" s="216"/>
      <c r="U227" s="216"/>
      <c r="V227" s="216"/>
    </row>
    <row r="228" spans="1:22" x14ac:dyDescent="0.25">
      <c r="A228" s="274"/>
      <c r="B228" s="216"/>
      <c r="C228" s="216"/>
      <c r="D228" s="216"/>
      <c r="E228" s="216"/>
      <c r="F228" s="216"/>
      <c r="G228" s="216"/>
      <c r="H228" s="216"/>
      <c r="I228" s="216"/>
      <c r="J228" s="216"/>
      <c r="K228" s="216"/>
      <c r="L228" s="216"/>
      <c r="M228" s="216"/>
      <c r="N228" s="216"/>
      <c r="O228" s="216"/>
      <c r="P228" s="216"/>
      <c r="Q228" s="216"/>
      <c r="R228" s="216"/>
      <c r="S228" s="216"/>
      <c r="T228" s="216"/>
      <c r="U228" s="216"/>
      <c r="V228" s="216"/>
    </row>
    <row r="229" spans="1:22" x14ac:dyDescent="0.25">
      <c r="A229" s="274"/>
      <c r="B229" s="216"/>
      <c r="C229" s="216"/>
      <c r="D229" s="216"/>
      <c r="E229" s="216"/>
      <c r="F229" s="216"/>
      <c r="G229" s="216"/>
      <c r="H229" s="216"/>
      <c r="I229" s="216"/>
      <c r="J229" s="216"/>
      <c r="K229" s="216"/>
      <c r="L229" s="216"/>
      <c r="M229" s="216"/>
      <c r="N229" s="216"/>
      <c r="O229" s="216"/>
      <c r="P229" s="216"/>
      <c r="Q229" s="216"/>
      <c r="R229" s="216"/>
      <c r="S229" s="216"/>
      <c r="T229" s="216"/>
      <c r="U229" s="216"/>
      <c r="V229" s="216"/>
    </row>
    <row r="230" spans="1:22" x14ac:dyDescent="0.25">
      <c r="A230" s="274"/>
      <c r="B230" s="216"/>
      <c r="C230" s="216"/>
      <c r="D230" s="216"/>
      <c r="E230" s="216"/>
      <c r="F230" s="216"/>
      <c r="G230" s="216"/>
      <c r="H230" s="216"/>
      <c r="I230" s="216"/>
      <c r="J230" s="216"/>
      <c r="K230" s="216"/>
      <c r="L230" s="216"/>
      <c r="M230" s="216"/>
      <c r="N230" s="216"/>
      <c r="O230" s="216"/>
      <c r="P230" s="216"/>
      <c r="Q230" s="216"/>
      <c r="R230" s="216"/>
      <c r="S230" s="216"/>
      <c r="T230" s="216"/>
      <c r="U230" s="216"/>
      <c r="V230" s="216"/>
    </row>
    <row r="231" spans="1:22" x14ac:dyDescent="0.25">
      <c r="A231" s="274"/>
      <c r="B231" s="216"/>
      <c r="C231" s="216"/>
      <c r="D231" s="216"/>
      <c r="E231" s="216"/>
      <c r="F231" s="216"/>
      <c r="G231" s="216"/>
      <c r="H231" s="216"/>
      <c r="I231" s="216"/>
      <c r="J231" s="216"/>
      <c r="K231" s="216"/>
      <c r="L231" s="216"/>
      <c r="M231" s="216"/>
      <c r="N231" s="216"/>
      <c r="O231" s="216"/>
      <c r="P231" s="216"/>
      <c r="Q231" s="216"/>
      <c r="R231" s="216"/>
      <c r="S231" s="216"/>
      <c r="T231" s="216"/>
      <c r="U231" s="216"/>
      <c r="V231" s="216"/>
    </row>
    <row r="232" spans="1:22" x14ac:dyDescent="0.25">
      <c r="A232" s="274"/>
      <c r="B232" s="216"/>
      <c r="C232" s="216"/>
      <c r="D232" s="216"/>
      <c r="E232" s="216"/>
      <c r="F232" s="216"/>
      <c r="G232" s="216"/>
      <c r="H232" s="216"/>
      <c r="I232" s="216"/>
      <c r="J232" s="216"/>
      <c r="K232" s="216"/>
      <c r="L232" s="216"/>
      <c r="M232" s="216"/>
      <c r="N232" s="216"/>
      <c r="O232" s="216"/>
      <c r="P232" s="216"/>
      <c r="Q232" s="216"/>
      <c r="R232" s="216"/>
      <c r="S232" s="216"/>
      <c r="T232" s="216"/>
      <c r="U232" s="216"/>
      <c r="V232" s="216"/>
    </row>
    <row r="233" spans="1:22" x14ac:dyDescent="0.25">
      <c r="A233" s="274"/>
      <c r="B233" s="216"/>
      <c r="C233" s="216"/>
      <c r="D233" s="216"/>
      <c r="E233" s="216"/>
      <c r="F233" s="216"/>
      <c r="G233" s="216"/>
      <c r="H233" s="216"/>
      <c r="I233" s="216"/>
      <c r="J233" s="216"/>
      <c r="K233" s="216"/>
      <c r="L233" s="216"/>
      <c r="M233" s="216"/>
      <c r="N233" s="216"/>
      <c r="O233" s="216"/>
      <c r="P233" s="216"/>
      <c r="Q233" s="216"/>
      <c r="R233" s="216"/>
      <c r="S233" s="216"/>
      <c r="T233" s="216"/>
      <c r="U233" s="216"/>
      <c r="V233" s="216"/>
    </row>
    <row r="234" spans="1:22" x14ac:dyDescent="0.25">
      <c r="A234" s="274"/>
      <c r="B234" s="216"/>
      <c r="C234" s="216"/>
      <c r="D234" s="216"/>
      <c r="E234" s="216"/>
      <c r="F234" s="216"/>
      <c r="G234" s="216"/>
      <c r="H234" s="216"/>
      <c r="I234" s="216"/>
      <c r="J234" s="216"/>
      <c r="K234" s="216"/>
      <c r="L234" s="216"/>
      <c r="M234" s="216"/>
      <c r="N234" s="216"/>
      <c r="O234" s="216"/>
      <c r="P234" s="216"/>
      <c r="Q234" s="216"/>
      <c r="R234" s="216"/>
      <c r="S234" s="216"/>
      <c r="T234" s="216"/>
      <c r="U234" s="216"/>
      <c r="V234" s="216"/>
    </row>
    <row r="235" spans="1:22" x14ac:dyDescent="0.25">
      <c r="A235" s="274"/>
      <c r="B235" s="216"/>
      <c r="C235" s="216"/>
      <c r="D235" s="216"/>
      <c r="E235" s="216"/>
      <c r="F235" s="216"/>
      <c r="G235" s="216"/>
      <c r="H235" s="216"/>
      <c r="I235" s="216"/>
      <c r="J235" s="216"/>
      <c r="K235" s="216"/>
      <c r="L235" s="216"/>
      <c r="M235" s="216"/>
      <c r="N235" s="216"/>
      <c r="O235" s="216"/>
      <c r="P235" s="216"/>
      <c r="Q235" s="216"/>
      <c r="R235" s="216"/>
      <c r="S235" s="216"/>
      <c r="T235" s="216"/>
      <c r="U235" s="216"/>
      <c r="V235" s="216"/>
    </row>
    <row r="236" spans="1:22" x14ac:dyDescent="0.25">
      <c r="A236" s="274"/>
      <c r="B236" s="216"/>
      <c r="C236" s="216"/>
      <c r="D236" s="216"/>
      <c r="E236" s="216"/>
      <c r="F236" s="216"/>
      <c r="G236" s="216"/>
      <c r="H236" s="216"/>
      <c r="I236" s="216"/>
      <c r="J236" s="216"/>
      <c r="K236" s="216"/>
      <c r="L236" s="216"/>
      <c r="M236" s="216"/>
      <c r="N236" s="216"/>
      <c r="O236" s="216"/>
      <c r="P236" s="216"/>
      <c r="Q236" s="216"/>
      <c r="R236" s="216"/>
      <c r="S236" s="216"/>
      <c r="T236" s="216"/>
      <c r="U236" s="216"/>
      <c r="V236" s="216"/>
    </row>
    <row r="237" spans="1:22" x14ac:dyDescent="0.25">
      <c r="A237" s="274"/>
      <c r="B237" s="216"/>
      <c r="C237" s="216"/>
      <c r="D237" s="216"/>
      <c r="E237" s="216"/>
      <c r="F237" s="216"/>
      <c r="G237" s="216"/>
      <c r="H237" s="216"/>
      <c r="I237" s="216"/>
      <c r="J237" s="216"/>
      <c r="K237" s="216"/>
      <c r="L237" s="216"/>
      <c r="M237" s="216"/>
      <c r="N237" s="216"/>
      <c r="O237" s="216"/>
      <c r="P237" s="216"/>
      <c r="Q237" s="216"/>
      <c r="R237" s="216"/>
      <c r="S237" s="216"/>
      <c r="T237" s="216"/>
      <c r="U237" s="216"/>
      <c r="V237" s="216"/>
    </row>
    <row r="238" spans="1:22" x14ac:dyDescent="0.25">
      <c r="A238" s="274"/>
      <c r="B238" s="216"/>
      <c r="C238" s="216"/>
      <c r="D238" s="216"/>
      <c r="E238" s="216"/>
      <c r="F238" s="216"/>
      <c r="G238" s="216"/>
      <c r="H238" s="216"/>
      <c r="I238" s="216"/>
      <c r="J238" s="216"/>
      <c r="K238" s="216"/>
      <c r="L238" s="216"/>
      <c r="M238" s="216"/>
      <c r="N238" s="216"/>
      <c r="O238" s="216"/>
      <c r="P238" s="216"/>
      <c r="Q238" s="216"/>
      <c r="R238" s="216"/>
      <c r="S238" s="216"/>
      <c r="T238" s="216"/>
      <c r="U238" s="216"/>
      <c r="V238" s="216"/>
    </row>
    <row r="239" spans="1:22" x14ac:dyDescent="0.25">
      <c r="A239" s="274"/>
      <c r="B239" s="216"/>
      <c r="C239" s="216"/>
      <c r="D239" s="216"/>
      <c r="E239" s="216"/>
      <c r="F239" s="216"/>
      <c r="G239" s="216"/>
      <c r="H239" s="216"/>
      <c r="I239" s="216"/>
      <c r="J239" s="216"/>
      <c r="K239" s="216"/>
      <c r="L239" s="216"/>
      <c r="M239" s="216"/>
      <c r="N239" s="216"/>
      <c r="O239" s="216"/>
      <c r="P239" s="216"/>
      <c r="Q239" s="216"/>
      <c r="R239" s="216"/>
      <c r="S239" s="216"/>
      <c r="T239" s="216"/>
      <c r="U239" s="216"/>
      <c r="V239" s="216"/>
    </row>
    <row r="240" spans="1:22" x14ac:dyDescent="0.25">
      <c r="A240" s="274"/>
      <c r="B240" s="216"/>
      <c r="C240" s="216"/>
      <c r="D240" s="216"/>
      <c r="E240" s="216"/>
      <c r="F240" s="216"/>
      <c r="G240" s="216"/>
      <c r="H240" s="216"/>
      <c r="I240" s="216"/>
      <c r="J240" s="216"/>
      <c r="K240" s="216"/>
      <c r="L240" s="216"/>
      <c r="M240" s="216"/>
      <c r="N240" s="216"/>
      <c r="O240" s="216"/>
      <c r="P240" s="216"/>
      <c r="Q240" s="216"/>
      <c r="R240" s="216"/>
      <c r="S240" s="216"/>
      <c r="T240" s="216"/>
      <c r="U240" s="216"/>
      <c r="V240" s="216"/>
    </row>
    <row r="241" spans="1:22" x14ac:dyDescent="0.25">
      <c r="A241" s="274"/>
      <c r="B241" s="216"/>
      <c r="C241" s="216"/>
      <c r="D241" s="216"/>
      <c r="E241" s="216"/>
      <c r="F241" s="216"/>
      <c r="G241" s="216"/>
      <c r="H241" s="216"/>
      <c r="I241" s="216"/>
      <c r="J241" s="216"/>
      <c r="K241" s="216"/>
      <c r="L241" s="216"/>
      <c r="M241" s="216"/>
      <c r="N241" s="216"/>
      <c r="O241" s="216"/>
      <c r="P241" s="216"/>
      <c r="Q241" s="216"/>
      <c r="R241" s="216"/>
      <c r="S241" s="216"/>
      <c r="T241" s="216"/>
      <c r="U241" s="216"/>
      <c r="V241" s="216"/>
    </row>
    <row r="242" spans="1:22" x14ac:dyDescent="0.25">
      <c r="A242" s="274"/>
      <c r="B242" s="216"/>
      <c r="C242" s="216"/>
      <c r="D242" s="216"/>
      <c r="E242" s="216"/>
      <c r="F242" s="216"/>
      <c r="G242" s="216"/>
      <c r="H242" s="216"/>
      <c r="I242" s="216"/>
      <c r="J242" s="216"/>
      <c r="K242" s="216"/>
      <c r="L242" s="216"/>
      <c r="M242" s="216"/>
      <c r="N242" s="216"/>
      <c r="O242" s="216"/>
      <c r="P242" s="216"/>
      <c r="Q242" s="216"/>
      <c r="R242" s="216"/>
      <c r="S242" s="216"/>
      <c r="T242" s="216"/>
      <c r="U242" s="216"/>
      <c r="V242" s="216"/>
    </row>
    <row r="243" spans="1:22" x14ac:dyDescent="0.25">
      <c r="A243" s="274"/>
      <c r="B243" s="216"/>
      <c r="C243" s="216"/>
      <c r="D243" s="216"/>
      <c r="E243" s="216"/>
      <c r="F243" s="216"/>
      <c r="G243" s="216"/>
      <c r="H243" s="216"/>
      <c r="I243" s="216"/>
      <c r="J243" s="216"/>
      <c r="K243" s="216"/>
      <c r="L243" s="216"/>
      <c r="M243" s="216"/>
      <c r="N243" s="216"/>
      <c r="O243" s="216"/>
      <c r="P243" s="216"/>
      <c r="Q243" s="216"/>
      <c r="R243" s="216"/>
      <c r="S243" s="216"/>
      <c r="T243" s="216"/>
      <c r="U243" s="216"/>
      <c r="V243" s="216"/>
    </row>
    <row r="244" spans="1:22" x14ac:dyDescent="0.25">
      <c r="A244" s="274"/>
      <c r="B244" s="216"/>
      <c r="C244" s="216"/>
      <c r="D244" s="216"/>
      <c r="E244" s="216"/>
      <c r="F244" s="216"/>
      <c r="G244" s="216"/>
      <c r="H244" s="216"/>
      <c r="I244" s="216"/>
      <c r="J244" s="216"/>
      <c r="K244" s="216"/>
      <c r="L244" s="216"/>
      <c r="M244" s="216"/>
      <c r="N244" s="216"/>
      <c r="O244" s="216"/>
      <c r="P244" s="216"/>
      <c r="Q244" s="216"/>
      <c r="R244" s="216"/>
      <c r="S244" s="216"/>
      <c r="T244" s="216"/>
      <c r="U244" s="216"/>
      <c r="V244" s="216"/>
    </row>
    <row r="245" spans="1:22" x14ac:dyDescent="0.25">
      <c r="A245" s="274"/>
      <c r="B245" s="216"/>
      <c r="C245" s="216"/>
      <c r="D245" s="216"/>
      <c r="E245" s="216"/>
      <c r="F245" s="216"/>
      <c r="G245" s="216"/>
      <c r="H245" s="216"/>
      <c r="I245" s="216"/>
      <c r="J245" s="216"/>
      <c r="K245" s="216"/>
      <c r="L245" s="216"/>
      <c r="M245" s="216"/>
      <c r="N245" s="216"/>
      <c r="O245" s="216"/>
      <c r="P245" s="216"/>
      <c r="Q245" s="216"/>
      <c r="R245" s="216"/>
      <c r="S245" s="216"/>
      <c r="T245" s="216"/>
      <c r="U245" s="216"/>
      <c r="V245" s="216"/>
    </row>
    <row r="246" spans="1:22" x14ac:dyDescent="0.25">
      <c r="A246" s="274"/>
      <c r="B246" s="216"/>
      <c r="C246" s="216"/>
      <c r="D246" s="216"/>
      <c r="E246" s="216"/>
      <c r="F246" s="216"/>
      <c r="G246" s="216"/>
      <c r="H246" s="216"/>
      <c r="I246" s="216"/>
      <c r="J246" s="216"/>
      <c r="K246" s="216"/>
      <c r="L246" s="216"/>
      <c r="M246" s="216"/>
      <c r="N246" s="216"/>
      <c r="O246" s="216"/>
      <c r="P246" s="216"/>
      <c r="Q246" s="216"/>
      <c r="R246" s="216"/>
      <c r="S246" s="216"/>
      <c r="T246" s="216"/>
      <c r="U246" s="216"/>
      <c r="V246" s="216"/>
    </row>
    <row r="247" spans="1:22" x14ac:dyDescent="0.25">
      <c r="A247" s="274"/>
      <c r="B247" s="216"/>
      <c r="C247" s="216"/>
      <c r="D247" s="216"/>
      <c r="E247" s="216"/>
      <c r="F247" s="216"/>
      <c r="G247" s="216"/>
      <c r="H247" s="216"/>
      <c r="I247" s="216"/>
      <c r="J247" s="216"/>
      <c r="K247" s="216"/>
      <c r="L247" s="216"/>
      <c r="M247" s="216"/>
      <c r="N247" s="216"/>
      <c r="O247" s="216"/>
      <c r="P247" s="216"/>
      <c r="Q247" s="216"/>
      <c r="R247" s="216"/>
      <c r="S247" s="216"/>
      <c r="T247" s="216"/>
      <c r="U247" s="216"/>
      <c r="V247" s="216"/>
    </row>
    <row r="248" spans="1:22" x14ac:dyDescent="0.25">
      <c r="A248" s="274"/>
      <c r="B248" s="216"/>
      <c r="C248" s="216"/>
      <c r="D248" s="216"/>
      <c r="E248" s="216"/>
      <c r="F248" s="216"/>
      <c r="G248" s="216"/>
      <c r="H248" s="216"/>
      <c r="I248" s="216"/>
      <c r="J248" s="216"/>
      <c r="K248" s="216"/>
      <c r="L248" s="216"/>
      <c r="M248" s="216"/>
      <c r="N248" s="216"/>
      <c r="O248" s="216"/>
      <c r="P248" s="216"/>
      <c r="Q248" s="216"/>
      <c r="R248" s="216"/>
      <c r="S248" s="216"/>
      <c r="T248" s="216"/>
      <c r="U248" s="216"/>
      <c r="V248" s="216"/>
    </row>
    <row r="249" spans="1:22" x14ac:dyDescent="0.25">
      <c r="A249" s="274"/>
      <c r="B249" s="216"/>
      <c r="C249" s="216"/>
      <c r="D249" s="216"/>
      <c r="E249" s="216"/>
      <c r="F249" s="216"/>
      <c r="G249" s="216"/>
      <c r="H249" s="216"/>
      <c r="I249" s="216"/>
      <c r="J249" s="216"/>
      <c r="K249" s="216"/>
      <c r="L249" s="216"/>
      <c r="M249" s="216"/>
      <c r="N249" s="216"/>
      <c r="O249" s="216"/>
      <c r="P249" s="216"/>
      <c r="Q249" s="216"/>
      <c r="R249" s="216"/>
      <c r="S249" s="216"/>
      <c r="T249" s="216"/>
      <c r="U249" s="216"/>
      <c r="V249" s="216"/>
    </row>
    <row r="250" spans="1:22" x14ac:dyDescent="0.25">
      <c r="A250" s="274"/>
      <c r="B250" s="216"/>
      <c r="C250" s="216"/>
      <c r="D250" s="216"/>
      <c r="E250" s="216"/>
      <c r="F250" s="216"/>
      <c r="G250" s="216"/>
      <c r="H250" s="216"/>
      <c r="I250" s="216"/>
      <c r="J250" s="216"/>
      <c r="K250" s="216"/>
      <c r="L250" s="216"/>
      <c r="M250" s="216"/>
      <c r="N250" s="216"/>
      <c r="O250" s="216"/>
      <c r="P250" s="216"/>
      <c r="Q250" s="216"/>
      <c r="R250" s="216"/>
      <c r="S250" s="216"/>
      <c r="T250" s="216"/>
      <c r="U250" s="216"/>
      <c r="V250" s="216"/>
    </row>
    <row r="251" spans="1:22" x14ac:dyDescent="0.25">
      <c r="A251" s="274"/>
      <c r="B251" s="216"/>
      <c r="C251" s="216"/>
      <c r="D251" s="216"/>
      <c r="E251" s="216"/>
      <c r="F251" s="216"/>
      <c r="G251" s="216"/>
      <c r="H251" s="216"/>
      <c r="I251" s="216"/>
      <c r="J251" s="216"/>
      <c r="K251" s="216"/>
      <c r="L251" s="216"/>
      <c r="M251" s="216"/>
      <c r="N251" s="216"/>
      <c r="O251" s="216"/>
      <c r="P251" s="216"/>
      <c r="Q251" s="216"/>
      <c r="R251" s="216"/>
      <c r="S251" s="216"/>
      <c r="T251" s="216"/>
      <c r="U251" s="216"/>
      <c r="V251" s="216"/>
    </row>
    <row r="252" spans="1:22" x14ac:dyDescent="0.25">
      <c r="A252" s="274"/>
      <c r="B252" s="216"/>
      <c r="C252" s="216"/>
      <c r="D252" s="216"/>
      <c r="E252" s="216"/>
      <c r="F252" s="216"/>
      <c r="G252" s="216"/>
      <c r="H252" s="216"/>
      <c r="I252" s="216"/>
      <c r="J252" s="216"/>
      <c r="K252" s="216"/>
      <c r="L252" s="216"/>
      <c r="M252" s="216"/>
      <c r="N252" s="216"/>
      <c r="O252" s="216"/>
      <c r="P252" s="216"/>
      <c r="Q252" s="216"/>
      <c r="R252" s="216"/>
      <c r="S252" s="216"/>
      <c r="T252" s="216"/>
      <c r="U252" s="216"/>
      <c r="V252" s="216"/>
    </row>
    <row r="253" spans="1:22" x14ac:dyDescent="0.25">
      <c r="A253" s="274"/>
      <c r="B253" s="216"/>
      <c r="C253" s="216"/>
      <c r="D253" s="216"/>
      <c r="E253" s="216"/>
      <c r="F253" s="216"/>
      <c r="G253" s="216"/>
      <c r="H253" s="216"/>
      <c r="I253" s="216"/>
      <c r="J253" s="216"/>
      <c r="K253" s="216"/>
      <c r="L253" s="216"/>
      <c r="M253" s="216"/>
      <c r="N253" s="216"/>
      <c r="O253" s="216"/>
      <c r="P253" s="216"/>
      <c r="Q253" s="216"/>
      <c r="R253" s="216"/>
      <c r="S253" s="216"/>
      <c r="T253" s="216"/>
      <c r="U253" s="216"/>
      <c r="V253" s="216"/>
    </row>
    <row r="254" spans="1:22" x14ac:dyDescent="0.25">
      <c r="A254" s="274"/>
      <c r="B254" s="216"/>
      <c r="C254" s="216"/>
      <c r="D254" s="216"/>
      <c r="E254" s="216"/>
      <c r="F254" s="216"/>
      <c r="G254" s="216"/>
      <c r="H254" s="216"/>
      <c r="I254" s="216"/>
      <c r="J254" s="216"/>
      <c r="K254" s="216"/>
      <c r="L254" s="216"/>
      <c r="M254" s="216"/>
      <c r="N254" s="216"/>
      <c r="O254" s="216"/>
      <c r="P254" s="216"/>
      <c r="Q254" s="216"/>
      <c r="R254" s="216"/>
      <c r="S254" s="216"/>
      <c r="T254" s="216"/>
      <c r="U254" s="216"/>
      <c r="V254" s="216"/>
    </row>
    <row r="255" spans="1:22" x14ac:dyDescent="0.25">
      <c r="A255" s="274"/>
      <c r="B255" s="216"/>
      <c r="C255" s="216"/>
      <c r="D255" s="216"/>
      <c r="E255" s="216"/>
      <c r="F255" s="216"/>
      <c r="G255" s="216"/>
      <c r="H255" s="216"/>
      <c r="I255" s="216"/>
      <c r="J255" s="216"/>
      <c r="K255" s="216"/>
      <c r="L255" s="216"/>
      <c r="M255" s="216"/>
      <c r="N255" s="216"/>
      <c r="O255" s="216"/>
      <c r="P255" s="216"/>
      <c r="Q255" s="216"/>
      <c r="R255" s="216"/>
      <c r="S255" s="216"/>
      <c r="T255" s="216"/>
      <c r="U255" s="216"/>
      <c r="V255" s="216"/>
    </row>
    <row r="256" spans="1:22" x14ac:dyDescent="0.25">
      <c r="A256" s="274"/>
      <c r="B256" s="216"/>
      <c r="C256" s="216"/>
      <c r="D256" s="216"/>
      <c r="E256" s="216"/>
      <c r="F256" s="216"/>
      <c r="G256" s="216"/>
      <c r="H256" s="216"/>
      <c r="I256" s="216"/>
      <c r="J256" s="216"/>
      <c r="K256" s="216"/>
      <c r="L256" s="216"/>
      <c r="M256" s="216"/>
      <c r="N256" s="216"/>
      <c r="O256" s="216"/>
      <c r="P256" s="216"/>
      <c r="Q256" s="216"/>
      <c r="R256" s="216"/>
      <c r="S256" s="216"/>
      <c r="T256" s="216"/>
      <c r="U256" s="216"/>
      <c r="V256" s="216"/>
    </row>
    <row r="257" spans="1:22" x14ac:dyDescent="0.25">
      <c r="A257" s="274"/>
      <c r="B257" s="216"/>
      <c r="C257" s="216"/>
      <c r="D257" s="216"/>
      <c r="E257" s="216"/>
      <c r="F257" s="216"/>
      <c r="G257" s="216"/>
      <c r="H257" s="216"/>
      <c r="I257" s="216"/>
      <c r="J257" s="216"/>
      <c r="K257" s="216"/>
      <c r="L257" s="216"/>
      <c r="M257" s="216"/>
      <c r="N257" s="216"/>
      <c r="O257" s="216"/>
      <c r="P257" s="216"/>
      <c r="Q257" s="216"/>
      <c r="R257" s="216"/>
      <c r="S257" s="216"/>
      <c r="T257" s="216"/>
      <c r="U257" s="216"/>
      <c r="V257" s="216"/>
    </row>
    <row r="258" spans="1:22" x14ac:dyDescent="0.25">
      <c r="A258" s="274"/>
      <c r="B258" s="216"/>
      <c r="C258" s="216"/>
      <c r="D258" s="216"/>
      <c r="E258" s="216"/>
      <c r="F258" s="216"/>
      <c r="G258" s="216"/>
      <c r="H258" s="216"/>
      <c r="I258" s="216"/>
      <c r="J258" s="216"/>
      <c r="K258" s="216"/>
      <c r="L258" s="216"/>
      <c r="M258" s="216"/>
      <c r="N258" s="216"/>
      <c r="O258" s="216"/>
      <c r="P258" s="216"/>
      <c r="Q258" s="216"/>
      <c r="R258" s="216"/>
      <c r="S258" s="216"/>
      <c r="T258" s="216"/>
      <c r="U258" s="216"/>
      <c r="V258" s="216"/>
    </row>
    <row r="259" spans="1:22" x14ac:dyDescent="0.25">
      <c r="A259" s="274"/>
      <c r="B259" s="216"/>
      <c r="C259" s="216"/>
      <c r="D259" s="216"/>
      <c r="E259" s="216"/>
      <c r="F259" s="216"/>
      <c r="G259" s="216"/>
      <c r="H259" s="216"/>
      <c r="I259" s="216"/>
      <c r="J259" s="216"/>
      <c r="K259" s="216"/>
      <c r="L259" s="216"/>
      <c r="M259" s="216"/>
      <c r="N259" s="216"/>
      <c r="O259" s="216"/>
      <c r="P259" s="216"/>
      <c r="Q259" s="216"/>
      <c r="R259" s="216"/>
      <c r="S259" s="216"/>
      <c r="T259" s="216"/>
      <c r="U259" s="216"/>
      <c r="V259" s="216"/>
    </row>
    <row r="260" spans="1:22" x14ac:dyDescent="0.25">
      <c r="A260" s="274"/>
      <c r="B260" s="216"/>
      <c r="C260" s="216"/>
      <c r="D260" s="216"/>
      <c r="E260" s="216"/>
      <c r="F260" s="216"/>
      <c r="G260" s="216"/>
      <c r="H260" s="216"/>
      <c r="I260" s="216"/>
      <c r="J260" s="216"/>
      <c r="K260" s="216"/>
      <c r="L260" s="216"/>
      <c r="M260" s="216"/>
      <c r="N260" s="216"/>
      <c r="O260" s="216"/>
      <c r="P260" s="216"/>
      <c r="Q260" s="216"/>
      <c r="R260" s="216"/>
      <c r="S260" s="216"/>
      <c r="T260" s="216"/>
      <c r="U260" s="216"/>
      <c r="V260" s="216"/>
    </row>
    <row r="261" spans="1:22" x14ac:dyDescent="0.25">
      <c r="A261" s="274"/>
      <c r="B261" s="216"/>
      <c r="C261" s="216"/>
      <c r="D261" s="216"/>
      <c r="E261" s="216"/>
      <c r="F261" s="216"/>
      <c r="G261" s="216"/>
      <c r="H261" s="216"/>
      <c r="I261" s="216"/>
      <c r="J261" s="216"/>
      <c r="K261" s="216"/>
      <c r="L261" s="216"/>
      <c r="M261" s="216"/>
      <c r="N261" s="216"/>
      <c r="O261" s="216"/>
      <c r="P261" s="216"/>
      <c r="Q261" s="216"/>
      <c r="R261" s="216"/>
      <c r="S261" s="216"/>
      <c r="T261" s="216"/>
      <c r="U261" s="216"/>
      <c r="V261" s="216"/>
    </row>
    <row r="262" spans="1:22" x14ac:dyDescent="0.25">
      <c r="A262" s="274"/>
      <c r="B262" s="216"/>
      <c r="C262" s="216"/>
      <c r="D262" s="216"/>
      <c r="E262" s="216"/>
      <c r="F262" s="216"/>
      <c r="G262" s="216"/>
      <c r="H262" s="216"/>
      <c r="I262" s="216"/>
      <c r="J262" s="216"/>
      <c r="K262" s="216"/>
      <c r="L262" s="216"/>
      <c r="M262" s="216"/>
      <c r="N262" s="216"/>
      <c r="O262" s="216"/>
      <c r="P262" s="216"/>
      <c r="Q262" s="216"/>
      <c r="R262" s="216"/>
      <c r="S262" s="216"/>
      <c r="T262" s="216"/>
      <c r="U262" s="216"/>
      <c r="V262" s="216"/>
    </row>
    <row r="263" spans="1:22" x14ac:dyDescent="0.25">
      <c r="A263" s="274"/>
      <c r="B263" s="216"/>
      <c r="C263" s="216"/>
      <c r="D263" s="216"/>
      <c r="E263" s="216"/>
      <c r="F263" s="216"/>
      <c r="G263" s="216"/>
      <c r="H263" s="216"/>
      <c r="I263" s="216"/>
      <c r="J263" s="216"/>
      <c r="K263" s="216"/>
      <c r="L263" s="216"/>
      <c r="M263" s="216"/>
      <c r="N263" s="216"/>
      <c r="O263" s="216"/>
      <c r="P263" s="216"/>
      <c r="Q263" s="216"/>
      <c r="R263" s="216"/>
      <c r="S263" s="216"/>
      <c r="T263" s="216"/>
      <c r="U263" s="216"/>
      <c r="V263" s="216"/>
    </row>
    <row r="264" spans="1:22" x14ac:dyDescent="0.25">
      <c r="A264" s="274"/>
      <c r="B264" s="216"/>
      <c r="C264" s="216"/>
      <c r="D264" s="216"/>
      <c r="E264" s="216"/>
      <c r="F264" s="216"/>
      <c r="G264" s="216"/>
      <c r="H264" s="216"/>
      <c r="I264" s="216"/>
      <c r="J264" s="216"/>
      <c r="K264" s="216"/>
      <c r="L264" s="216"/>
      <c r="M264" s="216"/>
      <c r="N264" s="216"/>
      <c r="O264" s="216"/>
      <c r="P264" s="216"/>
      <c r="Q264" s="216"/>
      <c r="R264" s="216"/>
      <c r="S264" s="216"/>
      <c r="T264" s="216"/>
      <c r="U264" s="216"/>
      <c r="V264" s="216"/>
    </row>
    <row r="265" spans="1:22" x14ac:dyDescent="0.25">
      <c r="A265" s="274"/>
      <c r="B265" s="216"/>
      <c r="C265" s="216"/>
      <c r="D265" s="216"/>
      <c r="E265" s="216"/>
      <c r="F265" s="216"/>
      <c r="G265" s="216"/>
      <c r="H265" s="216"/>
      <c r="I265" s="216"/>
      <c r="J265" s="216"/>
      <c r="K265" s="216"/>
      <c r="L265" s="216"/>
      <c r="M265" s="216"/>
      <c r="N265" s="216"/>
      <c r="O265" s="216"/>
      <c r="P265" s="216"/>
      <c r="Q265" s="216"/>
      <c r="R265" s="216"/>
      <c r="S265" s="216"/>
      <c r="T265" s="216"/>
      <c r="U265" s="216"/>
      <c r="V265" s="216"/>
    </row>
    <row r="266" spans="1:22" x14ac:dyDescent="0.25">
      <c r="A266" s="274"/>
      <c r="B266" s="216"/>
      <c r="C266" s="216"/>
      <c r="D266" s="216"/>
      <c r="E266" s="216"/>
      <c r="F266" s="216"/>
      <c r="G266" s="216"/>
      <c r="H266" s="216"/>
      <c r="I266" s="216"/>
      <c r="J266" s="216"/>
      <c r="K266" s="216"/>
      <c r="L266" s="216"/>
      <c r="M266" s="216"/>
      <c r="N266" s="216"/>
      <c r="O266" s="216"/>
      <c r="P266" s="216"/>
      <c r="Q266" s="216"/>
      <c r="R266" s="216"/>
      <c r="S266" s="216"/>
      <c r="T266" s="216"/>
      <c r="U266" s="216"/>
      <c r="V266" s="216"/>
    </row>
    <row r="267" spans="1:22" x14ac:dyDescent="0.25">
      <c r="A267" s="274"/>
      <c r="B267" s="216"/>
      <c r="C267" s="216"/>
      <c r="D267" s="216"/>
      <c r="E267" s="216"/>
      <c r="F267" s="216"/>
      <c r="G267" s="216"/>
      <c r="H267" s="216"/>
      <c r="I267" s="216"/>
      <c r="J267" s="216"/>
      <c r="K267" s="216"/>
      <c r="L267" s="216"/>
      <c r="M267" s="216"/>
      <c r="N267" s="216"/>
      <c r="O267" s="216"/>
      <c r="P267" s="216"/>
      <c r="Q267" s="216"/>
      <c r="R267" s="216"/>
      <c r="S267" s="216"/>
      <c r="T267" s="216"/>
      <c r="U267" s="216"/>
      <c r="V267" s="216"/>
    </row>
    <row r="268" spans="1:22" x14ac:dyDescent="0.25">
      <c r="A268" s="274"/>
      <c r="B268" s="216"/>
      <c r="C268" s="216"/>
      <c r="D268" s="216"/>
      <c r="E268" s="216"/>
      <c r="F268" s="216"/>
      <c r="G268" s="216"/>
      <c r="H268" s="216"/>
      <c r="I268" s="216"/>
      <c r="J268" s="216"/>
      <c r="K268" s="216"/>
      <c r="L268" s="216"/>
      <c r="M268" s="216"/>
      <c r="N268" s="216"/>
      <c r="O268" s="216"/>
      <c r="P268" s="216"/>
      <c r="Q268" s="216"/>
      <c r="R268" s="216"/>
      <c r="S268" s="216"/>
      <c r="T268" s="216"/>
      <c r="U268" s="216"/>
      <c r="V268" s="216"/>
    </row>
    <row r="269" spans="1:22" x14ac:dyDescent="0.25">
      <c r="A269" s="274"/>
      <c r="B269" s="216"/>
      <c r="C269" s="216"/>
      <c r="D269" s="216"/>
      <c r="E269" s="216"/>
      <c r="F269" s="216"/>
      <c r="G269" s="216"/>
      <c r="H269" s="216"/>
      <c r="I269" s="216"/>
      <c r="J269" s="216"/>
      <c r="K269" s="216"/>
      <c r="L269" s="216"/>
      <c r="M269" s="216"/>
      <c r="N269" s="216"/>
      <c r="O269" s="216"/>
      <c r="P269" s="216"/>
      <c r="Q269" s="216"/>
      <c r="R269" s="216"/>
      <c r="S269" s="216"/>
      <c r="T269" s="216"/>
      <c r="U269" s="216"/>
      <c r="V269" s="216"/>
    </row>
    <row r="270" spans="1:22" x14ac:dyDescent="0.25">
      <c r="A270" s="274"/>
      <c r="B270" s="216"/>
      <c r="C270" s="216"/>
      <c r="D270" s="216"/>
      <c r="E270" s="216"/>
      <c r="F270" s="216"/>
      <c r="G270" s="216"/>
      <c r="H270" s="216"/>
      <c r="I270" s="216"/>
      <c r="J270" s="216"/>
      <c r="K270" s="216"/>
      <c r="L270" s="216"/>
      <c r="M270" s="216"/>
      <c r="N270" s="216"/>
      <c r="O270" s="216"/>
      <c r="P270" s="216"/>
      <c r="Q270" s="216"/>
      <c r="R270" s="216"/>
      <c r="S270" s="216"/>
      <c r="T270" s="216"/>
      <c r="U270" s="216"/>
      <c r="V270" s="216"/>
    </row>
    <row r="271" spans="1:22" x14ac:dyDescent="0.25">
      <c r="A271" s="274"/>
      <c r="B271" s="216"/>
      <c r="C271" s="216"/>
      <c r="D271" s="216"/>
      <c r="E271" s="216"/>
      <c r="F271" s="216"/>
      <c r="G271" s="216"/>
      <c r="H271" s="216"/>
      <c r="I271" s="216"/>
      <c r="J271" s="216"/>
      <c r="K271" s="216"/>
      <c r="L271" s="216"/>
      <c r="M271" s="216"/>
      <c r="N271" s="216"/>
      <c r="O271" s="216"/>
      <c r="P271" s="216"/>
      <c r="Q271" s="216"/>
      <c r="R271" s="216"/>
      <c r="S271" s="216"/>
      <c r="T271" s="216"/>
      <c r="U271" s="216"/>
      <c r="V271" s="216"/>
    </row>
    <row r="272" spans="1:22" x14ac:dyDescent="0.25">
      <c r="A272" s="274"/>
      <c r="B272" s="216"/>
      <c r="C272" s="216"/>
      <c r="D272" s="216"/>
      <c r="E272" s="216"/>
      <c r="F272" s="216"/>
      <c r="G272" s="216"/>
      <c r="H272" s="216"/>
      <c r="I272" s="216"/>
      <c r="J272" s="216"/>
      <c r="K272" s="216"/>
      <c r="L272" s="216"/>
      <c r="M272" s="216"/>
      <c r="N272" s="216"/>
      <c r="O272" s="216"/>
      <c r="P272" s="216"/>
      <c r="Q272" s="216"/>
      <c r="R272" s="216"/>
      <c r="S272" s="216"/>
      <c r="T272" s="216"/>
      <c r="U272" s="216"/>
      <c r="V272" s="216"/>
    </row>
    <row r="273" spans="1:22" x14ac:dyDescent="0.25">
      <c r="A273" s="274"/>
      <c r="B273" s="216"/>
      <c r="C273" s="216"/>
      <c r="D273" s="216"/>
      <c r="E273" s="216"/>
      <c r="F273" s="216"/>
      <c r="G273" s="216"/>
      <c r="H273" s="216"/>
      <c r="I273" s="216"/>
      <c r="J273" s="216"/>
      <c r="K273" s="216"/>
      <c r="L273" s="216"/>
      <c r="M273" s="216"/>
      <c r="N273" s="216"/>
      <c r="O273" s="216"/>
      <c r="P273" s="216"/>
      <c r="Q273" s="216"/>
      <c r="R273" s="216"/>
      <c r="S273" s="216"/>
      <c r="T273" s="216"/>
      <c r="U273" s="216"/>
      <c r="V273" s="216"/>
    </row>
    <row r="274" spans="1:22" x14ac:dyDescent="0.25">
      <c r="A274" s="274"/>
      <c r="B274" s="216"/>
      <c r="C274" s="216"/>
      <c r="D274" s="216"/>
      <c r="E274" s="216"/>
      <c r="F274" s="216"/>
      <c r="G274" s="216"/>
      <c r="H274" s="216"/>
      <c r="I274" s="216"/>
      <c r="J274" s="216"/>
      <c r="K274" s="216"/>
      <c r="L274" s="216"/>
      <c r="M274" s="216"/>
      <c r="N274" s="216"/>
      <c r="O274" s="216"/>
      <c r="P274" s="216"/>
      <c r="Q274" s="216"/>
      <c r="R274" s="216"/>
      <c r="S274" s="216"/>
      <c r="T274" s="216"/>
      <c r="U274" s="216"/>
      <c r="V274" s="216"/>
    </row>
    <row r="275" spans="1:22" x14ac:dyDescent="0.25">
      <c r="A275" s="274"/>
      <c r="B275" s="216"/>
      <c r="C275" s="216"/>
      <c r="D275" s="216"/>
      <c r="E275" s="216"/>
      <c r="F275" s="216"/>
      <c r="G275" s="216"/>
      <c r="H275" s="216"/>
      <c r="I275" s="216"/>
      <c r="J275" s="216"/>
      <c r="K275" s="216"/>
      <c r="L275" s="216"/>
      <c r="M275" s="216"/>
      <c r="N275" s="216"/>
      <c r="O275" s="216"/>
      <c r="P275" s="216"/>
      <c r="Q275" s="216"/>
      <c r="R275" s="216"/>
      <c r="S275" s="216"/>
      <c r="T275" s="216"/>
      <c r="U275" s="216"/>
      <c r="V275" s="216"/>
    </row>
    <row r="276" spans="1:22" x14ac:dyDescent="0.25">
      <c r="A276" s="274"/>
      <c r="B276" s="216"/>
      <c r="C276" s="216"/>
      <c r="D276" s="216"/>
      <c r="E276" s="216"/>
      <c r="F276" s="216"/>
      <c r="G276" s="216"/>
      <c r="H276" s="216"/>
      <c r="I276" s="216"/>
      <c r="J276" s="216"/>
      <c r="K276" s="216"/>
      <c r="L276" s="216"/>
      <c r="M276" s="216"/>
      <c r="N276" s="216"/>
      <c r="O276" s="216"/>
      <c r="P276" s="216"/>
      <c r="Q276" s="216"/>
      <c r="R276" s="216"/>
      <c r="S276" s="216"/>
      <c r="T276" s="216"/>
      <c r="U276" s="216"/>
      <c r="V276" s="216"/>
    </row>
    <row r="277" spans="1:22" x14ac:dyDescent="0.25">
      <c r="A277" s="274"/>
      <c r="B277" s="216"/>
      <c r="C277" s="216"/>
      <c r="D277" s="216"/>
      <c r="E277" s="216"/>
      <c r="F277" s="216"/>
      <c r="G277" s="216"/>
      <c r="H277" s="216"/>
      <c r="I277" s="216"/>
      <c r="J277" s="216"/>
      <c r="K277" s="216"/>
      <c r="L277" s="216"/>
      <c r="M277" s="216"/>
      <c r="N277" s="216"/>
      <c r="O277" s="216"/>
      <c r="P277" s="216"/>
      <c r="Q277" s="216"/>
      <c r="R277" s="216"/>
      <c r="S277" s="216"/>
      <c r="T277" s="216"/>
      <c r="U277" s="216"/>
      <c r="V277" s="216"/>
    </row>
    <row r="278" spans="1:22" x14ac:dyDescent="0.25">
      <c r="A278" s="274"/>
      <c r="B278" s="216"/>
      <c r="C278" s="216"/>
      <c r="D278" s="216"/>
      <c r="E278" s="216"/>
      <c r="F278" s="216"/>
      <c r="G278" s="216"/>
      <c r="H278" s="216"/>
      <c r="I278" s="216"/>
      <c r="J278" s="216"/>
      <c r="K278" s="216"/>
      <c r="L278" s="216"/>
      <c r="M278" s="216"/>
      <c r="N278" s="216"/>
      <c r="O278" s="216"/>
      <c r="P278" s="216"/>
      <c r="Q278" s="216"/>
      <c r="R278" s="216"/>
      <c r="S278" s="216"/>
      <c r="T278" s="216"/>
      <c r="U278" s="216"/>
      <c r="V278" s="216"/>
    </row>
    <row r="279" spans="1:22" x14ac:dyDescent="0.25">
      <c r="A279" s="274"/>
      <c r="B279" s="216"/>
      <c r="C279" s="216"/>
      <c r="D279" s="216"/>
      <c r="E279" s="216"/>
      <c r="F279" s="216"/>
      <c r="G279" s="216"/>
      <c r="H279" s="216"/>
      <c r="I279" s="216"/>
      <c r="J279" s="216"/>
      <c r="K279" s="216"/>
      <c r="L279" s="216"/>
      <c r="M279" s="216"/>
      <c r="N279" s="216"/>
      <c r="O279" s="216"/>
      <c r="P279" s="216"/>
      <c r="Q279" s="216"/>
      <c r="R279" s="216"/>
      <c r="S279" s="216"/>
      <c r="T279" s="216"/>
      <c r="U279" s="216"/>
      <c r="V279" s="216"/>
    </row>
    <row r="280" spans="1:22" x14ac:dyDescent="0.25">
      <c r="A280" s="274"/>
      <c r="B280" s="216"/>
      <c r="C280" s="216"/>
      <c r="D280" s="216"/>
      <c r="E280" s="216"/>
      <c r="F280" s="216"/>
      <c r="G280" s="216"/>
      <c r="H280" s="216"/>
      <c r="I280" s="216"/>
      <c r="J280" s="216"/>
      <c r="K280" s="216"/>
      <c r="L280" s="216"/>
      <c r="M280" s="216"/>
      <c r="N280" s="216"/>
      <c r="O280" s="216"/>
      <c r="P280" s="216"/>
      <c r="Q280" s="216"/>
      <c r="R280" s="216"/>
      <c r="S280" s="216"/>
      <c r="T280" s="216"/>
      <c r="U280" s="216"/>
      <c r="V280" s="216"/>
    </row>
    <row r="281" spans="1:22" x14ac:dyDescent="0.25">
      <c r="A281" s="274"/>
      <c r="B281" s="216"/>
      <c r="C281" s="216"/>
      <c r="D281" s="216"/>
      <c r="E281" s="216"/>
      <c r="F281" s="216"/>
      <c r="G281" s="216"/>
      <c r="H281" s="216"/>
      <c r="I281" s="216"/>
      <c r="J281" s="216"/>
      <c r="K281" s="216"/>
      <c r="L281" s="216"/>
      <c r="M281" s="216"/>
      <c r="N281" s="216"/>
      <c r="O281" s="216"/>
      <c r="P281" s="216"/>
      <c r="Q281" s="216"/>
      <c r="R281" s="216"/>
      <c r="S281" s="216"/>
      <c r="T281" s="216"/>
      <c r="U281" s="216"/>
      <c r="V281" s="216"/>
    </row>
    <row r="282" spans="1:22" x14ac:dyDescent="0.25">
      <c r="A282" s="274"/>
      <c r="B282" s="216"/>
      <c r="C282" s="216"/>
      <c r="D282" s="216"/>
      <c r="E282" s="216"/>
      <c r="F282" s="216"/>
      <c r="G282" s="216"/>
      <c r="H282" s="216"/>
      <c r="I282" s="216"/>
      <c r="J282" s="216"/>
      <c r="K282" s="216"/>
      <c r="L282" s="216"/>
      <c r="M282" s="216"/>
      <c r="N282" s="216"/>
      <c r="O282" s="216"/>
      <c r="P282" s="216"/>
      <c r="Q282" s="216"/>
      <c r="R282" s="216"/>
      <c r="S282" s="216"/>
      <c r="T282" s="216"/>
      <c r="U282" s="216"/>
      <c r="V282" s="216"/>
    </row>
    <row r="283" spans="1:22" x14ac:dyDescent="0.25">
      <c r="A283" s="274"/>
      <c r="B283" s="216"/>
      <c r="C283" s="216"/>
      <c r="D283" s="216"/>
      <c r="E283" s="216"/>
      <c r="F283" s="216"/>
      <c r="G283" s="216"/>
      <c r="H283" s="216"/>
      <c r="I283" s="216"/>
      <c r="J283" s="216"/>
      <c r="K283" s="216"/>
      <c r="L283" s="216"/>
      <c r="M283" s="216"/>
      <c r="N283" s="216"/>
      <c r="O283" s="216"/>
      <c r="P283" s="216"/>
      <c r="Q283" s="216"/>
      <c r="R283" s="216"/>
      <c r="S283" s="216"/>
      <c r="T283" s="216"/>
      <c r="U283" s="216"/>
      <c r="V283" s="216"/>
    </row>
    <row r="284" spans="1:22" x14ac:dyDescent="0.25">
      <c r="A284" s="274"/>
      <c r="B284" s="216"/>
      <c r="C284" s="216"/>
      <c r="D284" s="216"/>
      <c r="E284" s="216"/>
      <c r="F284" s="216"/>
      <c r="G284" s="216"/>
      <c r="H284" s="216"/>
      <c r="I284" s="216"/>
      <c r="J284" s="216"/>
      <c r="K284" s="216"/>
      <c r="L284" s="216"/>
      <c r="M284" s="216"/>
      <c r="N284" s="216"/>
      <c r="O284" s="216"/>
      <c r="P284" s="216"/>
      <c r="Q284" s="216"/>
      <c r="R284" s="216"/>
      <c r="S284" s="216"/>
      <c r="T284" s="216"/>
      <c r="U284" s="216"/>
      <c r="V284" s="216"/>
    </row>
    <row r="285" spans="1:22" x14ac:dyDescent="0.25">
      <c r="A285" s="274"/>
      <c r="B285" s="216"/>
      <c r="C285" s="216"/>
      <c r="D285" s="216"/>
      <c r="E285" s="216"/>
      <c r="F285" s="216"/>
      <c r="G285" s="216"/>
      <c r="H285" s="216"/>
      <c r="I285" s="216"/>
      <c r="J285" s="216"/>
      <c r="K285" s="216"/>
      <c r="L285" s="216"/>
      <c r="M285" s="216"/>
      <c r="N285" s="216"/>
      <c r="O285" s="216"/>
      <c r="P285" s="216"/>
      <c r="Q285" s="216"/>
      <c r="R285" s="216"/>
      <c r="S285" s="216"/>
      <c r="T285" s="216"/>
      <c r="U285" s="216"/>
      <c r="V285" s="216"/>
    </row>
    <row r="286" spans="1:22" x14ac:dyDescent="0.25">
      <c r="A286" s="274"/>
      <c r="B286" s="216"/>
      <c r="C286" s="216"/>
      <c r="D286" s="216"/>
      <c r="E286" s="216"/>
      <c r="F286" s="216"/>
      <c r="G286" s="216"/>
      <c r="H286" s="216"/>
      <c r="I286" s="216"/>
      <c r="J286" s="216"/>
      <c r="K286" s="216"/>
      <c r="L286" s="216"/>
      <c r="M286" s="216"/>
      <c r="N286" s="216"/>
      <c r="O286" s="216"/>
      <c r="P286" s="216"/>
      <c r="Q286" s="216"/>
      <c r="R286" s="216"/>
      <c r="S286" s="216"/>
      <c r="T286" s="216"/>
      <c r="U286" s="216"/>
      <c r="V286" s="216"/>
    </row>
    <row r="287" spans="1:22" x14ac:dyDescent="0.25">
      <c r="A287" s="274"/>
      <c r="B287" s="216"/>
      <c r="C287" s="216"/>
      <c r="D287" s="216"/>
      <c r="E287" s="216"/>
      <c r="F287" s="216"/>
      <c r="G287" s="216"/>
      <c r="H287" s="216"/>
      <c r="I287" s="216"/>
      <c r="J287" s="216"/>
      <c r="K287" s="216"/>
      <c r="L287" s="216"/>
      <c r="M287" s="216"/>
      <c r="N287" s="216"/>
      <c r="O287" s="216"/>
      <c r="P287" s="216"/>
      <c r="Q287" s="216"/>
      <c r="R287" s="216"/>
      <c r="S287" s="216"/>
      <c r="T287" s="216"/>
      <c r="U287" s="216"/>
      <c r="V287" s="216"/>
    </row>
    <row r="288" spans="1:22" x14ac:dyDescent="0.25">
      <c r="A288" s="274"/>
      <c r="B288" s="216"/>
      <c r="C288" s="216"/>
      <c r="D288" s="216"/>
      <c r="E288" s="216"/>
      <c r="F288" s="216"/>
      <c r="G288" s="216"/>
      <c r="H288" s="216"/>
      <c r="I288" s="216"/>
      <c r="J288" s="216"/>
      <c r="K288" s="216"/>
      <c r="L288" s="216"/>
      <c r="M288" s="216"/>
      <c r="N288" s="216"/>
      <c r="O288" s="216"/>
      <c r="P288" s="216"/>
      <c r="Q288" s="216"/>
      <c r="R288" s="216"/>
      <c r="S288" s="216"/>
      <c r="T288" s="216"/>
      <c r="U288" s="216"/>
      <c r="V288" s="216"/>
    </row>
    <row r="289" spans="1:22" x14ac:dyDescent="0.25">
      <c r="A289" s="274"/>
      <c r="B289" s="216"/>
      <c r="C289" s="216"/>
      <c r="D289" s="216"/>
      <c r="E289" s="216"/>
      <c r="F289" s="216"/>
      <c r="G289" s="216"/>
      <c r="H289" s="216"/>
      <c r="I289" s="216"/>
      <c r="J289" s="216"/>
      <c r="K289" s="216"/>
      <c r="L289" s="216"/>
      <c r="M289" s="216"/>
      <c r="N289" s="216"/>
      <c r="O289" s="216"/>
      <c r="P289" s="216"/>
      <c r="Q289" s="216"/>
      <c r="R289" s="216"/>
      <c r="S289" s="216"/>
      <c r="T289" s="216"/>
      <c r="U289" s="216"/>
      <c r="V289" s="216"/>
    </row>
    <row r="290" spans="1:22" x14ac:dyDescent="0.25">
      <c r="A290" s="274"/>
      <c r="B290" s="216"/>
      <c r="C290" s="216"/>
      <c r="D290" s="216"/>
      <c r="E290" s="216"/>
      <c r="F290" s="216"/>
      <c r="G290" s="216"/>
      <c r="H290" s="216"/>
      <c r="I290" s="216"/>
      <c r="J290" s="216"/>
      <c r="K290" s="216"/>
      <c r="L290" s="216"/>
      <c r="M290" s="216"/>
      <c r="N290" s="216"/>
      <c r="O290" s="216"/>
      <c r="P290" s="216"/>
      <c r="Q290" s="216"/>
      <c r="R290" s="216"/>
      <c r="S290" s="216"/>
      <c r="T290" s="216"/>
      <c r="U290" s="216"/>
      <c r="V290" s="216"/>
    </row>
    <row r="291" spans="1:22" x14ac:dyDescent="0.25">
      <c r="A291" s="274"/>
      <c r="B291" s="216"/>
      <c r="C291" s="216"/>
      <c r="D291" s="216"/>
      <c r="E291" s="216"/>
      <c r="F291" s="216"/>
      <c r="G291" s="216"/>
      <c r="H291" s="216"/>
      <c r="I291" s="216"/>
      <c r="J291" s="216"/>
      <c r="K291" s="216"/>
      <c r="L291" s="216"/>
      <c r="M291" s="216"/>
      <c r="N291" s="216"/>
      <c r="O291" s="216"/>
      <c r="P291" s="216"/>
      <c r="Q291" s="216"/>
      <c r="R291" s="216"/>
      <c r="S291" s="216"/>
      <c r="T291" s="216"/>
      <c r="U291" s="216"/>
      <c r="V291" s="216"/>
    </row>
    <row r="292" spans="1:22" x14ac:dyDescent="0.25">
      <c r="A292" s="274"/>
      <c r="B292" s="216"/>
      <c r="C292" s="216"/>
      <c r="D292" s="216"/>
      <c r="E292" s="216"/>
      <c r="F292" s="216"/>
      <c r="G292" s="216"/>
      <c r="H292" s="216"/>
      <c r="I292" s="216"/>
      <c r="J292" s="216"/>
      <c r="K292" s="216"/>
      <c r="L292" s="216"/>
      <c r="M292" s="216"/>
      <c r="N292" s="216"/>
      <c r="O292" s="216"/>
      <c r="P292" s="216"/>
      <c r="Q292" s="216"/>
      <c r="R292" s="216"/>
      <c r="S292" s="216"/>
      <c r="T292" s="216"/>
      <c r="U292" s="216"/>
      <c r="V292" s="216"/>
    </row>
    <row r="293" spans="1:22" x14ac:dyDescent="0.25">
      <c r="A293" s="274"/>
      <c r="B293" s="216"/>
      <c r="C293" s="216"/>
      <c r="D293" s="216"/>
      <c r="E293" s="216"/>
      <c r="F293" s="216"/>
      <c r="G293" s="216"/>
      <c r="H293" s="216"/>
      <c r="I293" s="216"/>
      <c r="J293" s="216"/>
      <c r="K293" s="216"/>
      <c r="L293" s="216"/>
      <c r="M293" s="216"/>
      <c r="N293" s="216"/>
      <c r="O293" s="216"/>
      <c r="P293" s="216"/>
      <c r="Q293" s="216"/>
      <c r="R293" s="216"/>
      <c r="S293" s="216"/>
      <c r="T293" s="216"/>
      <c r="U293" s="216"/>
      <c r="V293" s="216"/>
    </row>
    <row r="294" spans="1:22" x14ac:dyDescent="0.25">
      <c r="A294" s="274"/>
      <c r="B294" s="216"/>
      <c r="C294" s="216"/>
      <c r="D294" s="216"/>
      <c r="E294" s="216"/>
      <c r="F294" s="216"/>
      <c r="G294" s="216"/>
      <c r="H294" s="216"/>
      <c r="I294" s="216"/>
      <c r="J294" s="216"/>
      <c r="K294" s="216"/>
      <c r="L294" s="216"/>
      <c r="M294" s="216"/>
      <c r="N294" s="216"/>
      <c r="O294" s="216"/>
      <c r="P294" s="216"/>
      <c r="Q294" s="216"/>
      <c r="R294" s="216"/>
      <c r="S294" s="216"/>
      <c r="T294" s="216"/>
      <c r="U294" s="216"/>
      <c r="V294" s="216"/>
    </row>
    <row r="295" spans="1:22" x14ac:dyDescent="0.25">
      <c r="A295" s="274"/>
      <c r="B295" s="216"/>
      <c r="C295" s="216"/>
      <c r="D295" s="216"/>
      <c r="E295" s="216"/>
      <c r="F295" s="216"/>
      <c r="G295" s="216"/>
      <c r="H295" s="216"/>
      <c r="I295" s="216"/>
      <c r="J295" s="216"/>
      <c r="K295" s="216"/>
      <c r="L295" s="216"/>
      <c r="M295" s="216"/>
      <c r="N295" s="216"/>
      <c r="O295" s="216"/>
      <c r="P295" s="216"/>
      <c r="Q295" s="216"/>
      <c r="R295" s="216"/>
      <c r="S295" s="216"/>
      <c r="T295" s="216"/>
      <c r="U295" s="216"/>
      <c r="V295" s="216"/>
    </row>
    <row r="296" spans="1:22" x14ac:dyDescent="0.25">
      <c r="A296" s="274"/>
      <c r="B296" s="216"/>
      <c r="C296" s="216"/>
      <c r="D296" s="216"/>
      <c r="E296" s="216"/>
      <c r="F296" s="216"/>
      <c r="G296" s="216"/>
      <c r="H296" s="216"/>
      <c r="I296" s="216"/>
      <c r="J296" s="216"/>
      <c r="K296" s="216"/>
      <c r="L296" s="216"/>
      <c r="M296" s="216"/>
      <c r="N296" s="216"/>
      <c r="O296" s="216"/>
      <c r="P296" s="216"/>
      <c r="Q296" s="216"/>
      <c r="R296" s="216"/>
      <c r="S296" s="216"/>
      <c r="T296" s="216"/>
      <c r="U296" s="216"/>
      <c r="V296" s="216"/>
    </row>
    <row r="297" spans="1:22" x14ac:dyDescent="0.25">
      <c r="A297" s="274"/>
      <c r="B297" s="216"/>
      <c r="C297" s="216"/>
      <c r="D297" s="216"/>
      <c r="E297" s="216"/>
      <c r="F297" s="216"/>
      <c r="G297" s="216"/>
      <c r="H297" s="216"/>
      <c r="I297" s="216"/>
      <c r="J297" s="216"/>
      <c r="K297" s="216"/>
      <c r="L297" s="216"/>
      <c r="M297" s="216"/>
      <c r="N297" s="216"/>
      <c r="O297" s="216"/>
      <c r="P297" s="216"/>
      <c r="Q297" s="216"/>
      <c r="R297" s="216"/>
      <c r="S297" s="216"/>
      <c r="T297" s="216"/>
      <c r="U297" s="216"/>
      <c r="V297" s="216"/>
    </row>
    <row r="298" spans="1:22" x14ac:dyDescent="0.25">
      <c r="A298" s="274"/>
      <c r="B298" s="216"/>
      <c r="C298" s="216"/>
      <c r="D298" s="216"/>
      <c r="E298" s="216"/>
      <c r="F298" s="216"/>
      <c r="G298" s="216"/>
      <c r="H298" s="216"/>
      <c r="I298" s="216"/>
      <c r="J298" s="216"/>
      <c r="K298" s="216"/>
      <c r="L298" s="216"/>
      <c r="M298" s="216"/>
      <c r="N298" s="216"/>
      <c r="O298" s="216"/>
      <c r="P298" s="216"/>
      <c r="Q298" s="216"/>
      <c r="R298" s="216"/>
      <c r="S298" s="216"/>
      <c r="T298" s="216"/>
      <c r="U298" s="216"/>
      <c r="V298" s="216"/>
    </row>
    <row r="299" spans="1:22" x14ac:dyDescent="0.25">
      <c r="A299" s="274"/>
      <c r="B299" s="216"/>
      <c r="C299" s="216"/>
      <c r="D299" s="216"/>
      <c r="E299" s="216"/>
      <c r="F299" s="216"/>
      <c r="G299" s="216"/>
      <c r="H299" s="216"/>
      <c r="I299" s="216"/>
      <c r="J299" s="216"/>
      <c r="K299" s="216"/>
      <c r="L299" s="216"/>
      <c r="M299" s="216"/>
      <c r="N299" s="216"/>
      <c r="O299" s="216"/>
      <c r="P299" s="216"/>
      <c r="Q299" s="216"/>
      <c r="R299" s="216"/>
      <c r="S299" s="216"/>
      <c r="T299" s="216"/>
      <c r="U299" s="216"/>
      <c r="V299" s="216"/>
    </row>
    <row r="300" spans="1:22" x14ac:dyDescent="0.25">
      <c r="A300" s="274"/>
      <c r="B300" s="216"/>
      <c r="C300" s="216"/>
      <c r="D300" s="216"/>
      <c r="E300" s="216"/>
      <c r="F300" s="216"/>
      <c r="G300" s="216"/>
      <c r="H300" s="216"/>
      <c r="I300" s="216"/>
      <c r="J300" s="216"/>
      <c r="K300" s="216"/>
      <c r="L300" s="216"/>
      <c r="M300" s="216"/>
      <c r="N300" s="216"/>
      <c r="O300" s="216"/>
      <c r="P300" s="216"/>
      <c r="Q300" s="216"/>
      <c r="R300" s="216"/>
      <c r="S300" s="216"/>
      <c r="T300" s="216"/>
      <c r="U300" s="216"/>
      <c r="V300" s="216"/>
    </row>
    <row r="301" spans="1:22" x14ac:dyDescent="0.25">
      <c r="A301" s="274"/>
      <c r="B301" s="216"/>
      <c r="C301" s="216"/>
      <c r="D301" s="216"/>
      <c r="E301" s="216"/>
      <c r="F301" s="216"/>
      <c r="G301" s="216"/>
      <c r="H301" s="216"/>
      <c r="I301" s="216"/>
      <c r="J301" s="216"/>
      <c r="K301" s="216"/>
      <c r="L301" s="216"/>
      <c r="M301" s="216"/>
      <c r="N301" s="216"/>
      <c r="O301" s="216"/>
      <c r="P301" s="216"/>
      <c r="Q301" s="216"/>
      <c r="R301" s="216"/>
      <c r="S301" s="216"/>
      <c r="T301" s="216"/>
      <c r="U301" s="216"/>
      <c r="V301" s="216"/>
    </row>
    <row r="302" spans="1:22" x14ac:dyDescent="0.25">
      <c r="A302" s="274"/>
      <c r="B302" s="216"/>
      <c r="C302" s="216"/>
      <c r="D302" s="216"/>
      <c r="E302" s="216"/>
      <c r="F302" s="216"/>
      <c r="G302" s="216"/>
      <c r="H302" s="216"/>
      <c r="I302" s="216"/>
      <c r="J302" s="216"/>
      <c r="K302" s="216"/>
      <c r="L302" s="216"/>
      <c r="M302" s="216"/>
      <c r="N302" s="216"/>
      <c r="O302" s="216"/>
      <c r="P302" s="216"/>
      <c r="Q302" s="216"/>
      <c r="R302" s="216"/>
      <c r="S302" s="216"/>
      <c r="T302" s="216"/>
      <c r="U302" s="216"/>
      <c r="V302" s="216"/>
    </row>
    <row r="303" spans="1:22" x14ac:dyDescent="0.25">
      <c r="A303" s="274"/>
      <c r="B303" s="216"/>
      <c r="C303" s="216"/>
      <c r="D303" s="216"/>
      <c r="E303" s="216"/>
      <c r="F303" s="216"/>
      <c r="G303" s="216"/>
      <c r="H303" s="216"/>
      <c r="I303" s="216"/>
      <c r="J303" s="216"/>
      <c r="K303" s="216"/>
      <c r="L303" s="216"/>
      <c r="M303" s="216"/>
      <c r="N303" s="216"/>
      <c r="O303" s="216"/>
      <c r="P303" s="216"/>
      <c r="Q303" s="216"/>
      <c r="R303" s="216"/>
      <c r="S303" s="216"/>
      <c r="T303" s="216"/>
      <c r="U303" s="216"/>
      <c r="V303" s="216"/>
    </row>
    <row r="304" spans="1:22" x14ac:dyDescent="0.25">
      <c r="A304" s="274"/>
      <c r="B304" s="216"/>
      <c r="C304" s="216"/>
      <c r="D304" s="216"/>
      <c r="E304" s="216"/>
      <c r="F304" s="216"/>
      <c r="G304" s="216"/>
      <c r="H304" s="216"/>
      <c r="I304" s="216"/>
      <c r="J304" s="216"/>
      <c r="K304" s="216"/>
      <c r="L304" s="216"/>
      <c r="M304" s="216"/>
      <c r="N304" s="216"/>
      <c r="O304" s="216"/>
      <c r="P304" s="216"/>
      <c r="Q304" s="216"/>
      <c r="R304" s="216"/>
      <c r="S304" s="216"/>
      <c r="T304" s="216"/>
      <c r="U304" s="216"/>
      <c r="V304" s="216"/>
    </row>
    <row r="305" spans="1:22" x14ac:dyDescent="0.25">
      <c r="A305" s="274"/>
      <c r="B305" s="216"/>
      <c r="C305" s="216"/>
      <c r="D305" s="216"/>
      <c r="E305" s="216"/>
      <c r="F305" s="216"/>
      <c r="G305" s="216"/>
      <c r="H305" s="216"/>
      <c r="I305" s="216"/>
      <c r="J305" s="216"/>
      <c r="K305" s="216"/>
      <c r="L305" s="216"/>
      <c r="M305" s="216"/>
      <c r="N305" s="216"/>
      <c r="O305" s="216"/>
      <c r="P305" s="216"/>
      <c r="Q305" s="216"/>
      <c r="R305" s="216"/>
      <c r="S305" s="216"/>
      <c r="T305" s="216"/>
      <c r="U305" s="216"/>
      <c r="V305" s="216"/>
    </row>
    <row r="306" spans="1:22" x14ac:dyDescent="0.25">
      <c r="A306" s="274"/>
      <c r="B306" s="216"/>
      <c r="C306" s="216"/>
      <c r="D306" s="216"/>
      <c r="E306" s="216"/>
      <c r="F306" s="216"/>
      <c r="G306" s="216"/>
      <c r="H306" s="216"/>
      <c r="I306" s="216"/>
      <c r="J306" s="216"/>
      <c r="K306" s="216"/>
      <c r="L306" s="216"/>
      <c r="M306" s="216"/>
      <c r="N306" s="216"/>
      <c r="O306" s="216"/>
      <c r="P306" s="216"/>
      <c r="Q306" s="216"/>
      <c r="R306" s="216"/>
      <c r="S306" s="216"/>
      <c r="T306" s="216"/>
      <c r="U306" s="216"/>
      <c r="V306" s="216"/>
    </row>
    <row r="307" spans="1:22" x14ac:dyDescent="0.25">
      <c r="A307" s="274"/>
      <c r="B307" s="216"/>
      <c r="C307" s="216"/>
      <c r="D307" s="216"/>
      <c r="E307" s="216"/>
      <c r="F307" s="216"/>
      <c r="G307" s="216"/>
      <c r="H307" s="216"/>
      <c r="I307" s="216"/>
      <c r="J307" s="216"/>
      <c r="K307" s="216"/>
      <c r="L307" s="216"/>
      <c r="M307" s="216"/>
      <c r="N307" s="216"/>
      <c r="O307" s="216"/>
      <c r="P307" s="216"/>
      <c r="Q307" s="216"/>
      <c r="R307" s="216"/>
      <c r="S307" s="216"/>
      <c r="T307" s="216"/>
      <c r="U307" s="216"/>
      <c r="V307" s="216"/>
    </row>
    <row r="308" spans="1:22" x14ac:dyDescent="0.25">
      <c r="A308" s="274"/>
      <c r="B308" s="216"/>
      <c r="C308" s="216"/>
      <c r="D308" s="216"/>
      <c r="E308" s="216"/>
      <c r="F308" s="216"/>
      <c r="G308" s="216"/>
      <c r="H308" s="216"/>
      <c r="I308" s="216"/>
      <c r="J308" s="216"/>
      <c r="K308" s="216"/>
      <c r="L308" s="216"/>
      <c r="M308" s="216"/>
      <c r="N308" s="216"/>
      <c r="O308" s="216"/>
      <c r="P308" s="216"/>
      <c r="Q308" s="216"/>
      <c r="R308" s="216"/>
      <c r="S308" s="216"/>
      <c r="T308" s="216"/>
      <c r="U308" s="216"/>
      <c r="V308" s="216"/>
    </row>
    <row r="309" spans="1:22" x14ac:dyDescent="0.25">
      <c r="A309" s="274"/>
      <c r="B309" s="216"/>
      <c r="C309" s="216"/>
      <c r="D309" s="216"/>
      <c r="E309" s="216"/>
      <c r="F309" s="216"/>
      <c r="G309" s="216"/>
      <c r="H309" s="216"/>
      <c r="I309" s="216"/>
      <c r="J309" s="216"/>
      <c r="K309" s="216"/>
      <c r="L309" s="216"/>
      <c r="M309" s="216"/>
      <c r="N309" s="216"/>
      <c r="O309" s="216"/>
      <c r="P309" s="216"/>
      <c r="Q309" s="216"/>
      <c r="R309" s="216"/>
      <c r="S309" s="216"/>
      <c r="T309" s="216"/>
      <c r="U309" s="216"/>
      <c r="V309" s="216"/>
    </row>
    <row r="310" spans="1:22" x14ac:dyDescent="0.25">
      <c r="A310" s="274"/>
      <c r="B310" s="216"/>
      <c r="C310" s="216"/>
      <c r="D310" s="216"/>
      <c r="E310" s="216"/>
      <c r="F310" s="216"/>
      <c r="G310" s="216"/>
      <c r="H310" s="216"/>
      <c r="I310" s="216"/>
      <c r="J310" s="216"/>
      <c r="K310" s="216"/>
      <c r="L310" s="216"/>
      <c r="M310" s="216"/>
      <c r="N310" s="216"/>
      <c r="O310" s="216"/>
      <c r="P310" s="216"/>
      <c r="Q310" s="216"/>
      <c r="R310" s="216"/>
      <c r="S310" s="216"/>
      <c r="T310" s="216"/>
      <c r="U310" s="216"/>
      <c r="V310" s="216"/>
    </row>
    <row r="311" spans="1:22" x14ac:dyDescent="0.25">
      <c r="A311" s="274"/>
      <c r="B311" s="216"/>
      <c r="C311" s="216"/>
      <c r="D311" s="216"/>
      <c r="E311" s="216"/>
      <c r="F311" s="216"/>
      <c r="G311" s="216"/>
      <c r="H311" s="216"/>
      <c r="I311" s="216"/>
      <c r="J311" s="216"/>
      <c r="K311" s="216"/>
      <c r="L311" s="216"/>
      <c r="M311" s="216"/>
      <c r="N311" s="216"/>
      <c r="O311" s="216"/>
      <c r="P311" s="216"/>
      <c r="Q311" s="216"/>
      <c r="R311" s="216"/>
      <c r="S311" s="216"/>
      <c r="T311" s="216"/>
      <c r="U311" s="216"/>
      <c r="V311" s="216"/>
    </row>
    <row r="312" spans="1:22" x14ac:dyDescent="0.25">
      <c r="A312" s="274"/>
      <c r="B312" s="216"/>
      <c r="C312" s="216"/>
      <c r="D312" s="216"/>
      <c r="E312" s="216"/>
      <c r="F312" s="216"/>
      <c r="G312" s="216"/>
      <c r="H312" s="216"/>
      <c r="I312" s="216"/>
      <c r="J312" s="216"/>
      <c r="K312" s="216"/>
      <c r="L312" s="216"/>
      <c r="M312" s="216"/>
      <c r="N312" s="216"/>
      <c r="O312" s="216"/>
      <c r="P312" s="216"/>
      <c r="Q312" s="216"/>
      <c r="R312" s="216"/>
      <c r="S312" s="216"/>
      <c r="T312" s="216"/>
      <c r="U312" s="216"/>
      <c r="V312" s="216"/>
    </row>
    <row r="313" spans="1:22" x14ac:dyDescent="0.25">
      <c r="A313" s="274"/>
      <c r="B313" s="216"/>
      <c r="C313" s="216"/>
      <c r="D313" s="216"/>
      <c r="E313" s="216"/>
      <c r="F313" s="216"/>
      <c r="G313" s="216"/>
      <c r="H313" s="216"/>
      <c r="I313" s="216"/>
      <c r="J313" s="216"/>
      <c r="K313" s="216"/>
      <c r="L313" s="216"/>
      <c r="M313" s="216"/>
      <c r="N313" s="216"/>
      <c r="O313" s="216"/>
      <c r="P313" s="216"/>
      <c r="Q313" s="216"/>
      <c r="R313" s="216"/>
      <c r="S313" s="216"/>
      <c r="T313" s="216"/>
      <c r="U313" s="216"/>
      <c r="V313" s="216"/>
    </row>
    <row r="314" spans="1:22" x14ac:dyDescent="0.25">
      <c r="A314" s="274"/>
      <c r="B314" s="216"/>
      <c r="C314" s="216"/>
      <c r="D314" s="216"/>
      <c r="E314" s="216"/>
      <c r="F314" s="216"/>
      <c r="G314" s="216"/>
      <c r="H314" s="216"/>
      <c r="I314" s="216"/>
      <c r="J314" s="216"/>
      <c r="K314" s="216"/>
      <c r="L314" s="216"/>
      <c r="M314" s="216"/>
      <c r="N314" s="216"/>
      <c r="O314" s="216"/>
      <c r="P314" s="216"/>
      <c r="Q314" s="216"/>
      <c r="R314" s="216"/>
      <c r="S314" s="216"/>
      <c r="T314" s="216"/>
      <c r="U314" s="216"/>
      <c r="V314" s="216"/>
    </row>
    <row r="315" spans="1:22" x14ac:dyDescent="0.25">
      <c r="A315" s="274"/>
      <c r="B315" s="216"/>
      <c r="C315" s="216"/>
      <c r="D315" s="216"/>
      <c r="E315" s="216"/>
      <c r="F315" s="216"/>
      <c r="G315" s="216"/>
      <c r="H315" s="216"/>
      <c r="I315" s="216"/>
      <c r="J315" s="216"/>
      <c r="K315" s="216"/>
      <c r="L315" s="216"/>
      <c r="M315" s="216"/>
      <c r="N315" s="216"/>
      <c r="O315" s="216"/>
      <c r="P315" s="216"/>
      <c r="Q315" s="216"/>
      <c r="R315" s="216"/>
      <c r="S315" s="216"/>
      <c r="T315" s="216"/>
      <c r="U315" s="216"/>
      <c r="V315" s="216"/>
    </row>
    <row r="316" spans="1:22" x14ac:dyDescent="0.25">
      <c r="A316" s="274"/>
      <c r="B316" s="216"/>
      <c r="C316" s="216"/>
      <c r="D316" s="216"/>
      <c r="E316" s="216"/>
      <c r="F316" s="216"/>
      <c r="G316" s="216"/>
      <c r="H316" s="216"/>
      <c r="I316" s="216"/>
      <c r="J316" s="216"/>
      <c r="K316" s="216"/>
      <c r="L316" s="216"/>
      <c r="M316" s="216"/>
      <c r="N316" s="216"/>
      <c r="O316" s="216"/>
      <c r="P316" s="216"/>
      <c r="Q316" s="216"/>
      <c r="R316" s="216"/>
      <c r="S316" s="216"/>
      <c r="T316" s="216"/>
      <c r="U316" s="216"/>
      <c r="V316" s="216"/>
    </row>
    <row r="317" spans="1:22" x14ac:dyDescent="0.25">
      <c r="A317" s="274"/>
      <c r="B317" s="216"/>
      <c r="C317" s="216"/>
      <c r="D317" s="216"/>
      <c r="E317" s="216"/>
      <c r="F317" s="216"/>
      <c r="G317" s="216"/>
      <c r="H317" s="216"/>
      <c r="I317" s="216"/>
      <c r="J317" s="216"/>
      <c r="K317" s="216"/>
      <c r="L317" s="216"/>
      <c r="M317" s="216"/>
      <c r="N317" s="216"/>
      <c r="O317" s="216"/>
      <c r="P317" s="216"/>
      <c r="Q317" s="216"/>
      <c r="R317" s="216"/>
      <c r="S317" s="216"/>
      <c r="T317" s="216"/>
      <c r="U317" s="216"/>
      <c r="V317" s="216"/>
    </row>
    <row r="318" spans="1:22" x14ac:dyDescent="0.25">
      <c r="A318" s="274"/>
      <c r="B318" s="216"/>
      <c r="C318" s="216"/>
      <c r="D318" s="216"/>
      <c r="E318" s="216"/>
      <c r="F318" s="216"/>
      <c r="G318" s="216"/>
      <c r="H318" s="216"/>
      <c r="I318" s="216"/>
      <c r="J318" s="216"/>
      <c r="K318" s="216"/>
      <c r="L318" s="216"/>
      <c r="M318" s="216"/>
      <c r="N318" s="216"/>
      <c r="O318" s="216"/>
      <c r="P318" s="216"/>
      <c r="Q318" s="216"/>
      <c r="R318" s="216"/>
      <c r="S318" s="216"/>
      <c r="T318" s="216"/>
      <c r="U318" s="216"/>
      <c r="V318" s="216"/>
    </row>
    <row r="319" spans="1:22" x14ac:dyDescent="0.25">
      <c r="A319" s="274"/>
      <c r="B319" s="216"/>
      <c r="C319" s="216"/>
      <c r="D319" s="216"/>
      <c r="E319" s="216"/>
      <c r="F319" s="216"/>
      <c r="G319" s="216"/>
      <c r="H319" s="216"/>
      <c r="I319" s="216"/>
      <c r="J319" s="216"/>
      <c r="K319" s="216"/>
      <c r="L319" s="216"/>
      <c r="M319" s="216"/>
      <c r="N319" s="216"/>
      <c r="O319" s="216"/>
      <c r="P319" s="216"/>
      <c r="Q319" s="216"/>
      <c r="R319" s="216"/>
      <c r="S319" s="216"/>
      <c r="T319" s="216"/>
      <c r="U319" s="216"/>
      <c r="V319" s="216"/>
    </row>
    <row r="320" spans="1:22" x14ac:dyDescent="0.25">
      <c r="A320" s="274"/>
      <c r="B320" s="216"/>
      <c r="C320" s="216"/>
      <c r="D320" s="216"/>
      <c r="E320" s="216"/>
      <c r="F320" s="216"/>
      <c r="G320" s="216"/>
      <c r="H320" s="216"/>
      <c r="I320" s="216"/>
      <c r="J320" s="216"/>
      <c r="K320" s="216"/>
      <c r="L320" s="216"/>
      <c r="M320" s="216"/>
      <c r="N320" s="216"/>
      <c r="O320" s="216"/>
      <c r="P320" s="216"/>
      <c r="Q320" s="216"/>
      <c r="R320" s="216"/>
      <c r="S320" s="216"/>
      <c r="T320" s="216"/>
      <c r="U320" s="216"/>
      <c r="V320" s="216"/>
    </row>
    <row r="321" spans="1:22" x14ac:dyDescent="0.25">
      <c r="A321" s="274"/>
      <c r="B321" s="216"/>
      <c r="C321" s="216"/>
      <c r="D321" s="216"/>
      <c r="E321" s="216"/>
      <c r="F321" s="216"/>
      <c r="G321" s="216"/>
      <c r="H321" s="216"/>
      <c r="I321" s="216"/>
      <c r="J321" s="216"/>
      <c r="K321" s="216"/>
      <c r="L321" s="216"/>
      <c r="M321" s="216"/>
      <c r="N321" s="216"/>
      <c r="O321" s="216"/>
      <c r="P321" s="216"/>
      <c r="Q321" s="216"/>
      <c r="R321" s="216"/>
      <c r="S321" s="216"/>
      <c r="T321" s="216"/>
      <c r="U321" s="216"/>
      <c r="V321" s="216"/>
    </row>
    <row r="322" spans="1:22" x14ac:dyDescent="0.25">
      <c r="A322" s="274"/>
      <c r="B322" s="216"/>
      <c r="C322" s="216"/>
      <c r="D322" s="216"/>
      <c r="E322" s="216"/>
      <c r="F322" s="216"/>
      <c r="G322" s="216"/>
      <c r="H322" s="216"/>
      <c r="I322" s="216"/>
      <c r="J322" s="216"/>
      <c r="K322" s="216"/>
      <c r="L322" s="216"/>
      <c r="M322" s="216"/>
      <c r="N322" s="216"/>
      <c r="O322" s="216"/>
      <c r="P322" s="216"/>
      <c r="Q322" s="216"/>
      <c r="R322" s="216"/>
      <c r="S322" s="216"/>
      <c r="T322" s="216"/>
      <c r="U322" s="216"/>
      <c r="V322" s="216"/>
    </row>
    <row r="323" spans="1:22" x14ac:dyDescent="0.25">
      <c r="A323" s="274"/>
      <c r="B323" s="216"/>
      <c r="C323" s="216"/>
      <c r="D323" s="216"/>
      <c r="E323" s="216"/>
      <c r="F323" s="216"/>
      <c r="G323" s="216"/>
      <c r="H323" s="216"/>
      <c r="I323" s="216"/>
      <c r="J323" s="216"/>
      <c r="K323" s="216"/>
      <c r="L323" s="216"/>
      <c r="M323" s="216"/>
      <c r="N323" s="216"/>
      <c r="O323" s="216"/>
      <c r="P323" s="216"/>
      <c r="Q323" s="216"/>
      <c r="R323" s="216"/>
      <c r="S323" s="216"/>
      <c r="T323" s="216"/>
      <c r="U323" s="216"/>
      <c r="V323" s="216"/>
    </row>
    <row r="324" spans="1:22" x14ac:dyDescent="0.25">
      <c r="A324" s="274"/>
      <c r="B324" s="216"/>
      <c r="C324" s="216"/>
      <c r="D324" s="216"/>
      <c r="E324" s="216"/>
      <c r="F324" s="216"/>
      <c r="G324" s="216"/>
      <c r="H324" s="216"/>
      <c r="I324" s="216"/>
      <c r="J324" s="216"/>
      <c r="K324" s="216"/>
      <c r="L324" s="216"/>
      <c r="M324" s="216"/>
      <c r="N324" s="216"/>
      <c r="O324" s="216"/>
      <c r="P324" s="216"/>
      <c r="Q324" s="216"/>
      <c r="R324" s="216"/>
      <c r="S324" s="216"/>
      <c r="T324" s="216"/>
      <c r="U324" s="216"/>
      <c r="V324" s="216"/>
    </row>
    <row r="325" spans="1:22" x14ac:dyDescent="0.25">
      <c r="A325" s="274"/>
      <c r="B325" s="216"/>
      <c r="C325" s="216"/>
      <c r="D325" s="216"/>
      <c r="E325" s="216"/>
      <c r="F325" s="216"/>
      <c r="G325" s="216"/>
      <c r="H325" s="216"/>
      <c r="I325" s="216"/>
      <c r="J325" s="216"/>
      <c r="K325" s="216"/>
      <c r="L325" s="216"/>
      <c r="M325" s="216"/>
      <c r="N325" s="216"/>
      <c r="O325" s="216"/>
      <c r="P325" s="216"/>
      <c r="Q325" s="216"/>
      <c r="R325" s="216"/>
      <c r="S325" s="216"/>
      <c r="T325" s="216"/>
      <c r="U325" s="216"/>
      <c r="V325" s="216"/>
    </row>
    <row r="326" spans="1:22" x14ac:dyDescent="0.25">
      <c r="A326" s="274"/>
      <c r="B326" s="216"/>
      <c r="C326" s="216"/>
      <c r="D326" s="216"/>
      <c r="E326" s="216"/>
      <c r="F326" s="216"/>
      <c r="G326" s="216"/>
      <c r="H326" s="216"/>
      <c r="I326" s="216"/>
      <c r="J326" s="216"/>
      <c r="K326" s="216"/>
      <c r="L326" s="216"/>
      <c r="M326" s="216"/>
      <c r="N326" s="216"/>
      <c r="O326" s="216"/>
      <c r="P326" s="216"/>
      <c r="Q326" s="216"/>
      <c r="R326" s="216"/>
      <c r="S326" s="216"/>
      <c r="T326" s="216"/>
      <c r="U326" s="216"/>
      <c r="V326" s="216"/>
    </row>
    <row r="327" spans="1:22" x14ac:dyDescent="0.25">
      <c r="A327" s="274"/>
      <c r="B327" s="216"/>
      <c r="C327" s="216"/>
      <c r="D327" s="216"/>
      <c r="E327" s="216"/>
      <c r="F327" s="216"/>
      <c r="G327" s="216"/>
      <c r="H327" s="216"/>
      <c r="I327" s="216"/>
      <c r="J327" s="216"/>
      <c r="K327" s="216"/>
      <c r="L327" s="216"/>
      <c r="M327" s="216"/>
      <c r="N327" s="216"/>
      <c r="O327" s="216"/>
      <c r="P327" s="216"/>
      <c r="Q327" s="216"/>
      <c r="R327" s="216"/>
      <c r="S327" s="216"/>
      <c r="T327" s="216"/>
      <c r="U327" s="216"/>
      <c r="V327" s="216"/>
    </row>
    <row r="328" spans="1:22" x14ac:dyDescent="0.25">
      <c r="A328" s="274"/>
      <c r="B328" s="216"/>
      <c r="C328" s="216"/>
      <c r="D328" s="216"/>
      <c r="E328" s="216"/>
      <c r="F328" s="216"/>
      <c r="G328" s="216"/>
      <c r="H328" s="216"/>
      <c r="I328" s="216"/>
      <c r="J328" s="216"/>
      <c r="K328" s="216"/>
      <c r="L328" s="216"/>
      <c r="M328" s="216"/>
      <c r="N328" s="216"/>
      <c r="O328" s="216"/>
      <c r="P328" s="216"/>
      <c r="Q328" s="216"/>
      <c r="R328" s="216"/>
      <c r="S328" s="216"/>
      <c r="T328" s="216"/>
      <c r="U328" s="216"/>
      <c r="V328" s="216"/>
    </row>
    <row r="329" spans="1:22" x14ac:dyDescent="0.25">
      <c r="A329" s="274"/>
      <c r="B329" s="216"/>
      <c r="C329" s="216"/>
      <c r="D329" s="216"/>
      <c r="E329" s="216"/>
      <c r="F329" s="216"/>
      <c r="G329" s="216"/>
      <c r="H329" s="216"/>
      <c r="I329" s="216"/>
      <c r="J329" s="216"/>
      <c r="K329" s="216"/>
      <c r="L329" s="216"/>
      <c r="M329" s="216"/>
      <c r="N329" s="216"/>
      <c r="O329" s="216"/>
      <c r="P329" s="216"/>
      <c r="Q329" s="216"/>
      <c r="R329" s="216"/>
      <c r="S329" s="216"/>
      <c r="T329" s="216"/>
      <c r="U329" s="216"/>
      <c r="V329" s="216"/>
    </row>
    <row r="330" spans="1:22" x14ac:dyDescent="0.25">
      <c r="A330" s="274"/>
      <c r="B330" s="216"/>
      <c r="C330" s="216"/>
      <c r="D330" s="216"/>
      <c r="E330" s="216"/>
      <c r="F330" s="216"/>
      <c r="G330" s="216"/>
      <c r="H330" s="216"/>
      <c r="I330" s="216"/>
      <c r="J330" s="216"/>
      <c r="K330" s="216"/>
      <c r="L330" s="216"/>
      <c r="M330" s="216"/>
      <c r="N330" s="216"/>
      <c r="O330" s="216"/>
      <c r="P330" s="216"/>
      <c r="Q330" s="216"/>
      <c r="R330" s="216"/>
      <c r="S330" s="216"/>
      <c r="T330" s="216"/>
      <c r="U330" s="216"/>
      <c r="V330" s="216"/>
    </row>
    <row r="331" spans="1:22" x14ac:dyDescent="0.25">
      <c r="A331" s="274"/>
      <c r="B331" s="216"/>
      <c r="C331" s="216"/>
      <c r="D331" s="216"/>
      <c r="E331" s="216"/>
      <c r="F331" s="216"/>
      <c r="G331" s="216"/>
      <c r="H331" s="216"/>
      <c r="I331" s="216"/>
      <c r="J331" s="216"/>
      <c r="K331" s="216"/>
      <c r="L331" s="216"/>
      <c r="M331" s="216"/>
      <c r="N331" s="216"/>
      <c r="O331" s="216"/>
      <c r="P331" s="216"/>
      <c r="Q331" s="216"/>
      <c r="R331" s="216"/>
      <c r="S331" s="216"/>
      <c r="T331" s="216"/>
      <c r="U331" s="216"/>
      <c r="V331" s="216"/>
    </row>
    <row r="332" spans="1:22" x14ac:dyDescent="0.25">
      <c r="A332" s="274"/>
      <c r="B332" s="216"/>
      <c r="C332" s="216"/>
      <c r="D332" s="216"/>
      <c r="E332" s="216"/>
      <c r="F332" s="216"/>
      <c r="G332" s="216"/>
      <c r="H332" s="216"/>
      <c r="I332" s="216"/>
      <c r="J332" s="216"/>
      <c r="K332" s="216"/>
      <c r="L332" s="216"/>
      <c r="M332" s="216"/>
      <c r="N332" s="216"/>
      <c r="O332" s="216"/>
      <c r="P332" s="216"/>
      <c r="Q332" s="216"/>
      <c r="R332" s="216"/>
      <c r="S332" s="216"/>
      <c r="T332" s="216"/>
      <c r="U332" s="216"/>
      <c r="V332" s="216"/>
    </row>
    <row r="333" spans="1:22" x14ac:dyDescent="0.25">
      <c r="A333" s="274"/>
      <c r="B333" s="216"/>
      <c r="C333" s="216"/>
      <c r="D333" s="216"/>
      <c r="E333" s="216"/>
      <c r="F333" s="216"/>
      <c r="G333" s="216"/>
      <c r="H333" s="216"/>
      <c r="I333" s="216"/>
      <c r="J333" s="216"/>
      <c r="K333" s="216"/>
      <c r="L333" s="216"/>
      <c r="M333" s="216"/>
      <c r="N333" s="216"/>
      <c r="O333" s="216"/>
      <c r="P333" s="216"/>
      <c r="Q333" s="216"/>
      <c r="R333" s="216"/>
      <c r="S333" s="216"/>
      <c r="T333" s="216"/>
      <c r="U333" s="216"/>
      <c r="V333" s="216"/>
    </row>
    <row r="334" spans="1:22" x14ac:dyDescent="0.25">
      <c r="A334" s="274"/>
      <c r="B334" s="216"/>
      <c r="C334" s="216"/>
      <c r="D334" s="216"/>
      <c r="E334" s="216"/>
      <c r="F334" s="216"/>
      <c r="G334" s="216"/>
      <c r="H334" s="216"/>
      <c r="I334" s="216"/>
      <c r="J334" s="216"/>
      <c r="K334" s="216"/>
      <c r="L334" s="216"/>
      <c r="M334" s="216"/>
      <c r="N334" s="216"/>
      <c r="O334" s="216"/>
      <c r="P334" s="216"/>
      <c r="Q334" s="216"/>
      <c r="R334" s="216"/>
      <c r="S334" s="216"/>
      <c r="T334" s="216"/>
      <c r="U334" s="216"/>
      <c r="V334" s="216"/>
    </row>
    <row r="335" spans="1:22" x14ac:dyDescent="0.25">
      <c r="A335" s="274"/>
      <c r="B335" s="216"/>
      <c r="C335" s="216"/>
      <c r="D335" s="216"/>
      <c r="E335" s="216"/>
      <c r="F335" s="216"/>
      <c r="G335" s="216"/>
      <c r="H335" s="216"/>
      <c r="I335" s="216"/>
      <c r="J335" s="216"/>
      <c r="K335" s="216"/>
      <c r="L335" s="216"/>
      <c r="M335" s="216"/>
      <c r="N335" s="216"/>
      <c r="O335" s="216"/>
      <c r="P335" s="216"/>
      <c r="Q335" s="216"/>
      <c r="R335" s="216"/>
      <c r="S335" s="216"/>
      <c r="T335" s="216"/>
      <c r="U335" s="216"/>
      <c r="V335" s="216"/>
    </row>
    <row r="336" spans="1:22" x14ac:dyDescent="0.25">
      <c r="A336" s="274"/>
      <c r="B336" s="216"/>
      <c r="C336" s="216"/>
      <c r="D336" s="216"/>
      <c r="E336" s="216"/>
      <c r="F336" s="216"/>
      <c r="G336" s="216"/>
      <c r="H336" s="216"/>
      <c r="I336" s="216"/>
      <c r="J336" s="216"/>
      <c r="K336" s="216"/>
      <c r="L336" s="216"/>
      <c r="M336" s="216"/>
      <c r="N336" s="216"/>
      <c r="O336" s="216"/>
      <c r="P336" s="216"/>
      <c r="Q336" s="216"/>
      <c r="R336" s="216"/>
      <c r="S336" s="216"/>
      <c r="T336" s="216"/>
      <c r="U336" s="216"/>
      <c r="V336" s="216"/>
    </row>
    <row r="337" spans="1:22" x14ac:dyDescent="0.25">
      <c r="A337" s="274"/>
      <c r="B337" s="216"/>
      <c r="C337" s="216"/>
      <c r="D337" s="216"/>
      <c r="E337" s="216"/>
      <c r="F337" s="216"/>
      <c r="G337" s="216"/>
      <c r="H337" s="216"/>
      <c r="I337" s="216"/>
      <c r="J337" s="216"/>
      <c r="K337" s="216"/>
      <c r="L337" s="216"/>
      <c r="M337" s="216"/>
      <c r="N337" s="216"/>
      <c r="O337" s="216"/>
      <c r="P337" s="216"/>
      <c r="Q337" s="216"/>
      <c r="R337" s="216"/>
      <c r="S337" s="216"/>
      <c r="T337" s="216"/>
      <c r="U337" s="216"/>
      <c r="V337" s="216"/>
    </row>
    <row r="338" spans="1:22" x14ac:dyDescent="0.25">
      <c r="A338" s="274"/>
      <c r="B338" s="216"/>
      <c r="C338" s="216"/>
      <c r="D338" s="216"/>
      <c r="E338" s="216"/>
      <c r="F338" s="216"/>
      <c r="G338" s="216"/>
      <c r="H338" s="216"/>
      <c r="I338" s="216"/>
      <c r="J338" s="216"/>
      <c r="K338" s="216"/>
      <c r="L338" s="216"/>
      <c r="M338" s="216"/>
      <c r="N338" s="216"/>
      <c r="O338" s="216"/>
      <c r="P338" s="216"/>
      <c r="Q338" s="216"/>
      <c r="R338" s="216"/>
      <c r="S338" s="216"/>
      <c r="T338" s="216"/>
      <c r="U338" s="216"/>
      <c r="V338" s="216"/>
    </row>
    <row r="339" spans="1:22" x14ac:dyDescent="0.25">
      <c r="A339" s="274"/>
      <c r="B339" s="216"/>
      <c r="C339" s="216"/>
      <c r="D339" s="216"/>
      <c r="E339" s="216"/>
      <c r="F339" s="216"/>
      <c r="G339" s="216"/>
      <c r="H339" s="216"/>
      <c r="I339" s="216"/>
      <c r="J339" s="216"/>
      <c r="K339" s="216"/>
      <c r="L339" s="216"/>
      <c r="M339" s="216"/>
      <c r="N339" s="216"/>
      <c r="O339" s="216"/>
      <c r="P339" s="216"/>
      <c r="Q339" s="216"/>
      <c r="R339" s="216"/>
      <c r="S339" s="216"/>
      <c r="T339" s="216"/>
      <c r="U339" s="216"/>
      <c r="V339" s="216"/>
    </row>
    <row r="340" spans="1:22" x14ac:dyDescent="0.25">
      <c r="A340" s="274"/>
      <c r="B340" s="216"/>
      <c r="C340" s="216"/>
      <c r="D340" s="216"/>
      <c r="E340" s="216"/>
      <c r="F340" s="216"/>
      <c r="G340" s="216"/>
      <c r="H340" s="216"/>
      <c r="I340" s="216"/>
      <c r="J340" s="216"/>
      <c r="K340" s="216"/>
      <c r="L340" s="216"/>
      <c r="M340" s="216"/>
      <c r="N340" s="216"/>
      <c r="O340" s="216"/>
      <c r="P340" s="216"/>
      <c r="Q340" s="216"/>
      <c r="R340" s="216"/>
      <c r="S340" s="216"/>
      <c r="T340" s="216"/>
      <c r="U340" s="216"/>
      <c r="V340" s="216"/>
    </row>
    <row r="341" spans="1:22" x14ac:dyDescent="0.25">
      <c r="A341" s="274"/>
      <c r="B341" s="216"/>
      <c r="C341" s="216"/>
      <c r="D341" s="216"/>
      <c r="E341" s="216"/>
      <c r="F341" s="216"/>
      <c r="G341" s="216"/>
      <c r="H341" s="216"/>
      <c r="I341" s="216"/>
      <c r="J341" s="216"/>
      <c r="K341" s="216"/>
      <c r="L341" s="216"/>
      <c r="M341" s="216"/>
      <c r="N341" s="216"/>
      <c r="O341" s="216"/>
      <c r="P341" s="216"/>
      <c r="Q341" s="216"/>
      <c r="R341" s="216"/>
      <c r="S341" s="216"/>
      <c r="T341" s="216"/>
      <c r="U341" s="216"/>
      <c r="V341" s="216"/>
    </row>
    <row r="342" spans="1:22" x14ac:dyDescent="0.25">
      <c r="A342" s="274"/>
      <c r="B342" s="216"/>
      <c r="C342" s="216"/>
      <c r="D342" s="216"/>
      <c r="E342" s="216"/>
      <c r="F342" s="216"/>
      <c r="G342" s="216"/>
      <c r="H342" s="216"/>
      <c r="I342" s="216"/>
      <c r="J342" s="216"/>
      <c r="K342" s="216"/>
      <c r="L342" s="216"/>
      <c r="M342" s="216"/>
      <c r="N342" s="216"/>
      <c r="O342" s="216"/>
      <c r="P342" s="216"/>
      <c r="Q342" s="216"/>
      <c r="R342" s="216"/>
      <c r="S342" s="216"/>
      <c r="T342" s="216"/>
      <c r="U342" s="216"/>
      <c r="V342" s="216"/>
    </row>
    <row r="343" spans="1:22" x14ac:dyDescent="0.25">
      <c r="A343" s="274"/>
      <c r="B343" s="216"/>
      <c r="C343" s="216"/>
      <c r="D343" s="216"/>
      <c r="E343" s="216"/>
      <c r="F343" s="216"/>
      <c r="G343" s="216"/>
      <c r="H343" s="216"/>
      <c r="I343" s="216"/>
      <c r="J343" s="216"/>
      <c r="K343" s="216"/>
      <c r="L343" s="216"/>
      <c r="M343" s="216"/>
      <c r="N343" s="216"/>
      <c r="O343" s="216"/>
      <c r="P343" s="216"/>
      <c r="Q343" s="216"/>
      <c r="R343" s="216"/>
      <c r="S343" s="216"/>
      <c r="T343" s="216"/>
      <c r="U343" s="216"/>
      <c r="V343" s="216"/>
    </row>
    <row r="344" spans="1:22" x14ac:dyDescent="0.25">
      <c r="A344" s="274"/>
      <c r="B344" s="216"/>
      <c r="C344" s="216"/>
      <c r="D344" s="216"/>
      <c r="E344" s="216"/>
      <c r="F344" s="216"/>
      <c r="G344" s="216"/>
      <c r="H344" s="216"/>
      <c r="I344" s="216"/>
      <c r="J344" s="216"/>
      <c r="K344" s="216"/>
      <c r="L344" s="216"/>
      <c r="M344" s="216"/>
      <c r="N344" s="216"/>
      <c r="O344" s="216"/>
      <c r="P344" s="216"/>
      <c r="Q344" s="216"/>
      <c r="R344" s="216"/>
      <c r="S344" s="216"/>
      <c r="T344" s="216"/>
      <c r="U344" s="216"/>
      <c r="V344" s="216"/>
    </row>
    <row r="345" spans="1:22" x14ac:dyDescent="0.25">
      <c r="A345" s="274"/>
      <c r="B345" s="216"/>
      <c r="C345" s="216"/>
      <c r="D345" s="216"/>
      <c r="E345" s="216"/>
      <c r="F345" s="216"/>
      <c r="G345" s="216"/>
      <c r="H345" s="216"/>
      <c r="I345" s="216"/>
      <c r="J345" s="216"/>
      <c r="K345" s="216"/>
      <c r="L345" s="216"/>
      <c r="M345" s="216"/>
      <c r="N345" s="216"/>
      <c r="O345" s="216"/>
      <c r="P345" s="216"/>
      <c r="Q345" s="216"/>
      <c r="R345" s="216"/>
      <c r="S345" s="216"/>
      <c r="T345" s="216"/>
      <c r="U345" s="216"/>
      <c r="V345" s="216"/>
    </row>
    <row r="346" spans="1:22" x14ac:dyDescent="0.25">
      <c r="A346" s="274"/>
      <c r="B346" s="216"/>
      <c r="C346" s="216"/>
      <c r="D346" s="216"/>
      <c r="E346" s="216"/>
      <c r="F346" s="216"/>
      <c r="G346" s="216"/>
      <c r="H346" s="216"/>
      <c r="I346" s="216"/>
      <c r="J346" s="216"/>
      <c r="K346" s="216"/>
      <c r="L346" s="216"/>
      <c r="M346" s="216"/>
      <c r="N346" s="216"/>
      <c r="O346" s="216"/>
      <c r="P346" s="216"/>
      <c r="Q346" s="216"/>
      <c r="R346" s="216"/>
      <c r="S346" s="216"/>
      <c r="T346" s="216"/>
      <c r="U346" s="216"/>
      <c r="V346" s="216"/>
    </row>
    <row r="347" spans="1:22" x14ac:dyDescent="0.25">
      <c r="A347" s="274"/>
      <c r="B347" s="216"/>
      <c r="C347" s="216"/>
      <c r="D347" s="216"/>
      <c r="E347" s="216"/>
      <c r="F347" s="216"/>
      <c r="G347" s="216"/>
      <c r="H347" s="216"/>
      <c r="I347" s="216"/>
      <c r="J347" s="216"/>
      <c r="K347" s="216"/>
      <c r="L347" s="216"/>
      <c r="M347" s="216"/>
      <c r="N347" s="216"/>
      <c r="O347" s="216"/>
      <c r="P347" s="216"/>
      <c r="Q347" s="216"/>
      <c r="R347" s="216"/>
      <c r="S347" s="216"/>
      <c r="T347" s="216"/>
      <c r="U347" s="216"/>
      <c r="V347" s="216"/>
    </row>
    <row r="348" spans="1:22" x14ac:dyDescent="0.25">
      <c r="A348" s="274"/>
      <c r="B348" s="216"/>
      <c r="C348" s="216"/>
      <c r="D348" s="216"/>
      <c r="E348" s="216"/>
      <c r="F348" s="216"/>
      <c r="G348" s="216"/>
      <c r="H348" s="216"/>
      <c r="I348" s="216"/>
      <c r="J348" s="216"/>
      <c r="K348" s="216"/>
      <c r="L348" s="216"/>
      <c r="M348" s="216"/>
      <c r="N348" s="216"/>
      <c r="O348" s="216"/>
      <c r="P348" s="216"/>
      <c r="Q348" s="216"/>
      <c r="R348" s="216"/>
      <c r="S348" s="216"/>
      <c r="T348" s="216"/>
      <c r="U348" s="216"/>
      <c r="V348" s="216"/>
    </row>
    <row r="349" spans="1:22" x14ac:dyDescent="0.25">
      <c r="A349" s="274"/>
      <c r="B349" s="216"/>
      <c r="C349" s="216"/>
      <c r="D349" s="216"/>
      <c r="E349" s="216"/>
      <c r="F349" s="216"/>
      <c r="G349" s="216"/>
      <c r="H349" s="216"/>
      <c r="I349" s="216"/>
      <c r="J349" s="216"/>
      <c r="K349" s="216"/>
      <c r="L349" s="216"/>
      <c r="M349" s="216"/>
      <c r="N349" s="216"/>
      <c r="O349" s="216"/>
      <c r="P349" s="216"/>
      <c r="Q349" s="216"/>
      <c r="R349" s="216"/>
      <c r="S349" s="216"/>
      <c r="T349" s="216"/>
      <c r="U349" s="216"/>
      <c r="V349" s="216"/>
    </row>
    <row r="350" spans="1:22" x14ac:dyDescent="0.25">
      <c r="A350" s="274"/>
      <c r="B350" s="216"/>
      <c r="C350" s="216"/>
      <c r="D350" s="216"/>
      <c r="E350" s="216"/>
      <c r="F350" s="216"/>
      <c r="G350" s="216"/>
      <c r="H350" s="216"/>
      <c r="I350" s="216"/>
      <c r="J350" s="216"/>
      <c r="K350" s="216"/>
      <c r="L350" s="216"/>
      <c r="M350" s="216"/>
      <c r="N350" s="216"/>
      <c r="O350" s="216"/>
      <c r="P350" s="216"/>
      <c r="Q350" s="216"/>
      <c r="R350" s="216"/>
      <c r="S350" s="216"/>
      <c r="T350" s="216"/>
      <c r="U350" s="216"/>
      <c r="V350" s="216"/>
    </row>
    <row r="351" spans="1:22" x14ac:dyDescent="0.25">
      <c r="A351" s="274"/>
      <c r="B351" s="216"/>
      <c r="C351" s="216"/>
      <c r="D351" s="216"/>
      <c r="E351" s="216"/>
      <c r="F351" s="216"/>
      <c r="G351" s="216"/>
      <c r="H351" s="216"/>
      <c r="I351" s="216"/>
      <c r="J351" s="216"/>
      <c r="K351" s="216"/>
      <c r="L351" s="216"/>
      <c r="M351" s="216"/>
      <c r="N351" s="216"/>
      <c r="O351" s="216"/>
      <c r="P351" s="216"/>
      <c r="Q351" s="216"/>
      <c r="R351" s="216"/>
      <c r="S351" s="216"/>
      <c r="T351" s="216"/>
      <c r="U351" s="216"/>
      <c r="V351" s="216"/>
    </row>
    <row r="352" spans="1:22" x14ac:dyDescent="0.25">
      <c r="A352" s="274"/>
      <c r="B352" s="216"/>
      <c r="C352" s="216"/>
      <c r="D352" s="216"/>
      <c r="E352" s="216"/>
      <c r="F352" s="216"/>
      <c r="G352" s="216"/>
      <c r="H352" s="216"/>
      <c r="I352" s="216"/>
      <c r="J352" s="216"/>
      <c r="K352" s="216"/>
      <c r="L352" s="216"/>
      <c r="M352" s="216"/>
      <c r="N352" s="216"/>
      <c r="O352" s="216"/>
      <c r="P352" s="216"/>
      <c r="Q352" s="216"/>
      <c r="R352" s="216"/>
      <c r="S352" s="216"/>
      <c r="T352" s="216"/>
      <c r="U352" s="216"/>
      <c r="V352" s="216"/>
    </row>
    <row r="353" spans="1:22" x14ac:dyDescent="0.25">
      <c r="A353" s="274"/>
      <c r="B353" s="216"/>
      <c r="C353" s="216"/>
      <c r="D353" s="216"/>
      <c r="E353" s="216"/>
      <c r="F353" s="216"/>
      <c r="G353" s="216"/>
      <c r="H353" s="216"/>
      <c r="I353" s="216"/>
      <c r="J353" s="216"/>
      <c r="K353" s="216"/>
      <c r="L353" s="216"/>
      <c r="M353" s="216"/>
      <c r="N353" s="216"/>
      <c r="O353" s="216"/>
      <c r="P353" s="216"/>
      <c r="Q353" s="216"/>
      <c r="R353" s="216"/>
      <c r="S353" s="216"/>
      <c r="T353" s="216"/>
      <c r="U353" s="216"/>
      <c r="V353" s="216"/>
    </row>
    <row r="354" spans="1:22" x14ac:dyDescent="0.25">
      <c r="A354" s="274"/>
      <c r="B354" s="216"/>
      <c r="C354" s="216"/>
      <c r="D354" s="216"/>
      <c r="E354" s="216"/>
      <c r="F354" s="216"/>
      <c r="G354" s="216"/>
      <c r="H354" s="216"/>
      <c r="I354" s="216"/>
      <c r="J354" s="216"/>
      <c r="K354" s="216"/>
      <c r="L354" s="216"/>
      <c r="M354" s="216"/>
      <c r="N354" s="216"/>
      <c r="O354" s="216"/>
      <c r="P354" s="216"/>
      <c r="Q354" s="216"/>
      <c r="R354" s="216"/>
      <c r="S354" s="216"/>
      <c r="T354" s="216"/>
      <c r="U354" s="216"/>
      <c r="V354" s="216"/>
    </row>
    <row r="355" spans="1:22" x14ac:dyDescent="0.25">
      <c r="A355" s="274"/>
      <c r="B355" s="216"/>
      <c r="C355" s="216"/>
      <c r="D355" s="216"/>
      <c r="E355" s="216"/>
      <c r="F355" s="216"/>
      <c r="G355" s="216"/>
      <c r="H355" s="216"/>
      <c r="I355" s="216"/>
      <c r="J355" s="216"/>
      <c r="K355" s="216"/>
      <c r="L355" s="216"/>
      <c r="M355" s="216"/>
      <c r="N355" s="216"/>
      <c r="O355" s="216"/>
      <c r="P355" s="216"/>
      <c r="Q355" s="216"/>
      <c r="R355" s="216"/>
      <c r="S355" s="216"/>
      <c r="T355" s="216"/>
      <c r="U355" s="216"/>
      <c r="V355" s="216"/>
    </row>
    <row r="356" spans="1:22" x14ac:dyDescent="0.25">
      <c r="A356" s="274"/>
      <c r="B356" s="216"/>
      <c r="C356" s="216"/>
      <c r="D356" s="216"/>
      <c r="E356" s="216"/>
      <c r="F356" s="216"/>
      <c r="G356" s="216"/>
      <c r="H356" s="216"/>
      <c r="I356" s="216"/>
      <c r="J356" s="216"/>
      <c r="K356" s="216"/>
      <c r="L356" s="216"/>
      <c r="M356" s="216"/>
      <c r="N356" s="216"/>
      <c r="O356" s="216"/>
      <c r="P356" s="216"/>
      <c r="Q356" s="216"/>
      <c r="R356" s="216"/>
      <c r="S356" s="216"/>
      <c r="T356" s="216"/>
      <c r="U356" s="216"/>
      <c r="V356" s="216"/>
    </row>
    <row r="357" spans="1:22" x14ac:dyDescent="0.25">
      <c r="A357" s="274"/>
      <c r="B357" s="216"/>
      <c r="C357" s="216"/>
      <c r="D357" s="216"/>
      <c r="E357" s="216"/>
      <c r="F357" s="216"/>
      <c r="G357" s="216"/>
      <c r="H357" s="216"/>
      <c r="I357" s="216"/>
      <c r="J357" s="216"/>
      <c r="K357" s="216"/>
      <c r="L357" s="216"/>
      <c r="M357" s="216"/>
      <c r="N357" s="216"/>
      <c r="O357" s="216"/>
      <c r="P357" s="216"/>
      <c r="Q357" s="216"/>
      <c r="R357" s="216"/>
      <c r="S357" s="216"/>
      <c r="T357" s="216"/>
      <c r="U357" s="216"/>
      <c r="V357" s="216"/>
    </row>
    <row r="358" spans="1:22" x14ac:dyDescent="0.25">
      <c r="A358" s="274"/>
      <c r="B358" s="216"/>
      <c r="C358" s="216"/>
      <c r="D358" s="216"/>
      <c r="E358" s="216"/>
      <c r="F358" s="216"/>
      <c r="G358" s="216"/>
      <c r="H358" s="216"/>
      <c r="I358" s="216"/>
      <c r="J358" s="216"/>
      <c r="K358" s="216"/>
      <c r="L358" s="216"/>
      <c r="M358" s="216"/>
      <c r="N358" s="216"/>
      <c r="O358" s="216"/>
      <c r="P358" s="216"/>
      <c r="Q358" s="216"/>
      <c r="R358" s="216"/>
      <c r="S358" s="216"/>
      <c r="T358" s="216"/>
      <c r="U358" s="216"/>
      <c r="V358" s="216"/>
    </row>
  </sheetData>
  <sheetProtection algorithmName="SHA-512" hashValue="IEGx1sLdccqZKqMpdNrzSTpjsxT6zijwPE8ZL6wgoCeMntNgtcEgLR/3bMqKt+BopB8LduW8fULtHmy0yBW8qg==" saltValue="iUczEne9DG3deFxHrC+yEQ==" spinCount="100000" sheet="1" objects="1" scenarios="1"/>
  <mergeCells count="58">
    <mergeCell ref="C86:G86"/>
    <mergeCell ref="C12:AI12"/>
    <mergeCell ref="AG14:AH14"/>
    <mergeCell ref="P61:X61"/>
    <mergeCell ref="F47:M47"/>
    <mergeCell ref="V49:AH49"/>
    <mergeCell ref="P63:X63"/>
    <mergeCell ref="Z63:AH63"/>
    <mergeCell ref="P43:X43"/>
    <mergeCell ref="C79:Y79"/>
    <mergeCell ref="P59:AC59"/>
    <mergeCell ref="V51:AH51"/>
    <mergeCell ref="K61:L61"/>
    <mergeCell ref="C45:AH45"/>
    <mergeCell ref="K43:L43"/>
    <mergeCell ref="C65:J65"/>
    <mergeCell ref="K87:L87"/>
    <mergeCell ref="O87:P87"/>
    <mergeCell ref="D92:J92"/>
    <mergeCell ref="O92:AB92"/>
    <mergeCell ref="R87:S87"/>
    <mergeCell ref="S65:AG65"/>
    <mergeCell ref="C55:J55"/>
    <mergeCell ref="K55:L55"/>
    <mergeCell ref="P55:X55"/>
    <mergeCell ref="C57:AH57"/>
    <mergeCell ref="F51:M51"/>
    <mergeCell ref="C10:J10"/>
    <mergeCell ref="C43:J43"/>
    <mergeCell ref="F41:K41"/>
    <mergeCell ref="L41:T41"/>
    <mergeCell ref="C30:J30"/>
    <mergeCell ref="P34:V34"/>
    <mergeCell ref="F36:AH39"/>
    <mergeCell ref="B16:AJ16"/>
    <mergeCell ref="V41:AF41"/>
    <mergeCell ref="B1:F2"/>
    <mergeCell ref="G1:AJ2"/>
    <mergeCell ref="Z3:AD4"/>
    <mergeCell ref="AE3:AJ4"/>
    <mergeCell ref="B3:G4"/>
    <mergeCell ref="H3:Y4"/>
    <mergeCell ref="C70:J70"/>
    <mergeCell ref="P71:AF71"/>
    <mergeCell ref="C75:J75"/>
    <mergeCell ref="K75:L75"/>
    <mergeCell ref="C18:J18"/>
    <mergeCell ref="J20:L20"/>
    <mergeCell ref="B22:AJ22"/>
    <mergeCell ref="C24:J24"/>
    <mergeCell ref="K24:L24"/>
    <mergeCell ref="F53:M53"/>
    <mergeCell ref="V53:AH53"/>
    <mergeCell ref="K30:L30"/>
    <mergeCell ref="P30:X30"/>
    <mergeCell ref="P32:AG32"/>
    <mergeCell ref="AG41:AH41"/>
    <mergeCell ref="C61:J61"/>
  </mergeCells>
  <dataValidations count="9">
    <dataValidation type="list" allowBlank="1" showInputMessage="1" showErrorMessage="1" sqref="N61 N43 N30 N55 D51 D47 D36:D37 N34 N32 N59 D53 N63 N65" xr:uid="{EB6F8A84-EE34-4A46-A64E-224C30E3288E}">
      <formula1>$O$88:$O$90</formula1>
    </dataValidation>
    <dataValidation type="list" allowBlank="1" showInputMessage="1" showErrorMessage="1" sqref="AG15:AH15 AG27:AH28" xr:uid="{EB478D1F-96D9-40A0-B8D9-354AC9AD9BDE}">
      <formula1>$C$128:$C$130</formula1>
    </dataValidation>
    <dataValidation type="list" allowBlank="1" showInputMessage="1" showErrorMessage="1" sqref="AG14:AH14" xr:uid="{4CC9147D-B90B-4BE6-AD3A-03B2066D8BD7}">
      <formula1>$R$88:$R$90</formula1>
    </dataValidation>
    <dataValidation showInputMessage="1" showErrorMessage="1" sqref="D24:D25 D20:D21 K73 D75:D76" xr:uid="{A559B3D8-E5BD-4646-BA7B-517BB102CA92}"/>
    <dataValidation type="list" allowBlank="1" showInputMessage="1" showErrorMessage="1" sqref="J21:L21 N18 E73:I73 N21" xr:uid="{728E750E-4536-4D79-9505-D07E0C2628DB}"/>
    <dataValidation type="list" allowBlank="1" showInputMessage="1" showErrorMessage="1" sqref="L73" xr:uid="{B490F762-14FF-4DA6-A654-AB981584D75E}">
      <formula1>"Yes, No"</formula1>
    </dataValidation>
    <dataValidation type="list" allowBlank="1" showInputMessage="1" showErrorMessage="1" sqref="N20" xr:uid="{BB37E921-A15F-4087-B09E-629740082344}">
      <formula1>"X, N/A"</formula1>
    </dataValidation>
    <dataValidation type="list" allowBlank="1" showInputMessage="1" showErrorMessage="1" sqref="J20:L20" xr:uid="{C193854E-8BB7-4BB1-8B94-DB1D97C19F2B}">
      <formula1>"Single Zone, Alternative"</formula1>
    </dataValidation>
    <dataValidation type="list" allowBlank="1" showInputMessage="1" showErrorMessage="1" sqref="N71 N73 N77 D77 N26 D26" xr:uid="{5DCABFB9-4FB2-42A6-849B-1FC381FA605A}">
      <formula1>"X"</formula1>
    </dataValidation>
  </dataValidations>
  <hyperlinks>
    <hyperlink ref="P34" r:id="rId1" display="COMcheck v 3.9.2" xr:uid="{362177C6-5F5E-4906-8BD7-6C9779275452}"/>
    <hyperlink ref="P34:T34" r:id="rId2" display="COMcheck v 3.9.2" xr:uid="{AD0A1177-2604-4BB7-9F51-A42E86CB3B90}"/>
    <hyperlink ref="K30:L30" r:id="rId3" display="Info" xr:uid="{DDBC1B9B-74AC-4E8C-A8F2-2BEC3899818D}"/>
    <hyperlink ref="P32:AC32" r:id="rId4" display="Building Envelope Compliance Documentation (Part I)" xr:uid="{A52C328E-F8C5-454C-8775-5233C11ADAEE}"/>
    <hyperlink ref="P32:AD32" r:id="rId5" display="Building Envelope Compliance Documentation (Part I)" xr:uid="{C9F8A98D-E79C-4DE9-BD3A-B7F8728A4E8A}"/>
    <hyperlink ref="P59:AB59" r:id="rId6" display="Service Water Heating Compliance Documentation" xr:uid="{6B672AB6-C0C2-4C3E-97F2-8B4847DEE613}"/>
    <hyperlink ref="P59:AC59" r:id="rId7" display="Service Water Heating Compliance Documentation" xr:uid="{BA1A684D-7E1B-4843-9E13-4BC4DBCCB5C5}"/>
    <hyperlink ref="S65:AB65" r:id="rId8" display="Lighting Compliance Documentation" xr:uid="{84AB8D4C-A590-471E-98CF-15392A3A3A08}"/>
    <hyperlink ref="S65:AG65" r:id="rId9" display="90.1-2019 Checklist for Alterations to Existing Buildings" xr:uid="{BFC1DDA7-E2E4-413D-8586-4C5CFE65054E}"/>
    <hyperlink ref="P32:AG32" r:id="rId10" display="Building Envelope Compliance Documentation (Part I, pages 1 &amp; 2)" xr:uid="{BC9541A3-08E4-4587-B3C7-A9B1C386EABE}"/>
    <hyperlink ref="F47:M47" r:id="rId11" display="HVAC Simplified Approach" xr:uid="{2E871DA6-F93E-48EF-BAA0-5C3879687326}"/>
    <hyperlink ref="F51:M51" r:id="rId12" display="Mandatory Provisions" xr:uid="{4455DB46-87D9-47AB-A1AB-74A257F33982}"/>
    <hyperlink ref="F53:M53" r:id="rId13" display="Prescriptive Requirements" xr:uid="{566113B0-3CD6-480D-A406-0649400BBCBC}"/>
    <hyperlink ref="K43:L43" r:id="rId14" display="Info" xr:uid="{B7CD49AD-150E-407E-B617-C3E790FC2B00}"/>
    <hyperlink ref="K55:L55" r:id="rId15" display="Info" xr:uid="{3E28B188-1A76-4298-8F3C-A8B17811FA37}"/>
    <hyperlink ref="K61:L61" r:id="rId16" display="Info" xr:uid="{0016D5AA-F6A4-4E40-B6AE-73AE3FDCEA17}"/>
    <hyperlink ref="P30" r:id="rId17" display="Info" xr:uid="{2DEE3709-A05C-4661-8E10-1042A0E1690D}"/>
    <hyperlink ref="P30:X30" r:id="rId18" display="Energy Statements on Drawings" xr:uid="{A52C495F-F9C6-4F65-A990-70738B5EAC3F}"/>
    <hyperlink ref="P43" r:id="rId19" display="Info" xr:uid="{8EC58AA2-14CE-473B-8264-6379D8D47CA7}"/>
    <hyperlink ref="P43:X43" r:id="rId20" display="Energy Statements on Drawings" xr:uid="{9BF5887B-BABA-4D7F-A82E-75765BCF6B92}"/>
    <hyperlink ref="P55" r:id="rId21" display="Info" xr:uid="{79E7A683-2D6B-41B7-B938-4E75386225DF}"/>
    <hyperlink ref="P55:X55" r:id="rId22" display="Energy Statements on Drawings" xr:uid="{016E3DD3-4D4B-4BC4-AEF6-A4317069C530}"/>
    <hyperlink ref="P61" r:id="rId23" display="Info" xr:uid="{BB459655-6951-44FE-AFA6-812059A03B40}"/>
    <hyperlink ref="P61:X61" r:id="rId24" display="Energy Statements on Drawings" xr:uid="{DAE790CD-8B5C-4137-A329-E50D4A883200}"/>
    <hyperlink ref="P34:V34" r:id="rId25" display="COMcheck for 90.1-2016" xr:uid="{3E55586D-F3CE-4D12-9C1E-61D6DF2D0B51}"/>
    <hyperlink ref="P63:X63" r:id="rId26" display="Lighting Compliance Doc (PDF)" xr:uid="{DF5D4EF8-10EE-4BFD-9EAE-43A40D85935E}"/>
    <hyperlink ref="Z63:AH63" r:id="rId27" display="Lighting Compliance Doc (Excel)" xr:uid="{8AC4D05C-89DA-4458-AACF-6EB561C96415}"/>
    <hyperlink ref="K24:L24" r:id="rId28" location="redirect" display="Info" xr:uid="{70A8DA9F-61DB-42E0-A48D-040BE2EFB7DB}"/>
    <hyperlink ref="K18" r:id="rId29" xr:uid="{82256FF0-B9BC-40CB-84A3-1A0D0188B28F}"/>
    <hyperlink ref="K75:L75" r:id="rId30" location="redirect" display="Info" xr:uid="{B6D9FD6D-C121-4EAF-9122-687B6C445D1A}"/>
    <hyperlink ref="K70" r:id="rId31" xr:uid="{46104C7B-762A-4138-86F7-903F8AD587D5}"/>
  </hyperlinks>
  <printOptions horizontalCentered="1" verticalCentered="1"/>
  <pageMargins left="0.5" right="0.5" top="0.5" bottom="0.5" header="0" footer="0"/>
  <pageSetup scale="90" orientation="portrait" r:id="rId32"/>
  <headerFooter alignWithMargins="0"/>
  <rowBreaks count="1" manualBreakCount="1">
    <brk id="77" min="1" max="35" man="1"/>
  </rowBreaks>
  <drawing r:id="rId33"/>
  <legacyDrawing r:id="rId3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57F81-EB73-477F-8D1B-B1BE10CD3BCF}">
  <sheetPr>
    <tabColor indexed="57"/>
    <pageSetUpPr fitToPage="1"/>
  </sheetPr>
  <dimension ref="A1:BD371"/>
  <sheetViews>
    <sheetView showGridLines="0" zoomScaleNormal="100" workbookViewId="0"/>
  </sheetViews>
  <sheetFormatPr defaultColWidth="9.1796875" defaultRowHeight="12.5" x14ac:dyDescent="0.25"/>
  <cols>
    <col min="1" max="1" width="2.7265625" style="213" customWidth="1"/>
    <col min="2" max="2" width="0.7265625" style="214" customWidth="1"/>
    <col min="3" max="11" width="3.26953125" style="214" customWidth="1"/>
    <col min="12" max="12" width="3.7265625" style="214" customWidth="1"/>
    <col min="13" max="13" width="3.26953125" style="214" customWidth="1"/>
    <col min="14" max="14" width="3.7265625" style="214" customWidth="1"/>
    <col min="15" max="34" width="3.26953125" style="214" customWidth="1"/>
    <col min="35" max="36" width="0.7265625" style="214" customWidth="1"/>
    <col min="37" max="38" width="3.26953125" style="214" customWidth="1"/>
    <col min="39" max="16384" width="9.1796875" style="214"/>
  </cols>
  <sheetData>
    <row r="1" spans="1:54" ht="12.75" customHeight="1" x14ac:dyDescent="0.25">
      <c r="A1" s="312"/>
      <c r="B1" s="722"/>
      <c r="C1" s="723"/>
      <c r="D1" s="723"/>
      <c r="E1" s="723"/>
      <c r="F1" s="723"/>
      <c r="G1" s="726" t="s">
        <v>654</v>
      </c>
      <c r="H1" s="727"/>
      <c r="I1" s="727"/>
      <c r="J1" s="727"/>
      <c r="K1" s="727"/>
      <c r="L1" s="727"/>
      <c r="M1" s="727"/>
      <c r="N1" s="727"/>
      <c r="O1" s="727"/>
      <c r="P1" s="727"/>
      <c r="Q1" s="727"/>
      <c r="R1" s="727"/>
      <c r="S1" s="727"/>
      <c r="T1" s="727"/>
      <c r="U1" s="727"/>
      <c r="V1" s="727"/>
      <c r="W1" s="727"/>
      <c r="X1" s="727"/>
      <c r="Y1" s="727"/>
      <c r="Z1" s="727"/>
      <c r="AA1" s="727"/>
      <c r="AB1" s="727"/>
      <c r="AC1" s="727"/>
      <c r="AD1" s="727"/>
      <c r="AE1" s="727"/>
      <c r="AF1" s="727"/>
      <c r="AG1" s="727"/>
      <c r="AH1" s="727"/>
      <c r="AI1" s="727"/>
      <c r="AJ1" s="728"/>
      <c r="AK1" s="228"/>
      <c r="AL1" s="228"/>
    </row>
    <row r="2" spans="1:54" ht="13.5" customHeight="1" thickBot="1" x14ac:dyDescent="0.3">
      <c r="A2" s="312"/>
      <c r="B2" s="724"/>
      <c r="C2" s="725"/>
      <c r="D2" s="725"/>
      <c r="E2" s="725"/>
      <c r="F2" s="725"/>
      <c r="G2" s="729"/>
      <c r="H2" s="730"/>
      <c r="I2" s="730"/>
      <c r="J2" s="730"/>
      <c r="K2" s="730"/>
      <c r="L2" s="730"/>
      <c r="M2" s="730"/>
      <c r="N2" s="730"/>
      <c r="O2" s="730"/>
      <c r="P2" s="730"/>
      <c r="Q2" s="730"/>
      <c r="R2" s="730"/>
      <c r="S2" s="730"/>
      <c r="T2" s="730"/>
      <c r="U2" s="730"/>
      <c r="V2" s="730"/>
      <c r="W2" s="730"/>
      <c r="X2" s="730"/>
      <c r="Y2" s="730"/>
      <c r="Z2" s="730"/>
      <c r="AA2" s="730"/>
      <c r="AB2" s="730"/>
      <c r="AC2" s="730"/>
      <c r="AD2" s="730"/>
      <c r="AE2" s="730"/>
      <c r="AF2" s="730"/>
      <c r="AG2" s="730"/>
      <c r="AH2" s="730"/>
      <c r="AI2" s="730"/>
      <c r="AJ2" s="731"/>
      <c r="AK2" s="228"/>
      <c r="AL2" s="228"/>
    </row>
    <row r="3" spans="1:54" ht="12.75" customHeight="1" x14ac:dyDescent="0.25">
      <c r="A3" s="312"/>
      <c r="B3" s="744" t="s">
        <v>497</v>
      </c>
      <c r="C3" s="745"/>
      <c r="D3" s="745"/>
      <c r="E3" s="745"/>
      <c r="F3" s="745"/>
      <c r="G3" s="746"/>
      <c r="H3" s="750" t="str">
        <f>IF('NC Checklist (p1 - All Paths)'!H3="","",'NC Checklist (p1 - All Paths)'!H3)</f>
        <v/>
      </c>
      <c r="I3" s="751"/>
      <c r="J3" s="751"/>
      <c r="K3" s="751"/>
      <c r="L3" s="751"/>
      <c r="M3" s="751"/>
      <c r="N3" s="751"/>
      <c r="O3" s="751"/>
      <c r="P3" s="751"/>
      <c r="Q3" s="751"/>
      <c r="R3" s="751"/>
      <c r="S3" s="751"/>
      <c r="T3" s="751"/>
      <c r="U3" s="751"/>
      <c r="V3" s="751"/>
      <c r="W3" s="751"/>
      <c r="X3" s="751"/>
      <c r="Y3" s="751"/>
      <c r="Z3" s="732" t="s">
        <v>65</v>
      </c>
      <c r="AA3" s="733"/>
      <c r="AB3" s="733"/>
      <c r="AC3" s="733"/>
      <c r="AD3" s="734"/>
      <c r="AE3" s="738" t="str">
        <f>IF('NC Checklist (p1 - All Paths)'!AE3="","",'NC Checklist (p1 - All Paths)'!AE3)</f>
        <v/>
      </c>
      <c r="AF3" s="739"/>
      <c r="AG3" s="739"/>
      <c r="AH3" s="739"/>
      <c r="AI3" s="739"/>
      <c r="AJ3" s="740"/>
      <c r="AK3" s="228"/>
      <c r="AL3" s="228"/>
    </row>
    <row r="4" spans="1:54" ht="13.5" customHeight="1" thickBot="1" x14ac:dyDescent="0.3">
      <c r="A4" s="312"/>
      <c r="B4" s="747"/>
      <c r="C4" s="748"/>
      <c r="D4" s="748"/>
      <c r="E4" s="748"/>
      <c r="F4" s="748"/>
      <c r="G4" s="749"/>
      <c r="H4" s="753"/>
      <c r="I4" s="754"/>
      <c r="J4" s="754"/>
      <c r="K4" s="754"/>
      <c r="L4" s="754"/>
      <c r="M4" s="754"/>
      <c r="N4" s="754"/>
      <c r="O4" s="754"/>
      <c r="P4" s="754"/>
      <c r="Q4" s="754"/>
      <c r="R4" s="754"/>
      <c r="S4" s="754"/>
      <c r="T4" s="754"/>
      <c r="U4" s="754"/>
      <c r="V4" s="754"/>
      <c r="W4" s="754"/>
      <c r="X4" s="754"/>
      <c r="Y4" s="754"/>
      <c r="Z4" s="735"/>
      <c r="AA4" s="736"/>
      <c r="AB4" s="736"/>
      <c r="AC4" s="736"/>
      <c r="AD4" s="737"/>
      <c r="AE4" s="741"/>
      <c r="AF4" s="742"/>
      <c r="AG4" s="742"/>
      <c r="AH4" s="742"/>
      <c r="AI4" s="742"/>
      <c r="AJ4" s="743"/>
      <c r="AK4" s="228"/>
      <c r="AL4" s="228"/>
    </row>
    <row r="5" spans="1:54" ht="11.5" customHeight="1" x14ac:dyDescent="0.25">
      <c r="A5" s="312"/>
      <c r="B5" s="317"/>
      <c r="C5" s="318"/>
      <c r="D5" s="318"/>
      <c r="E5" s="318"/>
      <c r="F5" s="318"/>
      <c r="G5" s="318"/>
      <c r="H5" s="318"/>
      <c r="I5" s="318"/>
      <c r="J5" s="318"/>
      <c r="K5" s="318"/>
      <c r="L5" s="318"/>
      <c r="M5" s="318"/>
      <c r="N5" s="318"/>
      <c r="O5" s="318"/>
      <c r="P5" s="318"/>
      <c r="Q5" s="318"/>
      <c r="R5" s="318"/>
      <c r="S5" s="318"/>
      <c r="T5" s="318"/>
      <c r="U5" s="318"/>
      <c r="V5" s="318"/>
      <c r="W5" s="318"/>
      <c r="X5" s="318"/>
      <c r="Y5" s="318"/>
      <c r="Z5" s="318"/>
      <c r="AA5" s="318"/>
      <c r="AB5" s="318"/>
      <c r="AC5" s="318"/>
      <c r="AD5" s="318"/>
      <c r="AE5" s="318"/>
      <c r="AF5" s="318"/>
      <c r="AG5" s="318"/>
      <c r="AH5" s="318"/>
      <c r="AI5" s="318"/>
      <c r="AJ5" s="319"/>
      <c r="AK5" s="228"/>
      <c r="AL5" s="228"/>
    </row>
    <row r="6" spans="1:54" ht="13" x14ac:dyDescent="0.3">
      <c r="A6" s="244"/>
      <c r="B6" s="292"/>
      <c r="C6" s="217" t="s">
        <v>22</v>
      </c>
      <c r="D6" s="215"/>
      <c r="E6" s="218"/>
      <c r="F6" s="219"/>
      <c r="G6" s="219"/>
      <c r="H6" s="219"/>
      <c r="I6" s="219"/>
      <c r="J6" s="219"/>
      <c r="K6" s="219"/>
      <c r="L6" s="219"/>
      <c r="M6" s="219"/>
      <c r="N6" s="219"/>
      <c r="O6" s="220"/>
      <c r="P6" s="221"/>
      <c r="Q6" s="221"/>
      <c r="R6" s="219"/>
      <c r="S6" s="219"/>
      <c r="T6" s="219"/>
      <c r="U6" s="219"/>
      <c r="V6" s="219"/>
      <c r="W6" s="219"/>
      <c r="X6" s="219"/>
      <c r="Y6" s="219"/>
      <c r="Z6" s="219"/>
      <c r="AA6" s="219"/>
      <c r="AB6" s="219"/>
      <c r="AC6" s="219"/>
      <c r="AD6" s="219"/>
      <c r="AE6" s="219"/>
      <c r="AF6" s="219"/>
      <c r="AG6" s="219"/>
      <c r="AH6" s="219"/>
      <c r="AI6" s="219"/>
      <c r="AJ6" s="288"/>
      <c r="AK6" s="256"/>
      <c r="AL6" s="256"/>
      <c r="AM6" s="222"/>
      <c r="AN6" s="222"/>
      <c r="AO6" s="222"/>
      <c r="AP6" s="222"/>
      <c r="AQ6" s="222"/>
      <c r="AR6" s="222"/>
      <c r="AS6" s="222"/>
      <c r="AT6" s="222"/>
      <c r="AU6" s="222"/>
      <c r="AV6" s="222"/>
      <c r="AW6" s="222"/>
      <c r="AX6" s="222"/>
      <c r="AY6" s="222"/>
      <c r="AZ6" s="222"/>
      <c r="BA6" s="222"/>
      <c r="BB6" s="222"/>
    </row>
    <row r="7" spans="1:54" ht="11.5" customHeight="1" x14ac:dyDescent="0.3">
      <c r="A7" s="244"/>
      <c r="B7" s="292"/>
      <c r="C7" s="215"/>
      <c r="D7" s="223"/>
      <c r="E7" s="218"/>
      <c r="F7" s="219"/>
      <c r="G7" s="219"/>
      <c r="H7" s="219"/>
      <c r="I7" s="219"/>
      <c r="J7" s="219"/>
      <c r="K7" s="219"/>
      <c r="L7" s="219"/>
      <c r="M7" s="219"/>
      <c r="N7" s="219"/>
      <c r="O7" s="220"/>
      <c r="P7" s="221"/>
      <c r="Q7" s="221"/>
      <c r="R7" s="219"/>
      <c r="S7" s="219"/>
      <c r="T7" s="219"/>
      <c r="U7" s="219"/>
      <c r="V7" s="219"/>
      <c r="W7" s="219"/>
      <c r="X7" s="219"/>
      <c r="Y7" s="219"/>
      <c r="Z7" s="219"/>
      <c r="AA7" s="219"/>
      <c r="AB7" s="219"/>
      <c r="AC7" s="219"/>
      <c r="AD7" s="219"/>
      <c r="AE7" s="219"/>
      <c r="AF7" s="219"/>
      <c r="AG7" s="219"/>
      <c r="AH7" s="219"/>
      <c r="AI7" s="219"/>
      <c r="AJ7" s="288"/>
      <c r="AK7" s="256"/>
      <c r="AL7" s="256"/>
      <c r="AM7" s="222"/>
      <c r="AN7" s="222"/>
      <c r="AO7" s="222"/>
      <c r="AP7" s="222"/>
      <c r="AQ7" s="222"/>
      <c r="AR7" s="222"/>
      <c r="AS7" s="222"/>
      <c r="AT7" s="222"/>
      <c r="AU7" s="222"/>
      <c r="AV7" s="222"/>
      <c r="AW7" s="222"/>
      <c r="AX7" s="222"/>
      <c r="AY7" s="222"/>
      <c r="AZ7" s="222"/>
      <c r="BA7" s="222"/>
      <c r="BB7" s="222"/>
    </row>
    <row r="8" spans="1:54" ht="13" x14ac:dyDescent="0.3">
      <c r="A8" s="244"/>
      <c r="B8" s="292"/>
      <c r="C8" s="307" t="s">
        <v>605</v>
      </c>
      <c r="D8" s="215"/>
      <c r="E8" s="219"/>
      <c r="F8" s="219"/>
      <c r="G8" s="219"/>
      <c r="H8" s="219"/>
      <c r="I8" s="219"/>
      <c r="J8" s="219"/>
      <c r="K8" s="219"/>
      <c r="L8" s="219"/>
      <c r="M8" s="219"/>
      <c r="N8" s="219"/>
      <c r="O8" s="225"/>
      <c r="P8" s="219"/>
      <c r="Q8" s="219"/>
      <c r="R8" s="219"/>
      <c r="S8" s="219"/>
      <c r="T8" s="219"/>
      <c r="U8" s="219"/>
      <c r="V8" s="219"/>
      <c r="W8" s="219"/>
      <c r="X8" s="219"/>
      <c r="Y8" s="219"/>
      <c r="Z8" s="219"/>
      <c r="AA8" s="219"/>
      <c r="AB8" s="219"/>
      <c r="AC8" s="219"/>
      <c r="AD8" s="219"/>
      <c r="AE8" s="219"/>
      <c r="AF8" s="219"/>
      <c r="AG8" s="219"/>
      <c r="AH8" s="219"/>
      <c r="AI8" s="219"/>
      <c r="AJ8" s="288"/>
      <c r="AK8" s="256"/>
      <c r="AL8" s="256"/>
      <c r="AM8" s="222"/>
      <c r="AN8" s="222"/>
      <c r="AO8" s="222"/>
      <c r="AP8" s="222"/>
      <c r="AQ8" s="222"/>
      <c r="AR8" s="222"/>
      <c r="AS8" s="222"/>
      <c r="AT8" s="222"/>
      <c r="AU8" s="222"/>
      <c r="AV8" s="222"/>
      <c r="AW8" s="222"/>
      <c r="AX8" s="222"/>
      <c r="AY8" s="222"/>
      <c r="AZ8" s="222"/>
      <c r="BA8" s="222"/>
      <c r="BB8" s="222"/>
    </row>
    <row r="9" spans="1:54" ht="5.15" customHeight="1" x14ac:dyDescent="0.3">
      <c r="A9" s="244"/>
      <c r="B9" s="292"/>
      <c r="C9" s="307"/>
      <c r="D9" s="215"/>
      <c r="E9" s="219"/>
      <c r="F9" s="219"/>
      <c r="G9" s="219"/>
      <c r="H9" s="219"/>
      <c r="I9" s="219"/>
      <c r="J9" s="219"/>
      <c r="K9" s="219"/>
      <c r="L9" s="219"/>
      <c r="M9" s="219"/>
      <c r="N9" s="219"/>
      <c r="O9" s="225"/>
      <c r="P9" s="219"/>
      <c r="Q9" s="219"/>
      <c r="R9" s="219"/>
      <c r="S9" s="219"/>
      <c r="T9" s="219"/>
      <c r="U9" s="219"/>
      <c r="V9" s="219"/>
      <c r="W9" s="219"/>
      <c r="X9" s="219"/>
      <c r="Y9" s="219"/>
      <c r="Z9" s="219"/>
      <c r="AA9" s="219"/>
      <c r="AB9" s="219"/>
      <c r="AC9" s="219"/>
      <c r="AD9" s="219"/>
      <c r="AE9" s="219"/>
      <c r="AF9" s="219"/>
      <c r="AG9" s="219"/>
      <c r="AH9" s="219"/>
      <c r="AI9" s="219"/>
      <c r="AJ9" s="288"/>
      <c r="AK9" s="256"/>
      <c r="AL9" s="256"/>
      <c r="AM9" s="222"/>
      <c r="AN9" s="222"/>
      <c r="AO9" s="222"/>
      <c r="AP9" s="222"/>
      <c r="AQ9" s="222"/>
      <c r="AR9" s="222"/>
      <c r="AS9" s="222"/>
      <c r="AT9" s="222"/>
      <c r="AU9" s="222"/>
      <c r="AV9" s="222"/>
      <c r="AW9" s="222"/>
      <c r="AX9" s="222"/>
      <c r="AY9" s="222"/>
      <c r="AZ9" s="222"/>
      <c r="BA9" s="222"/>
      <c r="BB9" s="222"/>
    </row>
    <row r="10" spans="1:54" ht="12.75" customHeight="1" x14ac:dyDescent="0.25">
      <c r="A10" s="244"/>
      <c r="B10" s="292"/>
      <c r="C10" s="757" t="s">
        <v>606</v>
      </c>
      <c r="D10" s="758"/>
      <c r="E10" s="758"/>
      <c r="F10" s="758"/>
      <c r="G10" s="758"/>
      <c r="H10" s="758"/>
      <c r="I10" s="758"/>
      <c r="J10" s="759"/>
      <c r="K10" s="219"/>
      <c r="L10" s="219"/>
      <c r="M10" s="219"/>
      <c r="N10" s="219"/>
      <c r="O10" s="225"/>
      <c r="P10" s="219"/>
      <c r="Q10" s="219"/>
      <c r="R10" s="219"/>
      <c r="S10" s="219"/>
      <c r="T10" s="219"/>
      <c r="U10" s="219"/>
      <c r="V10" s="219"/>
      <c r="W10" s="219"/>
      <c r="X10" s="219"/>
      <c r="Y10" s="219"/>
      <c r="Z10" s="219"/>
      <c r="AA10" s="219"/>
      <c r="AB10" s="219"/>
      <c r="AC10" s="219"/>
      <c r="AD10" s="219"/>
      <c r="AE10" s="219"/>
      <c r="AF10" s="219"/>
      <c r="AG10" s="219"/>
      <c r="AH10" s="219"/>
      <c r="AI10" s="219"/>
      <c r="AJ10" s="288"/>
      <c r="AK10" s="256"/>
      <c r="AL10" s="256"/>
      <c r="AM10" s="222"/>
      <c r="AN10" s="222"/>
      <c r="AO10" s="222"/>
      <c r="AP10" s="222"/>
      <c r="AQ10" s="222"/>
      <c r="AR10" s="222"/>
      <c r="AS10" s="222"/>
      <c r="AT10" s="222"/>
      <c r="AU10" s="222"/>
      <c r="AV10" s="222"/>
      <c r="AW10" s="222"/>
      <c r="AX10" s="222"/>
      <c r="AY10" s="222"/>
      <c r="AZ10" s="222"/>
      <c r="BA10" s="222"/>
      <c r="BB10" s="222"/>
    </row>
    <row r="11" spans="1:54" ht="5.15" customHeight="1" x14ac:dyDescent="0.3">
      <c r="A11" s="244"/>
      <c r="B11" s="292"/>
      <c r="C11" s="307"/>
      <c r="D11" s="215"/>
      <c r="E11" s="219"/>
      <c r="F11" s="219"/>
      <c r="G11" s="219"/>
      <c r="H11" s="219"/>
      <c r="I11" s="219"/>
      <c r="J11" s="219"/>
      <c r="K11" s="219"/>
      <c r="L11" s="219"/>
      <c r="M11" s="219"/>
      <c r="N11" s="219"/>
      <c r="O11" s="225"/>
      <c r="P11" s="219"/>
      <c r="Q11" s="219"/>
      <c r="R11" s="219"/>
      <c r="S11" s="219"/>
      <c r="T11" s="219"/>
      <c r="U11" s="219"/>
      <c r="V11" s="219"/>
      <c r="W11" s="219"/>
      <c r="X11" s="219"/>
      <c r="Y11" s="219"/>
      <c r="Z11" s="219"/>
      <c r="AA11" s="219"/>
      <c r="AB11" s="219"/>
      <c r="AC11" s="219"/>
      <c r="AD11" s="219"/>
      <c r="AE11" s="219"/>
      <c r="AF11" s="219"/>
      <c r="AG11" s="219"/>
      <c r="AH11" s="219"/>
      <c r="AI11" s="219"/>
      <c r="AJ11" s="288"/>
      <c r="AK11" s="256"/>
      <c r="AL11" s="256"/>
      <c r="AM11" s="222"/>
      <c r="AN11" s="222"/>
      <c r="AO11" s="222"/>
      <c r="AP11" s="222"/>
      <c r="AQ11" s="222"/>
      <c r="AR11" s="222"/>
      <c r="AS11" s="222"/>
      <c r="AT11" s="222"/>
      <c r="AU11" s="222"/>
      <c r="AV11" s="222"/>
      <c r="AW11" s="222"/>
      <c r="AX11" s="222"/>
      <c r="AY11" s="222"/>
      <c r="AZ11" s="222"/>
      <c r="BA11" s="222"/>
      <c r="BB11" s="222"/>
    </row>
    <row r="12" spans="1:54" ht="13" x14ac:dyDescent="0.3">
      <c r="A12" s="244"/>
      <c r="B12" s="292"/>
      <c r="C12" s="756" t="s">
        <v>667</v>
      </c>
      <c r="D12" s="756"/>
      <c r="E12" s="756"/>
      <c r="F12" s="756"/>
      <c r="G12" s="756"/>
      <c r="H12" s="756"/>
      <c r="I12" s="756"/>
      <c r="J12" s="756"/>
      <c r="K12" s="756"/>
      <c r="L12" s="756"/>
      <c r="M12" s="756"/>
      <c r="N12" s="756"/>
      <c r="O12" s="756"/>
      <c r="P12" s="756"/>
      <c r="Q12" s="756"/>
      <c r="R12" s="756"/>
      <c r="S12" s="756"/>
      <c r="T12" s="756"/>
      <c r="U12" s="756"/>
      <c r="V12" s="756"/>
      <c r="W12" s="756"/>
      <c r="X12" s="756"/>
      <c r="Y12" s="756"/>
      <c r="Z12" s="756"/>
      <c r="AA12" s="756"/>
      <c r="AB12" s="756"/>
      <c r="AC12" s="756"/>
      <c r="AD12" s="756"/>
      <c r="AE12" s="756"/>
      <c r="AF12" s="756"/>
      <c r="AG12" s="756"/>
      <c r="AH12" s="756"/>
      <c r="AI12" s="756"/>
      <c r="AJ12" s="288"/>
      <c r="AK12" s="256"/>
      <c r="AL12" s="256"/>
      <c r="AM12" s="222"/>
      <c r="AN12" s="222"/>
      <c r="AO12" s="222"/>
      <c r="AP12" s="222"/>
      <c r="AQ12" s="222"/>
      <c r="AR12" s="222"/>
      <c r="AS12" s="222"/>
      <c r="AT12" s="222"/>
      <c r="AU12" s="222"/>
      <c r="AV12" s="222"/>
      <c r="AW12" s="222"/>
      <c r="AX12" s="222"/>
      <c r="AY12" s="222"/>
      <c r="AZ12" s="222"/>
      <c r="BA12" s="222"/>
      <c r="BB12" s="222"/>
    </row>
    <row r="13" spans="1:54" ht="5.15" customHeight="1" x14ac:dyDescent="0.3">
      <c r="A13" s="244"/>
      <c r="B13" s="292"/>
      <c r="C13" s="376"/>
      <c r="D13" s="376"/>
      <c r="E13" s="376"/>
      <c r="F13" s="376"/>
      <c r="G13" s="376"/>
      <c r="H13" s="376"/>
      <c r="I13" s="376"/>
      <c r="J13" s="376"/>
      <c r="K13" s="376"/>
      <c r="L13" s="376"/>
      <c r="M13" s="376"/>
      <c r="N13" s="376"/>
      <c r="O13" s="376"/>
      <c r="P13" s="376"/>
      <c r="Q13" s="376"/>
      <c r="R13" s="376"/>
      <c r="S13" s="376"/>
      <c r="T13" s="376"/>
      <c r="U13" s="376"/>
      <c r="V13" s="376"/>
      <c r="W13" s="376"/>
      <c r="X13" s="376"/>
      <c r="Y13" s="376"/>
      <c r="Z13" s="376"/>
      <c r="AA13" s="376"/>
      <c r="AB13" s="376"/>
      <c r="AC13" s="376"/>
      <c r="AD13" s="376"/>
      <c r="AE13" s="376"/>
      <c r="AF13" s="376"/>
      <c r="AG13" s="376"/>
      <c r="AH13" s="376"/>
      <c r="AI13" s="376"/>
      <c r="AJ13" s="288"/>
      <c r="AK13" s="256"/>
      <c r="AL13" s="256"/>
      <c r="AM13" s="222"/>
      <c r="AN13" s="222"/>
      <c r="AO13" s="222"/>
      <c r="AP13" s="222"/>
      <c r="AQ13" s="222"/>
      <c r="AR13" s="222"/>
      <c r="AS13" s="222"/>
      <c r="AT13" s="222"/>
      <c r="AU13" s="222"/>
      <c r="AV13" s="222"/>
      <c r="AW13" s="222"/>
      <c r="AX13" s="222"/>
      <c r="AY13" s="222"/>
      <c r="AZ13" s="222"/>
      <c r="BA13" s="222"/>
      <c r="BB13" s="222"/>
    </row>
    <row r="14" spans="1:54" ht="13" x14ac:dyDescent="0.3">
      <c r="A14" s="244"/>
      <c r="B14" s="292"/>
      <c r="C14" s="224"/>
      <c r="D14" s="215"/>
      <c r="E14" s="219"/>
      <c r="F14" s="219"/>
      <c r="G14" s="219"/>
      <c r="H14" s="219"/>
      <c r="I14" s="219"/>
      <c r="J14" s="219"/>
      <c r="K14" s="219"/>
      <c r="L14" s="219"/>
      <c r="M14" s="219"/>
      <c r="N14" s="219"/>
      <c r="O14" s="225"/>
      <c r="P14" s="219"/>
      <c r="Q14" s="219"/>
      <c r="R14" s="219"/>
      <c r="S14" s="219"/>
      <c r="T14" s="219"/>
      <c r="U14" s="219"/>
      <c r="V14" s="219"/>
      <c r="W14" s="219"/>
      <c r="X14" s="219"/>
      <c r="Y14" s="219"/>
      <c r="Z14" s="219"/>
      <c r="AA14" s="219"/>
      <c r="AB14" s="219"/>
      <c r="AC14" s="219"/>
      <c r="AD14" s="219"/>
      <c r="AE14" s="219"/>
      <c r="AF14" s="324" t="s">
        <v>668</v>
      </c>
      <c r="AG14" s="529"/>
      <c r="AH14" s="531"/>
      <c r="AI14" s="219"/>
      <c r="AJ14" s="288"/>
      <c r="AK14" s="256"/>
      <c r="AL14" s="256"/>
      <c r="AM14" s="222"/>
      <c r="AN14" s="222"/>
      <c r="AO14" s="222"/>
      <c r="AP14" s="222"/>
      <c r="AQ14" s="222"/>
      <c r="AR14" s="222"/>
      <c r="AS14" s="222"/>
      <c r="AT14" s="222"/>
      <c r="AU14" s="222"/>
      <c r="AV14" s="222"/>
      <c r="AW14" s="222"/>
      <c r="AX14" s="222"/>
      <c r="AY14" s="222"/>
      <c r="AZ14" s="222"/>
      <c r="BA14" s="222"/>
      <c r="BB14" s="222"/>
    </row>
    <row r="15" spans="1:54" ht="11.5" customHeight="1" x14ac:dyDescent="0.3">
      <c r="A15" s="244"/>
      <c r="B15" s="292"/>
      <c r="C15" s="224"/>
      <c r="D15" s="215"/>
      <c r="E15" s="219"/>
      <c r="F15" s="219"/>
      <c r="G15" s="219"/>
      <c r="H15" s="219"/>
      <c r="I15" s="219"/>
      <c r="J15" s="219"/>
      <c r="K15" s="219"/>
      <c r="L15" s="219"/>
      <c r="M15" s="219"/>
      <c r="N15" s="219"/>
      <c r="O15" s="406"/>
      <c r="P15" s="219"/>
      <c r="Q15" s="219"/>
      <c r="R15" s="219"/>
      <c r="S15" s="219"/>
      <c r="T15" s="219"/>
      <c r="U15" s="219"/>
      <c r="V15" s="219"/>
      <c r="W15" s="219"/>
      <c r="X15" s="219"/>
      <c r="Y15" s="219"/>
      <c r="Z15" s="219"/>
      <c r="AA15" s="219"/>
      <c r="AB15" s="219"/>
      <c r="AC15" s="219"/>
      <c r="AD15" s="219"/>
      <c r="AE15" s="219"/>
      <c r="AF15" s="324"/>
      <c r="AG15" s="377"/>
      <c r="AH15" s="377"/>
      <c r="AI15" s="219"/>
      <c r="AJ15" s="288"/>
      <c r="AK15" s="256"/>
      <c r="AL15" s="256"/>
      <c r="AM15" s="222"/>
      <c r="AN15" s="222"/>
      <c r="AO15" s="222"/>
      <c r="AP15" s="222"/>
      <c r="AQ15" s="222"/>
      <c r="AR15" s="222"/>
      <c r="AS15" s="222"/>
      <c r="AT15" s="222"/>
      <c r="AU15" s="222"/>
      <c r="AV15" s="222"/>
      <c r="AW15" s="222"/>
      <c r="AX15" s="222"/>
      <c r="AY15" s="222"/>
      <c r="AZ15" s="222"/>
      <c r="BA15" s="222"/>
      <c r="BB15" s="222"/>
    </row>
    <row r="16" spans="1:54" ht="12.75" customHeight="1" x14ac:dyDescent="0.25">
      <c r="A16" s="244"/>
      <c r="B16" s="710" t="s">
        <v>732</v>
      </c>
      <c r="C16" s="711"/>
      <c r="D16" s="711"/>
      <c r="E16" s="711"/>
      <c r="F16" s="711"/>
      <c r="G16" s="711"/>
      <c r="H16" s="711"/>
      <c r="I16" s="711"/>
      <c r="J16" s="711"/>
      <c r="K16" s="711"/>
      <c r="L16" s="711"/>
      <c r="M16" s="711"/>
      <c r="N16" s="711"/>
      <c r="O16" s="711"/>
      <c r="P16" s="711"/>
      <c r="Q16" s="711"/>
      <c r="R16" s="711"/>
      <c r="S16" s="711"/>
      <c r="T16" s="711"/>
      <c r="U16" s="711"/>
      <c r="V16" s="711"/>
      <c r="W16" s="711"/>
      <c r="X16" s="711"/>
      <c r="Y16" s="711"/>
      <c r="Z16" s="711"/>
      <c r="AA16" s="711"/>
      <c r="AB16" s="711"/>
      <c r="AC16" s="711"/>
      <c r="AD16" s="711"/>
      <c r="AE16" s="711"/>
      <c r="AF16" s="711"/>
      <c r="AG16" s="711"/>
      <c r="AH16" s="711"/>
      <c r="AI16" s="711"/>
      <c r="AJ16" s="712"/>
      <c r="AK16" s="256"/>
      <c r="AL16" s="256"/>
      <c r="AM16" s="222"/>
      <c r="AN16" s="222"/>
      <c r="AO16" s="222"/>
      <c r="AP16" s="222"/>
      <c r="AQ16" s="222"/>
      <c r="AR16" s="222"/>
      <c r="AS16" s="222"/>
      <c r="AT16" s="222"/>
      <c r="AU16" s="222"/>
      <c r="AV16" s="222"/>
      <c r="AW16" s="222"/>
      <c r="AX16" s="222"/>
      <c r="AY16" s="222"/>
      <c r="AZ16" s="222"/>
      <c r="BA16" s="222"/>
      <c r="BB16" s="222"/>
    </row>
    <row r="17" spans="1:54" ht="5.15" customHeight="1" x14ac:dyDescent="0.25">
      <c r="A17" s="244"/>
      <c r="B17" s="414"/>
      <c r="C17" s="415"/>
      <c r="D17" s="415"/>
      <c r="E17" s="415"/>
      <c r="F17" s="415"/>
      <c r="G17" s="415"/>
      <c r="H17" s="415"/>
      <c r="I17" s="415"/>
      <c r="J17" s="415"/>
      <c r="K17" s="415"/>
      <c r="L17" s="415"/>
      <c r="M17" s="415"/>
      <c r="N17" s="415"/>
      <c r="O17" s="415"/>
      <c r="P17" s="415"/>
      <c r="Q17" s="415"/>
      <c r="R17" s="415"/>
      <c r="S17" s="415"/>
      <c r="T17" s="415"/>
      <c r="U17" s="415"/>
      <c r="V17" s="415"/>
      <c r="W17" s="415"/>
      <c r="X17" s="415"/>
      <c r="Y17" s="415"/>
      <c r="Z17" s="415"/>
      <c r="AA17" s="415"/>
      <c r="AB17" s="415"/>
      <c r="AC17" s="415"/>
      <c r="AD17" s="415"/>
      <c r="AE17" s="415"/>
      <c r="AF17" s="415"/>
      <c r="AG17" s="415"/>
      <c r="AH17" s="415"/>
      <c r="AI17" s="422"/>
      <c r="AJ17" s="420"/>
      <c r="AK17" s="256"/>
      <c r="AL17" s="256"/>
      <c r="AM17" s="222"/>
      <c r="AN17" s="222"/>
      <c r="AO17" s="222"/>
      <c r="AP17" s="222"/>
      <c r="AQ17" s="222"/>
      <c r="AR17" s="222"/>
      <c r="AS17" s="222"/>
      <c r="AT17" s="222"/>
      <c r="AU17" s="222"/>
      <c r="AV17" s="222"/>
      <c r="AW17" s="222"/>
      <c r="AX17" s="222"/>
      <c r="AY17" s="222"/>
      <c r="AZ17" s="222"/>
      <c r="BA17" s="222"/>
      <c r="BB17" s="222"/>
    </row>
    <row r="18" spans="1:54" x14ac:dyDescent="0.25">
      <c r="A18" s="244"/>
      <c r="B18" s="417"/>
      <c r="C18" s="699" t="s">
        <v>726</v>
      </c>
      <c r="D18" s="700"/>
      <c r="E18" s="700"/>
      <c r="F18" s="700"/>
      <c r="G18" s="700"/>
      <c r="H18" s="700"/>
      <c r="I18" s="700"/>
      <c r="J18" s="701"/>
      <c r="K18" s="405" t="s">
        <v>660</v>
      </c>
      <c r="L18" s="405"/>
      <c r="M18" s="405"/>
      <c r="N18" s="418"/>
      <c r="O18" s="222"/>
      <c r="P18" s="419"/>
      <c r="Q18" s="419"/>
      <c r="R18" s="419"/>
      <c r="S18" s="419"/>
      <c r="T18" s="419"/>
      <c r="U18" s="419"/>
      <c r="V18" s="419"/>
      <c r="W18" s="419"/>
      <c r="X18" s="419"/>
      <c r="Y18" s="419"/>
      <c r="Z18" s="419"/>
      <c r="AA18" s="419"/>
      <c r="AB18" s="419"/>
      <c r="AC18" s="419"/>
      <c r="AD18" s="419"/>
      <c r="AE18" s="419"/>
      <c r="AF18" s="222"/>
      <c r="AG18" s="222"/>
      <c r="AH18" s="222"/>
      <c r="AI18" s="422"/>
      <c r="AJ18" s="420"/>
      <c r="AK18" s="256"/>
      <c r="AL18" s="256"/>
      <c r="AM18" s="222"/>
      <c r="AN18" s="222"/>
      <c r="AO18" s="222"/>
      <c r="AP18" s="222"/>
      <c r="AQ18" s="222"/>
      <c r="AR18" s="222"/>
      <c r="AS18" s="222"/>
      <c r="AT18" s="222"/>
      <c r="AU18" s="222"/>
      <c r="AV18" s="222"/>
      <c r="AW18" s="222"/>
      <c r="AX18" s="222"/>
      <c r="AY18" s="222"/>
      <c r="AZ18" s="222"/>
      <c r="BA18" s="222"/>
      <c r="BB18" s="222"/>
    </row>
    <row r="19" spans="1:54" ht="5.15" customHeight="1" x14ac:dyDescent="0.25">
      <c r="A19" s="244"/>
      <c r="B19" s="421"/>
      <c r="C19" s="422"/>
      <c r="D19" s="423"/>
      <c r="E19" s="424"/>
      <c r="F19" s="424"/>
      <c r="G19" s="424"/>
      <c r="H19" s="424"/>
      <c r="I19" s="424"/>
      <c r="J19" s="424"/>
      <c r="K19" s="424"/>
      <c r="L19" s="424"/>
      <c r="M19" s="425"/>
      <c r="N19" s="423"/>
      <c r="O19" s="423"/>
      <c r="P19" s="423"/>
      <c r="Q19" s="423"/>
      <c r="R19" s="423"/>
      <c r="S19" s="423"/>
      <c r="T19" s="423"/>
      <c r="U19" s="423"/>
      <c r="V19" s="423"/>
      <c r="W19" s="423"/>
      <c r="X19" s="423"/>
      <c r="Y19" s="423"/>
      <c r="Z19" s="423"/>
      <c r="AA19" s="423"/>
      <c r="AB19" s="423"/>
      <c r="AC19" s="423"/>
      <c r="AD19" s="423"/>
      <c r="AE19" s="423"/>
      <c r="AF19" s="423"/>
      <c r="AG19" s="422"/>
      <c r="AH19" s="422"/>
      <c r="AI19" s="422"/>
      <c r="AJ19" s="420"/>
      <c r="AK19" s="256"/>
      <c r="AL19" s="256"/>
      <c r="AM19" s="222"/>
      <c r="AN19" s="222"/>
      <c r="AO19" s="222"/>
      <c r="AP19" s="222"/>
      <c r="AQ19" s="222"/>
      <c r="AR19" s="222"/>
      <c r="AS19" s="222"/>
      <c r="AT19" s="222"/>
      <c r="AU19" s="222"/>
      <c r="AV19" s="222"/>
      <c r="AW19" s="222"/>
      <c r="AX19" s="222"/>
      <c r="AY19" s="222"/>
      <c r="AZ19" s="222"/>
      <c r="BA19" s="222"/>
      <c r="BB19" s="222"/>
    </row>
    <row r="20" spans="1:54" x14ac:dyDescent="0.25">
      <c r="A20" s="244"/>
      <c r="B20" s="421"/>
      <c r="C20" s="422"/>
      <c r="D20" s="427" t="s">
        <v>661</v>
      </c>
      <c r="E20" s="427"/>
      <c r="F20" s="427"/>
      <c r="G20" s="427"/>
      <c r="H20" s="427"/>
      <c r="I20" s="427"/>
      <c r="J20" s="707"/>
      <c r="K20" s="708"/>
      <c r="L20" s="709"/>
      <c r="M20" s="425"/>
      <c r="N20" s="407"/>
      <c r="O20" s="422"/>
      <c r="P20" s="458" t="str">
        <f>IF(J20="Single Zone", "Airtightness testing plan (submission not required)","Airtightness testing plan")</f>
        <v>Airtightness testing plan</v>
      </c>
      <c r="Q20" s="458"/>
      <c r="R20" s="458"/>
      <c r="S20" s="458"/>
      <c r="T20" s="458"/>
      <c r="U20" s="458"/>
      <c r="V20" s="458"/>
      <c r="W20" s="458"/>
      <c r="X20" s="458"/>
      <c r="Y20" s="458"/>
      <c r="Z20" s="458"/>
      <c r="AA20" s="458"/>
      <c r="AB20" s="458"/>
      <c r="AC20" s="428"/>
      <c r="AD20" s="428"/>
      <c r="AE20" s="428"/>
      <c r="AF20" s="428"/>
      <c r="AG20" s="422"/>
      <c r="AH20" s="422"/>
      <c r="AI20" s="422"/>
      <c r="AJ20" s="420"/>
      <c r="AK20" s="256"/>
      <c r="AL20" s="256"/>
      <c r="AM20" s="222"/>
      <c r="AN20" s="222"/>
      <c r="AO20" s="222"/>
      <c r="AP20" s="222"/>
      <c r="AQ20" s="222"/>
      <c r="AR20" s="222"/>
      <c r="AS20" s="222"/>
      <c r="AT20" s="222"/>
      <c r="AU20" s="222"/>
      <c r="AV20" s="222"/>
      <c r="AW20" s="222"/>
      <c r="AX20" s="222"/>
      <c r="AY20" s="222"/>
      <c r="AZ20" s="222"/>
      <c r="BA20" s="222"/>
      <c r="BB20" s="222"/>
    </row>
    <row r="21" spans="1:54" ht="11.5" customHeight="1" x14ac:dyDescent="0.25">
      <c r="A21" s="244"/>
      <c r="B21" s="421"/>
      <c r="C21" s="422"/>
      <c r="D21" s="427"/>
      <c r="E21" s="427"/>
      <c r="F21" s="427"/>
      <c r="G21" s="427"/>
      <c r="H21" s="427"/>
      <c r="I21" s="427"/>
      <c r="J21" s="443"/>
      <c r="K21" s="443"/>
      <c r="L21" s="443"/>
      <c r="M21" s="425"/>
      <c r="N21" s="418"/>
      <c r="O21" s="422"/>
      <c r="P21" s="428"/>
      <c r="Q21" s="428"/>
      <c r="R21" s="428"/>
      <c r="S21" s="428"/>
      <c r="T21" s="428"/>
      <c r="U21" s="428"/>
      <c r="V21" s="428"/>
      <c r="W21" s="428"/>
      <c r="X21" s="428"/>
      <c r="Y21" s="428"/>
      <c r="Z21" s="428"/>
      <c r="AA21" s="428"/>
      <c r="AB21" s="428"/>
      <c r="AC21" s="428"/>
      <c r="AD21" s="428"/>
      <c r="AE21" s="428"/>
      <c r="AF21" s="428"/>
      <c r="AG21" s="422"/>
      <c r="AH21" s="422"/>
      <c r="AI21" s="422"/>
      <c r="AJ21" s="420"/>
      <c r="AK21" s="256"/>
      <c r="AL21" s="256"/>
      <c r="AM21" s="222"/>
      <c r="AN21" s="222"/>
      <c r="AO21" s="222"/>
      <c r="AP21" s="222"/>
      <c r="AQ21" s="222"/>
      <c r="AR21" s="222"/>
      <c r="AS21" s="222"/>
      <c r="AT21" s="222"/>
      <c r="AU21" s="222"/>
      <c r="AV21" s="222"/>
      <c r="AW21" s="222"/>
      <c r="AX21" s="222"/>
      <c r="AY21" s="222"/>
      <c r="AZ21" s="222"/>
      <c r="BA21" s="222"/>
      <c r="BB21" s="222"/>
    </row>
    <row r="22" spans="1:54" x14ac:dyDescent="0.25">
      <c r="A22" s="244"/>
      <c r="B22" s="710" t="s">
        <v>733</v>
      </c>
      <c r="C22" s="711"/>
      <c r="D22" s="711"/>
      <c r="E22" s="711"/>
      <c r="F22" s="711"/>
      <c r="G22" s="711"/>
      <c r="H22" s="711"/>
      <c r="I22" s="711"/>
      <c r="J22" s="711"/>
      <c r="K22" s="711"/>
      <c r="L22" s="711"/>
      <c r="M22" s="711"/>
      <c r="N22" s="711"/>
      <c r="O22" s="711"/>
      <c r="P22" s="711"/>
      <c r="Q22" s="711"/>
      <c r="R22" s="711"/>
      <c r="S22" s="711"/>
      <c r="T22" s="711"/>
      <c r="U22" s="711"/>
      <c r="V22" s="711"/>
      <c r="W22" s="711"/>
      <c r="X22" s="711"/>
      <c r="Y22" s="711"/>
      <c r="Z22" s="711"/>
      <c r="AA22" s="711"/>
      <c r="AB22" s="711"/>
      <c r="AC22" s="711"/>
      <c r="AD22" s="711"/>
      <c r="AE22" s="711"/>
      <c r="AF22" s="711"/>
      <c r="AG22" s="711"/>
      <c r="AH22" s="711"/>
      <c r="AI22" s="711"/>
      <c r="AJ22" s="712"/>
      <c r="AK22" s="256"/>
      <c r="AL22" s="256"/>
      <c r="AM22" s="222"/>
      <c r="AN22" s="222"/>
      <c r="AO22" s="222"/>
      <c r="AP22" s="222"/>
      <c r="AQ22" s="222"/>
      <c r="AR22" s="222"/>
      <c r="AS22" s="222"/>
      <c r="AT22" s="222"/>
      <c r="AU22" s="222"/>
      <c r="AV22" s="222"/>
      <c r="AW22" s="222"/>
      <c r="AX22" s="222"/>
      <c r="AY22" s="222"/>
      <c r="AZ22" s="222"/>
      <c r="BA22" s="222"/>
      <c r="BB22" s="222"/>
    </row>
    <row r="23" spans="1:54" ht="5.15" customHeight="1" x14ac:dyDescent="0.25">
      <c r="A23" s="244"/>
      <c r="B23" s="421"/>
      <c r="C23" s="422"/>
      <c r="D23" s="423"/>
      <c r="E23" s="429"/>
      <c r="F23" s="429"/>
      <c r="G23" s="429"/>
      <c r="H23" s="429"/>
      <c r="I23" s="429"/>
      <c r="J23" s="429"/>
      <c r="K23" s="429"/>
      <c r="L23" s="425"/>
      <c r="M23" s="425"/>
      <c r="N23" s="425"/>
      <c r="O23" s="422"/>
      <c r="P23" s="430"/>
      <c r="Q23" s="430"/>
      <c r="R23" s="430"/>
      <c r="S23" s="430"/>
      <c r="T23" s="430"/>
      <c r="U23" s="430"/>
      <c r="V23" s="430"/>
      <c r="W23" s="430"/>
      <c r="X23" s="430"/>
      <c r="Y23" s="430"/>
      <c r="Z23" s="430"/>
      <c r="AA23" s="430"/>
      <c r="AB23" s="430"/>
      <c r="AC23" s="430"/>
      <c r="AD23" s="430"/>
      <c r="AE23" s="430"/>
      <c r="AF23" s="430"/>
      <c r="AG23" s="422"/>
      <c r="AH23" s="422"/>
      <c r="AI23" s="422"/>
      <c r="AJ23" s="420"/>
      <c r="AK23" s="256"/>
      <c r="AL23" s="256"/>
      <c r="AM23" s="222"/>
      <c r="AN23" s="222"/>
      <c r="AO23" s="222"/>
      <c r="AP23" s="222"/>
      <c r="AQ23" s="222"/>
      <c r="AR23" s="222"/>
      <c r="AS23" s="222"/>
      <c r="AT23" s="222"/>
      <c r="AU23" s="222"/>
      <c r="AV23" s="222"/>
      <c r="AW23" s="222"/>
      <c r="AX23" s="222"/>
      <c r="AY23" s="222"/>
      <c r="AZ23" s="222"/>
      <c r="BA23" s="222"/>
      <c r="BB23" s="222"/>
    </row>
    <row r="24" spans="1:54" x14ac:dyDescent="0.25">
      <c r="A24" s="244"/>
      <c r="B24" s="421"/>
      <c r="C24" s="703" t="s">
        <v>662</v>
      </c>
      <c r="D24" s="704"/>
      <c r="E24" s="704"/>
      <c r="F24" s="704"/>
      <c r="G24" s="704"/>
      <c r="H24" s="704"/>
      <c r="I24" s="704"/>
      <c r="J24" s="705"/>
      <c r="K24" s="706" t="s">
        <v>103</v>
      </c>
      <c r="L24" s="706"/>
      <c r="M24" s="425"/>
      <c r="N24" s="425"/>
      <c r="O24" s="422"/>
      <c r="P24" s="430"/>
      <c r="Q24" s="430"/>
      <c r="R24" s="430"/>
      <c r="S24" s="430"/>
      <c r="T24" s="430"/>
      <c r="U24" s="430"/>
      <c r="V24" s="430"/>
      <c r="W24" s="430"/>
      <c r="X24" s="430"/>
      <c r="Y24" s="430"/>
      <c r="Z24" s="430"/>
      <c r="AA24" s="430"/>
      <c r="AB24" s="430"/>
      <c r="AC24" s="430"/>
      <c r="AD24" s="430"/>
      <c r="AE24" s="430"/>
      <c r="AF24" s="430"/>
      <c r="AG24" s="422"/>
      <c r="AH24" s="422"/>
      <c r="AI24" s="422"/>
      <c r="AJ24" s="420"/>
      <c r="AK24" s="256"/>
      <c r="AL24" s="256"/>
      <c r="AM24" s="222"/>
      <c r="AN24" s="222"/>
      <c r="AO24" s="222"/>
      <c r="AP24" s="222"/>
      <c r="AQ24" s="222"/>
      <c r="AR24" s="222"/>
      <c r="AS24" s="222"/>
      <c r="AT24" s="222"/>
      <c r="AU24" s="222"/>
      <c r="AV24" s="222"/>
      <c r="AW24" s="222"/>
      <c r="AX24" s="222"/>
      <c r="AY24" s="222"/>
      <c r="AZ24" s="222"/>
      <c r="BA24" s="222"/>
      <c r="BB24" s="222"/>
    </row>
    <row r="25" spans="1:54" ht="5.15" customHeight="1" x14ac:dyDescent="0.25">
      <c r="A25" s="244"/>
      <c r="B25" s="421"/>
      <c r="C25" s="222"/>
      <c r="D25" s="445"/>
      <c r="E25" s="222"/>
      <c r="F25" s="222"/>
      <c r="G25" s="222"/>
      <c r="H25" s="222"/>
      <c r="I25" s="222"/>
      <c r="J25" s="222"/>
      <c r="K25" s="375"/>
      <c r="L25" s="375"/>
      <c r="M25" s="425"/>
      <c r="N25" s="425"/>
      <c r="O25" s="422"/>
      <c r="P25" s="430"/>
      <c r="Q25" s="430"/>
      <c r="R25" s="430"/>
      <c r="S25" s="430"/>
      <c r="T25" s="430"/>
      <c r="U25" s="430"/>
      <c r="V25" s="430"/>
      <c r="W25" s="430"/>
      <c r="X25" s="430"/>
      <c r="Y25" s="430"/>
      <c r="Z25" s="430"/>
      <c r="AA25" s="430"/>
      <c r="AB25" s="430"/>
      <c r="AC25" s="430"/>
      <c r="AD25" s="430"/>
      <c r="AE25" s="430"/>
      <c r="AF25" s="430"/>
      <c r="AG25" s="422"/>
      <c r="AH25" s="422"/>
      <c r="AI25" s="422"/>
      <c r="AJ25" s="420"/>
      <c r="AK25" s="256"/>
      <c r="AL25" s="256"/>
      <c r="AM25" s="222"/>
      <c r="AN25" s="222"/>
      <c r="AO25" s="222"/>
      <c r="AP25" s="222"/>
      <c r="AQ25" s="222"/>
      <c r="AR25" s="222"/>
      <c r="AS25" s="222"/>
      <c r="AT25" s="222"/>
      <c r="AU25" s="222"/>
      <c r="AV25" s="222"/>
      <c r="AW25" s="222"/>
      <c r="AX25" s="222"/>
      <c r="AY25" s="222"/>
      <c r="AZ25" s="222"/>
      <c r="BA25" s="222"/>
      <c r="BB25" s="222"/>
    </row>
    <row r="26" spans="1:54" x14ac:dyDescent="0.25">
      <c r="A26" s="244"/>
      <c r="B26" s="421"/>
      <c r="C26" s="222"/>
      <c r="D26" s="456"/>
      <c r="E26" s="423"/>
      <c r="F26" s="419" t="s">
        <v>650</v>
      </c>
      <c r="G26" s="419"/>
      <c r="H26" s="419"/>
      <c r="I26" s="419"/>
      <c r="J26" s="419"/>
      <c r="K26" s="419"/>
      <c r="L26" s="419"/>
      <c r="M26" s="419"/>
      <c r="N26" s="452"/>
      <c r="O26" s="222"/>
      <c r="P26" s="419" t="s">
        <v>663</v>
      </c>
      <c r="Q26" s="419"/>
      <c r="R26" s="419"/>
      <c r="S26" s="419"/>
      <c r="T26" s="430"/>
      <c r="U26" s="430"/>
      <c r="V26" s="430"/>
      <c r="W26" s="430"/>
      <c r="X26" s="430"/>
      <c r="Y26" s="430"/>
      <c r="Z26" s="430"/>
      <c r="AA26" s="430"/>
      <c r="AB26" s="430"/>
      <c r="AC26" s="430"/>
      <c r="AD26" s="430"/>
      <c r="AE26" s="430"/>
      <c r="AF26" s="430"/>
      <c r="AG26" s="422"/>
      <c r="AH26" s="422"/>
      <c r="AI26" s="422"/>
      <c r="AJ26" s="420"/>
      <c r="AK26" s="256"/>
      <c r="AL26" s="256"/>
      <c r="AM26" s="222"/>
      <c r="AN26" s="222"/>
      <c r="AO26" s="222"/>
      <c r="AP26" s="222"/>
      <c r="AQ26" s="222"/>
      <c r="AR26" s="222"/>
      <c r="AS26" s="222"/>
      <c r="AT26" s="222"/>
      <c r="AU26" s="222"/>
      <c r="AV26" s="222"/>
      <c r="AW26" s="222"/>
      <c r="AX26" s="222"/>
      <c r="AY26" s="222"/>
      <c r="AZ26" s="222"/>
      <c r="BA26" s="222"/>
      <c r="BB26" s="222"/>
    </row>
    <row r="27" spans="1:54" ht="11.5" customHeight="1" x14ac:dyDescent="0.3">
      <c r="A27" s="244"/>
      <c r="B27" s="292"/>
      <c r="C27" s="224"/>
      <c r="D27" s="215"/>
      <c r="E27" s="219"/>
      <c r="F27" s="219"/>
      <c r="G27" s="219"/>
      <c r="H27" s="219"/>
      <c r="I27" s="219"/>
      <c r="J27" s="219"/>
      <c r="K27" s="219"/>
      <c r="L27" s="219"/>
      <c r="M27" s="219"/>
      <c r="N27" s="219"/>
      <c r="O27" s="225"/>
      <c r="P27" s="219"/>
      <c r="Q27" s="219"/>
      <c r="R27" s="219"/>
      <c r="S27" s="219"/>
      <c r="T27" s="219"/>
      <c r="U27" s="219"/>
      <c r="V27" s="219"/>
      <c r="W27" s="219"/>
      <c r="X27" s="219"/>
      <c r="Y27" s="219"/>
      <c r="Z27" s="219"/>
      <c r="AA27" s="219"/>
      <c r="AB27" s="219"/>
      <c r="AC27" s="219"/>
      <c r="AD27" s="219"/>
      <c r="AE27" s="219"/>
      <c r="AF27" s="324"/>
      <c r="AG27" s="377"/>
      <c r="AH27" s="377"/>
      <c r="AI27" s="219"/>
      <c r="AJ27" s="288"/>
      <c r="AK27" s="256"/>
      <c r="AL27" s="256"/>
      <c r="AM27" s="222"/>
      <c r="AN27" s="222"/>
      <c r="AO27" s="222"/>
      <c r="AP27" s="222"/>
      <c r="AQ27" s="222"/>
      <c r="AR27" s="222"/>
      <c r="AS27" s="222"/>
      <c r="AT27" s="222"/>
      <c r="AU27" s="222"/>
      <c r="AV27" s="222"/>
      <c r="AW27" s="222"/>
      <c r="AX27" s="222"/>
      <c r="AY27" s="222"/>
      <c r="AZ27" s="222"/>
      <c r="BA27" s="222"/>
      <c r="BB27" s="222"/>
    </row>
    <row r="28" spans="1:54" ht="13" x14ac:dyDescent="0.3">
      <c r="A28" s="244"/>
      <c r="B28" s="292"/>
      <c r="C28" s="307" t="s">
        <v>535</v>
      </c>
      <c r="D28" s="215"/>
      <c r="E28" s="219"/>
      <c r="F28" s="219"/>
      <c r="G28" s="219"/>
      <c r="H28" s="219"/>
      <c r="I28" s="219"/>
      <c r="J28" s="219"/>
      <c r="K28" s="219"/>
      <c r="L28" s="219"/>
      <c r="M28" s="219"/>
      <c r="N28" s="219"/>
      <c r="O28" s="225"/>
      <c r="P28" s="219"/>
      <c r="Q28" s="219"/>
      <c r="R28" s="219"/>
      <c r="S28" s="219"/>
      <c r="T28" s="219"/>
      <c r="U28" s="219"/>
      <c r="V28" s="219"/>
      <c r="W28" s="219"/>
      <c r="X28" s="219"/>
      <c r="Y28" s="219"/>
      <c r="Z28" s="219"/>
      <c r="AA28" s="219"/>
      <c r="AB28" s="219"/>
      <c r="AC28" s="219"/>
      <c r="AD28" s="219"/>
      <c r="AE28" s="219"/>
      <c r="AF28" s="324"/>
      <c r="AG28" s="377"/>
      <c r="AH28" s="377"/>
      <c r="AI28" s="219"/>
      <c r="AJ28" s="288"/>
      <c r="AK28" s="256"/>
      <c r="AL28" s="256"/>
      <c r="AM28" s="222"/>
      <c r="AN28" s="222"/>
      <c r="AO28" s="222"/>
      <c r="AP28" s="222"/>
      <c r="AQ28" s="222"/>
      <c r="AR28" s="222"/>
      <c r="AS28" s="222"/>
      <c r="AT28" s="222"/>
      <c r="AU28" s="222"/>
      <c r="AV28" s="222"/>
      <c r="AW28" s="222"/>
      <c r="AX28" s="222"/>
      <c r="AY28" s="222"/>
      <c r="AZ28" s="222"/>
      <c r="BA28" s="222"/>
      <c r="BB28" s="222"/>
    </row>
    <row r="29" spans="1:54" ht="5.15" customHeight="1" x14ac:dyDescent="0.25">
      <c r="A29" s="244"/>
      <c r="B29" s="287"/>
      <c r="C29" s="219"/>
      <c r="D29" s="219"/>
      <c r="E29" s="219"/>
      <c r="F29" s="219"/>
      <c r="G29" s="219"/>
      <c r="H29" s="219"/>
      <c r="I29" s="228"/>
      <c r="J29" s="228"/>
      <c r="K29" s="215"/>
      <c r="L29" s="215"/>
      <c r="M29" s="219"/>
      <c r="N29" s="219"/>
      <c r="O29" s="219"/>
      <c r="P29" s="219"/>
      <c r="Q29" s="221"/>
      <c r="R29" s="219"/>
      <c r="S29" s="219"/>
      <c r="T29" s="219"/>
      <c r="U29" s="219"/>
      <c r="V29" s="219"/>
      <c r="W29" s="219"/>
      <c r="X29" s="219"/>
      <c r="Y29" s="219"/>
      <c r="Z29" s="219"/>
      <c r="AA29" s="219"/>
      <c r="AB29" s="219"/>
      <c r="AC29" s="219"/>
      <c r="AD29" s="219"/>
      <c r="AE29" s="219"/>
      <c r="AF29" s="219"/>
      <c r="AG29" s="219"/>
      <c r="AH29" s="219"/>
      <c r="AI29" s="219"/>
      <c r="AJ29" s="288"/>
      <c r="AK29" s="256"/>
      <c r="AL29" s="256"/>
    </row>
    <row r="30" spans="1:54" x14ac:dyDescent="0.25">
      <c r="A30" s="244"/>
      <c r="B30" s="295"/>
      <c r="C30" s="757" t="s">
        <v>122</v>
      </c>
      <c r="D30" s="758"/>
      <c r="E30" s="758"/>
      <c r="F30" s="758"/>
      <c r="G30" s="758"/>
      <c r="H30" s="758"/>
      <c r="I30" s="758"/>
      <c r="J30" s="759"/>
      <c r="K30" s="717" t="s">
        <v>103</v>
      </c>
      <c r="L30" s="717"/>
      <c r="M30" s="226" t="s">
        <v>149</v>
      </c>
      <c r="N30" s="219"/>
      <c r="O30" s="221"/>
      <c r="P30" s="219"/>
      <c r="Q30" s="219"/>
      <c r="R30" s="219"/>
      <c r="S30" s="219"/>
      <c r="T30" s="219"/>
      <c r="U30" s="219"/>
      <c r="V30" s="219"/>
      <c r="W30" s="219"/>
      <c r="X30" s="219"/>
      <c r="Y30" s="219"/>
      <c r="Z30" s="219"/>
      <c r="AA30" s="219"/>
      <c r="AB30" s="228"/>
      <c r="AC30" s="228"/>
      <c r="AD30" s="219"/>
      <c r="AE30" s="219"/>
      <c r="AF30" s="219"/>
      <c r="AG30" s="219"/>
      <c r="AH30" s="219"/>
      <c r="AI30" s="219"/>
      <c r="AJ30" s="288"/>
      <c r="AK30" s="256"/>
      <c r="AL30" s="256"/>
    </row>
    <row r="31" spans="1:54" ht="7" customHeight="1" x14ac:dyDescent="0.25">
      <c r="A31" s="244"/>
      <c r="B31" s="295"/>
      <c r="C31" s="219"/>
      <c r="D31" s="219"/>
      <c r="E31" s="219"/>
      <c r="F31" s="219"/>
      <c r="G31" s="219"/>
      <c r="H31" s="219"/>
      <c r="I31" s="228"/>
      <c r="J31" s="228"/>
      <c r="K31" s="215"/>
      <c r="L31" s="215"/>
      <c r="M31" s="219"/>
      <c r="N31" s="219"/>
      <c r="O31" s="221"/>
      <c r="P31" s="219"/>
      <c r="Q31" s="219"/>
      <c r="R31" s="219"/>
      <c r="S31" s="219"/>
      <c r="T31" s="219"/>
      <c r="U31" s="219"/>
      <c r="V31" s="219"/>
      <c r="W31" s="219"/>
      <c r="X31" s="219"/>
      <c r="Y31" s="219"/>
      <c r="Z31" s="219"/>
      <c r="AA31" s="219"/>
      <c r="AB31" s="228"/>
      <c r="AC31" s="228"/>
      <c r="AD31" s="219"/>
      <c r="AE31" s="219"/>
      <c r="AF31" s="219"/>
      <c r="AG31" s="219"/>
      <c r="AH31" s="219"/>
      <c r="AI31" s="219"/>
      <c r="AJ31" s="288"/>
      <c r="AK31" s="256"/>
      <c r="AL31" s="256"/>
    </row>
    <row r="32" spans="1:54" x14ac:dyDescent="0.25">
      <c r="A32" s="244"/>
      <c r="B32" s="295"/>
      <c r="C32" s="219"/>
      <c r="D32" s="227"/>
      <c r="E32" s="718" t="s">
        <v>460</v>
      </c>
      <c r="F32" s="718"/>
      <c r="G32" s="718"/>
      <c r="H32" s="718"/>
      <c r="I32" s="718"/>
      <c r="J32" s="718"/>
      <c r="K32" s="718"/>
      <c r="L32" s="718"/>
      <c r="M32" s="718"/>
      <c r="N32" s="227"/>
      <c r="O32" s="219"/>
      <c r="P32" s="713" t="s">
        <v>461</v>
      </c>
      <c r="Q32" s="713"/>
      <c r="R32" s="713"/>
      <c r="S32" s="713"/>
      <c r="T32" s="713"/>
      <c r="U32" s="713"/>
      <c r="V32" s="713"/>
      <c r="W32" s="713"/>
      <c r="X32" s="713"/>
      <c r="Y32" s="713"/>
      <c r="Z32" s="713"/>
      <c r="AA32" s="713"/>
      <c r="AB32" s="713"/>
      <c r="AC32" s="713"/>
      <c r="AD32" s="713"/>
      <c r="AE32" s="713"/>
      <c r="AF32" s="713"/>
      <c r="AG32" s="713"/>
      <c r="AH32" s="219"/>
      <c r="AI32" s="219"/>
      <c r="AJ32" s="288"/>
      <c r="AK32" s="256"/>
      <c r="AL32" s="256"/>
    </row>
    <row r="33" spans="1:54" ht="7" customHeight="1" x14ac:dyDescent="0.25">
      <c r="A33" s="244"/>
      <c r="B33" s="295"/>
      <c r="C33" s="219"/>
      <c r="D33" s="219"/>
      <c r="E33" s="219"/>
      <c r="F33" s="219"/>
      <c r="G33" s="219"/>
      <c r="H33" s="219"/>
      <c r="I33" s="228"/>
      <c r="J33" s="228"/>
      <c r="K33" s="219"/>
      <c r="L33" s="215"/>
      <c r="M33" s="219"/>
      <c r="N33" s="225"/>
      <c r="O33" s="221"/>
      <c r="P33" s="219"/>
      <c r="Q33" s="219"/>
      <c r="R33" s="219"/>
      <c r="S33" s="219"/>
      <c r="T33" s="219"/>
      <c r="U33" s="219"/>
      <c r="V33" s="219"/>
      <c r="W33" s="219"/>
      <c r="X33" s="219"/>
      <c r="Y33" s="219"/>
      <c r="Z33" s="219"/>
      <c r="AA33" s="219"/>
      <c r="AB33" s="219"/>
      <c r="AC33" s="219"/>
      <c r="AD33" s="219"/>
      <c r="AE33" s="219"/>
      <c r="AF33" s="219"/>
      <c r="AG33" s="219"/>
      <c r="AH33" s="219"/>
      <c r="AI33" s="219"/>
      <c r="AJ33" s="288"/>
      <c r="AK33" s="256"/>
      <c r="AL33" s="256"/>
      <c r="AM33" s="222"/>
      <c r="BB33" s="222"/>
    </row>
    <row r="34" spans="1:54" ht="12.75" customHeight="1" x14ac:dyDescent="0.25">
      <c r="A34" s="244"/>
      <c r="B34" s="295"/>
      <c r="C34" s="219"/>
      <c r="D34" s="227"/>
      <c r="E34" s="760" t="s">
        <v>642</v>
      </c>
      <c r="F34" s="760"/>
      <c r="G34" s="760"/>
      <c r="H34" s="760"/>
      <c r="I34" s="760"/>
      <c r="J34" s="760"/>
      <c r="K34" s="760"/>
      <c r="L34" s="760"/>
      <c r="M34" s="760"/>
      <c r="N34" s="760"/>
      <c r="O34" s="760"/>
      <c r="P34" s="760"/>
      <c r="Q34" s="760"/>
      <c r="R34" s="760"/>
      <c r="S34" s="760"/>
      <c r="T34" s="760"/>
      <c r="U34" s="760"/>
      <c r="V34" s="760"/>
      <c r="W34" s="760"/>
      <c r="X34" s="760"/>
      <c r="Y34" s="760"/>
      <c r="Z34" s="760"/>
      <c r="AA34" s="760"/>
      <c r="AB34" s="760"/>
      <c r="AC34" s="760"/>
      <c r="AD34" s="760"/>
      <c r="AE34" s="760"/>
      <c r="AF34" s="760"/>
      <c r="AG34" s="760"/>
      <c r="AH34" s="760"/>
      <c r="AI34" s="760"/>
      <c r="AJ34" s="288"/>
      <c r="AK34" s="256"/>
      <c r="AL34" s="256"/>
      <c r="AM34" s="222"/>
      <c r="AN34" s="222"/>
      <c r="AO34" s="222"/>
      <c r="AP34" s="222"/>
      <c r="AQ34" s="222"/>
      <c r="AR34" s="222"/>
      <c r="AS34" s="222"/>
      <c r="AT34" s="222"/>
      <c r="AU34" s="222"/>
      <c r="AV34" s="222"/>
      <c r="AW34" s="222"/>
      <c r="AX34" s="222"/>
      <c r="AY34" s="222"/>
      <c r="AZ34" s="222"/>
      <c r="BA34" s="222"/>
      <c r="BB34" s="222"/>
    </row>
    <row r="35" spans="1:54" x14ac:dyDescent="0.25">
      <c r="A35" s="244"/>
      <c r="B35" s="295"/>
      <c r="C35" s="219"/>
      <c r="D35" s="219"/>
      <c r="E35" s="760"/>
      <c r="F35" s="760"/>
      <c r="G35" s="760"/>
      <c r="H35" s="760"/>
      <c r="I35" s="760"/>
      <c r="J35" s="760"/>
      <c r="K35" s="760"/>
      <c r="L35" s="760"/>
      <c r="M35" s="760"/>
      <c r="N35" s="760"/>
      <c r="O35" s="760"/>
      <c r="P35" s="760"/>
      <c r="Q35" s="760"/>
      <c r="R35" s="760"/>
      <c r="S35" s="760"/>
      <c r="T35" s="760"/>
      <c r="U35" s="760"/>
      <c r="V35" s="760"/>
      <c r="W35" s="760"/>
      <c r="X35" s="760"/>
      <c r="Y35" s="760"/>
      <c r="Z35" s="760"/>
      <c r="AA35" s="760"/>
      <c r="AB35" s="760"/>
      <c r="AC35" s="760"/>
      <c r="AD35" s="760"/>
      <c r="AE35" s="760"/>
      <c r="AF35" s="760"/>
      <c r="AG35" s="760"/>
      <c r="AH35" s="760"/>
      <c r="AI35" s="760"/>
      <c r="AJ35" s="288"/>
      <c r="AK35" s="256"/>
      <c r="AL35" s="256"/>
      <c r="AM35" s="222"/>
    </row>
    <row r="36" spans="1:54" x14ac:dyDescent="0.25">
      <c r="A36" s="244"/>
      <c r="B36" s="295"/>
      <c r="C36" s="219"/>
      <c r="D36" s="219"/>
      <c r="E36" s="760"/>
      <c r="F36" s="760"/>
      <c r="G36" s="760"/>
      <c r="H36" s="760"/>
      <c r="I36" s="760"/>
      <c r="J36" s="760"/>
      <c r="K36" s="760"/>
      <c r="L36" s="760"/>
      <c r="M36" s="760"/>
      <c r="N36" s="760"/>
      <c r="O36" s="760"/>
      <c r="P36" s="760"/>
      <c r="Q36" s="760"/>
      <c r="R36" s="760"/>
      <c r="S36" s="760"/>
      <c r="T36" s="760"/>
      <c r="U36" s="760"/>
      <c r="V36" s="760"/>
      <c r="W36" s="760"/>
      <c r="X36" s="760"/>
      <c r="Y36" s="760"/>
      <c r="Z36" s="760"/>
      <c r="AA36" s="760"/>
      <c r="AB36" s="760"/>
      <c r="AC36" s="760"/>
      <c r="AD36" s="760"/>
      <c r="AE36" s="760"/>
      <c r="AF36" s="760"/>
      <c r="AG36" s="760"/>
      <c r="AH36" s="760"/>
      <c r="AI36" s="760"/>
      <c r="AJ36" s="288"/>
      <c r="AK36" s="256"/>
      <c r="AL36" s="256"/>
      <c r="AZ36" s="222"/>
      <c r="BA36" s="222"/>
      <c r="BB36" s="222"/>
    </row>
    <row r="37" spans="1:54" ht="12.75" customHeight="1" x14ac:dyDescent="0.25">
      <c r="A37" s="244"/>
      <c r="B37" s="295"/>
      <c r="C37" s="219"/>
      <c r="D37" s="219"/>
      <c r="E37" s="219"/>
      <c r="F37" s="219"/>
      <c r="G37" s="219"/>
      <c r="H37" s="219"/>
      <c r="I37" s="228"/>
      <c r="J37" s="228"/>
      <c r="K37" s="219"/>
      <c r="L37" s="215"/>
      <c r="M37" s="285"/>
      <c r="N37" s="228"/>
      <c r="O37" s="228"/>
      <c r="P37" s="228"/>
      <c r="Q37" s="760" t="s">
        <v>179</v>
      </c>
      <c r="R37" s="760"/>
      <c r="S37" s="760"/>
      <c r="T37" s="760"/>
      <c r="U37" s="760"/>
      <c r="V37" s="760"/>
      <c r="W37" s="760"/>
      <c r="X37" s="760"/>
      <c r="Y37" s="760"/>
      <c r="Z37" s="761"/>
      <c r="AA37" s="762"/>
      <c r="AB37" s="762"/>
      <c r="AC37" s="762"/>
      <c r="AD37" s="762"/>
      <c r="AE37" s="762"/>
      <c r="AF37" s="762"/>
      <c r="AG37" s="762"/>
      <c r="AH37" s="763"/>
      <c r="AI37" s="219"/>
      <c r="AJ37" s="288"/>
      <c r="AK37" s="256"/>
      <c r="AL37" s="256"/>
      <c r="AZ37" s="222"/>
      <c r="BA37" s="222"/>
      <c r="BB37" s="222"/>
    </row>
    <row r="38" spans="1:54" ht="7" customHeight="1" x14ac:dyDescent="0.25">
      <c r="A38" s="244"/>
      <c r="B38" s="287"/>
      <c r="C38" s="219"/>
      <c r="D38" s="218"/>
      <c r="E38" s="218"/>
      <c r="F38" s="219"/>
      <c r="G38" s="219"/>
      <c r="H38" s="219"/>
      <c r="I38" s="228"/>
      <c r="J38" s="228"/>
      <c r="K38" s="219"/>
      <c r="L38" s="215"/>
      <c r="M38" s="219"/>
      <c r="N38" s="219"/>
      <c r="O38" s="219"/>
      <c r="P38" s="219"/>
      <c r="Q38" s="221"/>
      <c r="R38" s="219"/>
      <c r="S38" s="219"/>
      <c r="T38" s="219"/>
      <c r="U38" s="219"/>
      <c r="V38" s="219"/>
      <c r="W38" s="219"/>
      <c r="X38" s="219"/>
      <c r="Y38" s="219"/>
      <c r="Z38" s="219"/>
      <c r="AA38" s="219"/>
      <c r="AB38" s="219"/>
      <c r="AC38" s="219"/>
      <c r="AD38" s="219"/>
      <c r="AE38" s="219"/>
      <c r="AF38" s="219"/>
      <c r="AG38" s="219"/>
      <c r="AH38" s="219"/>
      <c r="AI38" s="219"/>
      <c r="AJ38" s="288"/>
      <c r="AK38" s="256"/>
      <c r="AL38" s="256"/>
    </row>
    <row r="39" spans="1:54" ht="12.75" customHeight="1" x14ac:dyDescent="0.25">
      <c r="A39" s="244"/>
      <c r="B39" s="287"/>
      <c r="C39" s="219"/>
      <c r="D39" s="218"/>
      <c r="E39" s="218"/>
      <c r="F39" s="219"/>
      <c r="G39" s="219"/>
      <c r="H39" s="219"/>
      <c r="I39" s="228"/>
      <c r="J39" s="228"/>
      <c r="K39" s="219"/>
      <c r="L39" s="215"/>
      <c r="M39" s="219"/>
      <c r="N39" s="228"/>
      <c r="O39" s="228"/>
      <c r="P39" s="302"/>
      <c r="Q39" s="228"/>
      <c r="R39" s="767" t="s">
        <v>357</v>
      </c>
      <c r="S39" s="767"/>
      <c r="T39" s="767"/>
      <c r="U39" s="767"/>
      <c r="V39" s="767"/>
      <c r="W39" s="767"/>
      <c r="X39" s="767"/>
      <c r="Y39" s="767"/>
      <c r="Z39" s="767"/>
      <c r="AA39" s="767"/>
      <c r="AB39" s="767"/>
      <c r="AC39" s="767"/>
      <c r="AD39" s="767"/>
      <c r="AE39" s="767"/>
      <c r="AF39" s="767"/>
      <c r="AG39" s="767"/>
      <c r="AH39" s="219"/>
      <c r="AI39" s="219"/>
      <c r="AJ39" s="288"/>
      <c r="AK39" s="256"/>
      <c r="AL39" s="256"/>
    </row>
    <row r="40" spans="1:54" ht="11.5" customHeight="1" x14ac:dyDescent="0.25">
      <c r="A40" s="244"/>
      <c r="B40" s="287"/>
      <c r="C40" s="219"/>
      <c r="D40" s="218"/>
      <c r="E40" s="218"/>
      <c r="F40" s="219"/>
      <c r="G40" s="219"/>
      <c r="H40" s="219"/>
      <c r="I40" s="228"/>
      <c r="J40" s="228"/>
      <c r="K40" s="219"/>
      <c r="L40" s="215"/>
      <c r="M40" s="219"/>
      <c r="N40" s="219"/>
      <c r="O40" s="219"/>
      <c r="P40" s="219"/>
      <c r="Q40" s="221"/>
      <c r="R40" s="219"/>
      <c r="S40" s="219"/>
      <c r="T40" s="219"/>
      <c r="U40" s="219"/>
      <c r="V40" s="219"/>
      <c r="W40" s="219"/>
      <c r="X40" s="219"/>
      <c r="Y40" s="219"/>
      <c r="Z40" s="219"/>
      <c r="AA40" s="219"/>
      <c r="AB40" s="219"/>
      <c r="AC40" s="219"/>
      <c r="AD40" s="219"/>
      <c r="AE40" s="219"/>
      <c r="AF40" s="219"/>
      <c r="AG40" s="219"/>
      <c r="AH40" s="219"/>
      <c r="AI40" s="219"/>
      <c r="AJ40" s="288"/>
      <c r="AK40" s="256"/>
      <c r="AL40" s="256"/>
    </row>
    <row r="41" spans="1:54" ht="12.75" customHeight="1" x14ac:dyDescent="0.25">
      <c r="A41" s="244"/>
      <c r="B41" s="287"/>
      <c r="C41" s="719" t="s">
        <v>121</v>
      </c>
      <c r="D41" s="720"/>
      <c r="E41" s="720"/>
      <c r="F41" s="720"/>
      <c r="G41" s="720"/>
      <c r="H41" s="720"/>
      <c r="I41" s="720"/>
      <c r="J41" s="721"/>
      <c r="K41" s="717" t="s">
        <v>103</v>
      </c>
      <c r="L41" s="717"/>
      <c r="M41" s="226" t="s">
        <v>149</v>
      </c>
      <c r="N41" s="219"/>
      <c r="O41" s="221"/>
      <c r="P41" s="219"/>
      <c r="Q41" s="219"/>
      <c r="R41" s="219"/>
      <c r="S41" s="219"/>
      <c r="T41" s="219"/>
      <c r="U41" s="219"/>
      <c r="V41" s="219"/>
      <c r="W41" s="219"/>
      <c r="X41" s="219"/>
      <c r="Y41" s="219"/>
      <c r="Z41" s="228"/>
      <c r="AA41" s="219"/>
      <c r="AB41" s="219"/>
      <c r="AC41" s="219"/>
      <c r="AD41" s="219"/>
      <c r="AE41" s="219"/>
      <c r="AF41" s="219"/>
      <c r="AG41" s="219"/>
      <c r="AH41" s="219"/>
      <c r="AI41" s="219"/>
      <c r="AJ41" s="288"/>
      <c r="AK41" s="256"/>
      <c r="AL41" s="256"/>
    </row>
    <row r="42" spans="1:54" ht="7" customHeight="1" x14ac:dyDescent="0.25">
      <c r="A42" s="244"/>
      <c r="B42" s="287"/>
      <c r="C42" s="219"/>
      <c r="D42" s="218"/>
      <c r="E42" s="218"/>
      <c r="F42" s="218"/>
      <c r="G42" s="218"/>
      <c r="H42" s="219"/>
      <c r="I42" s="228"/>
      <c r="J42" s="228"/>
      <c r="K42" s="219"/>
      <c r="L42" s="215"/>
      <c r="M42" s="219"/>
      <c r="N42" s="219"/>
      <c r="O42" s="221"/>
      <c r="P42" s="219"/>
      <c r="Q42" s="219"/>
      <c r="R42" s="219"/>
      <c r="S42" s="219"/>
      <c r="T42" s="219"/>
      <c r="U42" s="219"/>
      <c r="V42" s="219"/>
      <c r="W42" s="219"/>
      <c r="X42" s="219"/>
      <c r="Y42" s="219"/>
      <c r="Z42" s="228"/>
      <c r="AA42" s="219"/>
      <c r="AB42" s="219"/>
      <c r="AC42" s="219"/>
      <c r="AD42" s="219"/>
      <c r="AE42" s="219"/>
      <c r="AF42" s="219"/>
      <c r="AG42" s="219"/>
      <c r="AH42" s="219"/>
      <c r="AI42" s="219"/>
      <c r="AJ42" s="288"/>
      <c r="AK42" s="256"/>
      <c r="AL42" s="256"/>
    </row>
    <row r="43" spans="1:54" ht="12.75" customHeight="1" x14ac:dyDescent="0.25">
      <c r="A43" s="244"/>
      <c r="B43" s="287"/>
      <c r="C43" s="219"/>
      <c r="D43" s="227"/>
      <c r="E43" s="718" t="s">
        <v>460</v>
      </c>
      <c r="F43" s="718"/>
      <c r="G43" s="718"/>
      <c r="H43" s="718"/>
      <c r="I43" s="718"/>
      <c r="J43" s="718"/>
      <c r="K43" s="718"/>
      <c r="L43" s="718"/>
      <c r="M43" s="718"/>
      <c r="N43" s="227"/>
      <c r="O43" s="219"/>
      <c r="P43" s="713" t="s">
        <v>7</v>
      </c>
      <c r="Q43" s="713"/>
      <c r="R43" s="713"/>
      <c r="S43" s="713"/>
      <c r="T43" s="713"/>
      <c r="U43" s="713"/>
      <c r="V43" s="713"/>
      <c r="W43" s="713"/>
      <c r="X43" s="713"/>
      <c r="Y43" s="713"/>
      <c r="Z43" s="713"/>
      <c r="AA43" s="219"/>
      <c r="AB43" s="219"/>
      <c r="AC43" s="219"/>
      <c r="AD43" s="219"/>
      <c r="AE43" s="219"/>
      <c r="AF43" s="219"/>
      <c r="AG43" s="219"/>
      <c r="AH43" s="219"/>
      <c r="AI43" s="219"/>
      <c r="AJ43" s="288"/>
      <c r="AK43" s="256"/>
      <c r="AL43" s="256"/>
    </row>
    <row r="44" spans="1:54" ht="7" customHeight="1" x14ac:dyDescent="0.25">
      <c r="A44" s="244"/>
      <c r="B44" s="287"/>
      <c r="C44" s="219"/>
      <c r="D44" s="218"/>
      <c r="E44" s="218"/>
      <c r="F44" s="218"/>
      <c r="G44" s="218"/>
      <c r="H44" s="219"/>
      <c r="I44" s="228"/>
      <c r="J44" s="228"/>
      <c r="K44" s="219"/>
      <c r="L44" s="215"/>
      <c r="M44" s="228"/>
      <c r="N44" s="215"/>
      <c r="O44" s="219"/>
      <c r="P44" s="262"/>
      <c r="Q44" s="219"/>
      <c r="R44" s="320"/>
      <c r="S44" s="320"/>
      <c r="T44" s="320"/>
      <c r="U44" s="320"/>
      <c r="V44" s="320"/>
      <c r="W44" s="320"/>
      <c r="X44" s="375"/>
      <c r="Y44" s="375"/>
      <c r="Z44" s="320"/>
      <c r="AA44" s="219"/>
      <c r="AB44" s="219"/>
      <c r="AC44" s="219"/>
      <c r="AD44" s="219"/>
      <c r="AE44" s="219"/>
      <c r="AF44" s="219"/>
      <c r="AG44" s="219"/>
      <c r="AH44" s="219"/>
      <c r="AI44" s="219"/>
      <c r="AJ44" s="288"/>
      <c r="AK44" s="256"/>
      <c r="AL44" s="256"/>
    </row>
    <row r="45" spans="1:54" ht="12.75" customHeight="1" x14ac:dyDescent="0.25">
      <c r="A45" s="244"/>
      <c r="B45" s="287"/>
      <c r="C45" s="219"/>
      <c r="D45" s="218"/>
      <c r="E45" s="218"/>
      <c r="F45" s="218"/>
      <c r="G45" s="218"/>
      <c r="H45" s="219"/>
      <c r="I45" s="228"/>
      <c r="J45" s="228"/>
      <c r="K45" s="219"/>
      <c r="L45" s="215"/>
      <c r="M45" s="228"/>
      <c r="N45" s="227"/>
      <c r="O45" s="228"/>
      <c r="P45" s="767" t="s">
        <v>471</v>
      </c>
      <c r="Q45" s="767"/>
      <c r="R45" s="767"/>
      <c r="S45" s="767"/>
      <c r="T45" s="767"/>
      <c r="U45" s="782"/>
      <c r="V45" s="783"/>
      <c r="W45" s="783"/>
      <c r="X45" s="783"/>
      <c r="Y45" s="783"/>
      <c r="Z45" s="783"/>
      <c r="AA45" s="783"/>
      <c r="AB45" s="783"/>
      <c r="AC45" s="783"/>
      <c r="AD45" s="783"/>
      <c r="AE45" s="783"/>
      <c r="AF45" s="783"/>
      <c r="AG45" s="783"/>
      <c r="AH45" s="784"/>
      <c r="AI45" s="219"/>
      <c r="AJ45" s="288"/>
      <c r="AK45" s="256"/>
      <c r="AL45" s="256"/>
    </row>
    <row r="46" spans="1:54" ht="5.15" customHeight="1" x14ac:dyDescent="0.25">
      <c r="A46" s="244"/>
      <c r="B46" s="287"/>
      <c r="C46" s="219"/>
      <c r="D46" s="218"/>
      <c r="E46" s="218"/>
      <c r="F46" s="218"/>
      <c r="G46" s="218"/>
      <c r="H46" s="219"/>
      <c r="I46" s="228"/>
      <c r="J46" s="228"/>
      <c r="K46" s="219"/>
      <c r="L46" s="215"/>
      <c r="M46" s="219"/>
      <c r="N46" s="215"/>
      <c r="O46" s="219"/>
      <c r="P46" s="219"/>
      <c r="Q46" s="221"/>
      <c r="R46" s="219"/>
      <c r="S46" s="219"/>
      <c r="T46" s="219"/>
      <c r="U46" s="219"/>
      <c r="V46" s="219"/>
      <c r="W46" s="219"/>
      <c r="X46" s="219"/>
      <c r="Y46" s="219"/>
      <c r="Z46" s="219"/>
      <c r="AA46" s="219"/>
      <c r="AB46" s="219"/>
      <c r="AC46" s="219"/>
      <c r="AD46" s="219"/>
      <c r="AE46" s="219"/>
      <c r="AF46" s="219"/>
      <c r="AG46" s="219"/>
      <c r="AH46" s="219"/>
      <c r="AI46" s="219"/>
      <c r="AJ46" s="288"/>
      <c r="AK46" s="256"/>
      <c r="AL46" s="256"/>
    </row>
    <row r="47" spans="1:54" ht="12.75" customHeight="1" x14ac:dyDescent="0.25">
      <c r="A47" s="244"/>
      <c r="B47" s="287"/>
      <c r="C47" s="219"/>
      <c r="D47" s="218"/>
      <c r="E47" s="218"/>
      <c r="F47" s="218"/>
      <c r="G47" s="218"/>
      <c r="H47" s="219"/>
      <c r="I47" s="228"/>
      <c r="J47" s="228"/>
      <c r="K47" s="219"/>
      <c r="L47" s="215"/>
      <c r="M47" s="226" t="s">
        <v>230</v>
      </c>
      <c r="N47" s="228"/>
      <c r="O47" s="228"/>
      <c r="P47" s="221"/>
      <c r="Q47" s="219"/>
      <c r="R47" s="219"/>
      <c r="S47" s="219"/>
      <c r="T47" s="219"/>
      <c r="U47" s="219"/>
      <c r="V47" s="219"/>
      <c r="W47" s="219"/>
      <c r="X47" s="219"/>
      <c r="Y47" s="219"/>
      <c r="Z47" s="219"/>
      <c r="AA47" s="219"/>
      <c r="AB47" s="219"/>
      <c r="AC47" s="219"/>
      <c r="AD47" s="219"/>
      <c r="AE47" s="219"/>
      <c r="AF47" s="219"/>
      <c r="AG47" s="219"/>
      <c r="AH47" s="219"/>
      <c r="AI47" s="219"/>
      <c r="AJ47" s="288"/>
      <c r="AK47" s="256"/>
      <c r="AL47" s="256"/>
    </row>
    <row r="48" spans="1:54" ht="5.15" customHeight="1" x14ac:dyDescent="0.25">
      <c r="A48" s="244"/>
      <c r="B48" s="287"/>
      <c r="C48" s="219"/>
      <c r="D48" s="218"/>
      <c r="E48" s="218"/>
      <c r="F48" s="218"/>
      <c r="G48" s="218"/>
      <c r="H48" s="219"/>
      <c r="I48" s="228"/>
      <c r="J48" s="228"/>
      <c r="K48" s="219"/>
      <c r="L48" s="215"/>
      <c r="M48" s="228"/>
      <c r="N48" s="228"/>
      <c r="O48" s="228"/>
      <c r="P48" s="221"/>
      <c r="Q48" s="219"/>
      <c r="R48" s="219"/>
      <c r="S48" s="219"/>
      <c r="T48" s="219"/>
      <c r="U48" s="219"/>
      <c r="V48" s="219"/>
      <c r="W48" s="219"/>
      <c r="X48" s="219"/>
      <c r="Y48" s="219"/>
      <c r="Z48" s="219"/>
      <c r="AA48" s="219"/>
      <c r="AB48" s="219"/>
      <c r="AC48" s="219"/>
      <c r="AD48" s="219"/>
      <c r="AE48" s="219"/>
      <c r="AF48" s="219"/>
      <c r="AG48" s="219"/>
      <c r="AH48" s="219"/>
      <c r="AI48" s="219"/>
      <c r="AJ48" s="288"/>
      <c r="AK48" s="256"/>
      <c r="AL48" s="256"/>
    </row>
    <row r="49" spans="1:38" ht="12.75" customHeight="1" x14ac:dyDescent="0.25">
      <c r="A49" s="244"/>
      <c r="B49" s="287"/>
      <c r="C49" s="219"/>
      <c r="D49" s="218"/>
      <c r="E49" s="218"/>
      <c r="F49" s="218"/>
      <c r="G49" s="218"/>
      <c r="H49" s="219"/>
      <c r="I49" s="228"/>
      <c r="J49" s="228"/>
      <c r="K49" s="219"/>
      <c r="L49" s="215"/>
      <c r="M49" s="228"/>
      <c r="N49" s="234" t="s">
        <v>213</v>
      </c>
      <c r="O49" s="228"/>
      <c r="P49" s="221"/>
      <c r="Q49" s="219"/>
      <c r="R49" s="219"/>
      <c r="S49" s="219"/>
      <c r="T49" s="219"/>
      <c r="U49" s="778"/>
      <c r="V49" s="778"/>
      <c r="W49" s="778"/>
      <c r="X49" s="778"/>
      <c r="Y49" s="778"/>
      <c r="Z49" s="778"/>
      <c r="AA49" s="778"/>
      <c r="AB49" s="778"/>
      <c r="AC49" s="778"/>
      <c r="AD49" s="778"/>
      <c r="AE49" s="778"/>
      <c r="AF49" s="778"/>
      <c r="AG49" s="778"/>
      <c r="AH49" s="778"/>
      <c r="AI49" s="219"/>
      <c r="AJ49" s="288"/>
      <c r="AK49" s="256"/>
      <c r="AL49" s="256"/>
    </row>
    <row r="50" spans="1:38" ht="12.75" customHeight="1" x14ac:dyDescent="0.25">
      <c r="A50" s="244"/>
      <c r="B50" s="287"/>
      <c r="C50" s="219"/>
      <c r="D50" s="218"/>
      <c r="E50" s="218"/>
      <c r="F50" s="218"/>
      <c r="G50" s="218"/>
      <c r="H50" s="219"/>
      <c r="I50" s="228"/>
      <c r="J50" s="228"/>
      <c r="K50" s="219"/>
      <c r="L50" s="215"/>
      <c r="M50" s="228"/>
      <c r="N50" s="235" t="s">
        <v>192</v>
      </c>
      <c r="O50" s="228"/>
      <c r="P50" s="221"/>
      <c r="Q50" s="219"/>
      <c r="R50" s="219"/>
      <c r="S50" s="219"/>
      <c r="T50" s="219"/>
      <c r="U50" s="778"/>
      <c r="V50" s="778"/>
      <c r="W50" s="778"/>
      <c r="X50" s="778"/>
      <c r="Y50" s="778"/>
      <c r="Z50" s="778"/>
      <c r="AA50" s="778"/>
      <c r="AB50" s="778"/>
      <c r="AC50" s="778"/>
      <c r="AD50" s="778"/>
      <c r="AE50" s="778"/>
      <c r="AF50" s="778"/>
      <c r="AG50" s="778"/>
      <c r="AH50" s="778"/>
      <c r="AI50" s="219"/>
      <c r="AJ50" s="288"/>
      <c r="AK50" s="256"/>
      <c r="AL50" s="256"/>
    </row>
    <row r="51" spans="1:38" ht="12.75" customHeight="1" x14ac:dyDescent="0.25">
      <c r="A51" s="244"/>
      <c r="B51" s="287"/>
      <c r="C51" s="219"/>
      <c r="D51" s="218"/>
      <c r="E51" s="218"/>
      <c r="F51" s="218"/>
      <c r="G51" s="218"/>
      <c r="H51" s="219"/>
      <c r="I51" s="228"/>
      <c r="J51" s="228"/>
      <c r="K51" s="219"/>
      <c r="L51" s="215"/>
      <c r="M51" s="228"/>
      <c r="N51" s="234" t="s">
        <v>187</v>
      </c>
      <c r="O51" s="228"/>
      <c r="P51" s="221"/>
      <c r="Q51" s="219"/>
      <c r="R51" s="219"/>
      <c r="S51" s="219"/>
      <c r="T51" s="219"/>
      <c r="U51" s="778"/>
      <c r="V51" s="778"/>
      <c r="W51" s="778"/>
      <c r="X51" s="778"/>
      <c r="Y51" s="778"/>
      <c r="Z51" s="778"/>
      <c r="AA51" s="778"/>
      <c r="AB51" s="778"/>
      <c r="AC51" s="778"/>
      <c r="AD51" s="778"/>
      <c r="AE51" s="778"/>
      <c r="AF51" s="778"/>
      <c r="AG51" s="778"/>
      <c r="AH51" s="778"/>
      <c r="AI51" s="219"/>
      <c r="AJ51" s="288"/>
      <c r="AK51" s="256"/>
      <c r="AL51" s="256"/>
    </row>
    <row r="52" spans="1:38" ht="11.5" customHeight="1" x14ac:dyDescent="0.25">
      <c r="A52" s="244"/>
      <c r="B52" s="287"/>
      <c r="C52" s="219"/>
      <c r="D52" s="218"/>
      <c r="E52" s="218"/>
      <c r="F52" s="218"/>
      <c r="G52" s="218"/>
      <c r="H52" s="219"/>
      <c r="I52" s="228"/>
      <c r="J52" s="228"/>
      <c r="K52" s="219"/>
      <c r="L52" s="215"/>
      <c r="M52" s="219"/>
      <c r="N52" s="215"/>
      <c r="O52" s="219"/>
      <c r="P52" s="219"/>
      <c r="Q52" s="221"/>
      <c r="R52" s="219"/>
      <c r="S52" s="219"/>
      <c r="T52" s="219"/>
      <c r="U52" s="219"/>
      <c r="V52" s="219"/>
      <c r="W52" s="219"/>
      <c r="X52" s="219"/>
      <c r="Y52" s="219"/>
      <c r="Z52" s="219"/>
      <c r="AA52" s="219"/>
      <c r="AB52" s="219"/>
      <c r="AC52" s="219"/>
      <c r="AD52" s="219"/>
      <c r="AE52" s="219"/>
      <c r="AF52" s="219"/>
      <c r="AG52" s="219"/>
      <c r="AH52" s="219"/>
      <c r="AI52" s="219"/>
      <c r="AJ52" s="288"/>
      <c r="AK52" s="256"/>
      <c r="AL52" s="256"/>
    </row>
    <row r="53" spans="1:38" ht="12.75" customHeight="1" x14ac:dyDescent="0.25">
      <c r="A53" s="244"/>
      <c r="B53" s="287"/>
      <c r="C53" s="719" t="s">
        <v>123</v>
      </c>
      <c r="D53" s="720"/>
      <c r="E53" s="720"/>
      <c r="F53" s="720"/>
      <c r="G53" s="720"/>
      <c r="H53" s="720"/>
      <c r="I53" s="720"/>
      <c r="J53" s="721"/>
      <c r="K53" s="717" t="s">
        <v>103</v>
      </c>
      <c r="L53" s="717"/>
      <c r="M53" s="226" t="s">
        <v>149</v>
      </c>
      <c r="N53" s="219"/>
      <c r="O53" s="221"/>
      <c r="P53" s="219"/>
      <c r="Q53" s="219"/>
      <c r="R53" s="219"/>
      <c r="S53" s="219"/>
      <c r="T53" s="219"/>
      <c r="U53" s="219"/>
      <c r="V53" s="219"/>
      <c r="W53" s="219"/>
      <c r="X53" s="219"/>
      <c r="Y53" s="219"/>
      <c r="Z53" s="219"/>
      <c r="AA53" s="228"/>
      <c r="AB53" s="228"/>
      <c r="AC53" s="219"/>
      <c r="AD53" s="219"/>
      <c r="AE53" s="219"/>
      <c r="AF53" s="219"/>
      <c r="AG53" s="219"/>
      <c r="AH53" s="219"/>
      <c r="AI53" s="219"/>
      <c r="AJ53" s="288"/>
      <c r="AK53" s="256"/>
      <c r="AL53" s="228"/>
    </row>
    <row r="54" spans="1:38" ht="7" customHeight="1" x14ac:dyDescent="0.25">
      <c r="A54" s="244"/>
      <c r="B54" s="287"/>
      <c r="C54" s="219"/>
      <c r="D54" s="218"/>
      <c r="E54" s="218"/>
      <c r="F54" s="218"/>
      <c r="G54" s="218"/>
      <c r="H54" s="219"/>
      <c r="I54" s="228"/>
      <c r="J54" s="228"/>
      <c r="K54" s="219"/>
      <c r="L54" s="215"/>
      <c r="M54" s="219"/>
      <c r="N54" s="219"/>
      <c r="O54" s="221"/>
      <c r="P54" s="219"/>
      <c r="Q54" s="219"/>
      <c r="R54" s="219"/>
      <c r="S54" s="219"/>
      <c r="T54" s="219"/>
      <c r="U54" s="219"/>
      <c r="V54" s="219"/>
      <c r="W54" s="219"/>
      <c r="X54" s="219"/>
      <c r="Y54" s="219"/>
      <c r="Z54" s="219"/>
      <c r="AA54" s="228"/>
      <c r="AB54" s="228"/>
      <c r="AC54" s="219"/>
      <c r="AD54" s="219"/>
      <c r="AE54" s="219"/>
      <c r="AF54" s="219"/>
      <c r="AG54" s="219"/>
      <c r="AH54" s="219"/>
      <c r="AI54" s="219"/>
      <c r="AJ54" s="288"/>
      <c r="AK54" s="256"/>
      <c r="AL54" s="228"/>
    </row>
    <row r="55" spans="1:38" ht="12.75" customHeight="1" x14ac:dyDescent="0.25">
      <c r="A55" s="244"/>
      <c r="B55" s="287"/>
      <c r="C55" s="219"/>
      <c r="D55" s="227"/>
      <c r="E55" s="718" t="s">
        <v>460</v>
      </c>
      <c r="F55" s="718"/>
      <c r="G55" s="718"/>
      <c r="H55" s="718"/>
      <c r="I55" s="718"/>
      <c r="J55" s="718"/>
      <c r="K55" s="718"/>
      <c r="L55" s="718"/>
      <c r="M55" s="718"/>
      <c r="N55" s="227"/>
      <c r="O55" s="219"/>
      <c r="P55" s="713" t="s">
        <v>10</v>
      </c>
      <c r="Q55" s="713"/>
      <c r="R55" s="713"/>
      <c r="S55" s="713"/>
      <c r="T55" s="713"/>
      <c r="U55" s="713"/>
      <c r="V55" s="713"/>
      <c r="W55" s="713"/>
      <c r="X55" s="713"/>
      <c r="Y55" s="713"/>
      <c r="Z55" s="713"/>
      <c r="AA55" s="713"/>
      <c r="AB55" s="713"/>
      <c r="AC55" s="713"/>
      <c r="AD55" s="219"/>
      <c r="AE55" s="219"/>
      <c r="AF55" s="219"/>
      <c r="AG55" s="219"/>
      <c r="AH55" s="219"/>
      <c r="AI55" s="219"/>
      <c r="AJ55" s="288"/>
      <c r="AK55" s="256"/>
      <c r="AL55" s="228"/>
    </row>
    <row r="56" spans="1:38" ht="7" customHeight="1" x14ac:dyDescent="0.25">
      <c r="A56" s="244"/>
      <c r="B56" s="287"/>
      <c r="C56" s="219"/>
      <c r="D56" s="218"/>
      <c r="E56" s="218"/>
      <c r="F56" s="218"/>
      <c r="G56" s="218"/>
      <c r="H56" s="219"/>
      <c r="I56" s="228"/>
      <c r="J56" s="228"/>
      <c r="K56" s="219"/>
      <c r="L56" s="215"/>
      <c r="M56" s="219"/>
      <c r="N56" s="215"/>
      <c r="O56" s="219"/>
      <c r="P56" s="219"/>
      <c r="Q56" s="221"/>
      <c r="R56" s="219"/>
      <c r="S56" s="219"/>
      <c r="T56" s="219"/>
      <c r="U56" s="219"/>
      <c r="V56" s="219"/>
      <c r="W56" s="219"/>
      <c r="X56" s="219"/>
      <c r="Y56" s="219"/>
      <c r="Z56" s="219"/>
      <c r="AA56" s="219"/>
      <c r="AB56" s="219"/>
      <c r="AC56" s="219"/>
      <c r="AD56" s="219"/>
      <c r="AE56" s="219"/>
      <c r="AF56" s="219"/>
      <c r="AG56" s="219"/>
      <c r="AH56" s="219"/>
      <c r="AI56" s="219"/>
      <c r="AJ56" s="288"/>
      <c r="AK56" s="256"/>
      <c r="AL56" s="256"/>
    </row>
    <row r="57" spans="1:38" ht="12.75" customHeight="1" x14ac:dyDescent="0.25">
      <c r="A57" s="244"/>
      <c r="B57" s="287"/>
      <c r="C57" s="219"/>
      <c r="D57" s="218"/>
      <c r="E57" s="218"/>
      <c r="F57" s="218"/>
      <c r="G57" s="218"/>
      <c r="H57" s="219"/>
      <c r="I57" s="228"/>
      <c r="J57" s="228"/>
      <c r="K57" s="219"/>
      <c r="L57" s="215"/>
      <c r="M57" s="228"/>
      <c r="N57" s="227"/>
      <c r="O57" s="235"/>
      <c r="P57" s="767" t="s">
        <v>471</v>
      </c>
      <c r="Q57" s="767"/>
      <c r="R57" s="767"/>
      <c r="S57" s="767"/>
      <c r="T57" s="767"/>
      <c r="U57" s="782"/>
      <c r="V57" s="783"/>
      <c r="W57" s="783"/>
      <c r="X57" s="783"/>
      <c r="Y57" s="783"/>
      <c r="Z57" s="783"/>
      <c r="AA57" s="783"/>
      <c r="AB57" s="783"/>
      <c r="AC57" s="783"/>
      <c r="AD57" s="783"/>
      <c r="AE57" s="783"/>
      <c r="AF57" s="783"/>
      <c r="AG57" s="783"/>
      <c r="AH57" s="784"/>
      <c r="AI57" s="219"/>
      <c r="AJ57" s="288"/>
      <c r="AK57" s="256"/>
      <c r="AL57" s="256"/>
    </row>
    <row r="58" spans="1:38" ht="11.5" customHeight="1" x14ac:dyDescent="0.25">
      <c r="A58" s="244"/>
      <c r="B58" s="287"/>
      <c r="C58" s="219"/>
      <c r="D58" s="218"/>
      <c r="E58" s="218"/>
      <c r="F58" s="218"/>
      <c r="G58" s="218"/>
      <c r="H58" s="219"/>
      <c r="I58" s="228"/>
      <c r="J58" s="228"/>
      <c r="K58" s="219"/>
      <c r="L58" s="215"/>
      <c r="M58" s="219"/>
      <c r="N58" s="215"/>
      <c r="O58" s="219"/>
      <c r="P58" s="219"/>
      <c r="Q58" s="221"/>
      <c r="R58" s="219"/>
      <c r="S58" s="219"/>
      <c r="T58" s="219"/>
      <c r="U58" s="219"/>
      <c r="V58" s="219"/>
      <c r="W58" s="219"/>
      <c r="X58" s="219"/>
      <c r="Y58" s="219"/>
      <c r="Z58" s="219"/>
      <c r="AA58" s="219"/>
      <c r="AB58" s="219"/>
      <c r="AC58" s="219"/>
      <c r="AD58" s="219"/>
      <c r="AE58" s="219"/>
      <c r="AF58" s="219"/>
      <c r="AG58" s="219"/>
      <c r="AH58" s="219"/>
      <c r="AI58" s="219"/>
      <c r="AJ58" s="288"/>
      <c r="AK58" s="256"/>
      <c r="AL58" s="256"/>
    </row>
    <row r="59" spans="1:38" ht="12.75" customHeight="1" x14ac:dyDescent="0.25">
      <c r="A59" s="244"/>
      <c r="B59" s="287"/>
      <c r="C59" s="719" t="s">
        <v>124</v>
      </c>
      <c r="D59" s="720"/>
      <c r="E59" s="720"/>
      <c r="F59" s="720"/>
      <c r="G59" s="720"/>
      <c r="H59" s="720"/>
      <c r="I59" s="720"/>
      <c r="J59" s="721"/>
      <c r="K59" s="717" t="s">
        <v>103</v>
      </c>
      <c r="L59" s="717"/>
      <c r="M59" s="226" t="s">
        <v>149</v>
      </c>
      <c r="N59" s="219"/>
      <c r="O59" s="221"/>
      <c r="P59" s="219"/>
      <c r="Q59" s="219"/>
      <c r="R59" s="219"/>
      <c r="S59" s="219"/>
      <c r="T59" s="219"/>
      <c r="U59" s="219"/>
      <c r="V59" s="219"/>
      <c r="W59" s="219"/>
      <c r="X59" s="219"/>
      <c r="Y59" s="219"/>
      <c r="Z59" s="219"/>
      <c r="AA59" s="219"/>
      <c r="AB59" s="219"/>
      <c r="AC59" s="219"/>
      <c r="AD59" s="219"/>
      <c r="AE59" s="219"/>
      <c r="AF59" s="219"/>
      <c r="AG59" s="219"/>
      <c r="AH59" s="219"/>
      <c r="AI59" s="219"/>
      <c r="AJ59" s="288"/>
      <c r="AK59" s="256"/>
      <c r="AL59" s="256"/>
    </row>
    <row r="60" spans="1:38" ht="7" customHeight="1" x14ac:dyDescent="0.25">
      <c r="A60" s="244"/>
      <c r="B60" s="287"/>
      <c r="C60" s="219"/>
      <c r="D60" s="218"/>
      <c r="E60" s="219"/>
      <c r="F60" s="219"/>
      <c r="G60" s="219"/>
      <c r="H60" s="219"/>
      <c r="I60" s="228"/>
      <c r="J60" s="228"/>
      <c r="K60" s="219"/>
      <c r="L60" s="215"/>
      <c r="M60" s="219"/>
      <c r="N60" s="219"/>
      <c r="O60" s="221"/>
      <c r="P60" s="219"/>
      <c r="Q60" s="219"/>
      <c r="R60" s="219"/>
      <c r="S60" s="219"/>
      <c r="T60" s="219"/>
      <c r="U60" s="219"/>
      <c r="V60" s="219"/>
      <c r="W60" s="219"/>
      <c r="X60" s="219"/>
      <c r="Y60" s="219"/>
      <c r="Z60" s="219"/>
      <c r="AA60" s="219"/>
      <c r="AB60" s="219"/>
      <c r="AC60" s="219"/>
      <c r="AD60" s="219"/>
      <c r="AE60" s="219"/>
      <c r="AF60" s="219"/>
      <c r="AG60" s="219"/>
      <c r="AH60" s="219"/>
      <c r="AI60" s="219"/>
      <c r="AJ60" s="288"/>
      <c r="AK60" s="256"/>
      <c r="AL60" s="256"/>
    </row>
    <row r="61" spans="1:38" ht="12.75" customHeight="1" x14ac:dyDescent="0.25">
      <c r="A61" s="244"/>
      <c r="B61" s="287"/>
      <c r="C61" s="236"/>
      <c r="D61" s="227"/>
      <c r="E61" s="718" t="s">
        <v>460</v>
      </c>
      <c r="F61" s="718"/>
      <c r="G61" s="718"/>
      <c r="H61" s="718"/>
      <c r="I61" s="718"/>
      <c r="J61" s="718"/>
      <c r="K61" s="718"/>
      <c r="L61" s="718"/>
      <c r="M61" s="718"/>
      <c r="N61" s="227"/>
      <c r="O61" s="215"/>
      <c r="P61" s="713" t="s">
        <v>617</v>
      </c>
      <c r="Q61" s="713"/>
      <c r="R61" s="713"/>
      <c r="S61" s="713"/>
      <c r="T61" s="713"/>
      <c r="U61" s="713"/>
      <c r="V61" s="713"/>
      <c r="W61" s="713"/>
      <c r="X61" s="713"/>
      <c r="Y61" s="219" t="s">
        <v>15</v>
      </c>
      <c r="Z61" s="289" t="s">
        <v>618</v>
      </c>
      <c r="AA61" s="289"/>
      <c r="AB61" s="289"/>
      <c r="AC61" s="289"/>
      <c r="AD61" s="289"/>
      <c r="AE61" s="289"/>
      <c r="AF61" s="289"/>
      <c r="AG61" s="219"/>
      <c r="AH61" s="219"/>
      <c r="AI61" s="219"/>
      <c r="AJ61" s="288"/>
      <c r="AK61" s="256"/>
      <c r="AL61" s="256"/>
    </row>
    <row r="62" spans="1:38" ht="7" customHeight="1" x14ac:dyDescent="0.25">
      <c r="A62" s="244"/>
      <c r="B62" s="287"/>
      <c r="C62" s="236"/>
      <c r="D62" s="197"/>
      <c r="E62" s="237"/>
      <c r="F62" s="237"/>
      <c r="G62" s="237"/>
      <c r="H62" s="197"/>
      <c r="I62" s="228"/>
      <c r="J62" s="228"/>
      <c r="K62" s="219"/>
      <c r="L62" s="215"/>
      <c r="M62" s="219"/>
      <c r="N62" s="215"/>
      <c r="O62" s="219"/>
      <c r="P62" s="225"/>
      <c r="Q62" s="221"/>
      <c r="R62" s="219"/>
      <c r="S62" s="219"/>
      <c r="T62" s="219"/>
      <c r="U62" s="219"/>
      <c r="V62" s="219"/>
      <c r="W62" s="219"/>
      <c r="X62" s="219"/>
      <c r="Y62" s="219"/>
      <c r="Z62" s="219"/>
      <c r="AA62" s="219"/>
      <c r="AB62" s="219"/>
      <c r="AC62" s="219"/>
      <c r="AD62" s="219"/>
      <c r="AE62" s="219"/>
      <c r="AF62" s="219"/>
      <c r="AG62" s="219"/>
      <c r="AH62" s="219"/>
      <c r="AI62" s="219"/>
      <c r="AJ62" s="288"/>
      <c r="AK62" s="256"/>
      <c r="AL62" s="256"/>
    </row>
    <row r="63" spans="1:38" ht="12.75" customHeight="1" x14ac:dyDescent="0.25">
      <c r="A63" s="244"/>
      <c r="B63" s="287"/>
      <c r="C63" s="236"/>
      <c r="D63" s="197"/>
      <c r="E63" s="237"/>
      <c r="F63" s="237"/>
      <c r="G63" s="237"/>
      <c r="H63" s="197"/>
      <c r="I63" s="228"/>
      <c r="J63" s="228"/>
      <c r="K63" s="219"/>
      <c r="L63" s="215"/>
      <c r="M63" s="228"/>
      <c r="N63" s="227"/>
      <c r="O63" s="235"/>
      <c r="P63" s="767" t="s">
        <v>471</v>
      </c>
      <c r="Q63" s="767"/>
      <c r="R63" s="767"/>
      <c r="S63" s="767"/>
      <c r="T63" s="767"/>
      <c r="U63" s="782"/>
      <c r="V63" s="783"/>
      <c r="W63" s="783"/>
      <c r="X63" s="783"/>
      <c r="Y63" s="783"/>
      <c r="Z63" s="783"/>
      <c r="AA63" s="783"/>
      <c r="AB63" s="783"/>
      <c r="AC63" s="783"/>
      <c r="AD63" s="783"/>
      <c r="AE63" s="783"/>
      <c r="AF63" s="783"/>
      <c r="AG63" s="783"/>
      <c r="AH63" s="784"/>
      <c r="AI63" s="219"/>
      <c r="AJ63" s="288"/>
      <c r="AK63" s="256"/>
      <c r="AL63" s="256"/>
    </row>
    <row r="64" spans="1:38" ht="11.5" customHeight="1" x14ac:dyDescent="0.25">
      <c r="A64" s="244"/>
      <c r="B64" s="287"/>
      <c r="C64" s="236"/>
      <c r="D64" s="197"/>
      <c r="E64" s="237"/>
      <c r="F64" s="237"/>
      <c r="G64" s="237"/>
      <c r="H64" s="197"/>
      <c r="I64" s="228"/>
      <c r="J64" s="228"/>
      <c r="K64" s="219"/>
      <c r="L64" s="215"/>
      <c r="M64" s="219"/>
      <c r="N64" s="215"/>
      <c r="O64" s="219"/>
      <c r="P64" s="225"/>
      <c r="Q64" s="221"/>
      <c r="R64" s="219"/>
      <c r="S64" s="219"/>
      <c r="T64" s="219"/>
      <c r="U64" s="219"/>
      <c r="V64" s="219"/>
      <c r="W64" s="219"/>
      <c r="X64" s="219"/>
      <c r="Y64" s="219"/>
      <c r="Z64" s="219"/>
      <c r="AA64" s="219"/>
      <c r="AB64" s="219"/>
      <c r="AC64" s="219"/>
      <c r="AD64" s="219"/>
      <c r="AE64" s="219"/>
      <c r="AF64" s="219"/>
      <c r="AG64" s="219"/>
      <c r="AH64" s="219"/>
      <c r="AI64" s="219"/>
      <c r="AJ64" s="288"/>
      <c r="AK64" s="256"/>
      <c r="AL64" s="256"/>
    </row>
    <row r="65" spans="1:56" ht="12.75" customHeight="1" x14ac:dyDescent="0.25">
      <c r="A65" s="244"/>
      <c r="B65" s="287"/>
      <c r="C65" s="757" t="s">
        <v>533</v>
      </c>
      <c r="D65" s="758"/>
      <c r="E65" s="758"/>
      <c r="F65" s="758"/>
      <c r="G65" s="758"/>
      <c r="H65" s="758"/>
      <c r="I65" s="758"/>
      <c r="J65" s="759"/>
      <c r="M65" s="226" t="s">
        <v>149</v>
      </c>
      <c r="N65" s="225"/>
      <c r="O65" s="221"/>
      <c r="P65" s="219"/>
      <c r="Q65" s="219"/>
      <c r="R65" s="219"/>
      <c r="S65" s="219"/>
      <c r="T65" s="219"/>
      <c r="U65" s="219"/>
      <c r="V65" s="219"/>
      <c r="W65" s="219"/>
      <c r="X65" s="219"/>
      <c r="Y65" s="219"/>
      <c r="Z65" s="219"/>
      <c r="AA65" s="219"/>
      <c r="AB65" s="219"/>
      <c r="AC65" s="219"/>
      <c r="AD65" s="219"/>
      <c r="AE65" s="219"/>
      <c r="AF65" s="219"/>
      <c r="AG65" s="228"/>
      <c r="AH65" s="228"/>
      <c r="AI65" s="219"/>
      <c r="AJ65" s="288"/>
      <c r="AK65" s="256"/>
      <c r="AL65" s="256"/>
    </row>
    <row r="66" spans="1:56" ht="7" customHeight="1" x14ac:dyDescent="0.25">
      <c r="A66" s="244"/>
      <c r="B66" s="287"/>
      <c r="C66" s="236"/>
      <c r="D66" s="197"/>
      <c r="E66" s="237"/>
      <c r="F66" s="237"/>
      <c r="G66" s="237"/>
      <c r="H66" s="197"/>
      <c r="I66" s="219"/>
      <c r="J66" s="215"/>
      <c r="K66" s="219"/>
      <c r="L66" s="215"/>
      <c r="M66" s="219"/>
      <c r="N66" s="225"/>
      <c r="O66" s="221"/>
      <c r="P66" s="787"/>
      <c r="Q66" s="787"/>
      <c r="R66" s="787"/>
      <c r="S66" s="787"/>
      <c r="T66" s="787"/>
      <c r="U66" s="787"/>
      <c r="V66" s="787"/>
      <c r="W66" s="787"/>
      <c r="X66" s="787"/>
      <c r="Y66" s="787"/>
      <c r="Z66" s="787"/>
      <c r="AA66" s="787"/>
      <c r="AB66" s="787"/>
      <c r="AC66" s="787"/>
      <c r="AD66" s="787"/>
      <c r="AE66" s="787"/>
      <c r="AF66" s="787"/>
      <c r="AG66" s="787"/>
      <c r="AH66" s="787"/>
      <c r="AI66" s="219"/>
      <c r="AJ66" s="288"/>
      <c r="AK66" s="256"/>
      <c r="AL66" s="256"/>
    </row>
    <row r="67" spans="1:56" ht="12.75" customHeight="1" x14ac:dyDescent="0.25">
      <c r="A67" s="244"/>
      <c r="B67" s="287"/>
      <c r="C67" s="236"/>
      <c r="D67" s="197"/>
      <c r="E67" s="713" t="s">
        <v>623</v>
      </c>
      <c r="F67" s="713"/>
      <c r="G67" s="713"/>
      <c r="H67" s="713"/>
      <c r="I67" s="713"/>
      <c r="J67" s="215"/>
      <c r="K67" s="219"/>
      <c r="L67" s="228"/>
      <c r="M67" s="228"/>
      <c r="N67" s="227"/>
      <c r="O67" s="215"/>
      <c r="P67" s="401" t="s">
        <v>621</v>
      </c>
      <c r="Q67" s="401"/>
      <c r="R67" s="401"/>
      <c r="S67" s="401"/>
      <c r="T67" s="401"/>
      <c r="U67" s="790" t="s">
        <v>622</v>
      </c>
      <c r="V67" s="790"/>
      <c r="W67" s="790"/>
      <c r="X67" s="790"/>
      <c r="Y67" s="790"/>
      <c r="Z67" s="790"/>
      <c r="AA67" s="790"/>
      <c r="AB67" s="402" t="s">
        <v>15</v>
      </c>
      <c r="AC67" s="785" t="s">
        <v>620</v>
      </c>
      <c r="AD67" s="785"/>
      <c r="AE67" s="785"/>
      <c r="AF67" s="785"/>
      <c r="AG67" s="785"/>
      <c r="AH67" s="785"/>
      <c r="AI67" s="215"/>
      <c r="AJ67" s="293"/>
      <c r="AK67" s="256"/>
      <c r="AL67" s="256"/>
    </row>
    <row r="68" spans="1:56" ht="7" customHeight="1" x14ac:dyDescent="0.25">
      <c r="A68" s="244"/>
      <c r="B68" s="287"/>
      <c r="C68" s="236"/>
      <c r="D68" s="197"/>
      <c r="E68" s="237"/>
      <c r="F68" s="237"/>
      <c r="G68" s="237"/>
      <c r="H68" s="197"/>
      <c r="I68" s="215"/>
      <c r="J68" s="215"/>
      <c r="K68" s="215"/>
      <c r="L68" s="215"/>
      <c r="M68" s="219"/>
      <c r="N68" s="215"/>
      <c r="O68" s="219"/>
      <c r="P68" s="225"/>
      <c r="Q68" s="221"/>
      <c r="R68" s="219"/>
      <c r="S68" s="219"/>
      <c r="T68" s="219"/>
      <c r="U68" s="219"/>
      <c r="V68" s="219"/>
      <c r="W68" s="219"/>
      <c r="X68" s="219"/>
      <c r="Y68" s="219"/>
      <c r="Z68" s="219"/>
      <c r="AA68" s="219"/>
      <c r="AB68" s="219"/>
      <c r="AC68" s="219"/>
      <c r="AD68" s="219"/>
      <c r="AE68" s="219"/>
      <c r="AF68" s="219"/>
      <c r="AG68" s="219"/>
      <c r="AH68" s="219"/>
      <c r="AI68" s="219"/>
      <c r="AJ68" s="288"/>
      <c r="AK68" s="256"/>
      <c r="AL68" s="256"/>
      <c r="AM68" s="303"/>
      <c r="AN68" s="304"/>
      <c r="AO68" s="304"/>
      <c r="AP68" s="304"/>
      <c r="AQ68" s="304"/>
      <c r="AR68" s="304"/>
      <c r="AS68" s="304"/>
      <c r="AT68" s="304"/>
      <c r="AU68" s="304"/>
      <c r="AV68" s="304"/>
      <c r="AW68" s="304"/>
      <c r="AX68" s="304"/>
      <c r="AY68" s="304"/>
      <c r="AZ68" s="304"/>
      <c r="BA68" s="304"/>
      <c r="BB68" s="304"/>
      <c r="BC68" s="304"/>
      <c r="BD68" s="304"/>
    </row>
    <row r="69" spans="1:56" ht="12.75" customHeight="1" x14ac:dyDescent="0.25">
      <c r="A69" s="244"/>
      <c r="B69" s="287"/>
      <c r="C69" s="215"/>
      <c r="D69" s="215"/>
      <c r="E69" s="713" t="s">
        <v>624</v>
      </c>
      <c r="F69" s="713"/>
      <c r="G69" s="713"/>
      <c r="H69" s="713"/>
      <c r="I69" s="713"/>
      <c r="J69" s="713"/>
      <c r="K69" s="215"/>
      <c r="L69" s="228"/>
      <c r="M69" s="228"/>
      <c r="N69" s="227"/>
      <c r="O69" s="219"/>
      <c r="P69" s="234" t="s">
        <v>344</v>
      </c>
      <c r="Q69" s="228"/>
      <c r="R69" s="228"/>
      <c r="S69" s="228"/>
      <c r="T69" s="228"/>
      <c r="U69" s="228"/>
      <c r="V69" s="228"/>
      <c r="W69" s="228"/>
      <c r="X69" s="228"/>
      <c r="Y69" s="228"/>
      <c r="Z69" s="228"/>
      <c r="AA69" s="228"/>
      <c r="AB69" s="305"/>
      <c r="AC69" s="305"/>
      <c r="AD69" s="228"/>
      <c r="AE69" s="305"/>
      <c r="AF69" s="305"/>
      <c r="AG69" s="788"/>
      <c r="AH69" s="789"/>
      <c r="AI69" s="219"/>
      <c r="AJ69" s="288"/>
      <c r="AK69" s="256"/>
      <c r="AL69" s="256"/>
      <c r="AM69" s="304"/>
      <c r="AN69" s="304"/>
      <c r="AO69" s="304"/>
      <c r="AP69" s="304"/>
      <c r="AQ69" s="304"/>
      <c r="AR69" s="304"/>
      <c r="AS69" s="304"/>
      <c r="AT69" s="304"/>
      <c r="AU69" s="304"/>
      <c r="AV69" s="304"/>
      <c r="AW69" s="304"/>
      <c r="AX69" s="304"/>
      <c r="AY69" s="304"/>
      <c r="AZ69" s="304"/>
      <c r="BA69" s="304"/>
      <c r="BB69" s="304"/>
      <c r="BC69" s="304"/>
      <c r="BD69" s="304"/>
    </row>
    <row r="70" spans="1:56" ht="7" customHeight="1" x14ac:dyDescent="0.25">
      <c r="A70" s="244"/>
      <c r="B70" s="287"/>
      <c r="C70" s="236"/>
      <c r="D70" s="197"/>
      <c r="E70" s="237"/>
      <c r="F70" s="237"/>
      <c r="G70" s="237"/>
      <c r="H70" s="197"/>
      <c r="I70" s="215"/>
      <c r="J70" s="215"/>
      <c r="K70" s="215"/>
      <c r="L70" s="215"/>
      <c r="M70" s="219"/>
      <c r="N70" s="228"/>
      <c r="O70" s="228"/>
      <c r="P70" s="228"/>
      <c r="Q70" s="228"/>
      <c r="R70" s="228"/>
      <c r="S70" s="228"/>
      <c r="T70" s="228"/>
      <c r="U70" s="228"/>
      <c r="V70" s="305"/>
      <c r="W70" s="305"/>
      <c r="X70" s="305"/>
      <c r="Y70" s="305"/>
      <c r="Z70" s="305"/>
      <c r="AA70" s="305"/>
      <c r="AB70" s="305"/>
      <c r="AC70" s="305"/>
      <c r="AD70" s="305"/>
      <c r="AE70" s="305"/>
      <c r="AF70" s="305"/>
      <c r="AG70" s="305"/>
      <c r="AH70" s="305"/>
      <c r="AI70" s="219"/>
      <c r="AJ70" s="288"/>
      <c r="AK70" s="256"/>
      <c r="AL70" s="256"/>
    </row>
    <row r="71" spans="1:56" ht="12.75" customHeight="1" x14ac:dyDescent="0.25">
      <c r="A71" s="244"/>
      <c r="B71" s="287"/>
      <c r="C71" s="236"/>
      <c r="D71" s="197"/>
      <c r="E71" s="237"/>
      <c r="F71" s="237"/>
      <c r="G71" s="237"/>
      <c r="H71" s="197"/>
      <c r="I71" s="215"/>
      <c r="J71" s="215"/>
      <c r="K71" s="215"/>
      <c r="L71" s="228"/>
      <c r="M71" s="228"/>
      <c r="N71" s="228"/>
      <c r="O71" s="321"/>
      <c r="P71" s="227"/>
      <c r="Q71" s="305"/>
      <c r="R71" s="786" t="s">
        <v>534</v>
      </c>
      <c r="S71" s="786"/>
      <c r="T71" s="786"/>
      <c r="U71" s="786"/>
      <c r="V71" s="786"/>
      <c r="W71" s="786"/>
      <c r="X71" s="786"/>
      <c r="Y71" s="786"/>
      <c r="Z71" s="786"/>
      <c r="AA71" s="786"/>
      <c r="AB71" s="786"/>
      <c r="AC71" s="786"/>
      <c r="AD71" s="786"/>
      <c r="AE71" s="786"/>
      <c r="AF71" s="786"/>
      <c r="AG71" s="786"/>
      <c r="AH71" s="786"/>
      <c r="AI71" s="219"/>
      <c r="AJ71" s="288"/>
      <c r="AK71" s="256"/>
      <c r="AL71" s="256"/>
      <c r="AN71" s="306"/>
    </row>
    <row r="72" spans="1:56" ht="7" customHeight="1" x14ac:dyDescent="0.25">
      <c r="A72" s="244"/>
      <c r="B72" s="287"/>
      <c r="C72" s="236"/>
      <c r="D72" s="197"/>
      <c r="E72" s="237"/>
      <c r="F72" s="237"/>
      <c r="G72" s="237"/>
      <c r="H72" s="197"/>
      <c r="I72" s="215"/>
      <c r="J72" s="215"/>
      <c r="K72" s="215"/>
      <c r="L72" s="215"/>
      <c r="M72" s="219"/>
      <c r="N72" s="219"/>
      <c r="O72" s="219"/>
      <c r="P72" s="225"/>
      <c r="Q72" s="221"/>
      <c r="R72" s="219"/>
      <c r="S72" s="219"/>
      <c r="T72" s="219"/>
      <c r="U72" s="219"/>
      <c r="V72" s="219"/>
      <c r="W72" s="219"/>
      <c r="X72" s="219"/>
      <c r="Y72" s="219"/>
      <c r="Z72" s="219"/>
      <c r="AA72" s="219"/>
      <c r="AB72" s="219"/>
      <c r="AC72" s="219"/>
      <c r="AD72" s="219"/>
      <c r="AE72" s="219"/>
      <c r="AF72" s="219"/>
      <c r="AG72" s="219"/>
      <c r="AH72" s="219"/>
      <c r="AI72" s="219"/>
      <c r="AJ72" s="288"/>
      <c r="AK72" s="256"/>
      <c r="AL72" s="256"/>
    </row>
    <row r="73" spans="1:56" ht="12.75" customHeight="1" x14ac:dyDescent="0.25">
      <c r="A73" s="244"/>
      <c r="B73" s="287"/>
      <c r="C73" s="236"/>
      <c r="D73" s="197"/>
      <c r="E73" s="237"/>
      <c r="F73" s="237"/>
      <c r="G73" s="237"/>
      <c r="H73" s="197"/>
      <c r="I73" s="215"/>
      <c r="J73" s="215"/>
      <c r="K73" s="215"/>
      <c r="L73" s="228"/>
      <c r="M73" s="228"/>
      <c r="N73" s="227"/>
      <c r="O73" s="219"/>
      <c r="P73" s="760" t="s">
        <v>147</v>
      </c>
      <c r="Q73" s="760"/>
      <c r="R73" s="760"/>
      <c r="S73" s="760"/>
      <c r="T73" s="760"/>
      <c r="U73" s="760"/>
      <c r="V73" s="760"/>
      <c r="W73" s="760"/>
      <c r="X73" s="760"/>
      <c r="Y73" s="760"/>
      <c r="Z73" s="760"/>
      <c r="AA73" s="760"/>
      <c r="AB73" s="760"/>
      <c r="AC73" s="760"/>
      <c r="AD73" s="760"/>
      <c r="AE73" s="760"/>
      <c r="AF73" s="760"/>
      <c r="AG73" s="760"/>
      <c r="AH73" s="760"/>
      <c r="AI73" s="322"/>
      <c r="AJ73" s="323"/>
      <c r="AK73" s="256"/>
      <c r="AL73" s="256"/>
    </row>
    <row r="74" spans="1:56" ht="11.5" customHeight="1" thickBot="1" x14ac:dyDescent="0.3">
      <c r="A74" s="244"/>
      <c r="B74" s="290"/>
      <c r="C74" s="252"/>
      <c r="D74" s="251"/>
      <c r="E74" s="250"/>
      <c r="F74" s="250"/>
      <c r="G74" s="251"/>
      <c r="H74" s="251"/>
      <c r="I74" s="252"/>
      <c r="J74" s="252"/>
      <c r="K74" s="252"/>
      <c r="L74" s="252"/>
      <c r="M74" s="252"/>
      <c r="N74" s="252"/>
      <c r="O74" s="250"/>
      <c r="P74" s="252"/>
      <c r="Q74" s="252"/>
      <c r="R74" s="252"/>
      <c r="S74" s="252"/>
      <c r="T74" s="252"/>
      <c r="U74" s="252"/>
      <c r="V74" s="252"/>
      <c r="W74" s="252"/>
      <c r="X74" s="252"/>
      <c r="Y74" s="252"/>
      <c r="Z74" s="252"/>
      <c r="AA74" s="252"/>
      <c r="AB74" s="252"/>
      <c r="AC74" s="252"/>
      <c r="AD74" s="252"/>
      <c r="AE74" s="252"/>
      <c r="AF74" s="252"/>
      <c r="AG74" s="252"/>
      <c r="AH74" s="252"/>
      <c r="AI74" s="252"/>
      <c r="AJ74" s="291"/>
      <c r="AK74" s="228"/>
      <c r="AL74" s="228"/>
      <c r="AM74" s="222"/>
      <c r="AN74" s="222"/>
      <c r="AO74" s="222"/>
      <c r="AP74" s="222"/>
      <c r="AQ74" s="222"/>
      <c r="AR74" s="222"/>
      <c r="AS74" s="222"/>
      <c r="AT74" s="222"/>
      <c r="AU74" s="222"/>
      <c r="AV74" s="222"/>
      <c r="AW74" s="222"/>
      <c r="AX74" s="222"/>
      <c r="AY74" s="222"/>
      <c r="AZ74" s="222"/>
      <c r="BA74" s="222"/>
      <c r="BB74" s="222"/>
    </row>
    <row r="75" spans="1:56" ht="12.75" customHeight="1" x14ac:dyDescent="0.25">
      <c r="A75" s="244"/>
      <c r="B75" s="292"/>
      <c r="C75" s="215"/>
      <c r="D75" s="197"/>
      <c r="E75" s="237"/>
      <c r="F75" s="237"/>
      <c r="G75" s="197"/>
      <c r="H75" s="197"/>
      <c r="I75" s="215"/>
      <c r="J75" s="215"/>
      <c r="K75" s="215"/>
      <c r="L75" s="215"/>
      <c r="M75" s="215"/>
      <c r="N75" s="215"/>
      <c r="O75" s="215"/>
      <c r="P75" s="215"/>
      <c r="Q75" s="215"/>
      <c r="R75" s="215"/>
      <c r="S75" s="215"/>
      <c r="T75" s="215"/>
      <c r="U75" s="215"/>
      <c r="V75" s="215"/>
      <c r="W75" s="215"/>
      <c r="X75" s="215"/>
      <c r="Y75" s="215"/>
      <c r="Z75" s="215"/>
      <c r="AA75" s="215"/>
      <c r="AB75" s="215"/>
      <c r="AC75" s="215"/>
      <c r="AD75" s="215"/>
      <c r="AE75" s="215"/>
      <c r="AF75" s="215"/>
      <c r="AG75" s="215"/>
      <c r="AH75" s="215"/>
      <c r="AI75" s="215"/>
      <c r="AJ75" s="293"/>
      <c r="AK75" s="228"/>
      <c r="AL75" s="228"/>
      <c r="AM75" s="222"/>
      <c r="AN75" s="222"/>
      <c r="AO75" s="222"/>
      <c r="AP75" s="222"/>
      <c r="AQ75" s="222"/>
      <c r="AR75" s="222"/>
      <c r="AS75" s="222"/>
      <c r="AT75" s="222"/>
      <c r="AU75" s="222"/>
      <c r="AV75" s="222"/>
      <c r="AW75" s="222"/>
      <c r="AX75" s="222"/>
      <c r="AY75" s="222"/>
      <c r="AZ75" s="222"/>
      <c r="BA75" s="222"/>
      <c r="BB75" s="222"/>
    </row>
    <row r="76" spans="1:56" ht="12.75" customHeight="1" x14ac:dyDescent="0.3">
      <c r="A76" s="244"/>
      <c r="B76" s="292"/>
      <c r="C76" s="217" t="s">
        <v>21</v>
      </c>
      <c r="D76" s="228"/>
      <c r="E76" s="219"/>
      <c r="F76" s="219"/>
      <c r="G76" s="215"/>
      <c r="H76" s="215"/>
      <c r="I76" s="219"/>
      <c r="J76" s="219"/>
      <c r="K76" s="219"/>
      <c r="L76" s="219"/>
      <c r="M76" s="219"/>
      <c r="N76" s="228"/>
      <c r="O76" s="228"/>
      <c r="P76" s="228"/>
      <c r="Q76" s="305"/>
      <c r="R76" s="305"/>
      <c r="S76" s="305"/>
      <c r="T76" s="305"/>
      <c r="U76" s="305"/>
      <c r="V76" s="305"/>
      <c r="W76" s="305"/>
      <c r="X76" s="305"/>
      <c r="Y76" s="305"/>
      <c r="Z76" s="305"/>
      <c r="AA76" s="305"/>
      <c r="AB76" s="305"/>
      <c r="AC76" s="219"/>
      <c r="AD76" s="219"/>
      <c r="AE76" s="219"/>
      <c r="AF76" s="219"/>
      <c r="AG76" s="215"/>
      <c r="AH76" s="219"/>
      <c r="AI76" s="219"/>
      <c r="AJ76" s="288"/>
      <c r="AK76" s="294"/>
      <c r="AL76" s="256"/>
      <c r="AM76" s="222"/>
      <c r="AN76" s="222"/>
      <c r="AO76" s="222"/>
      <c r="AP76" s="222"/>
      <c r="AQ76" s="222"/>
      <c r="AR76" s="222"/>
      <c r="AS76" s="222"/>
      <c r="AT76" s="222"/>
      <c r="AU76" s="222"/>
      <c r="AV76" s="222"/>
      <c r="AW76" s="222"/>
      <c r="AX76" s="222"/>
      <c r="AY76" s="222"/>
      <c r="AZ76" s="222"/>
      <c r="BA76" s="222"/>
      <c r="BB76" s="222"/>
    </row>
    <row r="77" spans="1:56" ht="5.15" customHeight="1" x14ac:dyDescent="0.25">
      <c r="A77" s="244"/>
      <c r="B77" s="287"/>
      <c r="C77" s="219"/>
      <c r="D77" s="219"/>
      <c r="E77" s="219"/>
      <c r="F77" s="219"/>
      <c r="G77" s="215"/>
      <c r="H77" s="215"/>
      <c r="I77" s="219"/>
      <c r="J77" s="219"/>
      <c r="K77" s="219"/>
      <c r="L77" s="219"/>
      <c r="M77" s="219"/>
      <c r="N77" s="219"/>
      <c r="O77" s="219"/>
      <c r="P77" s="305"/>
      <c r="Q77" s="305"/>
      <c r="R77" s="305"/>
      <c r="S77" s="305"/>
      <c r="T77" s="305"/>
      <c r="U77" s="305"/>
      <c r="V77" s="305"/>
      <c r="W77" s="305"/>
      <c r="X77" s="305"/>
      <c r="Y77" s="305"/>
      <c r="Z77" s="305"/>
      <c r="AA77" s="305"/>
      <c r="AB77" s="305"/>
      <c r="AC77" s="219"/>
      <c r="AD77" s="219"/>
      <c r="AE77" s="219"/>
      <c r="AF77" s="219"/>
      <c r="AG77" s="215"/>
      <c r="AH77" s="219"/>
      <c r="AI77" s="219"/>
      <c r="AJ77" s="288"/>
      <c r="AK77" s="294"/>
      <c r="AL77" s="256"/>
      <c r="AM77" s="222"/>
      <c r="AN77" s="222"/>
      <c r="AO77" s="222"/>
      <c r="AP77" s="222"/>
      <c r="AQ77" s="222"/>
      <c r="AR77" s="222"/>
      <c r="AS77" s="222"/>
      <c r="AT77" s="222"/>
      <c r="AU77" s="222"/>
      <c r="AV77" s="222"/>
      <c r="AW77" s="222"/>
      <c r="AX77" s="222"/>
      <c r="AY77" s="222"/>
      <c r="AZ77" s="222"/>
      <c r="BA77" s="222"/>
      <c r="BB77" s="222"/>
    </row>
    <row r="78" spans="1:56" ht="12.75" customHeight="1" x14ac:dyDescent="0.25">
      <c r="A78" s="244"/>
      <c r="B78" s="295"/>
      <c r="C78" s="699" t="s">
        <v>726</v>
      </c>
      <c r="D78" s="700"/>
      <c r="E78" s="700"/>
      <c r="F78" s="700"/>
      <c r="G78" s="700"/>
      <c r="H78" s="700"/>
      <c r="I78" s="700"/>
      <c r="J78" s="701"/>
      <c r="K78" s="451" t="s">
        <v>660</v>
      </c>
      <c r="L78" s="222"/>
      <c r="M78" s="213"/>
      <c r="N78" s="222"/>
      <c r="AE78" s="219"/>
      <c r="AF78" s="219"/>
      <c r="AG78" s="215"/>
      <c r="AH78" s="219"/>
      <c r="AI78" s="219"/>
      <c r="AJ78" s="288"/>
      <c r="AK78" s="294"/>
      <c r="AL78" s="256"/>
      <c r="AM78" s="222"/>
      <c r="AN78" s="222"/>
      <c r="AO78" s="222"/>
      <c r="AP78" s="222"/>
      <c r="AQ78" s="222"/>
      <c r="AR78" s="222"/>
      <c r="AS78" s="222"/>
      <c r="AT78" s="222"/>
      <c r="AU78" s="222"/>
      <c r="AV78" s="222"/>
      <c r="AW78" s="222"/>
      <c r="AX78" s="222"/>
      <c r="AY78" s="222"/>
      <c r="AZ78" s="222"/>
      <c r="BA78" s="222"/>
      <c r="BB78" s="222"/>
    </row>
    <row r="79" spans="1:56" ht="12.75" customHeight="1" x14ac:dyDescent="0.25">
      <c r="A79" s="244"/>
      <c r="B79" s="295"/>
      <c r="C79" s="436"/>
      <c r="D79" s="437"/>
      <c r="E79" s="222"/>
      <c r="F79" s="222"/>
      <c r="I79" s="222"/>
      <c r="J79" s="222"/>
      <c r="K79" s="222"/>
      <c r="L79" s="222"/>
      <c r="N79" s="456"/>
      <c r="P79" s="702" t="s">
        <v>664</v>
      </c>
      <c r="Q79" s="702"/>
      <c r="R79" s="702"/>
      <c r="S79" s="702"/>
      <c r="T79" s="702"/>
      <c r="U79" s="702"/>
      <c r="V79" s="702"/>
      <c r="W79" s="702"/>
      <c r="X79" s="702"/>
      <c r="Y79" s="702"/>
      <c r="Z79" s="702"/>
      <c r="AA79" s="702"/>
      <c r="AB79" s="702"/>
      <c r="AC79" s="702"/>
      <c r="AD79" s="702"/>
      <c r="AE79" s="219"/>
      <c r="AF79" s="219"/>
      <c r="AG79" s="215"/>
      <c r="AH79" s="219"/>
      <c r="AI79" s="219"/>
      <c r="AJ79" s="288"/>
      <c r="AK79" s="294"/>
      <c r="AL79" s="256"/>
      <c r="AM79" s="222"/>
      <c r="AN79" s="222"/>
      <c r="AO79" s="222"/>
      <c r="AP79" s="222"/>
      <c r="AQ79" s="222"/>
      <c r="AR79" s="222"/>
      <c r="AS79" s="222"/>
      <c r="AT79" s="222"/>
      <c r="AU79" s="222"/>
      <c r="AV79" s="222"/>
      <c r="AW79" s="222"/>
      <c r="AX79" s="222"/>
      <c r="AY79" s="222"/>
      <c r="AZ79" s="222"/>
      <c r="BA79" s="222"/>
      <c r="BB79" s="222"/>
    </row>
    <row r="80" spans="1:56" ht="5.15" customHeight="1" x14ac:dyDescent="0.25">
      <c r="A80" s="244"/>
      <c r="B80" s="295"/>
      <c r="C80" s="436"/>
      <c r="E80" s="438"/>
      <c r="F80" s="438"/>
      <c r="G80" s="438"/>
      <c r="H80" s="438"/>
      <c r="I80" s="438"/>
      <c r="J80" s="222"/>
      <c r="K80" s="222"/>
      <c r="L80" s="222"/>
      <c r="M80" s="213"/>
      <c r="N80" s="222"/>
      <c r="O80" s="419"/>
      <c r="P80" s="435"/>
      <c r="Q80" s="435"/>
      <c r="R80" s="435"/>
      <c r="S80" s="435"/>
      <c r="T80" s="435"/>
      <c r="U80" s="435"/>
      <c r="V80" s="435"/>
      <c r="W80" s="435"/>
      <c r="X80" s="435"/>
      <c r="Y80" s="435"/>
      <c r="Z80" s="435"/>
      <c r="AA80" s="435"/>
      <c r="AB80" s="435"/>
      <c r="AC80" s="435"/>
      <c r="AD80" s="435"/>
      <c r="AE80" s="219"/>
      <c r="AF80" s="219"/>
      <c r="AG80" s="215"/>
      <c r="AH80" s="219"/>
      <c r="AI80" s="219"/>
      <c r="AJ80" s="288"/>
      <c r="AK80" s="294"/>
      <c r="AL80" s="256"/>
      <c r="AM80" s="222"/>
      <c r="AN80" s="222"/>
      <c r="AO80" s="222"/>
      <c r="AP80" s="222"/>
      <c r="AQ80" s="222"/>
      <c r="AR80" s="222"/>
      <c r="AS80" s="222"/>
      <c r="AT80" s="222"/>
      <c r="AU80" s="222"/>
      <c r="AV80" s="222"/>
      <c r="AW80" s="222"/>
      <c r="AX80" s="222"/>
      <c r="AY80" s="222"/>
      <c r="AZ80" s="222"/>
      <c r="BA80" s="222"/>
      <c r="BB80" s="222"/>
    </row>
    <row r="81" spans="1:54" ht="12.75" customHeight="1" x14ac:dyDescent="0.25">
      <c r="A81" s="244"/>
      <c r="B81" s="295"/>
      <c r="C81" s="436"/>
      <c r="E81" s="439"/>
      <c r="F81" s="439"/>
      <c r="G81" s="439"/>
      <c r="H81" s="439"/>
      <c r="I81" s="439"/>
      <c r="J81" s="222"/>
      <c r="K81" s="440" t="s">
        <v>665</v>
      </c>
      <c r="L81" s="441"/>
      <c r="N81" s="456"/>
      <c r="P81" s="419" t="str">
        <f>IF(L81="Yes", "Whole-building and Suite Airtightness Testing Report","Whole-building Airtightness Testing Report")</f>
        <v>Whole-building Airtightness Testing Report</v>
      </c>
      <c r="Q81" s="419"/>
      <c r="R81" s="419"/>
      <c r="S81" s="419"/>
      <c r="T81" s="419"/>
      <c r="U81" s="419"/>
      <c r="V81" s="419"/>
      <c r="W81" s="419"/>
      <c r="X81" s="419"/>
      <c r="Y81" s="419"/>
      <c r="Z81" s="419"/>
      <c r="AA81" s="419"/>
      <c r="AB81" s="419"/>
      <c r="AC81" s="419"/>
      <c r="AD81" s="419"/>
      <c r="AE81" s="219"/>
      <c r="AF81" s="219"/>
      <c r="AG81" s="215"/>
      <c r="AH81" s="219"/>
      <c r="AI81" s="219"/>
      <c r="AJ81" s="288"/>
      <c r="AK81" s="294"/>
      <c r="AL81" s="256"/>
      <c r="AM81" s="222"/>
      <c r="AN81" s="222"/>
      <c r="AO81" s="222"/>
      <c r="AP81" s="222"/>
      <c r="AQ81" s="222"/>
      <c r="AR81" s="222"/>
      <c r="AS81" s="222"/>
      <c r="AT81" s="222"/>
      <c r="AU81" s="222"/>
      <c r="AV81" s="222"/>
      <c r="AW81" s="222"/>
      <c r="AX81" s="222"/>
      <c r="AY81" s="222"/>
      <c r="AZ81" s="222"/>
      <c r="BA81" s="222"/>
      <c r="BB81" s="222"/>
    </row>
    <row r="82" spans="1:54" ht="11.5" customHeight="1" x14ac:dyDescent="0.25">
      <c r="A82" s="244"/>
      <c r="B82" s="295"/>
      <c r="C82" s="436"/>
      <c r="D82" s="437"/>
      <c r="E82" s="222"/>
      <c r="F82" s="222"/>
      <c r="I82" s="222"/>
      <c r="J82" s="222"/>
      <c r="K82" s="222"/>
      <c r="L82" s="222"/>
      <c r="M82" s="213"/>
      <c r="N82" s="222"/>
      <c r="O82"/>
      <c r="P82" s="435"/>
      <c r="Q82" s="435"/>
      <c r="R82" s="435"/>
      <c r="S82" s="435"/>
      <c r="T82" s="435"/>
      <c r="U82" s="435"/>
      <c r="V82" s="435"/>
      <c r="W82" s="435"/>
      <c r="X82" s="435"/>
      <c r="Y82" s="435"/>
      <c r="Z82" s="435"/>
      <c r="AA82" s="435"/>
      <c r="AB82" s="435"/>
      <c r="AC82" s="435"/>
      <c r="AD82" s="435"/>
      <c r="AE82" s="219"/>
      <c r="AF82" s="219"/>
      <c r="AG82" s="215"/>
      <c r="AH82" s="219"/>
      <c r="AI82" s="219"/>
      <c r="AJ82" s="288"/>
      <c r="AK82" s="294"/>
      <c r="AL82" s="256"/>
      <c r="AM82" s="222"/>
      <c r="AN82" s="222"/>
      <c r="AO82" s="222"/>
      <c r="AP82" s="222"/>
      <c r="AQ82" s="222"/>
      <c r="AR82" s="222"/>
      <c r="AS82" s="222"/>
      <c r="AT82" s="222"/>
      <c r="AU82" s="222"/>
      <c r="AV82" s="222"/>
      <c r="AW82" s="222"/>
      <c r="AX82" s="222"/>
      <c r="AY82" s="222"/>
      <c r="AZ82" s="222"/>
      <c r="BA82" s="222"/>
      <c r="BB82" s="222"/>
    </row>
    <row r="83" spans="1:54" ht="12.75" customHeight="1" x14ac:dyDescent="0.25">
      <c r="A83" s="244"/>
      <c r="B83" s="295"/>
      <c r="C83" s="703" t="s">
        <v>662</v>
      </c>
      <c r="D83" s="704"/>
      <c r="E83" s="704"/>
      <c r="F83" s="704"/>
      <c r="G83" s="704"/>
      <c r="H83" s="704"/>
      <c r="I83" s="704"/>
      <c r="J83" s="705"/>
      <c r="K83" s="706" t="s">
        <v>103</v>
      </c>
      <c r="L83" s="706"/>
      <c r="M83" s="222"/>
      <c r="N83" s="222"/>
      <c r="O83" s="436"/>
      <c r="P83" s="222"/>
      <c r="Q83" s="222"/>
      <c r="R83" s="222"/>
      <c r="S83" s="222"/>
      <c r="T83" s="222"/>
      <c r="U83" s="222"/>
      <c r="V83" s="222"/>
      <c r="W83" s="222"/>
      <c r="X83" s="222"/>
      <c r="Y83" s="222"/>
      <c r="Z83" s="222"/>
      <c r="AB83" s="222"/>
      <c r="AC83" s="222"/>
      <c r="AD83" s="222"/>
      <c r="AE83" s="219"/>
      <c r="AF83" s="219"/>
      <c r="AG83" s="215"/>
      <c r="AH83" s="219"/>
      <c r="AI83" s="219"/>
      <c r="AJ83" s="288"/>
      <c r="AK83" s="294"/>
      <c r="AL83" s="256"/>
      <c r="AM83" s="222"/>
      <c r="AN83" s="222"/>
      <c r="AO83" s="222"/>
      <c r="AP83" s="222"/>
      <c r="AQ83" s="222"/>
      <c r="AR83" s="222"/>
      <c r="AS83" s="222"/>
      <c r="AT83" s="222"/>
      <c r="AU83" s="222"/>
      <c r="AV83" s="222"/>
      <c r="AW83" s="222"/>
      <c r="AX83" s="222"/>
      <c r="AY83" s="222"/>
      <c r="AZ83" s="222"/>
      <c r="BA83" s="222"/>
      <c r="BB83" s="222"/>
    </row>
    <row r="84" spans="1:54" ht="5.15" customHeight="1" x14ac:dyDescent="0.25">
      <c r="A84" s="244"/>
      <c r="B84" s="295"/>
      <c r="C84" s="222"/>
      <c r="D84" s="436"/>
      <c r="E84" s="436"/>
      <c r="F84" s="436"/>
      <c r="G84" s="436"/>
      <c r="H84" s="222"/>
      <c r="K84" s="222"/>
      <c r="M84" s="222"/>
      <c r="N84" s="222"/>
      <c r="O84" s="436"/>
      <c r="P84" s="222"/>
      <c r="Q84" s="222"/>
      <c r="R84" s="222"/>
      <c r="S84" s="222"/>
      <c r="T84" s="222"/>
      <c r="U84" s="222"/>
      <c r="V84" s="222"/>
      <c r="W84" s="222"/>
      <c r="X84" s="222"/>
      <c r="Y84" s="222"/>
      <c r="Z84" s="222"/>
      <c r="AB84" s="222"/>
      <c r="AC84" s="222"/>
      <c r="AD84" s="222"/>
      <c r="AE84" s="219"/>
      <c r="AF84" s="219"/>
      <c r="AG84" s="215"/>
      <c r="AH84" s="219"/>
      <c r="AI84" s="219"/>
      <c r="AJ84" s="288"/>
      <c r="AK84" s="294"/>
      <c r="AL84" s="256"/>
      <c r="AM84" s="222"/>
      <c r="AN84" s="222"/>
      <c r="AO84" s="222"/>
      <c r="AP84" s="222"/>
      <c r="AQ84" s="222"/>
      <c r="AR84" s="222"/>
      <c r="AS84" s="222"/>
      <c r="AT84" s="222"/>
      <c r="AU84" s="222"/>
      <c r="AV84" s="222"/>
      <c r="AW84" s="222"/>
      <c r="AX84" s="222"/>
      <c r="AY84" s="222"/>
      <c r="AZ84" s="222"/>
      <c r="BA84" s="222"/>
      <c r="BB84" s="222"/>
    </row>
    <row r="85" spans="1:54" ht="12.75" customHeight="1" x14ac:dyDescent="0.25">
      <c r="A85" s="244"/>
      <c r="B85" s="295"/>
      <c r="C85" s="222"/>
      <c r="D85" s="456"/>
      <c r="E85" s="419" t="s">
        <v>666</v>
      </c>
      <c r="F85" s="419"/>
      <c r="G85" s="419"/>
      <c r="H85" s="419"/>
      <c r="I85" s="419"/>
      <c r="J85" s="419"/>
      <c r="K85" s="419"/>
      <c r="L85" s="419"/>
      <c r="M85" s="419"/>
      <c r="N85" s="456"/>
      <c r="O85" s="222"/>
      <c r="P85" s="419" t="s">
        <v>663</v>
      </c>
      <c r="Q85"/>
      <c r="R85"/>
      <c r="S85"/>
      <c r="T85"/>
      <c r="U85"/>
      <c r="V85"/>
      <c r="W85"/>
      <c r="X85"/>
      <c r="Y85"/>
      <c r="Z85"/>
      <c r="AA85"/>
      <c r="AB85"/>
      <c r="AC85" s="222"/>
      <c r="AD85" s="222"/>
      <c r="AE85" s="219"/>
      <c r="AF85" s="219"/>
      <c r="AG85" s="215"/>
      <c r="AH85" s="219"/>
      <c r="AI85" s="219"/>
      <c r="AJ85" s="288"/>
      <c r="AK85" s="294"/>
      <c r="AL85" s="256"/>
      <c r="AM85" s="222"/>
      <c r="AN85" s="222"/>
      <c r="AO85" s="222"/>
      <c r="AP85" s="222"/>
      <c r="AQ85" s="222"/>
      <c r="AR85" s="222"/>
      <c r="AS85" s="222"/>
      <c r="AT85" s="222"/>
      <c r="AU85" s="222"/>
      <c r="AV85" s="222"/>
      <c r="AW85" s="222"/>
      <c r="AX85" s="222"/>
      <c r="AY85" s="222"/>
      <c r="AZ85" s="222"/>
      <c r="BA85" s="222"/>
      <c r="BB85" s="222"/>
    </row>
    <row r="86" spans="1:54" ht="5.15" customHeight="1" thickBot="1" x14ac:dyDescent="0.3">
      <c r="A86" s="244"/>
      <c r="B86" s="245"/>
      <c r="C86" s="246"/>
      <c r="D86" s="247"/>
      <c r="E86" s="248"/>
      <c r="F86" s="249"/>
      <c r="G86" s="250"/>
      <c r="H86" s="251"/>
      <c r="I86" s="252"/>
      <c r="J86" s="252"/>
      <c r="K86" s="252"/>
      <c r="L86" s="252"/>
      <c r="M86" s="252"/>
      <c r="N86" s="252"/>
      <c r="O86" s="253"/>
      <c r="P86" s="254"/>
      <c r="Q86" s="254"/>
      <c r="R86" s="254"/>
      <c r="S86" s="254"/>
      <c r="T86" s="254"/>
      <c r="U86" s="254"/>
      <c r="V86" s="254"/>
      <c r="W86" s="254"/>
      <c r="X86" s="254"/>
      <c r="Y86" s="254"/>
      <c r="Z86" s="254"/>
      <c r="AA86" s="254"/>
      <c r="AB86" s="254"/>
      <c r="AC86" s="254"/>
      <c r="AD86" s="254"/>
      <c r="AE86" s="254"/>
      <c r="AF86" s="254"/>
      <c r="AG86" s="254"/>
      <c r="AH86" s="254"/>
      <c r="AI86" s="254"/>
      <c r="AJ86" s="255"/>
      <c r="AK86" s="256"/>
      <c r="AL86" s="256"/>
      <c r="AM86" s="222"/>
      <c r="AN86" s="222"/>
      <c r="AO86" s="222"/>
      <c r="AP86" s="222"/>
      <c r="AQ86" s="222"/>
      <c r="AR86" s="222"/>
      <c r="AS86" s="222"/>
      <c r="AT86" s="222"/>
      <c r="AU86" s="222"/>
      <c r="AV86" s="222"/>
      <c r="AW86" s="222"/>
      <c r="AX86" s="222"/>
      <c r="AY86" s="222"/>
      <c r="AZ86" s="222"/>
      <c r="BA86" s="222"/>
      <c r="BB86" s="222"/>
    </row>
    <row r="87" spans="1:54" x14ac:dyDescent="0.25">
      <c r="A87" s="211"/>
      <c r="B87" s="215"/>
      <c r="C87" s="777" t="s">
        <v>446</v>
      </c>
      <c r="D87" s="777"/>
      <c r="E87" s="777"/>
      <c r="F87" s="777"/>
      <c r="G87" s="777"/>
      <c r="H87" s="777"/>
      <c r="I87" s="777"/>
      <c r="J87" s="777"/>
      <c r="K87" s="777"/>
      <c r="L87" s="777"/>
      <c r="M87" s="777"/>
      <c r="N87" s="777"/>
      <c r="O87" s="777"/>
      <c r="P87" s="777"/>
      <c r="Q87" s="777"/>
      <c r="R87" s="777"/>
      <c r="S87" s="777"/>
      <c r="T87" s="777"/>
      <c r="U87" s="777"/>
      <c r="V87" s="777"/>
      <c r="W87" s="777"/>
      <c r="X87" s="777"/>
      <c r="Y87" s="777"/>
      <c r="Z87" s="228"/>
      <c r="AA87" s="244"/>
      <c r="AB87" s="228"/>
      <c r="AC87" s="228"/>
      <c r="AD87" s="259"/>
      <c r="AE87" s="259" t="s">
        <v>73</v>
      </c>
      <c r="AF87" s="228"/>
      <c r="AG87" s="162" t="s">
        <v>658</v>
      </c>
      <c r="AH87" s="261"/>
      <c r="AI87" s="228"/>
      <c r="AJ87" s="228"/>
      <c r="AK87" s="228"/>
      <c r="AL87" s="228"/>
    </row>
    <row r="88" spans="1:54" x14ac:dyDescent="0.25">
      <c r="A88" s="211"/>
      <c r="B88" s="215"/>
      <c r="C88" s="228"/>
      <c r="D88" s="228"/>
      <c r="E88" s="228"/>
      <c r="F88" s="228"/>
      <c r="G88" s="228"/>
      <c r="H88" s="228"/>
      <c r="I88" s="228"/>
      <c r="J88" s="228"/>
      <c r="K88" s="228"/>
      <c r="L88" s="228"/>
      <c r="M88" s="228"/>
      <c r="N88" s="228"/>
      <c r="O88" s="228"/>
      <c r="P88" s="228"/>
      <c r="Q88" s="228"/>
      <c r="R88" s="228"/>
      <c r="S88" s="228"/>
      <c r="T88" s="228"/>
      <c r="U88" s="228"/>
      <c r="V88" s="228"/>
      <c r="W88" s="228"/>
      <c r="X88" s="228"/>
      <c r="Y88" s="228"/>
      <c r="Z88" s="242"/>
      <c r="AA88" s="228"/>
      <c r="AB88" s="257"/>
      <c r="AC88" s="258"/>
      <c r="AD88" s="258"/>
      <c r="AE88" s="259"/>
      <c r="AF88" s="258"/>
      <c r="AG88" s="260"/>
      <c r="AH88" s="228"/>
      <c r="AI88" s="228"/>
      <c r="AJ88" s="228"/>
      <c r="AK88" s="228"/>
      <c r="AL88" s="228"/>
    </row>
    <row r="89" spans="1:54" x14ac:dyDescent="0.25">
      <c r="A89" s="211"/>
      <c r="B89" s="215"/>
      <c r="C89" s="215"/>
      <c r="D89" s="197"/>
      <c r="E89" s="237"/>
      <c r="F89" s="237"/>
      <c r="G89" s="197"/>
      <c r="H89" s="197"/>
      <c r="I89" s="215"/>
      <c r="J89" s="215"/>
      <c r="K89" s="215"/>
      <c r="L89" s="215"/>
      <c r="M89" s="215"/>
      <c r="N89" s="215"/>
      <c r="O89" s="237"/>
      <c r="P89" s="197"/>
      <c r="Q89" s="215"/>
      <c r="R89" s="215"/>
      <c r="S89" s="215"/>
      <c r="T89" s="215"/>
      <c r="U89" s="215"/>
      <c r="V89" s="215"/>
      <c r="W89" s="228"/>
      <c r="X89" s="228"/>
      <c r="Y89" s="228"/>
      <c r="Z89" s="228"/>
      <c r="AA89" s="228"/>
      <c r="AB89" s="228"/>
      <c r="AC89" s="228"/>
      <c r="AD89" s="228"/>
      <c r="AE89" s="228"/>
      <c r="AF89" s="228"/>
      <c r="AG89" s="228"/>
      <c r="AH89" s="228"/>
      <c r="AI89" s="228"/>
      <c r="AJ89" s="228"/>
      <c r="AK89" s="228"/>
      <c r="AL89" s="228"/>
    </row>
    <row r="90" spans="1:54" hidden="1" x14ac:dyDescent="0.25">
      <c r="A90" s="211"/>
      <c r="B90" s="215"/>
      <c r="C90" s="215"/>
      <c r="D90" s="197"/>
      <c r="E90" s="237"/>
      <c r="F90" s="237"/>
      <c r="G90" s="197"/>
      <c r="H90" s="197"/>
      <c r="I90" s="215"/>
      <c r="J90" s="215"/>
      <c r="K90" s="215"/>
      <c r="L90" s="215"/>
      <c r="M90" s="215"/>
      <c r="N90" s="215"/>
      <c r="O90" s="237"/>
      <c r="P90" s="197"/>
      <c r="Q90" s="215"/>
      <c r="R90" s="215"/>
      <c r="S90" s="215"/>
      <c r="T90" s="215"/>
      <c r="U90" s="215"/>
      <c r="V90" s="215"/>
      <c r="W90" s="228"/>
      <c r="X90" s="228"/>
      <c r="Y90" s="228"/>
      <c r="Z90" s="228"/>
      <c r="AA90" s="228"/>
      <c r="AB90" s="228"/>
      <c r="AC90" s="228"/>
      <c r="AD90" s="228"/>
      <c r="AE90" s="228"/>
      <c r="AF90" s="228"/>
      <c r="AG90" s="228"/>
      <c r="AH90" s="228"/>
      <c r="AI90" s="228"/>
      <c r="AJ90" s="228"/>
      <c r="AK90" s="228"/>
      <c r="AL90" s="228"/>
    </row>
    <row r="91" spans="1:54" hidden="1" x14ac:dyDescent="0.25">
      <c r="A91" s="211"/>
      <c r="B91" s="215"/>
      <c r="C91" s="776" t="s">
        <v>46</v>
      </c>
      <c r="D91" s="776"/>
      <c r="E91" s="776"/>
      <c r="F91" s="776"/>
      <c r="G91" s="776"/>
      <c r="H91" s="197"/>
      <c r="I91" s="215"/>
      <c r="J91" s="215"/>
      <c r="K91" s="215"/>
      <c r="L91" s="215"/>
      <c r="M91" s="215"/>
      <c r="N91" s="215"/>
      <c r="O91" s="215"/>
      <c r="P91" s="237"/>
      <c r="Q91" s="215"/>
      <c r="R91" s="215"/>
      <c r="S91" s="215"/>
      <c r="T91" s="215"/>
      <c r="U91" s="215"/>
      <c r="V91" s="215"/>
      <c r="W91" s="228"/>
      <c r="X91" s="228"/>
      <c r="Y91" s="228"/>
      <c r="Z91" s="228"/>
      <c r="AA91" s="228"/>
      <c r="AB91" s="228"/>
      <c r="AC91" s="228"/>
      <c r="AD91" s="228"/>
      <c r="AE91" s="228"/>
      <c r="AF91" s="228"/>
      <c r="AG91" s="228"/>
      <c r="AH91" s="228"/>
      <c r="AI91" s="228"/>
      <c r="AJ91" s="228"/>
      <c r="AK91" s="228"/>
      <c r="AL91" s="228"/>
    </row>
    <row r="92" spans="1:54" hidden="1" x14ac:dyDescent="0.25">
      <c r="A92" s="211"/>
      <c r="B92" s="215"/>
      <c r="C92" s="215"/>
      <c r="D92" s="197"/>
      <c r="E92" s="237"/>
      <c r="F92" s="237"/>
      <c r="G92" s="197"/>
      <c r="H92" s="197"/>
      <c r="I92" s="215"/>
      <c r="J92" s="215"/>
      <c r="K92" s="215"/>
      <c r="L92" s="215"/>
      <c r="M92" s="215"/>
      <c r="N92" s="215"/>
      <c r="O92" s="215"/>
      <c r="P92" s="237"/>
      <c r="Q92" s="237"/>
      <c r="R92" s="215"/>
      <c r="S92" s="215"/>
      <c r="T92" s="215"/>
      <c r="U92" s="215"/>
      <c r="V92" s="215"/>
      <c r="W92" s="228"/>
      <c r="X92" s="228"/>
      <c r="Y92" s="228"/>
      <c r="Z92" s="228"/>
      <c r="AA92" s="228"/>
      <c r="AB92" s="228"/>
      <c r="AC92" s="228"/>
      <c r="AD92" s="228"/>
      <c r="AE92" s="228"/>
      <c r="AF92" s="228"/>
      <c r="AG92" s="228"/>
      <c r="AH92" s="228"/>
      <c r="AI92" s="228"/>
      <c r="AJ92" s="228"/>
      <c r="AK92" s="228"/>
      <c r="AL92" s="228"/>
    </row>
    <row r="93" spans="1:54" hidden="1" x14ac:dyDescent="0.25">
      <c r="A93" s="211"/>
      <c r="B93" s="215"/>
      <c r="C93" s="215"/>
      <c r="D93" s="770" t="s">
        <v>49</v>
      </c>
      <c r="E93" s="771"/>
      <c r="F93" s="237"/>
      <c r="G93" s="770" t="s">
        <v>50</v>
      </c>
      <c r="H93" s="771"/>
      <c r="I93" s="215"/>
      <c r="J93" s="215"/>
      <c r="K93" s="215"/>
      <c r="L93" s="770" t="s">
        <v>51</v>
      </c>
      <c r="M93" s="771"/>
      <c r="N93" s="215"/>
      <c r="O93" s="770" t="s">
        <v>52</v>
      </c>
      <c r="P93" s="771"/>
      <c r="Q93" s="215"/>
      <c r="R93" s="228"/>
      <c r="S93" s="215"/>
      <c r="T93" s="215"/>
      <c r="U93" s="215"/>
      <c r="V93" s="228"/>
      <c r="W93" s="228"/>
      <c r="X93" s="228"/>
      <c r="Y93" s="228"/>
      <c r="Z93" s="228"/>
      <c r="AA93" s="228"/>
      <c r="AB93" s="228"/>
      <c r="AC93" s="228"/>
      <c r="AD93" s="228"/>
      <c r="AE93" s="228"/>
      <c r="AF93" s="228"/>
      <c r="AG93" s="228"/>
      <c r="AH93" s="228"/>
      <c r="AI93" s="228"/>
      <c r="AJ93" s="228"/>
      <c r="AK93" s="228"/>
      <c r="AL93" s="228"/>
    </row>
    <row r="94" spans="1:54" hidden="1" x14ac:dyDescent="0.25">
      <c r="A94" s="211"/>
      <c r="B94" s="215"/>
      <c r="C94" s="215"/>
      <c r="D94" s="262" t="s">
        <v>53</v>
      </c>
      <c r="E94" s="215"/>
      <c r="F94" s="237"/>
      <c r="G94" s="262" t="s">
        <v>53</v>
      </c>
      <c r="H94" s="215"/>
      <c r="I94" s="215"/>
      <c r="J94" s="215"/>
      <c r="K94" s="215"/>
      <c r="L94" s="234" t="s">
        <v>47</v>
      </c>
      <c r="M94" s="215"/>
      <c r="N94" s="215"/>
      <c r="O94" s="234" t="s">
        <v>47</v>
      </c>
      <c r="P94" s="215"/>
      <c r="Q94" s="215"/>
      <c r="R94" s="228"/>
      <c r="S94" s="215"/>
      <c r="T94" s="228"/>
      <c r="U94" s="215"/>
      <c r="V94" s="228"/>
      <c r="W94" s="263"/>
      <c r="X94" s="263"/>
      <c r="Y94" s="263"/>
      <c r="Z94" s="228"/>
      <c r="AA94" s="228"/>
      <c r="AB94" s="228"/>
      <c r="AC94" s="228"/>
      <c r="AD94" s="228"/>
      <c r="AE94" s="228"/>
      <c r="AF94" s="228"/>
      <c r="AG94" s="228"/>
      <c r="AH94" s="228"/>
      <c r="AI94" s="228"/>
      <c r="AJ94" s="228"/>
      <c r="AK94" s="228"/>
      <c r="AL94" s="228"/>
    </row>
    <row r="95" spans="1:54" hidden="1" x14ac:dyDescent="0.25">
      <c r="A95" s="211"/>
      <c r="B95" s="215"/>
      <c r="C95" s="215"/>
      <c r="D95" s="228" t="s">
        <v>18</v>
      </c>
      <c r="E95" s="264"/>
      <c r="F95" s="237"/>
      <c r="G95" s="197"/>
      <c r="H95" s="215"/>
      <c r="I95" s="215"/>
      <c r="J95" s="215"/>
      <c r="K95" s="215"/>
      <c r="L95" s="234" t="s">
        <v>48</v>
      </c>
      <c r="M95" s="215"/>
      <c r="N95" s="215"/>
      <c r="O95" s="234" t="s">
        <v>48</v>
      </c>
      <c r="P95" s="215"/>
      <c r="Q95" s="215"/>
      <c r="R95" s="228"/>
      <c r="S95" s="237"/>
      <c r="T95" s="228"/>
      <c r="U95" s="215"/>
      <c r="V95" s="228"/>
      <c r="W95" s="228"/>
      <c r="X95" s="228"/>
      <c r="Y95" s="228"/>
      <c r="Z95" s="228"/>
      <c r="AA95" s="228"/>
      <c r="AB95" s="228"/>
      <c r="AC95" s="228"/>
      <c r="AD95" s="228"/>
      <c r="AE95" s="228"/>
      <c r="AF95" s="228"/>
      <c r="AG95" s="228"/>
      <c r="AH95" s="228"/>
      <c r="AI95" s="228"/>
      <c r="AJ95" s="228"/>
      <c r="AK95" s="228"/>
      <c r="AL95" s="228"/>
    </row>
    <row r="96" spans="1:54" hidden="1" x14ac:dyDescent="0.25">
      <c r="A96" s="211"/>
      <c r="B96" s="215"/>
      <c r="C96" s="215"/>
      <c r="D96" s="197"/>
      <c r="E96" s="237"/>
      <c r="F96" s="237"/>
      <c r="G96" s="228"/>
      <c r="H96" s="264"/>
      <c r="I96" s="215"/>
      <c r="J96" s="215"/>
      <c r="K96" s="215"/>
      <c r="L96" s="197" t="s">
        <v>18</v>
      </c>
      <c r="M96" s="215"/>
      <c r="N96" s="215"/>
      <c r="O96" s="197"/>
      <c r="P96" s="215"/>
      <c r="Q96" s="215"/>
      <c r="R96" s="228"/>
      <c r="S96" s="215"/>
      <c r="T96" s="228"/>
      <c r="U96" s="215"/>
      <c r="V96" s="228"/>
      <c r="W96" s="228"/>
      <c r="X96" s="228"/>
      <c r="Y96" s="228"/>
      <c r="Z96" s="228"/>
      <c r="AA96" s="228"/>
      <c r="AB96" s="228"/>
      <c r="AC96" s="228"/>
      <c r="AD96" s="228"/>
      <c r="AE96" s="228"/>
      <c r="AF96" s="228"/>
      <c r="AG96" s="228"/>
      <c r="AH96" s="228"/>
      <c r="AI96" s="228"/>
      <c r="AJ96" s="228"/>
      <c r="AK96" s="228"/>
      <c r="AL96" s="228"/>
    </row>
    <row r="97" spans="1:38" hidden="1" x14ac:dyDescent="0.25">
      <c r="A97" s="211"/>
      <c r="B97" s="215"/>
      <c r="C97" s="215"/>
      <c r="D97" s="197"/>
      <c r="E97" s="237"/>
      <c r="F97" s="237"/>
      <c r="G97" s="228"/>
      <c r="H97" s="264"/>
      <c r="I97" s="215"/>
      <c r="J97" s="215"/>
      <c r="K97" s="215"/>
      <c r="L97" s="215"/>
      <c r="M97" s="215"/>
      <c r="N97" s="215"/>
      <c r="O97" s="215"/>
      <c r="P97" s="237"/>
      <c r="Q97" s="215"/>
      <c r="R97" s="215"/>
      <c r="S97" s="215"/>
      <c r="T97" s="228"/>
      <c r="U97" s="215"/>
      <c r="V97" s="228"/>
      <c r="W97" s="228"/>
      <c r="X97" s="228"/>
      <c r="Y97" s="228"/>
      <c r="Z97" s="228"/>
      <c r="AA97" s="228"/>
      <c r="AB97" s="228"/>
      <c r="AC97" s="228"/>
      <c r="AD97" s="228"/>
      <c r="AE97" s="228"/>
      <c r="AF97" s="228"/>
      <c r="AG97" s="228"/>
      <c r="AH97" s="228"/>
      <c r="AI97" s="228"/>
      <c r="AJ97" s="228"/>
      <c r="AK97" s="228"/>
      <c r="AL97" s="228"/>
    </row>
    <row r="98" spans="1:38" hidden="1" x14ac:dyDescent="0.25">
      <c r="A98" s="211"/>
      <c r="B98" s="215"/>
      <c r="C98" s="265"/>
      <c r="D98" s="266"/>
      <c r="E98" s="215"/>
      <c r="F98" s="215"/>
      <c r="G98" s="215"/>
      <c r="H98" s="215"/>
      <c r="I98" s="215"/>
      <c r="J98" s="215"/>
      <c r="K98" s="215"/>
      <c r="L98" s="215"/>
      <c r="M98" s="215"/>
      <c r="N98" s="215"/>
      <c r="O98" s="197"/>
      <c r="P98" s="215"/>
      <c r="Q98" s="215"/>
      <c r="R98" s="215"/>
      <c r="S98" s="215"/>
      <c r="T98" s="228"/>
      <c r="U98" s="215"/>
      <c r="V98" s="215"/>
      <c r="W98" s="228"/>
      <c r="X98" s="228"/>
      <c r="Y98" s="228"/>
      <c r="Z98" s="228"/>
      <c r="AA98" s="228"/>
      <c r="AB98" s="228"/>
      <c r="AC98" s="228"/>
      <c r="AD98" s="228"/>
      <c r="AE98" s="228"/>
      <c r="AF98" s="228"/>
      <c r="AG98" s="228"/>
      <c r="AH98" s="228"/>
      <c r="AI98" s="228"/>
      <c r="AJ98" s="228"/>
      <c r="AK98" s="228"/>
      <c r="AL98" s="228"/>
    </row>
    <row r="99" spans="1:38" hidden="1" x14ac:dyDescent="0.25">
      <c r="A99" s="211"/>
      <c r="B99" s="215"/>
      <c r="C99" s="265"/>
      <c r="D99" s="266"/>
      <c r="E99" s="215"/>
      <c r="F99" s="215"/>
      <c r="G99" s="215"/>
      <c r="H99" s="215"/>
      <c r="I99" s="215"/>
      <c r="J99" s="215"/>
      <c r="K99" s="215"/>
      <c r="L99" s="215"/>
      <c r="M99" s="215"/>
      <c r="N99" s="215"/>
      <c r="O99" s="197"/>
      <c r="P99" s="215"/>
      <c r="Q99" s="215"/>
      <c r="R99" s="215"/>
      <c r="S99" s="215"/>
      <c r="T99" s="215"/>
      <c r="U99" s="215"/>
      <c r="V99" s="215"/>
      <c r="W99" s="228"/>
      <c r="X99" s="228"/>
      <c r="Y99" s="228"/>
      <c r="Z99" s="228"/>
      <c r="AA99" s="228"/>
      <c r="AB99" s="228"/>
      <c r="AC99" s="228"/>
      <c r="AD99" s="228"/>
      <c r="AE99" s="228"/>
      <c r="AF99" s="228"/>
      <c r="AG99" s="228"/>
      <c r="AH99" s="228"/>
      <c r="AI99" s="228"/>
      <c r="AJ99" s="228"/>
      <c r="AK99" s="228"/>
      <c r="AL99" s="228"/>
    </row>
    <row r="100" spans="1:38" hidden="1" x14ac:dyDescent="0.25">
      <c r="A100" s="211"/>
      <c r="B100" s="267"/>
      <c r="C100" s="266"/>
      <c r="D100" s="770" t="s">
        <v>54</v>
      </c>
      <c r="E100" s="771"/>
      <c r="F100" s="215"/>
      <c r="G100" s="215"/>
      <c r="H100" s="215"/>
      <c r="I100" s="215"/>
      <c r="J100" s="215"/>
      <c r="K100" s="215"/>
      <c r="L100" s="215"/>
      <c r="M100" s="215"/>
      <c r="N100" s="215"/>
      <c r="O100" s="770" t="s">
        <v>25</v>
      </c>
      <c r="P100" s="771"/>
      <c r="Q100" s="215"/>
      <c r="R100" s="215"/>
      <c r="S100" s="215"/>
      <c r="T100" s="215"/>
      <c r="U100" s="215"/>
      <c r="V100" s="215"/>
      <c r="W100" s="228"/>
      <c r="X100" s="228"/>
      <c r="Y100" s="228"/>
      <c r="Z100" s="228"/>
      <c r="AA100" s="228"/>
      <c r="AB100" s="228"/>
      <c r="AC100" s="228"/>
      <c r="AD100" s="228"/>
      <c r="AE100" s="228"/>
      <c r="AF100" s="228"/>
      <c r="AG100" s="228"/>
      <c r="AH100" s="228"/>
      <c r="AI100" s="228"/>
      <c r="AJ100" s="228"/>
      <c r="AK100" s="228"/>
      <c r="AL100" s="228"/>
    </row>
    <row r="101" spans="1:38" hidden="1" x14ac:dyDescent="0.25">
      <c r="A101" s="211"/>
      <c r="B101" s="267"/>
      <c r="C101" s="215"/>
      <c r="D101" s="219" t="s">
        <v>1</v>
      </c>
      <c r="E101" s="215"/>
      <c r="F101" s="215"/>
      <c r="G101" s="215"/>
      <c r="H101" s="215"/>
      <c r="I101" s="215"/>
      <c r="J101" s="215"/>
      <c r="K101" s="215"/>
      <c r="L101" s="215"/>
      <c r="M101" s="215"/>
      <c r="N101" s="215"/>
      <c r="O101" s="228" t="s">
        <v>56</v>
      </c>
      <c r="P101" s="215"/>
      <c r="Q101" s="215"/>
      <c r="R101" s="215"/>
      <c r="S101" s="215"/>
      <c r="T101" s="215"/>
      <c r="U101" s="215"/>
      <c r="V101" s="215"/>
      <c r="W101" s="228"/>
      <c r="X101" s="228"/>
      <c r="Y101" s="228"/>
      <c r="Z101" s="228"/>
      <c r="AA101" s="228"/>
      <c r="AB101" s="228"/>
      <c r="AC101" s="228"/>
      <c r="AD101" s="228"/>
      <c r="AE101" s="228"/>
      <c r="AF101" s="228"/>
      <c r="AG101" s="228"/>
      <c r="AH101" s="228"/>
      <c r="AI101" s="228"/>
      <c r="AJ101" s="228"/>
      <c r="AK101" s="228"/>
      <c r="AL101" s="228"/>
    </row>
    <row r="102" spans="1:38" hidden="1" x14ac:dyDescent="0.25">
      <c r="A102" s="211"/>
      <c r="B102" s="267"/>
      <c r="C102" s="215"/>
      <c r="D102" s="219" t="s">
        <v>0</v>
      </c>
      <c r="E102" s="215"/>
      <c r="F102" s="215"/>
      <c r="G102" s="215"/>
      <c r="H102" s="215"/>
      <c r="I102" s="215"/>
      <c r="J102" s="215"/>
      <c r="K102" s="215"/>
      <c r="L102" s="215"/>
      <c r="M102" s="215"/>
      <c r="N102" s="215"/>
      <c r="O102" s="228" t="s">
        <v>71</v>
      </c>
      <c r="P102" s="215"/>
      <c r="Q102" s="215"/>
      <c r="R102" s="215"/>
      <c r="S102" s="215"/>
      <c r="T102" s="215"/>
      <c r="U102" s="215"/>
      <c r="V102" s="215"/>
      <c r="W102" s="228"/>
      <c r="X102" s="228"/>
      <c r="Y102" s="228"/>
      <c r="Z102" s="228"/>
      <c r="AA102" s="228"/>
      <c r="AB102" s="228"/>
      <c r="AC102" s="228"/>
      <c r="AD102" s="228"/>
      <c r="AE102" s="228"/>
      <c r="AF102" s="228"/>
      <c r="AG102" s="228"/>
      <c r="AH102" s="228"/>
      <c r="AI102" s="228"/>
      <c r="AJ102" s="228"/>
      <c r="AK102" s="228"/>
      <c r="AL102" s="228"/>
    </row>
    <row r="103" spans="1:38" hidden="1" x14ac:dyDescent="0.25">
      <c r="A103" s="211"/>
      <c r="B103" s="267"/>
      <c r="C103" s="215"/>
      <c r="D103" s="219" t="s">
        <v>64</v>
      </c>
      <c r="E103" s="215"/>
      <c r="F103" s="215"/>
      <c r="G103" s="215"/>
      <c r="H103" s="215"/>
      <c r="I103" s="215"/>
      <c r="J103" s="215"/>
      <c r="K103" s="215"/>
      <c r="L103" s="215"/>
      <c r="M103" s="215"/>
      <c r="N103" s="215"/>
      <c r="O103" s="268" t="s">
        <v>11</v>
      </c>
      <c r="P103" s="215"/>
      <c r="Q103" s="215"/>
      <c r="R103" s="215"/>
      <c r="S103" s="215"/>
      <c r="T103" s="215"/>
      <c r="U103" s="215"/>
      <c r="V103" s="215"/>
      <c r="W103" s="228"/>
      <c r="X103" s="228"/>
      <c r="Y103" s="228"/>
      <c r="Z103" s="228"/>
      <c r="AA103" s="228"/>
      <c r="AB103" s="228"/>
      <c r="AC103" s="228"/>
      <c r="AD103" s="228"/>
      <c r="AE103" s="228"/>
      <c r="AF103" s="228"/>
      <c r="AG103" s="228"/>
      <c r="AH103" s="228"/>
      <c r="AI103" s="228"/>
      <c r="AJ103" s="228"/>
      <c r="AK103" s="228"/>
      <c r="AL103" s="228"/>
    </row>
    <row r="104" spans="1:38" hidden="1" x14ac:dyDescent="0.25">
      <c r="A104" s="211"/>
      <c r="B104" s="215"/>
      <c r="C104" s="215"/>
      <c r="D104" s="269" t="s">
        <v>2</v>
      </c>
      <c r="E104" s="215"/>
      <c r="F104" s="215"/>
      <c r="G104" s="215"/>
      <c r="H104" s="215"/>
      <c r="I104" s="215"/>
      <c r="J104" s="215"/>
      <c r="K104" s="215"/>
      <c r="L104" s="215"/>
      <c r="M104" s="215"/>
      <c r="N104" s="215"/>
      <c r="O104" s="225" t="s">
        <v>55</v>
      </c>
      <c r="P104" s="215"/>
      <c r="Q104" s="215"/>
      <c r="R104" s="215"/>
      <c r="S104" s="215"/>
      <c r="T104" s="215"/>
      <c r="U104" s="215"/>
      <c r="V104" s="215"/>
      <c r="W104" s="228"/>
      <c r="X104" s="228"/>
      <c r="Y104" s="228"/>
      <c r="Z104" s="228"/>
      <c r="AA104" s="228"/>
      <c r="AB104" s="228"/>
      <c r="AC104" s="228"/>
      <c r="AD104" s="228"/>
      <c r="AE104" s="228"/>
      <c r="AF104" s="228"/>
      <c r="AG104" s="228"/>
      <c r="AH104" s="228"/>
      <c r="AI104" s="228"/>
      <c r="AJ104" s="228"/>
      <c r="AK104" s="228"/>
      <c r="AL104" s="228"/>
    </row>
    <row r="105" spans="1:38" ht="13" hidden="1" x14ac:dyDescent="0.3">
      <c r="A105" s="211"/>
      <c r="B105" s="270"/>
      <c r="C105" s="215"/>
      <c r="D105" s="219" t="s">
        <v>63</v>
      </c>
      <c r="E105" s="215"/>
      <c r="F105" s="215"/>
      <c r="G105" s="215"/>
      <c r="H105" s="215"/>
      <c r="I105" s="215"/>
      <c r="J105" s="215"/>
      <c r="K105" s="215"/>
      <c r="L105" s="215"/>
      <c r="M105" s="215"/>
      <c r="N105" s="215"/>
      <c r="O105" s="268" t="s">
        <v>225</v>
      </c>
      <c r="P105" s="215"/>
      <c r="Q105" s="215"/>
      <c r="R105" s="215"/>
      <c r="S105" s="215"/>
      <c r="T105" s="215"/>
      <c r="U105" s="215"/>
      <c r="V105" s="215"/>
      <c r="W105" s="228"/>
      <c r="X105" s="228"/>
      <c r="Y105" s="228"/>
      <c r="Z105" s="228"/>
      <c r="AA105" s="228"/>
      <c r="AB105" s="228"/>
      <c r="AC105" s="228"/>
      <c r="AD105" s="228"/>
      <c r="AE105" s="228"/>
      <c r="AF105" s="228"/>
      <c r="AG105" s="228"/>
      <c r="AH105" s="228"/>
      <c r="AI105" s="228"/>
      <c r="AJ105" s="228"/>
      <c r="AK105" s="228"/>
      <c r="AL105" s="228"/>
    </row>
    <row r="106" spans="1:38" hidden="1" x14ac:dyDescent="0.25">
      <c r="A106" s="211"/>
      <c r="B106" s="271"/>
      <c r="C106" s="272"/>
      <c r="D106" s="226" t="s">
        <v>62</v>
      </c>
      <c r="E106" s="272"/>
      <c r="F106" s="215"/>
      <c r="G106" s="215"/>
      <c r="H106" s="215"/>
      <c r="I106" s="215"/>
      <c r="J106" s="215"/>
      <c r="K106" s="215"/>
      <c r="L106" s="215"/>
      <c r="M106" s="215"/>
      <c r="N106" s="215"/>
      <c r="O106" s="225" t="s">
        <v>226</v>
      </c>
      <c r="P106" s="215"/>
      <c r="Q106" s="215"/>
      <c r="R106" s="215"/>
      <c r="S106" s="215"/>
      <c r="T106" s="215"/>
      <c r="U106" s="215"/>
      <c r="V106" s="215"/>
      <c r="W106" s="228"/>
      <c r="X106" s="228"/>
      <c r="Y106" s="228"/>
      <c r="Z106" s="228"/>
      <c r="AA106" s="228"/>
      <c r="AB106" s="228"/>
      <c r="AC106" s="228"/>
      <c r="AD106" s="228"/>
      <c r="AE106" s="228"/>
      <c r="AF106" s="228"/>
      <c r="AG106" s="228"/>
      <c r="AH106" s="228"/>
      <c r="AI106" s="228"/>
      <c r="AJ106" s="228"/>
      <c r="AK106" s="228"/>
      <c r="AL106" s="228"/>
    </row>
    <row r="107" spans="1:38" hidden="1" x14ac:dyDescent="0.25">
      <c r="A107" s="211"/>
      <c r="B107" s="271"/>
      <c r="C107" s="272"/>
      <c r="D107" s="226" t="s">
        <v>521</v>
      </c>
      <c r="E107" s="272"/>
      <c r="F107" s="215"/>
      <c r="G107" s="215"/>
      <c r="H107" s="215"/>
      <c r="I107" s="215"/>
      <c r="J107" s="215"/>
      <c r="K107" s="215"/>
      <c r="L107" s="215"/>
      <c r="M107" s="215"/>
      <c r="N107" s="215"/>
      <c r="O107" s="225" t="s">
        <v>10</v>
      </c>
      <c r="P107" s="215"/>
      <c r="Q107" s="215"/>
      <c r="R107" s="215"/>
      <c r="S107" s="215"/>
      <c r="T107" s="215"/>
      <c r="U107" s="215"/>
      <c r="V107" s="215"/>
      <c r="W107" s="228"/>
      <c r="X107" s="228"/>
      <c r="Y107" s="228"/>
      <c r="Z107" s="228"/>
      <c r="AA107" s="228"/>
      <c r="AB107" s="228"/>
      <c r="AC107" s="228"/>
      <c r="AD107" s="228"/>
      <c r="AE107" s="228"/>
      <c r="AF107" s="228"/>
      <c r="AG107" s="228"/>
      <c r="AH107" s="228"/>
      <c r="AI107" s="228"/>
      <c r="AJ107" s="228"/>
      <c r="AK107" s="228"/>
      <c r="AL107" s="228"/>
    </row>
    <row r="108" spans="1:38" hidden="1" x14ac:dyDescent="0.25">
      <c r="A108" s="211"/>
      <c r="B108" s="272"/>
      <c r="C108" s="272"/>
      <c r="D108" s="272"/>
      <c r="E108" s="272"/>
      <c r="F108" s="215"/>
      <c r="G108" s="215"/>
      <c r="H108" s="215"/>
      <c r="I108" s="215"/>
      <c r="J108" s="215"/>
      <c r="K108" s="215"/>
      <c r="L108" s="215"/>
      <c r="M108" s="215"/>
      <c r="N108" s="215"/>
      <c r="O108" s="225" t="s">
        <v>13</v>
      </c>
      <c r="P108" s="215"/>
      <c r="Q108" s="215"/>
      <c r="R108" s="215"/>
      <c r="S108" s="215"/>
      <c r="T108" s="215"/>
      <c r="U108" s="215"/>
      <c r="V108" s="215"/>
      <c r="W108" s="228"/>
      <c r="X108" s="228"/>
      <c r="Y108" s="228"/>
      <c r="Z108" s="228"/>
      <c r="AA108" s="228"/>
      <c r="AB108" s="228"/>
      <c r="AC108" s="228"/>
      <c r="AD108" s="228"/>
      <c r="AE108" s="228"/>
      <c r="AF108" s="228"/>
      <c r="AG108" s="228"/>
      <c r="AH108" s="228"/>
      <c r="AI108" s="228"/>
      <c r="AJ108" s="228"/>
      <c r="AK108" s="228"/>
      <c r="AL108" s="228"/>
    </row>
    <row r="109" spans="1:38" hidden="1" x14ac:dyDescent="0.25">
      <c r="A109" s="211"/>
      <c r="B109" s="271"/>
      <c r="C109" s="236"/>
      <c r="D109" s="228"/>
      <c r="E109" s="215"/>
      <c r="F109" s="215"/>
      <c r="G109" s="215"/>
      <c r="H109" s="215"/>
      <c r="I109" s="215"/>
      <c r="J109" s="215"/>
      <c r="K109" s="215"/>
      <c r="L109" s="215"/>
      <c r="M109" s="215"/>
      <c r="N109" s="215"/>
      <c r="O109" s="219" t="s">
        <v>536</v>
      </c>
      <c r="P109" s="215"/>
      <c r="Q109" s="215"/>
      <c r="R109" s="215"/>
      <c r="S109" s="215"/>
      <c r="T109" s="215"/>
      <c r="U109" s="215"/>
      <c r="V109" s="215"/>
      <c r="W109" s="228"/>
      <c r="X109" s="228"/>
      <c r="Y109" s="228"/>
      <c r="Z109" s="228"/>
      <c r="AA109" s="228"/>
      <c r="AB109" s="228"/>
      <c r="AC109" s="228"/>
      <c r="AD109" s="228"/>
      <c r="AE109" s="228"/>
      <c r="AF109" s="228"/>
      <c r="AG109" s="228"/>
      <c r="AH109" s="228"/>
      <c r="AI109" s="228"/>
      <c r="AJ109" s="228"/>
      <c r="AK109" s="228"/>
      <c r="AL109" s="228"/>
    </row>
    <row r="110" spans="1:38" hidden="1" x14ac:dyDescent="0.25">
      <c r="A110" s="211"/>
      <c r="B110" s="271"/>
      <c r="C110" s="236"/>
      <c r="D110" s="271"/>
      <c r="E110" s="215"/>
      <c r="F110" s="215"/>
      <c r="G110" s="215"/>
      <c r="H110" s="215"/>
      <c r="I110" s="215"/>
      <c r="J110" s="215"/>
      <c r="K110" s="215"/>
      <c r="L110" s="215"/>
      <c r="M110" s="215"/>
      <c r="N110" s="215"/>
      <c r="O110" s="226" t="s">
        <v>537</v>
      </c>
      <c r="P110" s="215"/>
      <c r="Q110" s="215"/>
      <c r="R110" s="215"/>
      <c r="S110" s="215"/>
      <c r="T110" s="215"/>
      <c r="U110" s="215"/>
      <c r="V110" s="215"/>
      <c r="W110" s="228"/>
      <c r="X110" s="228"/>
      <c r="Y110" s="228"/>
      <c r="Z110" s="228"/>
      <c r="AA110" s="228"/>
      <c r="AB110" s="228"/>
      <c r="AC110" s="228"/>
      <c r="AD110" s="228"/>
      <c r="AE110" s="228"/>
      <c r="AF110" s="228"/>
      <c r="AG110" s="228"/>
      <c r="AH110" s="228"/>
      <c r="AI110" s="228"/>
      <c r="AJ110" s="228"/>
      <c r="AK110" s="228"/>
      <c r="AL110" s="228"/>
    </row>
    <row r="111" spans="1:38" hidden="1" x14ac:dyDescent="0.25">
      <c r="A111" s="211"/>
      <c r="B111" s="271"/>
      <c r="C111" s="215"/>
      <c r="D111" s="215"/>
      <c r="E111" s="215"/>
      <c r="F111" s="215"/>
      <c r="G111" s="215"/>
      <c r="H111" s="215"/>
      <c r="I111" s="215"/>
      <c r="J111" s="215"/>
      <c r="K111" s="215"/>
      <c r="L111" s="215"/>
      <c r="M111" s="215"/>
      <c r="N111" s="215"/>
      <c r="O111" s="226" t="s">
        <v>538</v>
      </c>
      <c r="P111" s="215"/>
      <c r="Q111" s="215"/>
      <c r="R111" s="215"/>
      <c r="S111" s="215"/>
      <c r="T111" s="215"/>
      <c r="U111" s="215"/>
      <c r="V111" s="215"/>
      <c r="W111" s="228"/>
      <c r="X111" s="228"/>
      <c r="Y111" s="228"/>
      <c r="Z111" s="228"/>
      <c r="AA111" s="228"/>
      <c r="AB111" s="228"/>
      <c r="AC111" s="228"/>
      <c r="AD111" s="228"/>
      <c r="AE111" s="228"/>
      <c r="AF111" s="228"/>
      <c r="AG111" s="228"/>
      <c r="AH111" s="228"/>
      <c r="AI111" s="228"/>
      <c r="AJ111" s="228"/>
      <c r="AK111" s="228"/>
      <c r="AL111" s="228"/>
    </row>
    <row r="112" spans="1:38" hidden="1" x14ac:dyDescent="0.25">
      <c r="A112" s="211"/>
      <c r="B112" s="271"/>
      <c r="C112" s="265"/>
      <c r="D112" s="266"/>
      <c r="E112" s="215"/>
      <c r="F112" s="215"/>
      <c r="G112" s="215"/>
      <c r="H112" s="215"/>
      <c r="I112" s="215"/>
      <c r="J112" s="215"/>
      <c r="K112" s="215"/>
      <c r="L112" s="215"/>
      <c r="M112" s="215"/>
      <c r="N112" s="215"/>
      <c r="O112" s="228"/>
      <c r="P112" s="215"/>
      <c r="Q112" s="215"/>
      <c r="R112" s="215"/>
      <c r="S112" s="215"/>
      <c r="T112" s="215"/>
      <c r="U112" s="215"/>
      <c r="V112" s="215"/>
      <c r="W112" s="228"/>
      <c r="X112" s="228"/>
      <c r="Y112" s="228"/>
      <c r="Z112" s="228"/>
      <c r="AA112" s="228"/>
      <c r="AB112" s="228"/>
      <c r="AC112" s="228"/>
      <c r="AD112" s="228"/>
      <c r="AE112" s="228"/>
      <c r="AF112" s="228"/>
      <c r="AG112" s="228"/>
      <c r="AH112" s="228"/>
      <c r="AI112" s="228"/>
      <c r="AJ112" s="228"/>
      <c r="AK112" s="228"/>
      <c r="AL112" s="228"/>
    </row>
    <row r="113" spans="1:38" hidden="1" x14ac:dyDescent="0.25">
      <c r="A113" s="211"/>
      <c r="B113" s="271"/>
      <c r="C113" s="265"/>
      <c r="D113" s="266"/>
      <c r="E113" s="215"/>
      <c r="F113" s="215"/>
      <c r="G113" s="215"/>
      <c r="H113" s="215"/>
      <c r="I113" s="215"/>
      <c r="J113" s="215"/>
      <c r="K113" s="215"/>
      <c r="L113" s="215"/>
      <c r="M113" s="215"/>
      <c r="N113" s="215"/>
      <c r="O113" s="228"/>
      <c r="P113" s="215"/>
      <c r="Q113" s="215"/>
      <c r="R113" s="215"/>
      <c r="S113" s="215"/>
      <c r="T113" s="215"/>
      <c r="U113" s="215"/>
      <c r="V113" s="215"/>
      <c r="W113" s="228"/>
      <c r="X113" s="228"/>
      <c r="Y113" s="228"/>
      <c r="Z113" s="228"/>
      <c r="AA113" s="228"/>
      <c r="AB113" s="228"/>
      <c r="AC113" s="228"/>
      <c r="AD113" s="228"/>
      <c r="AE113" s="228"/>
      <c r="AF113" s="228"/>
      <c r="AG113" s="228"/>
      <c r="AH113" s="228"/>
      <c r="AI113" s="228"/>
      <c r="AJ113" s="228"/>
      <c r="AK113" s="228"/>
      <c r="AL113" s="228"/>
    </row>
    <row r="114" spans="1:38" hidden="1" x14ac:dyDescent="0.25">
      <c r="A114" s="211"/>
      <c r="B114" s="271"/>
      <c r="C114" s="265"/>
      <c r="D114" s="266"/>
      <c r="E114" s="215"/>
      <c r="F114" s="215"/>
      <c r="G114" s="215"/>
      <c r="H114" s="215"/>
      <c r="I114" s="215"/>
      <c r="J114" s="215"/>
      <c r="K114" s="215"/>
      <c r="L114" s="215"/>
      <c r="M114" s="215"/>
      <c r="N114" s="215"/>
      <c r="O114" s="228"/>
      <c r="P114" s="215"/>
      <c r="Q114" s="215"/>
      <c r="R114" s="215"/>
      <c r="S114" s="215"/>
      <c r="T114" s="215"/>
      <c r="U114" s="215"/>
      <c r="V114" s="215"/>
      <c r="W114" s="228"/>
      <c r="X114" s="228"/>
      <c r="Y114" s="228"/>
      <c r="Z114" s="228"/>
      <c r="AA114" s="228"/>
      <c r="AB114" s="228"/>
      <c r="AC114" s="228"/>
      <c r="AD114" s="228"/>
      <c r="AE114" s="228"/>
      <c r="AF114" s="228"/>
      <c r="AG114" s="228"/>
      <c r="AH114" s="228"/>
      <c r="AI114" s="228"/>
      <c r="AJ114" s="228"/>
      <c r="AK114" s="228"/>
      <c r="AL114" s="228"/>
    </row>
    <row r="115" spans="1:38" x14ac:dyDescent="0.25">
      <c r="A115" s="211"/>
      <c r="B115" s="271"/>
      <c r="C115" s="265"/>
      <c r="D115" s="266"/>
      <c r="E115" s="215"/>
      <c r="F115" s="215"/>
      <c r="G115" s="215"/>
      <c r="H115" s="215"/>
      <c r="I115" s="215"/>
      <c r="J115" s="215"/>
      <c r="K115" s="215"/>
      <c r="L115" s="215"/>
      <c r="M115" s="215"/>
      <c r="N115" s="215"/>
      <c r="O115" s="228"/>
      <c r="P115" s="231"/>
      <c r="Q115" s="215"/>
      <c r="R115" s="215"/>
      <c r="S115" s="215"/>
      <c r="T115" s="215"/>
      <c r="U115" s="215"/>
      <c r="V115" s="215"/>
      <c r="W115" s="228"/>
      <c r="X115" s="228"/>
      <c r="Y115" s="228"/>
      <c r="Z115" s="228"/>
      <c r="AA115" s="228"/>
      <c r="AB115" s="228"/>
      <c r="AC115" s="228"/>
      <c r="AD115" s="228"/>
      <c r="AE115" s="228"/>
      <c r="AF115" s="228"/>
      <c r="AG115" s="228"/>
      <c r="AH115" s="228"/>
      <c r="AI115" s="228"/>
      <c r="AJ115" s="228"/>
      <c r="AK115" s="228"/>
      <c r="AL115" s="228"/>
    </row>
    <row r="116" spans="1:38" x14ac:dyDescent="0.25">
      <c r="A116" s="211"/>
      <c r="B116" s="271"/>
      <c r="C116" s="265"/>
      <c r="D116" s="266"/>
      <c r="E116" s="215"/>
      <c r="F116" s="215"/>
      <c r="G116" s="215"/>
      <c r="H116" s="215"/>
      <c r="I116" s="215"/>
      <c r="J116" s="215"/>
      <c r="K116" s="215"/>
      <c r="L116" s="215"/>
      <c r="M116" s="215"/>
      <c r="N116" s="215"/>
      <c r="O116" s="228"/>
      <c r="P116" s="231"/>
      <c r="Q116" s="215"/>
      <c r="R116" s="215"/>
      <c r="S116" s="215"/>
      <c r="T116" s="215"/>
      <c r="U116" s="215"/>
      <c r="V116" s="215"/>
      <c r="W116" s="228"/>
      <c r="X116" s="228"/>
      <c r="Y116" s="228"/>
      <c r="Z116" s="228"/>
      <c r="AA116" s="228"/>
      <c r="AB116" s="228"/>
      <c r="AC116" s="228"/>
      <c r="AD116" s="228"/>
      <c r="AE116" s="228"/>
      <c r="AF116" s="228"/>
      <c r="AG116" s="228"/>
      <c r="AH116" s="228"/>
      <c r="AI116" s="228"/>
      <c r="AJ116" s="228"/>
      <c r="AK116" s="228"/>
      <c r="AL116" s="228"/>
    </row>
    <row r="117" spans="1:38" ht="13" x14ac:dyDescent="0.3">
      <c r="A117" s="211"/>
      <c r="B117" s="271"/>
      <c r="C117" s="265"/>
      <c r="D117" s="266"/>
      <c r="E117" s="215"/>
      <c r="F117" s="215"/>
      <c r="G117" s="215"/>
      <c r="H117" s="215"/>
      <c r="I117" s="215"/>
      <c r="J117" s="215"/>
      <c r="K117" s="215"/>
      <c r="L117" s="215"/>
      <c r="M117" s="215"/>
      <c r="N117" s="215"/>
      <c r="O117" s="308"/>
      <c r="P117" s="231"/>
      <c r="Q117" s="215"/>
      <c r="R117" s="215"/>
      <c r="S117" s="215"/>
      <c r="T117" s="215"/>
      <c r="U117" s="215"/>
      <c r="V117" s="215"/>
      <c r="W117" s="228"/>
      <c r="X117" s="228"/>
      <c r="Y117" s="228"/>
      <c r="Z117" s="228"/>
      <c r="AA117" s="228"/>
      <c r="AB117" s="228"/>
      <c r="AC117" s="228"/>
      <c r="AD117" s="228"/>
      <c r="AE117" s="228"/>
      <c r="AF117" s="228"/>
      <c r="AG117" s="228"/>
      <c r="AH117" s="228"/>
      <c r="AI117" s="228"/>
      <c r="AJ117" s="228"/>
      <c r="AK117" s="228"/>
      <c r="AL117" s="228"/>
    </row>
    <row r="118" spans="1:38" x14ac:dyDescent="0.25">
      <c r="A118" s="211"/>
      <c r="B118" s="215"/>
      <c r="C118" s="265"/>
      <c r="D118" s="266"/>
      <c r="E118" s="215"/>
      <c r="F118" s="215"/>
      <c r="G118" s="215"/>
      <c r="H118" s="215"/>
      <c r="I118" s="215"/>
      <c r="J118" s="215"/>
      <c r="K118" s="215"/>
      <c r="L118" s="215"/>
      <c r="M118" s="215"/>
      <c r="N118" s="215"/>
      <c r="O118" s="197"/>
      <c r="P118" s="215"/>
      <c r="Q118" s="215"/>
      <c r="R118" s="215"/>
      <c r="S118" s="215"/>
      <c r="T118" s="215"/>
      <c r="U118" s="215"/>
      <c r="V118" s="215"/>
      <c r="W118" s="228"/>
      <c r="X118" s="228"/>
      <c r="Y118" s="228"/>
      <c r="Z118" s="228"/>
      <c r="AA118" s="228"/>
      <c r="AB118" s="228"/>
      <c r="AC118" s="228"/>
      <c r="AD118" s="228"/>
      <c r="AE118" s="228"/>
      <c r="AF118" s="228"/>
      <c r="AG118" s="228"/>
      <c r="AH118" s="228"/>
      <c r="AI118" s="228"/>
      <c r="AJ118" s="228"/>
      <c r="AK118" s="228"/>
      <c r="AL118" s="228"/>
    </row>
    <row r="119" spans="1:38" x14ac:dyDescent="0.25">
      <c r="A119" s="211"/>
      <c r="B119" s="215"/>
      <c r="C119" s="265"/>
      <c r="D119" s="266"/>
      <c r="E119" s="215"/>
      <c r="F119" s="215"/>
      <c r="G119" s="215"/>
      <c r="H119" s="215"/>
      <c r="I119" s="215"/>
      <c r="J119" s="215"/>
      <c r="K119" s="215"/>
      <c r="L119" s="215"/>
      <c r="M119" s="215"/>
      <c r="N119" s="215"/>
      <c r="O119" s="197"/>
      <c r="P119" s="231"/>
      <c r="Q119" s="215"/>
      <c r="R119" s="215"/>
      <c r="S119" s="215"/>
      <c r="T119" s="215"/>
      <c r="U119" s="215"/>
      <c r="V119" s="215"/>
      <c r="W119" s="228"/>
      <c r="X119" s="228"/>
      <c r="Y119" s="228"/>
      <c r="Z119" s="228"/>
      <c r="AA119" s="228"/>
      <c r="AB119" s="228"/>
      <c r="AC119" s="228"/>
      <c r="AD119" s="228"/>
      <c r="AE119" s="228"/>
      <c r="AF119" s="228"/>
      <c r="AG119" s="228"/>
      <c r="AH119" s="228"/>
      <c r="AI119" s="228"/>
      <c r="AJ119" s="228"/>
      <c r="AK119" s="228"/>
      <c r="AL119" s="228"/>
    </row>
    <row r="120" spans="1:38" x14ac:dyDescent="0.25">
      <c r="A120" s="211"/>
      <c r="B120" s="271"/>
      <c r="C120" s="265"/>
      <c r="D120" s="266"/>
      <c r="E120" s="215"/>
      <c r="F120" s="215"/>
      <c r="G120" s="215"/>
      <c r="H120" s="215"/>
      <c r="I120" s="215"/>
      <c r="J120" s="215"/>
      <c r="K120" s="215"/>
      <c r="L120" s="215"/>
      <c r="M120" s="215"/>
      <c r="N120" s="215"/>
      <c r="O120" s="197"/>
      <c r="P120" s="215"/>
      <c r="Q120" s="215"/>
      <c r="R120" s="215"/>
      <c r="S120" s="215"/>
      <c r="T120" s="215"/>
      <c r="U120" s="215"/>
      <c r="V120" s="215"/>
      <c r="W120" s="228"/>
      <c r="X120" s="228"/>
      <c r="Y120" s="228"/>
      <c r="Z120" s="228"/>
      <c r="AA120" s="228"/>
      <c r="AB120" s="228"/>
      <c r="AC120" s="228"/>
      <c r="AD120" s="228"/>
      <c r="AE120" s="228"/>
      <c r="AF120" s="228"/>
      <c r="AG120" s="228"/>
      <c r="AH120" s="228"/>
      <c r="AI120" s="228"/>
      <c r="AJ120" s="228"/>
      <c r="AK120" s="228"/>
      <c r="AL120" s="228"/>
    </row>
    <row r="121" spans="1:38" x14ac:dyDescent="0.25">
      <c r="A121" s="211"/>
      <c r="B121" s="271"/>
      <c r="C121" s="215"/>
      <c r="D121" s="215"/>
      <c r="E121" s="215"/>
      <c r="F121" s="215"/>
      <c r="G121" s="215"/>
      <c r="H121" s="215"/>
      <c r="I121" s="215"/>
      <c r="J121" s="215"/>
      <c r="K121" s="215"/>
      <c r="L121" s="215"/>
      <c r="M121" s="215"/>
      <c r="N121" s="215"/>
      <c r="O121" s="215"/>
      <c r="P121" s="215"/>
      <c r="Q121" s="215"/>
      <c r="R121" s="215"/>
      <c r="S121" s="215"/>
      <c r="T121" s="215"/>
      <c r="U121" s="215"/>
      <c r="V121" s="215"/>
      <c r="W121" s="228"/>
      <c r="X121" s="228"/>
      <c r="Y121" s="228"/>
      <c r="Z121" s="228"/>
      <c r="AA121" s="228"/>
      <c r="AB121" s="228"/>
      <c r="AC121" s="228"/>
      <c r="AD121" s="228"/>
      <c r="AE121" s="228"/>
      <c r="AF121" s="228"/>
      <c r="AG121" s="228"/>
      <c r="AH121" s="228"/>
      <c r="AI121" s="228"/>
      <c r="AJ121" s="228"/>
      <c r="AK121" s="228"/>
      <c r="AL121" s="228"/>
    </row>
    <row r="122" spans="1:38" x14ac:dyDescent="0.25">
      <c r="A122" s="211"/>
      <c r="B122" s="271"/>
      <c r="C122" s="215"/>
      <c r="D122" s="215"/>
      <c r="E122" s="215"/>
      <c r="F122" s="215"/>
      <c r="G122" s="215"/>
      <c r="H122" s="215"/>
      <c r="I122" s="215"/>
      <c r="J122" s="215"/>
      <c r="K122" s="215"/>
      <c r="L122" s="215"/>
      <c r="M122" s="215"/>
      <c r="N122" s="215"/>
      <c r="O122" s="215"/>
      <c r="P122" s="215"/>
      <c r="Q122" s="215"/>
      <c r="R122" s="215"/>
      <c r="S122" s="215"/>
      <c r="T122" s="215"/>
      <c r="U122" s="215"/>
      <c r="V122" s="215"/>
      <c r="W122" s="228"/>
      <c r="X122" s="228"/>
      <c r="Y122" s="228"/>
      <c r="Z122" s="228"/>
      <c r="AA122" s="228"/>
      <c r="AB122" s="228"/>
      <c r="AC122" s="228"/>
      <c r="AD122" s="228"/>
      <c r="AE122" s="228"/>
      <c r="AF122" s="228"/>
      <c r="AG122" s="228"/>
      <c r="AH122" s="228"/>
      <c r="AI122" s="228"/>
      <c r="AJ122" s="228"/>
      <c r="AK122" s="228"/>
      <c r="AL122" s="228"/>
    </row>
    <row r="123" spans="1:38" x14ac:dyDescent="0.25">
      <c r="A123" s="211"/>
      <c r="B123" s="271"/>
      <c r="C123" s="215"/>
      <c r="D123" s="215"/>
      <c r="E123" s="215"/>
      <c r="F123" s="215"/>
      <c r="G123" s="215"/>
      <c r="H123" s="215"/>
      <c r="I123" s="215"/>
      <c r="J123" s="215"/>
      <c r="K123" s="215"/>
      <c r="L123" s="215"/>
      <c r="M123" s="215"/>
      <c r="N123" s="215"/>
      <c r="O123" s="215"/>
      <c r="P123" s="215"/>
      <c r="Q123" s="215"/>
      <c r="R123" s="215"/>
      <c r="S123" s="215"/>
      <c r="T123" s="215"/>
      <c r="U123" s="215"/>
      <c r="V123" s="215"/>
      <c r="W123" s="228"/>
      <c r="X123" s="228"/>
      <c r="Y123" s="228"/>
      <c r="Z123" s="228"/>
      <c r="AA123" s="228"/>
      <c r="AB123" s="228"/>
      <c r="AC123" s="228"/>
      <c r="AD123" s="228"/>
      <c r="AE123" s="228"/>
      <c r="AF123" s="228"/>
      <c r="AG123" s="228"/>
      <c r="AH123" s="228"/>
      <c r="AI123" s="228"/>
      <c r="AJ123" s="228"/>
      <c r="AK123" s="228"/>
      <c r="AL123" s="228"/>
    </row>
    <row r="124" spans="1:38" x14ac:dyDescent="0.25">
      <c r="A124" s="211"/>
      <c r="B124" s="271"/>
      <c r="C124" s="215"/>
      <c r="D124" s="215"/>
      <c r="E124" s="215"/>
      <c r="F124" s="215"/>
      <c r="G124" s="215"/>
      <c r="H124" s="215"/>
      <c r="I124" s="215"/>
      <c r="J124" s="215"/>
      <c r="K124" s="215"/>
      <c r="L124" s="215"/>
      <c r="M124" s="215"/>
      <c r="N124" s="215"/>
      <c r="O124" s="215"/>
      <c r="P124" s="215"/>
      <c r="Q124" s="215"/>
      <c r="R124" s="215"/>
      <c r="S124" s="215"/>
      <c r="T124" s="215"/>
      <c r="U124" s="215"/>
      <c r="V124" s="215"/>
      <c r="W124" s="228"/>
      <c r="X124" s="228"/>
      <c r="Y124" s="228"/>
      <c r="Z124" s="228"/>
      <c r="AA124" s="228"/>
      <c r="AB124" s="228"/>
      <c r="AC124" s="228"/>
      <c r="AD124" s="228"/>
      <c r="AE124" s="228"/>
      <c r="AF124" s="228"/>
      <c r="AG124" s="228"/>
      <c r="AH124" s="228"/>
      <c r="AI124" s="228"/>
      <c r="AJ124" s="228"/>
      <c r="AK124" s="228"/>
      <c r="AL124" s="228"/>
    </row>
    <row r="125" spans="1:38" x14ac:dyDescent="0.25">
      <c r="A125" s="211"/>
      <c r="B125" s="215"/>
      <c r="C125" s="215"/>
      <c r="D125" s="215"/>
      <c r="E125" s="215"/>
      <c r="F125" s="215"/>
      <c r="G125" s="215"/>
      <c r="H125" s="215"/>
      <c r="I125" s="215"/>
      <c r="J125" s="215"/>
      <c r="K125" s="215"/>
      <c r="L125" s="215"/>
      <c r="M125" s="215"/>
      <c r="N125" s="215"/>
      <c r="O125" s="215"/>
      <c r="P125" s="215"/>
      <c r="Q125" s="215"/>
      <c r="R125" s="215"/>
      <c r="S125" s="215"/>
      <c r="T125" s="215"/>
      <c r="U125" s="215"/>
      <c r="V125" s="215"/>
      <c r="W125" s="228"/>
      <c r="X125" s="228"/>
      <c r="Y125" s="228"/>
      <c r="Z125" s="228"/>
      <c r="AA125" s="228"/>
      <c r="AB125" s="228"/>
      <c r="AC125" s="228"/>
      <c r="AD125" s="228"/>
      <c r="AE125" s="228"/>
      <c r="AF125" s="228"/>
      <c r="AG125" s="228"/>
      <c r="AH125" s="228"/>
      <c r="AI125" s="228"/>
      <c r="AJ125" s="228"/>
      <c r="AK125" s="228"/>
      <c r="AL125" s="228"/>
    </row>
    <row r="126" spans="1:38" ht="13" x14ac:dyDescent="0.3">
      <c r="A126" s="211"/>
      <c r="B126" s="299"/>
      <c r="C126" s="215"/>
      <c r="D126" s="215"/>
      <c r="E126" s="215"/>
      <c r="F126" s="215"/>
      <c r="G126" s="215"/>
      <c r="H126" s="215"/>
      <c r="I126" s="215"/>
      <c r="J126" s="215"/>
      <c r="K126" s="215"/>
      <c r="L126" s="215"/>
      <c r="M126" s="215"/>
      <c r="N126" s="215"/>
      <c r="O126" s="215"/>
      <c r="P126" s="215"/>
      <c r="Q126" s="215"/>
      <c r="R126" s="215"/>
      <c r="S126" s="215"/>
      <c r="T126" s="215"/>
      <c r="U126" s="215"/>
      <c r="V126" s="215"/>
      <c r="W126" s="228"/>
      <c r="X126" s="228"/>
      <c r="Y126" s="228"/>
      <c r="Z126" s="228"/>
      <c r="AA126" s="228"/>
      <c r="AB126" s="228"/>
      <c r="AC126" s="228"/>
      <c r="AD126" s="228"/>
      <c r="AE126" s="228"/>
      <c r="AF126" s="228"/>
      <c r="AG126" s="228"/>
      <c r="AH126" s="228"/>
      <c r="AI126" s="228"/>
      <c r="AJ126" s="228"/>
      <c r="AK126" s="228"/>
      <c r="AL126" s="228"/>
    </row>
    <row r="127" spans="1:38" x14ac:dyDescent="0.25">
      <c r="A127" s="211"/>
      <c r="B127" s="300"/>
      <c r="C127" s="301"/>
      <c r="D127" s="301"/>
      <c r="E127" s="301"/>
      <c r="F127" s="215"/>
      <c r="G127" s="215"/>
      <c r="H127" s="215"/>
      <c r="I127" s="215"/>
      <c r="J127" s="215"/>
      <c r="K127" s="215"/>
      <c r="L127" s="215"/>
      <c r="M127" s="215"/>
      <c r="N127" s="215"/>
      <c r="O127" s="215"/>
      <c r="P127" s="215"/>
      <c r="Q127" s="215"/>
      <c r="R127" s="215"/>
      <c r="S127" s="215"/>
      <c r="T127" s="215"/>
      <c r="U127" s="215"/>
      <c r="V127" s="215"/>
      <c r="W127" s="228"/>
      <c r="X127" s="228"/>
      <c r="Y127" s="228"/>
      <c r="Z127" s="228"/>
      <c r="AA127" s="228"/>
      <c r="AB127" s="228"/>
      <c r="AC127" s="228"/>
      <c r="AD127" s="228"/>
      <c r="AE127" s="228"/>
      <c r="AF127" s="228"/>
      <c r="AG127" s="228"/>
      <c r="AH127" s="228"/>
      <c r="AI127" s="228"/>
      <c r="AJ127" s="228"/>
      <c r="AK127" s="228"/>
      <c r="AL127" s="228"/>
    </row>
    <row r="128" spans="1:38" x14ac:dyDescent="0.25">
      <c r="A128" s="211"/>
      <c r="B128" s="300"/>
      <c r="C128" s="301"/>
      <c r="D128" s="301"/>
      <c r="E128" s="301"/>
      <c r="F128" s="215"/>
      <c r="G128" s="215"/>
      <c r="H128" s="215"/>
      <c r="I128" s="215"/>
      <c r="J128" s="215"/>
      <c r="K128" s="215"/>
      <c r="L128" s="215"/>
      <c r="M128" s="215"/>
      <c r="N128" s="215"/>
      <c r="O128" s="215"/>
      <c r="P128" s="215"/>
      <c r="Q128" s="215"/>
      <c r="R128" s="215"/>
      <c r="S128" s="215"/>
      <c r="T128" s="215"/>
      <c r="U128" s="215"/>
      <c r="V128" s="215"/>
      <c r="W128" s="228"/>
      <c r="X128" s="228"/>
      <c r="Y128" s="228"/>
      <c r="Z128" s="228"/>
      <c r="AA128" s="228"/>
      <c r="AB128" s="228"/>
      <c r="AC128" s="228"/>
      <c r="AD128" s="228"/>
      <c r="AE128" s="228"/>
      <c r="AF128" s="228"/>
      <c r="AG128" s="228"/>
      <c r="AH128" s="228"/>
      <c r="AI128" s="228"/>
      <c r="AJ128" s="228"/>
      <c r="AK128" s="228"/>
      <c r="AL128" s="228"/>
    </row>
    <row r="129" spans="1:38" x14ac:dyDescent="0.25">
      <c r="A129" s="211"/>
      <c r="B129" s="300"/>
      <c r="C129" s="236"/>
      <c r="D129" s="301"/>
      <c r="E129" s="301"/>
      <c r="F129" s="215"/>
      <c r="G129" s="215"/>
      <c r="H129" s="215"/>
      <c r="I129" s="215"/>
      <c r="J129" s="215"/>
      <c r="K129" s="215"/>
      <c r="L129" s="215"/>
      <c r="M129" s="215"/>
      <c r="N129" s="215"/>
      <c r="O129" s="215"/>
      <c r="P129" s="215"/>
      <c r="Q129" s="215"/>
      <c r="R129" s="215"/>
      <c r="S129" s="215"/>
      <c r="T129" s="215"/>
      <c r="U129" s="215"/>
      <c r="V129" s="215"/>
      <c r="W129" s="228"/>
      <c r="X129" s="228"/>
      <c r="Y129" s="228"/>
      <c r="Z129" s="228"/>
      <c r="AA129" s="228"/>
      <c r="AB129" s="228"/>
      <c r="AC129" s="228"/>
      <c r="AD129" s="228"/>
      <c r="AE129" s="228"/>
      <c r="AF129" s="228"/>
      <c r="AG129" s="228"/>
      <c r="AH129" s="228"/>
      <c r="AI129" s="228"/>
      <c r="AJ129" s="228"/>
      <c r="AK129" s="228"/>
      <c r="AL129" s="228"/>
    </row>
    <row r="130" spans="1:38" x14ac:dyDescent="0.25">
      <c r="A130" s="211"/>
      <c r="B130" s="301"/>
      <c r="C130" s="265"/>
      <c r="D130" s="266"/>
      <c r="E130" s="301"/>
      <c r="F130" s="215"/>
      <c r="G130" s="215"/>
      <c r="H130" s="215"/>
      <c r="I130" s="215"/>
      <c r="J130" s="215"/>
      <c r="K130" s="215"/>
      <c r="L130" s="215"/>
      <c r="M130" s="215"/>
      <c r="N130" s="215"/>
      <c r="O130" s="215"/>
      <c r="P130" s="215"/>
      <c r="Q130" s="215"/>
      <c r="R130" s="215"/>
      <c r="S130" s="215"/>
      <c r="T130" s="215"/>
      <c r="U130" s="215"/>
      <c r="V130" s="215"/>
      <c r="W130" s="228"/>
      <c r="X130" s="228"/>
      <c r="Y130" s="228"/>
      <c r="Z130" s="228"/>
      <c r="AA130" s="228"/>
      <c r="AB130" s="228"/>
      <c r="AC130" s="228"/>
      <c r="AD130" s="228"/>
      <c r="AE130" s="228"/>
      <c r="AF130" s="228"/>
      <c r="AG130" s="228"/>
      <c r="AH130" s="228"/>
      <c r="AI130" s="228"/>
      <c r="AJ130" s="228"/>
      <c r="AK130" s="228"/>
      <c r="AL130" s="228"/>
    </row>
    <row r="131" spans="1:38" x14ac:dyDescent="0.25">
      <c r="A131" s="274"/>
      <c r="B131" s="278"/>
      <c r="C131" s="275"/>
      <c r="D131" s="276"/>
      <c r="E131" s="278"/>
      <c r="F131" s="216"/>
      <c r="G131" s="216"/>
      <c r="H131" s="216"/>
      <c r="I131" s="216"/>
      <c r="J131" s="280"/>
      <c r="K131" s="216"/>
      <c r="L131" s="216"/>
      <c r="M131" s="216"/>
      <c r="N131" s="216"/>
      <c r="O131" s="216"/>
      <c r="P131" s="216"/>
      <c r="Q131" s="216"/>
      <c r="R131" s="216"/>
      <c r="S131" s="216"/>
      <c r="T131" s="216"/>
      <c r="U131" s="216"/>
      <c r="V131" s="216"/>
    </row>
    <row r="132" spans="1:38" x14ac:dyDescent="0.25">
      <c r="A132" s="274"/>
      <c r="B132" s="278"/>
      <c r="C132" s="276"/>
      <c r="D132" s="216"/>
      <c r="E132" s="278"/>
      <c r="F132" s="216"/>
      <c r="G132" s="216"/>
      <c r="H132" s="216"/>
      <c r="I132" s="216"/>
      <c r="J132" s="280"/>
      <c r="K132" s="216"/>
      <c r="L132" s="216"/>
      <c r="M132" s="216"/>
      <c r="N132" s="216"/>
      <c r="O132" s="216"/>
      <c r="P132" s="216"/>
      <c r="Q132" s="216"/>
      <c r="R132" s="216"/>
      <c r="S132" s="216"/>
      <c r="T132" s="216"/>
      <c r="U132" s="216"/>
      <c r="V132" s="216"/>
    </row>
    <row r="133" spans="1:38" x14ac:dyDescent="0.25">
      <c r="A133" s="274"/>
      <c r="B133" s="277"/>
      <c r="C133" s="278"/>
      <c r="D133" s="278"/>
      <c r="E133" s="278"/>
      <c r="F133" s="216"/>
      <c r="G133" s="216"/>
      <c r="H133" s="216"/>
      <c r="I133" s="216"/>
      <c r="J133" s="216"/>
      <c r="K133" s="216"/>
      <c r="L133" s="216"/>
      <c r="M133" s="216"/>
      <c r="N133" s="216"/>
      <c r="O133" s="216"/>
      <c r="P133" s="216"/>
      <c r="Q133" s="216"/>
      <c r="R133" s="216"/>
      <c r="S133" s="216"/>
      <c r="T133" s="216"/>
      <c r="U133" s="216"/>
      <c r="V133" s="216"/>
    </row>
    <row r="134" spans="1:38" x14ac:dyDescent="0.25">
      <c r="A134" s="274"/>
      <c r="B134" s="277"/>
      <c r="C134" s="278"/>
      <c r="D134" s="278"/>
      <c r="E134" s="278"/>
      <c r="F134" s="216"/>
      <c r="G134" s="216"/>
      <c r="H134" s="216"/>
      <c r="I134" s="216"/>
      <c r="J134" s="216"/>
      <c r="K134" s="216"/>
      <c r="L134" s="216"/>
      <c r="M134" s="216"/>
      <c r="N134" s="216"/>
      <c r="O134" s="216"/>
      <c r="P134" s="216"/>
      <c r="Q134" s="216"/>
      <c r="R134" s="216"/>
      <c r="S134" s="216"/>
      <c r="T134" s="216"/>
      <c r="U134" s="216"/>
      <c r="V134" s="216"/>
    </row>
    <row r="135" spans="1:38" x14ac:dyDescent="0.25">
      <c r="A135" s="274"/>
      <c r="B135" s="277"/>
      <c r="C135" s="278"/>
      <c r="D135" s="278"/>
      <c r="E135" s="278"/>
      <c r="F135" s="216"/>
      <c r="G135" s="216"/>
      <c r="H135" s="216"/>
      <c r="I135" s="216"/>
      <c r="J135" s="216"/>
      <c r="K135" s="216"/>
      <c r="L135" s="216"/>
      <c r="M135" s="216"/>
      <c r="N135" s="216"/>
      <c r="O135" s="216"/>
      <c r="P135" s="216"/>
      <c r="Q135" s="216"/>
      <c r="R135" s="216"/>
      <c r="S135" s="216"/>
      <c r="T135" s="216"/>
      <c r="U135" s="216"/>
      <c r="V135" s="216"/>
    </row>
    <row r="136" spans="1:38" x14ac:dyDescent="0.25">
      <c r="A136" s="274"/>
      <c r="B136" s="277"/>
      <c r="C136" s="279"/>
      <c r="D136" s="278"/>
      <c r="E136" s="278"/>
      <c r="F136" s="216"/>
      <c r="G136" s="216"/>
      <c r="H136" s="216"/>
      <c r="I136" s="216"/>
      <c r="J136" s="216"/>
      <c r="K136" s="216"/>
      <c r="L136" s="216"/>
      <c r="M136" s="216"/>
      <c r="N136" s="216"/>
      <c r="O136" s="216"/>
      <c r="P136" s="216"/>
      <c r="Q136" s="216"/>
      <c r="R136" s="216"/>
      <c r="S136" s="216"/>
      <c r="T136" s="216"/>
      <c r="U136" s="216"/>
      <c r="V136" s="216"/>
    </row>
    <row r="137" spans="1:38" x14ac:dyDescent="0.25">
      <c r="A137" s="274"/>
      <c r="B137" s="216"/>
      <c r="C137" s="275"/>
      <c r="D137" s="276"/>
      <c r="E137" s="216"/>
      <c r="F137" s="216"/>
      <c r="G137" s="216"/>
      <c r="H137" s="216"/>
      <c r="I137" s="216"/>
      <c r="J137" s="216"/>
      <c r="K137" s="216"/>
      <c r="L137" s="216"/>
      <c r="M137" s="216"/>
      <c r="N137" s="216"/>
      <c r="O137" s="281"/>
      <c r="P137" s="216"/>
      <c r="Q137" s="216"/>
      <c r="R137" s="216"/>
      <c r="S137" s="216"/>
      <c r="T137" s="216"/>
      <c r="U137" s="216"/>
      <c r="V137" s="216"/>
    </row>
    <row r="138" spans="1:38" x14ac:dyDescent="0.25">
      <c r="A138" s="274"/>
      <c r="B138" s="216"/>
      <c r="C138" s="276"/>
      <c r="D138" s="216"/>
      <c r="E138" s="216"/>
      <c r="F138" s="216"/>
      <c r="G138" s="216"/>
      <c r="H138" s="216"/>
      <c r="I138" s="216"/>
      <c r="J138" s="216"/>
      <c r="K138" s="216"/>
      <c r="L138" s="216"/>
      <c r="M138" s="216"/>
      <c r="N138" s="216"/>
      <c r="O138" s="216"/>
      <c r="P138" s="216"/>
      <c r="Q138" s="216"/>
      <c r="R138" s="216"/>
      <c r="S138" s="216"/>
      <c r="T138" s="216"/>
      <c r="U138" s="216"/>
      <c r="V138" s="216"/>
    </row>
    <row r="139" spans="1:38" x14ac:dyDescent="0.25">
      <c r="A139" s="274"/>
      <c r="B139" s="216"/>
      <c r="C139" s="216"/>
      <c r="D139" s="216"/>
      <c r="E139" s="216"/>
      <c r="F139" s="216"/>
      <c r="G139" s="216"/>
      <c r="H139" s="216"/>
      <c r="I139" s="216"/>
      <c r="J139" s="216"/>
      <c r="K139" s="216"/>
      <c r="L139" s="216"/>
      <c r="M139" s="216"/>
      <c r="N139" s="216"/>
      <c r="O139" s="216"/>
      <c r="P139" s="216"/>
      <c r="Q139" s="216"/>
      <c r="R139" s="216"/>
      <c r="S139" s="216"/>
      <c r="T139" s="216"/>
      <c r="U139" s="216"/>
      <c r="V139" s="216"/>
    </row>
    <row r="140" spans="1:38" x14ac:dyDescent="0.25">
      <c r="A140" s="274"/>
      <c r="B140" s="216"/>
      <c r="C140" s="216"/>
      <c r="D140" s="216"/>
      <c r="E140" s="216"/>
      <c r="F140" s="216"/>
      <c r="G140" s="216"/>
      <c r="H140" s="216"/>
      <c r="I140" s="216"/>
      <c r="J140" s="216"/>
      <c r="K140" s="216"/>
      <c r="L140" s="216"/>
      <c r="M140" s="216"/>
      <c r="N140" s="216"/>
      <c r="O140" s="239"/>
      <c r="P140" s="216"/>
      <c r="Q140" s="216"/>
      <c r="R140" s="216"/>
      <c r="S140" s="216"/>
      <c r="T140" s="216"/>
      <c r="U140" s="216"/>
      <c r="V140" s="216"/>
    </row>
    <row r="141" spans="1:38" x14ac:dyDescent="0.25">
      <c r="A141" s="274"/>
      <c r="B141" s="216"/>
      <c r="C141" s="216"/>
      <c r="D141" s="216"/>
      <c r="E141" s="216"/>
      <c r="F141" s="216"/>
      <c r="G141" s="216"/>
      <c r="H141" s="216"/>
      <c r="I141" s="216"/>
      <c r="J141" s="216"/>
      <c r="K141" s="216"/>
      <c r="L141" s="216"/>
      <c r="M141" s="216"/>
      <c r="N141" s="216"/>
      <c r="O141" s="280"/>
      <c r="P141" s="216"/>
      <c r="Q141" s="216"/>
      <c r="R141" s="216"/>
      <c r="S141" s="216"/>
      <c r="T141" s="216"/>
      <c r="U141" s="216"/>
      <c r="V141" s="216"/>
    </row>
    <row r="142" spans="1:38" x14ac:dyDescent="0.25">
      <c r="A142" s="274"/>
      <c r="B142" s="216"/>
      <c r="C142" s="216"/>
      <c r="D142" s="216"/>
      <c r="E142" s="216"/>
      <c r="F142" s="216"/>
      <c r="G142" s="216"/>
      <c r="H142" s="216"/>
      <c r="I142" s="216"/>
      <c r="J142" s="216"/>
      <c r="K142" s="216"/>
      <c r="L142" s="216"/>
      <c r="M142" s="216"/>
      <c r="N142" s="216"/>
      <c r="O142" s="216"/>
      <c r="P142" s="216"/>
      <c r="Q142" s="216"/>
      <c r="R142" s="216"/>
      <c r="S142" s="216"/>
      <c r="T142" s="216"/>
      <c r="U142" s="216"/>
      <c r="V142" s="216"/>
    </row>
    <row r="143" spans="1:38" ht="13" x14ac:dyDescent="0.3">
      <c r="A143" s="274"/>
      <c r="B143" s="282"/>
      <c r="C143" s="216"/>
      <c r="D143" s="216"/>
      <c r="E143" s="216"/>
      <c r="F143" s="216"/>
      <c r="G143" s="216"/>
      <c r="H143" s="216"/>
      <c r="I143" s="216"/>
      <c r="J143" s="216"/>
      <c r="K143" s="216"/>
      <c r="L143" s="216"/>
      <c r="M143" s="216"/>
      <c r="N143" s="216"/>
      <c r="O143" s="216"/>
      <c r="P143" s="216"/>
      <c r="Q143" s="216"/>
      <c r="R143" s="216"/>
      <c r="S143" s="216"/>
      <c r="T143" s="216"/>
      <c r="U143" s="216"/>
      <c r="V143" s="216"/>
    </row>
    <row r="144" spans="1:38" x14ac:dyDescent="0.25">
      <c r="A144" s="274"/>
      <c r="B144" s="283"/>
      <c r="C144" s="216"/>
      <c r="D144" s="216"/>
      <c r="E144" s="216"/>
      <c r="F144" s="216"/>
      <c r="G144" s="216"/>
      <c r="H144" s="216"/>
      <c r="I144" s="216"/>
      <c r="J144" s="216"/>
      <c r="K144" s="216"/>
      <c r="L144" s="216"/>
      <c r="M144" s="216"/>
      <c r="N144" s="216"/>
      <c r="O144" s="239"/>
      <c r="P144" s="216"/>
      <c r="Q144" s="216"/>
      <c r="R144" s="216"/>
      <c r="S144" s="216"/>
      <c r="T144" s="216"/>
      <c r="U144" s="216"/>
      <c r="V144" s="216"/>
    </row>
    <row r="145" spans="1:22" x14ac:dyDescent="0.25">
      <c r="A145" s="274"/>
      <c r="B145" s="216"/>
      <c r="C145" s="216"/>
      <c r="D145" s="216"/>
      <c r="E145" s="216"/>
      <c r="F145" s="216"/>
      <c r="G145" s="216"/>
      <c r="H145" s="216"/>
      <c r="I145" s="216"/>
      <c r="J145" s="216"/>
      <c r="K145" s="216"/>
      <c r="L145" s="216"/>
      <c r="M145" s="216"/>
      <c r="N145" s="216"/>
      <c r="O145" s="216"/>
      <c r="P145" s="280"/>
      <c r="Q145" s="216"/>
      <c r="R145" s="216"/>
      <c r="S145" s="216"/>
      <c r="T145" s="216"/>
      <c r="U145" s="216"/>
      <c r="V145" s="216"/>
    </row>
    <row r="146" spans="1:22" x14ac:dyDescent="0.25">
      <c r="A146" s="274"/>
      <c r="B146" s="216"/>
      <c r="C146" s="216"/>
      <c r="D146" s="216"/>
      <c r="E146" s="216"/>
      <c r="F146" s="216"/>
      <c r="G146" s="216"/>
      <c r="H146" s="216"/>
      <c r="I146" s="216"/>
      <c r="J146" s="216"/>
      <c r="K146" s="216"/>
      <c r="L146" s="216"/>
      <c r="M146" s="216"/>
      <c r="N146" s="216"/>
      <c r="O146" s="216"/>
      <c r="P146" s="216"/>
      <c r="Q146" s="243"/>
      <c r="R146" s="216"/>
      <c r="S146" s="216"/>
      <c r="T146" s="216"/>
      <c r="U146" s="216"/>
      <c r="V146" s="216"/>
    </row>
    <row r="147" spans="1:22" x14ac:dyDescent="0.25">
      <c r="A147" s="274"/>
      <c r="B147" s="283"/>
      <c r="C147" s="216"/>
      <c r="D147" s="216"/>
      <c r="E147" s="216"/>
      <c r="F147" s="216"/>
      <c r="G147" s="216"/>
      <c r="H147" s="216"/>
      <c r="I147" s="216"/>
      <c r="J147" s="216"/>
      <c r="K147" s="216"/>
      <c r="L147" s="216"/>
      <c r="M147" s="216"/>
      <c r="N147" s="216"/>
      <c r="O147" s="216"/>
      <c r="P147" s="216"/>
      <c r="Q147" s="216"/>
      <c r="R147" s="216"/>
      <c r="S147" s="216"/>
      <c r="T147" s="216"/>
      <c r="U147" s="216"/>
      <c r="V147" s="216"/>
    </row>
    <row r="148" spans="1:22" x14ac:dyDescent="0.25">
      <c r="A148" s="274"/>
      <c r="B148" s="216"/>
      <c r="C148" s="216"/>
      <c r="D148" s="216"/>
      <c r="E148" s="216"/>
      <c r="F148" s="216"/>
      <c r="G148" s="216"/>
      <c r="H148" s="216"/>
      <c r="I148" s="216"/>
      <c r="J148" s="216"/>
      <c r="K148" s="216"/>
      <c r="L148" s="216"/>
      <c r="M148" s="216"/>
      <c r="N148" s="216"/>
      <c r="O148" s="216"/>
      <c r="P148" s="216"/>
      <c r="Q148" s="216"/>
      <c r="R148" s="216"/>
      <c r="S148" s="216"/>
      <c r="T148" s="216"/>
      <c r="U148" s="216"/>
      <c r="V148" s="216"/>
    </row>
    <row r="149" spans="1:22" x14ac:dyDescent="0.25">
      <c r="A149" s="274"/>
      <c r="B149" s="216"/>
      <c r="C149" s="216"/>
      <c r="D149" s="216"/>
      <c r="E149" s="216"/>
      <c r="F149" s="216"/>
      <c r="G149" s="216"/>
      <c r="H149" s="216"/>
      <c r="I149" s="216"/>
      <c r="J149" s="216"/>
      <c r="K149" s="216"/>
      <c r="L149" s="216"/>
      <c r="M149" s="216"/>
      <c r="N149" s="216"/>
      <c r="O149" s="216"/>
      <c r="P149" s="216"/>
      <c r="Q149" s="216"/>
      <c r="R149" s="216"/>
      <c r="S149" s="216"/>
      <c r="T149" s="216"/>
      <c r="U149" s="216"/>
      <c r="V149" s="216"/>
    </row>
    <row r="150" spans="1:22" x14ac:dyDescent="0.25">
      <c r="A150" s="274"/>
      <c r="B150" s="216"/>
      <c r="C150" s="216"/>
      <c r="D150" s="216"/>
      <c r="E150" s="216"/>
      <c r="F150" s="216"/>
      <c r="G150" s="216"/>
      <c r="H150" s="216"/>
      <c r="I150" s="216"/>
      <c r="J150" s="216"/>
      <c r="K150" s="216"/>
      <c r="L150" s="216"/>
      <c r="M150" s="216"/>
      <c r="N150" s="216"/>
      <c r="O150" s="216"/>
      <c r="P150" s="216"/>
      <c r="Q150" s="216"/>
      <c r="R150" s="216"/>
      <c r="S150" s="216"/>
      <c r="T150" s="216"/>
      <c r="U150" s="216"/>
      <c r="V150" s="216"/>
    </row>
    <row r="151" spans="1:22" x14ac:dyDescent="0.25">
      <c r="A151" s="274"/>
      <c r="B151" s="216"/>
      <c r="C151" s="216"/>
      <c r="D151" s="216"/>
      <c r="E151" s="216"/>
      <c r="F151" s="216"/>
      <c r="G151" s="216"/>
      <c r="H151" s="216"/>
      <c r="I151" s="216"/>
      <c r="J151" s="216"/>
      <c r="K151" s="216"/>
      <c r="L151" s="216"/>
      <c r="M151" s="216"/>
      <c r="N151" s="216"/>
      <c r="O151" s="216"/>
      <c r="P151" s="216"/>
      <c r="Q151" s="216"/>
      <c r="R151" s="216"/>
      <c r="S151" s="216"/>
      <c r="T151" s="216"/>
      <c r="U151" s="216"/>
      <c r="V151" s="216"/>
    </row>
    <row r="152" spans="1:22" x14ac:dyDescent="0.25">
      <c r="A152" s="274"/>
      <c r="B152" s="216"/>
      <c r="C152" s="216"/>
      <c r="D152" s="216"/>
      <c r="E152" s="216"/>
      <c r="F152" s="216"/>
      <c r="G152" s="216"/>
      <c r="H152" s="216"/>
      <c r="I152" s="216"/>
      <c r="J152" s="216"/>
      <c r="K152" s="216"/>
      <c r="L152" s="216"/>
      <c r="M152" s="216"/>
      <c r="N152" s="216"/>
      <c r="O152" s="216"/>
      <c r="P152" s="216"/>
      <c r="Q152" s="216"/>
      <c r="R152" s="216"/>
      <c r="S152" s="216"/>
      <c r="T152" s="216"/>
      <c r="U152" s="216"/>
      <c r="V152" s="216"/>
    </row>
    <row r="153" spans="1:22" x14ac:dyDescent="0.25">
      <c r="A153" s="274"/>
      <c r="B153" s="216"/>
      <c r="C153" s="216"/>
      <c r="D153" s="216"/>
      <c r="E153" s="216"/>
      <c r="F153" s="216"/>
      <c r="G153" s="216"/>
      <c r="H153" s="216"/>
      <c r="I153" s="216"/>
      <c r="J153" s="216"/>
      <c r="K153" s="216"/>
      <c r="L153" s="216"/>
      <c r="M153" s="216"/>
      <c r="N153" s="216"/>
      <c r="O153" s="216"/>
      <c r="P153" s="216"/>
      <c r="Q153" s="216"/>
      <c r="R153" s="216"/>
      <c r="S153" s="216"/>
      <c r="T153" s="216"/>
      <c r="U153" s="216"/>
      <c r="V153" s="216"/>
    </row>
    <row r="154" spans="1:22" x14ac:dyDescent="0.25">
      <c r="A154" s="274"/>
      <c r="B154" s="216"/>
      <c r="C154" s="216"/>
      <c r="D154" s="216"/>
      <c r="E154" s="216"/>
      <c r="F154" s="216"/>
      <c r="G154" s="216"/>
      <c r="H154" s="216"/>
      <c r="I154" s="216"/>
      <c r="J154" s="216"/>
      <c r="K154" s="216"/>
      <c r="L154" s="216"/>
      <c r="M154" s="216"/>
      <c r="N154" s="216"/>
      <c r="O154" s="216"/>
      <c r="P154" s="216"/>
      <c r="Q154" s="216"/>
      <c r="R154" s="216"/>
      <c r="S154" s="216"/>
      <c r="T154" s="216"/>
      <c r="U154" s="216"/>
      <c r="V154" s="216"/>
    </row>
    <row r="155" spans="1:22" x14ac:dyDescent="0.25">
      <c r="A155" s="274"/>
      <c r="B155" s="216"/>
      <c r="C155" s="216"/>
      <c r="D155" s="216"/>
      <c r="E155" s="216"/>
      <c r="F155" s="216"/>
      <c r="G155" s="216"/>
      <c r="H155" s="216"/>
      <c r="I155" s="216"/>
      <c r="J155" s="216"/>
      <c r="K155" s="216"/>
      <c r="L155" s="216"/>
      <c r="M155" s="216"/>
      <c r="N155" s="216"/>
      <c r="O155" s="216"/>
      <c r="P155" s="216"/>
      <c r="Q155" s="216"/>
      <c r="R155" s="216"/>
      <c r="S155" s="216"/>
      <c r="T155" s="216"/>
      <c r="U155" s="216"/>
      <c r="V155" s="216"/>
    </row>
    <row r="156" spans="1:22" x14ac:dyDescent="0.25">
      <c r="A156" s="274"/>
      <c r="B156" s="216"/>
      <c r="C156" s="216"/>
      <c r="D156" s="216"/>
      <c r="E156" s="216"/>
      <c r="F156" s="216"/>
      <c r="G156" s="216"/>
      <c r="H156" s="216"/>
      <c r="I156" s="216"/>
      <c r="J156" s="216"/>
      <c r="K156" s="216"/>
      <c r="L156" s="216"/>
      <c r="M156" s="216"/>
      <c r="N156" s="216"/>
      <c r="O156" s="216"/>
      <c r="P156" s="216"/>
      <c r="Q156" s="216"/>
      <c r="R156" s="216"/>
      <c r="S156" s="216"/>
      <c r="T156" s="216"/>
      <c r="U156" s="216"/>
      <c r="V156" s="216"/>
    </row>
    <row r="157" spans="1:22" x14ac:dyDescent="0.25">
      <c r="A157" s="274"/>
      <c r="B157" s="216"/>
      <c r="C157" s="216"/>
      <c r="D157" s="216"/>
      <c r="E157" s="216"/>
      <c r="F157" s="216"/>
      <c r="G157" s="216"/>
      <c r="H157" s="216"/>
      <c r="I157" s="216"/>
      <c r="J157" s="216"/>
      <c r="K157" s="216"/>
      <c r="L157" s="216"/>
      <c r="M157" s="216"/>
      <c r="N157" s="216"/>
      <c r="O157" s="216"/>
      <c r="P157" s="216"/>
      <c r="Q157" s="216"/>
      <c r="R157" s="216"/>
      <c r="S157" s="216"/>
      <c r="T157" s="216"/>
      <c r="U157" s="216"/>
      <c r="V157" s="216"/>
    </row>
    <row r="158" spans="1:22" x14ac:dyDescent="0.25">
      <c r="A158" s="274"/>
      <c r="B158" s="216"/>
      <c r="C158" s="216"/>
      <c r="D158" s="216"/>
      <c r="E158" s="216"/>
      <c r="F158" s="216"/>
      <c r="G158" s="216"/>
      <c r="H158" s="216"/>
      <c r="I158" s="216"/>
      <c r="J158" s="216"/>
      <c r="K158" s="216"/>
      <c r="L158" s="216"/>
      <c r="M158" s="216"/>
      <c r="N158" s="216"/>
      <c r="O158" s="216"/>
      <c r="P158" s="216"/>
      <c r="Q158" s="216"/>
      <c r="R158" s="216"/>
      <c r="S158" s="216"/>
      <c r="T158" s="216"/>
      <c r="U158" s="216"/>
      <c r="V158" s="216"/>
    </row>
    <row r="159" spans="1:22" x14ac:dyDescent="0.25">
      <c r="A159" s="274"/>
      <c r="B159" s="216"/>
      <c r="C159" s="216"/>
      <c r="D159" s="216"/>
      <c r="E159" s="216"/>
      <c r="F159" s="216"/>
      <c r="G159" s="216"/>
      <c r="H159" s="216"/>
      <c r="I159" s="216"/>
      <c r="J159" s="216"/>
      <c r="K159" s="216"/>
      <c r="L159" s="216"/>
      <c r="M159" s="216"/>
      <c r="N159" s="216"/>
      <c r="O159" s="216"/>
      <c r="P159" s="216"/>
      <c r="Q159" s="216"/>
      <c r="R159" s="216"/>
      <c r="S159" s="216"/>
      <c r="T159" s="216"/>
      <c r="U159" s="216"/>
      <c r="V159" s="216"/>
    </row>
    <row r="160" spans="1:22" x14ac:dyDescent="0.25">
      <c r="A160" s="274"/>
      <c r="B160" s="216"/>
      <c r="C160" s="216"/>
      <c r="D160" s="216"/>
      <c r="E160" s="216"/>
      <c r="F160" s="216"/>
      <c r="G160" s="216"/>
      <c r="H160" s="216"/>
      <c r="I160" s="216"/>
      <c r="J160" s="216"/>
      <c r="K160" s="216"/>
      <c r="L160" s="216"/>
      <c r="M160" s="216"/>
      <c r="N160" s="216"/>
      <c r="O160" s="216"/>
      <c r="P160" s="216"/>
      <c r="Q160" s="216"/>
      <c r="R160" s="216"/>
      <c r="S160" s="216"/>
      <c r="T160" s="216"/>
      <c r="U160" s="216"/>
      <c r="V160" s="216"/>
    </row>
    <row r="161" spans="1:22" x14ac:dyDescent="0.25">
      <c r="A161" s="274"/>
      <c r="B161" s="216"/>
      <c r="C161" s="216"/>
      <c r="D161" s="216"/>
      <c r="E161" s="216"/>
      <c r="F161" s="216"/>
      <c r="G161" s="216"/>
      <c r="H161" s="216"/>
      <c r="I161" s="216"/>
      <c r="J161" s="216"/>
      <c r="K161" s="216"/>
      <c r="L161" s="216"/>
      <c r="M161" s="216"/>
      <c r="N161" s="216"/>
      <c r="O161" s="216"/>
      <c r="P161" s="216"/>
      <c r="Q161" s="216"/>
      <c r="R161" s="216"/>
      <c r="S161" s="216"/>
      <c r="T161" s="216"/>
      <c r="U161" s="216"/>
      <c r="V161" s="216"/>
    </row>
    <row r="162" spans="1:22" x14ac:dyDescent="0.25">
      <c r="A162" s="274"/>
      <c r="B162" s="216"/>
      <c r="C162" s="216"/>
      <c r="D162" s="216"/>
      <c r="E162" s="216"/>
      <c r="F162" s="216"/>
      <c r="G162" s="216"/>
      <c r="H162" s="216"/>
      <c r="I162" s="216"/>
      <c r="J162" s="216"/>
      <c r="K162" s="216"/>
      <c r="L162" s="216"/>
      <c r="M162" s="216"/>
      <c r="N162" s="216"/>
      <c r="O162" s="216"/>
      <c r="P162" s="216"/>
      <c r="Q162" s="216"/>
      <c r="R162" s="216"/>
      <c r="S162" s="216"/>
      <c r="T162" s="216"/>
      <c r="U162" s="216"/>
      <c r="V162" s="216"/>
    </row>
    <row r="163" spans="1:22" x14ac:dyDescent="0.25">
      <c r="A163" s="274"/>
      <c r="B163" s="216"/>
      <c r="C163" s="216"/>
      <c r="D163" s="216"/>
      <c r="E163" s="216"/>
      <c r="F163" s="216"/>
      <c r="G163" s="216"/>
      <c r="H163" s="216"/>
      <c r="I163" s="216"/>
      <c r="J163" s="216"/>
      <c r="K163" s="216"/>
      <c r="L163" s="216"/>
      <c r="M163" s="216"/>
      <c r="N163" s="216"/>
      <c r="O163" s="216"/>
      <c r="P163" s="216"/>
      <c r="Q163" s="216"/>
      <c r="R163" s="216"/>
      <c r="S163" s="216"/>
      <c r="T163" s="216"/>
      <c r="U163" s="216"/>
      <c r="V163" s="216"/>
    </row>
    <row r="164" spans="1:22" x14ac:dyDescent="0.25">
      <c r="A164" s="274"/>
      <c r="B164" s="216"/>
      <c r="C164" s="216"/>
      <c r="D164" s="216"/>
      <c r="E164" s="216"/>
      <c r="F164" s="216"/>
      <c r="G164" s="216"/>
      <c r="H164" s="216"/>
      <c r="I164" s="216"/>
      <c r="J164" s="216"/>
      <c r="K164" s="216"/>
      <c r="L164" s="216"/>
      <c r="M164" s="216"/>
      <c r="N164" s="216"/>
      <c r="O164" s="216"/>
      <c r="P164" s="216"/>
      <c r="Q164" s="216"/>
      <c r="R164" s="216"/>
      <c r="S164" s="216"/>
      <c r="T164" s="216"/>
      <c r="U164" s="216"/>
      <c r="V164" s="216"/>
    </row>
    <row r="165" spans="1:22" x14ac:dyDescent="0.25">
      <c r="A165" s="274"/>
      <c r="B165" s="216"/>
      <c r="C165" s="216"/>
      <c r="D165" s="216"/>
      <c r="E165" s="216"/>
      <c r="F165" s="216"/>
      <c r="G165" s="216"/>
      <c r="H165" s="216"/>
      <c r="I165" s="216"/>
      <c r="J165" s="216"/>
      <c r="K165" s="216"/>
      <c r="L165" s="216"/>
      <c r="M165" s="216"/>
      <c r="N165" s="216"/>
      <c r="O165" s="216"/>
      <c r="P165" s="216"/>
      <c r="Q165" s="216"/>
      <c r="R165" s="216"/>
      <c r="S165" s="216"/>
      <c r="T165" s="216"/>
      <c r="U165" s="216"/>
      <c r="V165" s="216"/>
    </row>
    <row r="166" spans="1:22" x14ac:dyDescent="0.25">
      <c r="A166" s="274"/>
      <c r="B166" s="216"/>
      <c r="C166" s="216"/>
      <c r="D166" s="216"/>
      <c r="E166" s="216"/>
      <c r="F166" s="216"/>
      <c r="G166" s="216"/>
      <c r="H166" s="216"/>
      <c r="I166" s="216"/>
      <c r="J166" s="216"/>
      <c r="K166" s="216"/>
      <c r="L166" s="216"/>
      <c r="M166" s="216"/>
      <c r="N166" s="216"/>
      <c r="O166" s="216"/>
      <c r="P166" s="216"/>
      <c r="Q166" s="216"/>
      <c r="R166" s="216"/>
      <c r="S166" s="216"/>
      <c r="T166" s="216"/>
      <c r="U166" s="216"/>
      <c r="V166" s="216"/>
    </row>
    <row r="167" spans="1:22" x14ac:dyDescent="0.25">
      <c r="A167" s="274"/>
      <c r="B167" s="216"/>
      <c r="C167" s="216"/>
      <c r="D167" s="216"/>
      <c r="E167" s="216"/>
      <c r="F167" s="216"/>
      <c r="G167" s="216"/>
      <c r="H167" s="216"/>
      <c r="I167" s="216"/>
      <c r="J167" s="216"/>
      <c r="K167" s="216"/>
      <c r="L167" s="216"/>
      <c r="M167" s="216"/>
      <c r="N167" s="216"/>
      <c r="O167" s="216"/>
      <c r="P167" s="216"/>
      <c r="Q167" s="216"/>
      <c r="R167" s="216"/>
      <c r="S167" s="216"/>
      <c r="T167" s="216"/>
      <c r="U167" s="216"/>
      <c r="V167" s="216"/>
    </row>
    <row r="168" spans="1:22" x14ac:dyDescent="0.25">
      <c r="A168" s="274"/>
      <c r="B168" s="216"/>
      <c r="C168" s="216"/>
      <c r="D168" s="216"/>
      <c r="E168" s="216"/>
      <c r="F168" s="216"/>
      <c r="G168" s="216"/>
      <c r="H168" s="216"/>
      <c r="I168" s="216"/>
      <c r="J168" s="216"/>
      <c r="K168" s="216"/>
      <c r="L168" s="216"/>
      <c r="M168" s="216"/>
      <c r="N168" s="216"/>
      <c r="O168" s="216"/>
      <c r="P168" s="216"/>
      <c r="Q168" s="216"/>
      <c r="R168" s="216"/>
      <c r="S168" s="216"/>
      <c r="T168" s="216"/>
      <c r="U168" s="216"/>
      <c r="V168" s="216"/>
    </row>
    <row r="169" spans="1:22" x14ac:dyDescent="0.25">
      <c r="A169" s="274"/>
      <c r="B169" s="216"/>
      <c r="C169" s="216"/>
      <c r="D169" s="216"/>
      <c r="E169" s="216"/>
      <c r="F169" s="216"/>
      <c r="G169" s="216"/>
      <c r="H169" s="216"/>
      <c r="I169" s="216"/>
      <c r="J169" s="216"/>
      <c r="K169" s="216"/>
      <c r="L169" s="216"/>
      <c r="M169" s="216"/>
      <c r="N169" s="216"/>
      <c r="O169" s="216"/>
      <c r="P169" s="216"/>
      <c r="Q169" s="216"/>
      <c r="R169" s="216"/>
      <c r="S169" s="216"/>
      <c r="T169" s="216"/>
      <c r="U169" s="216"/>
      <c r="V169" s="216"/>
    </row>
    <row r="170" spans="1:22" x14ac:dyDescent="0.25">
      <c r="A170" s="274"/>
      <c r="B170" s="216"/>
      <c r="C170" s="216"/>
      <c r="D170" s="216"/>
      <c r="E170" s="216"/>
      <c r="F170" s="216"/>
      <c r="G170" s="216"/>
      <c r="H170" s="216"/>
      <c r="I170" s="216"/>
      <c r="J170" s="216"/>
      <c r="K170" s="216"/>
      <c r="L170" s="216"/>
      <c r="M170" s="216"/>
      <c r="N170" s="216"/>
      <c r="O170" s="216"/>
      <c r="P170" s="216"/>
      <c r="Q170" s="216"/>
      <c r="R170" s="216"/>
      <c r="S170" s="216"/>
      <c r="T170" s="216"/>
      <c r="U170" s="216"/>
      <c r="V170" s="216"/>
    </row>
    <row r="171" spans="1:22" x14ac:dyDescent="0.25">
      <c r="A171" s="274"/>
      <c r="B171" s="216"/>
      <c r="C171" s="216"/>
      <c r="D171" s="216"/>
      <c r="E171" s="216"/>
      <c r="F171" s="216"/>
      <c r="G171" s="216"/>
      <c r="H171" s="216"/>
      <c r="I171" s="216"/>
      <c r="J171" s="216"/>
      <c r="K171" s="216"/>
      <c r="L171" s="216"/>
      <c r="M171" s="216"/>
      <c r="N171" s="216"/>
      <c r="O171" s="216"/>
      <c r="P171" s="216"/>
      <c r="Q171" s="216"/>
      <c r="R171" s="216"/>
      <c r="S171" s="216"/>
      <c r="T171" s="216"/>
      <c r="U171" s="216"/>
      <c r="V171" s="216"/>
    </row>
    <row r="172" spans="1:22" x14ac:dyDescent="0.25">
      <c r="A172" s="274"/>
      <c r="B172" s="216"/>
      <c r="C172" s="216"/>
      <c r="D172" s="216"/>
      <c r="E172" s="216"/>
      <c r="F172" s="216"/>
      <c r="G172" s="216"/>
      <c r="H172" s="216"/>
      <c r="I172" s="216"/>
      <c r="J172" s="216"/>
      <c r="K172" s="216"/>
      <c r="L172" s="216"/>
      <c r="M172" s="216"/>
      <c r="N172" s="216"/>
      <c r="O172" s="216"/>
      <c r="P172" s="216"/>
      <c r="Q172" s="216"/>
      <c r="R172" s="216"/>
      <c r="S172" s="216"/>
      <c r="T172" s="216"/>
      <c r="U172" s="216"/>
      <c r="V172" s="216"/>
    </row>
    <row r="173" spans="1:22" x14ac:dyDescent="0.25">
      <c r="A173" s="274"/>
      <c r="B173" s="216"/>
      <c r="C173" s="216"/>
      <c r="D173" s="216"/>
      <c r="E173" s="216"/>
      <c r="F173" s="216"/>
      <c r="G173" s="216"/>
      <c r="H173" s="216"/>
      <c r="I173" s="216"/>
      <c r="J173" s="216"/>
      <c r="K173" s="216"/>
      <c r="L173" s="216"/>
      <c r="M173" s="216"/>
      <c r="N173" s="216"/>
      <c r="O173" s="216"/>
      <c r="P173" s="216"/>
      <c r="Q173" s="216"/>
      <c r="R173" s="216"/>
      <c r="S173" s="216"/>
      <c r="T173" s="216"/>
      <c r="U173" s="216"/>
      <c r="V173" s="216"/>
    </row>
    <row r="174" spans="1:22" x14ac:dyDescent="0.25">
      <c r="A174" s="274"/>
      <c r="B174" s="216"/>
      <c r="C174" s="216"/>
      <c r="D174" s="216"/>
      <c r="E174" s="216"/>
      <c r="F174" s="216"/>
      <c r="G174" s="216"/>
      <c r="H174" s="216"/>
      <c r="I174" s="216"/>
      <c r="J174" s="216"/>
      <c r="K174" s="216"/>
      <c r="L174" s="216"/>
      <c r="M174" s="216"/>
      <c r="N174" s="216"/>
      <c r="O174" s="216"/>
      <c r="P174" s="216"/>
      <c r="Q174" s="216"/>
      <c r="R174" s="216"/>
      <c r="S174" s="216"/>
      <c r="T174" s="216"/>
      <c r="U174" s="216"/>
      <c r="V174" s="216"/>
    </row>
    <row r="175" spans="1:22" x14ac:dyDescent="0.25">
      <c r="A175" s="274"/>
      <c r="B175" s="216"/>
      <c r="C175" s="216"/>
      <c r="D175" s="216"/>
      <c r="E175" s="216"/>
      <c r="F175" s="216"/>
      <c r="G175" s="216"/>
      <c r="H175" s="216"/>
      <c r="I175" s="216"/>
      <c r="J175" s="216"/>
      <c r="K175" s="216"/>
      <c r="L175" s="216"/>
      <c r="M175" s="216"/>
      <c r="N175" s="216"/>
      <c r="O175" s="216"/>
      <c r="P175" s="216"/>
      <c r="Q175" s="216"/>
      <c r="R175" s="216"/>
      <c r="S175" s="216"/>
      <c r="T175" s="216"/>
      <c r="U175" s="216"/>
      <c r="V175" s="216"/>
    </row>
    <row r="176" spans="1:22" x14ac:dyDescent="0.25">
      <c r="A176" s="274"/>
      <c r="B176" s="216"/>
      <c r="C176" s="216"/>
      <c r="D176" s="216"/>
      <c r="E176" s="216"/>
      <c r="F176" s="216"/>
      <c r="G176" s="216"/>
      <c r="H176" s="216"/>
      <c r="I176" s="216"/>
      <c r="J176" s="216"/>
      <c r="K176" s="216"/>
      <c r="L176" s="216"/>
      <c r="M176" s="216"/>
      <c r="N176" s="216"/>
      <c r="O176" s="216"/>
      <c r="P176" s="216"/>
      <c r="Q176" s="216"/>
      <c r="R176" s="216"/>
      <c r="S176" s="216"/>
      <c r="T176" s="216"/>
      <c r="U176" s="216"/>
      <c r="V176" s="216"/>
    </row>
    <row r="177" spans="1:22" x14ac:dyDescent="0.25">
      <c r="A177" s="274"/>
      <c r="B177" s="216"/>
      <c r="C177" s="216"/>
      <c r="D177" s="216"/>
      <c r="E177" s="216"/>
      <c r="F177" s="216"/>
      <c r="G177" s="216"/>
      <c r="H177" s="216"/>
      <c r="I177" s="216"/>
      <c r="J177" s="216"/>
      <c r="K177" s="216"/>
      <c r="L177" s="216"/>
      <c r="M177" s="216"/>
      <c r="N177" s="216"/>
      <c r="O177" s="216"/>
      <c r="P177" s="216"/>
      <c r="Q177" s="216"/>
      <c r="R177" s="216"/>
      <c r="S177" s="216"/>
      <c r="T177" s="216"/>
      <c r="U177" s="216"/>
      <c r="V177" s="216"/>
    </row>
    <row r="178" spans="1:22" x14ac:dyDescent="0.25">
      <c r="A178" s="274"/>
      <c r="B178" s="216"/>
      <c r="C178" s="216"/>
      <c r="D178" s="216"/>
      <c r="E178" s="216"/>
      <c r="F178" s="216"/>
      <c r="G178" s="216"/>
      <c r="H178" s="216"/>
      <c r="I178" s="216"/>
      <c r="J178" s="216"/>
      <c r="K178" s="216"/>
      <c r="L178" s="216"/>
      <c r="M178" s="216"/>
      <c r="N178" s="216"/>
      <c r="O178" s="216"/>
      <c r="P178" s="216"/>
      <c r="Q178" s="216"/>
      <c r="R178" s="216"/>
      <c r="S178" s="216"/>
      <c r="T178" s="216"/>
      <c r="U178" s="216"/>
      <c r="V178" s="216"/>
    </row>
    <row r="179" spans="1:22" x14ac:dyDescent="0.25">
      <c r="A179" s="274"/>
      <c r="B179" s="216"/>
      <c r="C179" s="216"/>
      <c r="D179" s="216"/>
      <c r="E179" s="216"/>
      <c r="F179" s="216"/>
      <c r="G179" s="216"/>
      <c r="H179" s="216"/>
      <c r="I179" s="216"/>
      <c r="J179" s="216"/>
      <c r="K179" s="216"/>
      <c r="L179" s="216"/>
      <c r="M179" s="216"/>
      <c r="N179" s="216"/>
      <c r="O179" s="216"/>
      <c r="P179" s="216"/>
      <c r="Q179" s="216"/>
      <c r="R179" s="216"/>
      <c r="S179" s="216"/>
      <c r="T179" s="216"/>
      <c r="U179" s="216"/>
      <c r="V179" s="216"/>
    </row>
    <row r="180" spans="1:22" x14ac:dyDescent="0.25">
      <c r="A180" s="274"/>
      <c r="B180" s="216"/>
      <c r="C180" s="216"/>
      <c r="D180" s="216"/>
      <c r="E180" s="216"/>
      <c r="F180" s="216"/>
      <c r="G180" s="216"/>
      <c r="H180" s="216"/>
      <c r="I180" s="216"/>
      <c r="J180" s="216"/>
      <c r="K180" s="216"/>
      <c r="L180" s="216"/>
      <c r="M180" s="216"/>
      <c r="N180" s="216"/>
      <c r="O180" s="216"/>
      <c r="P180" s="216"/>
      <c r="Q180" s="216"/>
      <c r="R180" s="216"/>
      <c r="S180" s="216"/>
      <c r="T180" s="216"/>
      <c r="U180" s="216"/>
      <c r="V180" s="216"/>
    </row>
    <row r="181" spans="1:22" x14ac:dyDescent="0.25">
      <c r="A181" s="274"/>
      <c r="B181" s="216"/>
      <c r="C181" s="216"/>
      <c r="D181" s="216"/>
      <c r="E181" s="216"/>
      <c r="F181" s="216"/>
      <c r="G181" s="216"/>
      <c r="H181" s="216"/>
      <c r="I181" s="216"/>
      <c r="J181" s="216"/>
      <c r="K181" s="216"/>
      <c r="L181" s="216"/>
      <c r="M181" s="216"/>
      <c r="N181" s="216"/>
      <c r="O181" s="216"/>
      <c r="P181" s="216"/>
      <c r="Q181" s="216"/>
      <c r="R181" s="216"/>
      <c r="S181" s="216"/>
      <c r="T181" s="216"/>
      <c r="U181" s="216"/>
      <c r="V181" s="216"/>
    </row>
    <row r="182" spans="1:22" x14ac:dyDescent="0.25">
      <c r="A182" s="274"/>
      <c r="B182" s="216"/>
      <c r="C182" s="216"/>
      <c r="D182" s="216"/>
      <c r="E182" s="216"/>
      <c r="F182" s="216"/>
      <c r="G182" s="216"/>
      <c r="H182" s="216"/>
      <c r="I182" s="216"/>
      <c r="J182" s="216"/>
      <c r="K182" s="216"/>
      <c r="L182" s="216"/>
      <c r="M182" s="216"/>
      <c r="N182" s="216"/>
      <c r="O182" s="216"/>
      <c r="P182" s="216"/>
      <c r="Q182" s="216"/>
      <c r="R182" s="216"/>
      <c r="S182" s="216"/>
      <c r="T182" s="216"/>
      <c r="U182" s="216"/>
      <c r="V182" s="216"/>
    </row>
    <row r="183" spans="1:22" x14ac:dyDescent="0.25">
      <c r="A183" s="274"/>
      <c r="B183" s="216"/>
      <c r="C183" s="216"/>
      <c r="D183" s="216"/>
      <c r="E183" s="216"/>
      <c r="F183" s="216"/>
      <c r="G183" s="216"/>
      <c r="H183" s="216"/>
      <c r="I183" s="216"/>
      <c r="J183" s="216"/>
      <c r="K183" s="216"/>
      <c r="L183" s="216"/>
      <c r="M183" s="216"/>
      <c r="N183" s="216"/>
      <c r="O183" s="216"/>
      <c r="P183" s="216"/>
      <c r="Q183" s="216"/>
      <c r="R183" s="216"/>
      <c r="S183" s="216"/>
      <c r="T183" s="216"/>
      <c r="U183" s="216"/>
      <c r="V183" s="216"/>
    </row>
    <row r="184" spans="1:22" x14ac:dyDescent="0.25">
      <c r="A184" s="274"/>
      <c r="B184" s="216"/>
      <c r="C184" s="216"/>
      <c r="D184" s="216"/>
      <c r="E184" s="216"/>
      <c r="F184" s="216"/>
      <c r="G184" s="216"/>
      <c r="H184" s="216"/>
      <c r="I184" s="216"/>
      <c r="J184" s="216"/>
      <c r="K184" s="216"/>
      <c r="L184" s="216"/>
      <c r="M184" s="216"/>
      <c r="N184" s="216"/>
      <c r="O184" s="216"/>
      <c r="P184" s="216"/>
      <c r="Q184" s="216"/>
      <c r="R184" s="216"/>
      <c r="S184" s="216"/>
      <c r="T184" s="216"/>
      <c r="U184" s="216"/>
      <c r="V184" s="216"/>
    </row>
    <row r="185" spans="1:22" x14ac:dyDescent="0.25">
      <c r="A185" s="274"/>
      <c r="B185" s="216"/>
      <c r="C185" s="216"/>
      <c r="D185" s="216"/>
      <c r="E185" s="216"/>
      <c r="F185" s="216"/>
      <c r="G185" s="216"/>
      <c r="H185" s="216"/>
      <c r="I185" s="216"/>
      <c r="J185" s="216"/>
      <c r="K185" s="216"/>
      <c r="L185" s="216"/>
      <c r="M185" s="216"/>
      <c r="N185" s="216"/>
      <c r="O185" s="216"/>
      <c r="P185" s="216"/>
      <c r="Q185" s="216"/>
      <c r="R185" s="216"/>
      <c r="S185" s="216"/>
      <c r="T185" s="216"/>
      <c r="U185" s="216"/>
      <c r="V185" s="216"/>
    </row>
    <row r="186" spans="1:22" x14ac:dyDescent="0.25">
      <c r="A186" s="274"/>
      <c r="B186" s="216"/>
      <c r="C186" s="216"/>
      <c r="D186" s="216"/>
      <c r="E186" s="216"/>
      <c r="F186" s="216"/>
      <c r="G186" s="216"/>
      <c r="H186" s="216"/>
      <c r="I186" s="216"/>
      <c r="J186" s="216"/>
      <c r="K186" s="216"/>
      <c r="L186" s="216"/>
      <c r="M186" s="216"/>
      <c r="N186" s="216"/>
      <c r="O186" s="216"/>
      <c r="P186" s="216"/>
      <c r="Q186" s="216"/>
      <c r="R186" s="216"/>
      <c r="S186" s="216"/>
      <c r="T186" s="216"/>
      <c r="U186" s="216"/>
      <c r="V186" s="216"/>
    </row>
    <row r="187" spans="1:22" x14ac:dyDescent="0.25">
      <c r="A187" s="274"/>
      <c r="B187" s="216"/>
      <c r="C187" s="216"/>
      <c r="D187" s="216"/>
      <c r="E187" s="216"/>
      <c r="F187" s="216"/>
      <c r="G187" s="216"/>
      <c r="H187" s="216"/>
      <c r="I187" s="216"/>
      <c r="J187" s="216"/>
      <c r="K187" s="216"/>
      <c r="L187" s="216"/>
      <c r="M187" s="216"/>
      <c r="N187" s="216"/>
      <c r="O187" s="216"/>
      <c r="P187" s="216"/>
      <c r="Q187" s="216"/>
      <c r="R187" s="216"/>
      <c r="S187" s="216"/>
      <c r="T187" s="216"/>
      <c r="U187" s="216"/>
      <c r="V187" s="216"/>
    </row>
    <row r="188" spans="1:22" x14ac:dyDescent="0.25">
      <c r="A188" s="274"/>
      <c r="B188" s="216"/>
      <c r="C188" s="216"/>
      <c r="D188" s="216"/>
      <c r="E188" s="216"/>
      <c r="F188" s="216"/>
      <c r="G188" s="216"/>
      <c r="H188" s="216"/>
      <c r="I188" s="216"/>
      <c r="J188" s="216"/>
      <c r="K188" s="216"/>
      <c r="L188" s="216"/>
      <c r="M188" s="216"/>
      <c r="N188" s="216"/>
      <c r="O188" s="216"/>
      <c r="P188" s="216"/>
      <c r="Q188" s="216"/>
      <c r="R188" s="216"/>
      <c r="S188" s="216"/>
      <c r="T188" s="216"/>
      <c r="U188" s="216"/>
      <c r="V188" s="216"/>
    </row>
    <row r="189" spans="1:22" x14ac:dyDescent="0.25">
      <c r="A189" s="274"/>
      <c r="B189" s="216"/>
      <c r="C189" s="216"/>
      <c r="D189" s="216"/>
      <c r="E189" s="216"/>
      <c r="F189" s="216"/>
      <c r="G189" s="216"/>
      <c r="H189" s="216"/>
      <c r="I189" s="216"/>
      <c r="J189" s="216"/>
      <c r="K189" s="216"/>
      <c r="L189" s="216"/>
      <c r="M189" s="216"/>
      <c r="N189" s="216"/>
      <c r="O189" s="216"/>
      <c r="P189" s="216"/>
      <c r="Q189" s="216"/>
      <c r="R189" s="216"/>
      <c r="S189" s="216"/>
      <c r="T189" s="216"/>
      <c r="U189" s="216"/>
      <c r="V189" s="216"/>
    </row>
    <row r="190" spans="1:22" x14ac:dyDescent="0.25">
      <c r="A190" s="274"/>
      <c r="B190" s="216"/>
      <c r="C190" s="216"/>
      <c r="D190" s="216"/>
      <c r="E190" s="216"/>
      <c r="F190" s="216"/>
      <c r="G190" s="216"/>
      <c r="H190" s="216"/>
      <c r="I190" s="216"/>
      <c r="J190" s="216"/>
      <c r="K190" s="216"/>
      <c r="L190" s="216"/>
      <c r="M190" s="216"/>
      <c r="N190" s="216"/>
      <c r="O190" s="216"/>
      <c r="P190" s="216"/>
      <c r="Q190" s="216"/>
      <c r="R190" s="216"/>
      <c r="S190" s="216"/>
      <c r="T190" s="216"/>
      <c r="U190" s="216"/>
      <c r="V190" s="216"/>
    </row>
    <row r="191" spans="1:22" x14ac:dyDescent="0.25">
      <c r="A191" s="274"/>
      <c r="B191" s="216"/>
      <c r="C191" s="216"/>
      <c r="D191" s="216"/>
      <c r="E191" s="216"/>
      <c r="F191" s="216"/>
      <c r="G191" s="216"/>
      <c r="H191" s="216"/>
      <c r="I191" s="216"/>
      <c r="J191" s="216"/>
      <c r="K191" s="216"/>
      <c r="L191" s="216"/>
      <c r="M191" s="216"/>
      <c r="N191" s="216"/>
      <c r="O191" s="216"/>
      <c r="P191" s="216"/>
      <c r="Q191" s="216"/>
      <c r="R191" s="216"/>
      <c r="S191" s="216"/>
      <c r="T191" s="216"/>
      <c r="U191" s="216"/>
      <c r="V191" s="216"/>
    </row>
    <row r="192" spans="1:22" x14ac:dyDescent="0.25">
      <c r="A192" s="274"/>
      <c r="B192" s="216"/>
      <c r="C192" s="216"/>
      <c r="D192" s="216"/>
      <c r="E192" s="216"/>
      <c r="F192" s="216"/>
      <c r="G192" s="216"/>
      <c r="H192" s="216"/>
      <c r="I192" s="216"/>
      <c r="J192" s="216"/>
      <c r="K192" s="216"/>
      <c r="L192" s="216"/>
      <c r="M192" s="216"/>
      <c r="N192" s="216"/>
      <c r="O192" s="216"/>
      <c r="P192" s="216"/>
      <c r="Q192" s="216"/>
      <c r="R192" s="216"/>
      <c r="S192" s="216"/>
      <c r="T192" s="216"/>
      <c r="U192" s="216"/>
      <c r="V192" s="216"/>
    </row>
    <row r="193" spans="1:22" x14ac:dyDescent="0.25">
      <c r="A193" s="274"/>
      <c r="B193" s="216"/>
      <c r="C193" s="216"/>
      <c r="D193" s="216"/>
      <c r="E193" s="216"/>
      <c r="F193" s="216"/>
      <c r="G193" s="216"/>
      <c r="H193" s="216"/>
      <c r="I193" s="216"/>
      <c r="J193" s="216"/>
      <c r="K193" s="216"/>
      <c r="L193" s="216"/>
      <c r="M193" s="216"/>
      <c r="N193" s="216"/>
      <c r="O193" s="216"/>
      <c r="P193" s="216"/>
      <c r="Q193" s="216"/>
      <c r="R193" s="216"/>
      <c r="S193" s="216"/>
      <c r="T193" s="216"/>
      <c r="U193" s="216"/>
      <c r="V193" s="216"/>
    </row>
    <row r="194" spans="1:22" x14ac:dyDescent="0.25">
      <c r="A194" s="274"/>
      <c r="B194" s="216"/>
      <c r="C194" s="216"/>
      <c r="D194" s="216"/>
      <c r="E194" s="216"/>
      <c r="F194" s="216"/>
      <c r="G194" s="216"/>
      <c r="H194" s="216"/>
      <c r="I194" s="216"/>
      <c r="J194" s="216"/>
      <c r="K194" s="216"/>
      <c r="L194" s="216"/>
      <c r="M194" s="216"/>
      <c r="N194" s="216"/>
      <c r="O194" s="216"/>
      <c r="P194" s="216"/>
      <c r="Q194" s="216"/>
      <c r="R194" s="216"/>
      <c r="S194" s="216"/>
      <c r="T194" s="216"/>
      <c r="U194" s="216"/>
      <c r="V194" s="216"/>
    </row>
    <row r="195" spans="1:22" x14ac:dyDescent="0.25">
      <c r="A195" s="274"/>
      <c r="B195" s="216"/>
      <c r="C195" s="216"/>
      <c r="D195" s="216"/>
      <c r="E195" s="216"/>
      <c r="F195" s="216"/>
      <c r="G195" s="216"/>
      <c r="H195" s="216"/>
      <c r="I195" s="216"/>
      <c r="J195" s="216"/>
      <c r="K195" s="216"/>
      <c r="L195" s="216"/>
      <c r="M195" s="216"/>
      <c r="N195" s="216"/>
      <c r="O195" s="216"/>
      <c r="P195" s="216"/>
      <c r="Q195" s="216"/>
      <c r="R195" s="216"/>
      <c r="S195" s="216"/>
      <c r="T195" s="216"/>
      <c r="U195" s="216"/>
      <c r="V195" s="216"/>
    </row>
    <row r="196" spans="1:22" x14ac:dyDescent="0.25">
      <c r="A196" s="274"/>
      <c r="B196" s="216"/>
      <c r="C196" s="216"/>
      <c r="D196" s="216"/>
      <c r="E196" s="216"/>
      <c r="F196" s="216"/>
      <c r="G196" s="216"/>
      <c r="H196" s="216"/>
      <c r="I196" s="216"/>
      <c r="J196" s="216"/>
      <c r="K196" s="216"/>
      <c r="L196" s="216"/>
      <c r="M196" s="216"/>
      <c r="N196" s="216"/>
      <c r="O196" s="216"/>
      <c r="P196" s="216"/>
      <c r="Q196" s="216"/>
      <c r="R196" s="216"/>
      <c r="S196" s="216"/>
      <c r="T196" s="216"/>
      <c r="U196" s="216"/>
      <c r="V196" s="216"/>
    </row>
    <row r="197" spans="1:22" x14ac:dyDescent="0.25">
      <c r="A197" s="274"/>
      <c r="B197" s="216"/>
      <c r="C197" s="216"/>
      <c r="D197" s="216"/>
      <c r="E197" s="216"/>
      <c r="F197" s="216"/>
      <c r="G197" s="216"/>
      <c r="H197" s="216"/>
      <c r="I197" s="216"/>
      <c r="J197" s="216"/>
      <c r="K197" s="216"/>
      <c r="L197" s="216"/>
      <c r="M197" s="216"/>
      <c r="N197" s="216"/>
      <c r="O197" s="216"/>
      <c r="P197" s="216"/>
      <c r="Q197" s="216"/>
      <c r="R197" s="216"/>
      <c r="S197" s="216"/>
      <c r="T197" s="216"/>
      <c r="U197" s="216"/>
      <c r="V197" s="216"/>
    </row>
    <row r="198" spans="1:22" x14ac:dyDescent="0.25">
      <c r="A198" s="274"/>
      <c r="B198" s="216"/>
      <c r="C198" s="216"/>
      <c r="D198" s="216"/>
      <c r="E198" s="216"/>
      <c r="F198" s="216"/>
      <c r="G198" s="216"/>
      <c r="H198" s="216"/>
      <c r="I198" s="216"/>
      <c r="J198" s="216"/>
      <c r="K198" s="216"/>
      <c r="L198" s="216"/>
      <c r="M198" s="216"/>
      <c r="N198" s="216"/>
      <c r="O198" s="216"/>
      <c r="P198" s="216"/>
      <c r="Q198" s="216"/>
      <c r="R198" s="216"/>
      <c r="S198" s="216"/>
      <c r="T198" s="216"/>
      <c r="U198" s="216"/>
      <c r="V198" s="216"/>
    </row>
    <row r="199" spans="1:22" x14ac:dyDescent="0.25">
      <c r="A199" s="274"/>
      <c r="B199" s="216"/>
      <c r="C199" s="216"/>
      <c r="D199" s="216"/>
      <c r="E199" s="216"/>
      <c r="F199" s="216"/>
      <c r="G199" s="216"/>
      <c r="H199" s="216"/>
      <c r="I199" s="216"/>
      <c r="J199" s="216"/>
      <c r="K199" s="216"/>
      <c r="L199" s="216"/>
      <c r="M199" s="216"/>
      <c r="N199" s="216"/>
      <c r="O199" s="216"/>
      <c r="P199" s="216"/>
      <c r="Q199" s="216"/>
      <c r="R199" s="216"/>
      <c r="S199" s="216"/>
      <c r="T199" s="216"/>
      <c r="U199" s="216"/>
      <c r="V199" s="216"/>
    </row>
    <row r="200" spans="1:22" x14ac:dyDescent="0.25">
      <c r="A200" s="274"/>
      <c r="B200" s="216"/>
      <c r="C200" s="216"/>
      <c r="D200" s="216"/>
      <c r="E200" s="216"/>
      <c r="F200" s="216"/>
      <c r="G200" s="216"/>
      <c r="H200" s="216"/>
      <c r="I200" s="216"/>
      <c r="J200" s="216"/>
      <c r="K200" s="216"/>
      <c r="L200" s="216"/>
      <c r="M200" s="216"/>
      <c r="N200" s="216"/>
      <c r="O200" s="216"/>
      <c r="P200" s="216"/>
      <c r="Q200" s="216"/>
      <c r="R200" s="216"/>
      <c r="S200" s="216"/>
      <c r="T200" s="216"/>
      <c r="U200" s="216"/>
      <c r="V200" s="216"/>
    </row>
    <row r="201" spans="1:22" x14ac:dyDescent="0.25">
      <c r="A201" s="274"/>
      <c r="B201" s="216"/>
      <c r="C201" s="216"/>
      <c r="D201" s="216"/>
      <c r="E201" s="216"/>
      <c r="F201" s="216"/>
      <c r="G201" s="216"/>
      <c r="H201" s="216"/>
      <c r="I201" s="216"/>
      <c r="J201" s="216"/>
      <c r="K201" s="216"/>
      <c r="L201" s="216"/>
      <c r="M201" s="216"/>
      <c r="N201" s="216"/>
      <c r="O201" s="216"/>
      <c r="P201" s="216"/>
      <c r="Q201" s="216"/>
      <c r="R201" s="216"/>
      <c r="S201" s="216"/>
      <c r="T201" s="216"/>
      <c r="U201" s="216"/>
      <c r="V201" s="216"/>
    </row>
    <row r="202" spans="1:22" x14ac:dyDescent="0.25">
      <c r="A202" s="274"/>
      <c r="B202" s="216"/>
      <c r="C202" s="216"/>
      <c r="D202" s="216"/>
      <c r="E202" s="216"/>
      <c r="F202" s="216"/>
      <c r="G202" s="216"/>
      <c r="H202" s="216"/>
      <c r="I202" s="216"/>
      <c r="J202" s="216"/>
      <c r="K202" s="216"/>
      <c r="L202" s="216"/>
      <c r="M202" s="216"/>
      <c r="N202" s="216"/>
      <c r="O202" s="216"/>
      <c r="P202" s="216"/>
      <c r="Q202" s="216"/>
      <c r="R202" s="216"/>
      <c r="S202" s="216"/>
      <c r="T202" s="216"/>
      <c r="U202" s="216"/>
      <c r="V202" s="216"/>
    </row>
    <row r="203" spans="1:22" x14ac:dyDescent="0.25">
      <c r="A203" s="274"/>
      <c r="B203" s="216"/>
      <c r="C203" s="216"/>
      <c r="D203" s="216"/>
      <c r="E203" s="216"/>
      <c r="F203" s="216"/>
      <c r="G203" s="216"/>
      <c r="H203" s="216"/>
      <c r="I203" s="216"/>
      <c r="J203" s="216"/>
      <c r="K203" s="216"/>
      <c r="L203" s="216"/>
      <c r="M203" s="216"/>
      <c r="N203" s="216"/>
      <c r="O203" s="216"/>
      <c r="P203" s="216"/>
      <c r="Q203" s="216"/>
      <c r="R203" s="216"/>
      <c r="S203" s="216"/>
      <c r="T203" s="216"/>
      <c r="U203" s="216"/>
      <c r="V203" s="216"/>
    </row>
    <row r="204" spans="1:22" x14ac:dyDescent="0.25">
      <c r="A204" s="274"/>
      <c r="B204" s="216"/>
      <c r="C204" s="216"/>
      <c r="D204" s="216"/>
      <c r="E204" s="216"/>
      <c r="F204" s="216"/>
      <c r="G204" s="216"/>
      <c r="H204" s="216"/>
      <c r="I204" s="216"/>
      <c r="J204" s="216"/>
      <c r="K204" s="216"/>
      <c r="L204" s="216"/>
      <c r="M204" s="216"/>
      <c r="N204" s="216"/>
      <c r="O204" s="216"/>
      <c r="P204" s="216"/>
      <c r="Q204" s="216"/>
      <c r="R204" s="216"/>
      <c r="S204" s="216"/>
      <c r="T204" s="216"/>
      <c r="U204" s="216"/>
      <c r="V204" s="216"/>
    </row>
    <row r="205" spans="1:22" x14ac:dyDescent="0.25">
      <c r="A205" s="274"/>
      <c r="B205" s="216"/>
      <c r="C205" s="216"/>
      <c r="D205" s="216"/>
      <c r="E205" s="216"/>
      <c r="F205" s="216"/>
      <c r="G205" s="216"/>
      <c r="H205" s="216"/>
      <c r="I205" s="216"/>
      <c r="J205" s="216"/>
      <c r="K205" s="216"/>
      <c r="L205" s="216"/>
      <c r="M205" s="216"/>
      <c r="N205" s="216"/>
      <c r="O205" s="216"/>
      <c r="P205" s="216"/>
      <c r="Q205" s="216"/>
      <c r="R205" s="216"/>
      <c r="S205" s="216"/>
      <c r="T205" s="216"/>
      <c r="U205" s="216"/>
      <c r="V205" s="216"/>
    </row>
    <row r="206" spans="1:22" x14ac:dyDescent="0.25">
      <c r="A206" s="274"/>
      <c r="B206" s="216"/>
      <c r="C206" s="216"/>
      <c r="D206" s="216"/>
      <c r="E206" s="216"/>
      <c r="F206" s="216"/>
      <c r="G206" s="216"/>
      <c r="H206" s="216"/>
      <c r="I206" s="216"/>
      <c r="J206" s="216"/>
      <c r="K206" s="216"/>
      <c r="L206" s="216"/>
      <c r="M206" s="216"/>
      <c r="N206" s="216"/>
      <c r="O206" s="216"/>
      <c r="P206" s="216"/>
      <c r="Q206" s="216"/>
      <c r="R206" s="216"/>
      <c r="S206" s="216"/>
      <c r="T206" s="216"/>
      <c r="U206" s="216"/>
      <c r="V206" s="216"/>
    </row>
    <row r="207" spans="1:22" x14ac:dyDescent="0.25">
      <c r="A207" s="274"/>
      <c r="B207" s="216"/>
      <c r="C207" s="216"/>
      <c r="D207" s="216"/>
      <c r="E207" s="216"/>
      <c r="F207" s="216"/>
      <c r="G207" s="216"/>
      <c r="H207" s="216"/>
      <c r="I207" s="216"/>
      <c r="J207" s="216"/>
      <c r="K207" s="216"/>
      <c r="L207" s="216"/>
      <c r="M207" s="216"/>
      <c r="N207" s="216"/>
      <c r="O207" s="216"/>
      <c r="P207" s="216"/>
      <c r="Q207" s="216"/>
      <c r="R207" s="216"/>
      <c r="S207" s="216"/>
      <c r="T207" s="216"/>
      <c r="U207" s="216"/>
      <c r="V207" s="216"/>
    </row>
    <row r="208" spans="1:22" x14ac:dyDescent="0.25">
      <c r="A208" s="274"/>
      <c r="B208" s="216"/>
      <c r="C208" s="216"/>
      <c r="D208" s="216"/>
      <c r="E208" s="216"/>
      <c r="F208" s="216"/>
      <c r="G208" s="216"/>
      <c r="H208" s="216"/>
      <c r="I208" s="216"/>
      <c r="J208" s="216"/>
      <c r="K208" s="216"/>
      <c r="L208" s="216"/>
      <c r="M208" s="216"/>
      <c r="N208" s="216"/>
      <c r="O208" s="216"/>
      <c r="P208" s="216"/>
      <c r="Q208" s="216"/>
      <c r="R208" s="216"/>
      <c r="S208" s="216"/>
      <c r="T208" s="216"/>
      <c r="U208" s="216"/>
      <c r="V208" s="216"/>
    </row>
    <row r="209" spans="1:22" x14ac:dyDescent="0.25">
      <c r="A209" s="274"/>
      <c r="B209" s="216"/>
      <c r="C209" s="216"/>
      <c r="D209" s="216"/>
      <c r="E209" s="216"/>
      <c r="F209" s="216"/>
      <c r="G209" s="216"/>
      <c r="H209" s="216"/>
      <c r="I209" s="216"/>
      <c r="J209" s="216"/>
      <c r="K209" s="216"/>
      <c r="L209" s="216"/>
      <c r="M209" s="216"/>
      <c r="N209" s="216"/>
      <c r="O209" s="216"/>
      <c r="P209" s="216"/>
      <c r="Q209" s="216"/>
      <c r="R209" s="216"/>
      <c r="S209" s="216"/>
      <c r="T209" s="216"/>
      <c r="U209" s="216"/>
      <c r="V209" s="216"/>
    </row>
    <row r="210" spans="1:22" x14ac:dyDescent="0.25">
      <c r="A210" s="274"/>
      <c r="B210" s="216"/>
      <c r="C210" s="216"/>
      <c r="D210" s="216"/>
      <c r="E210" s="216"/>
      <c r="F210" s="216"/>
      <c r="G210" s="216"/>
      <c r="H210" s="216"/>
      <c r="I210" s="216"/>
      <c r="J210" s="216"/>
      <c r="K210" s="216"/>
      <c r="L210" s="216"/>
      <c r="M210" s="216"/>
      <c r="N210" s="216"/>
      <c r="O210" s="216"/>
      <c r="P210" s="216"/>
      <c r="Q210" s="216"/>
      <c r="R210" s="216"/>
      <c r="S210" s="216"/>
      <c r="T210" s="216"/>
      <c r="U210" s="216"/>
      <c r="V210" s="216"/>
    </row>
    <row r="211" spans="1:22" x14ac:dyDescent="0.25">
      <c r="A211" s="274"/>
      <c r="B211" s="216"/>
      <c r="C211" s="216"/>
      <c r="D211" s="216"/>
      <c r="E211" s="216"/>
      <c r="F211" s="216"/>
      <c r="G211" s="216"/>
      <c r="H211" s="216"/>
      <c r="I211" s="216"/>
      <c r="J211" s="216"/>
      <c r="K211" s="216"/>
      <c r="L211" s="216"/>
      <c r="M211" s="216"/>
      <c r="N211" s="216"/>
      <c r="O211" s="216"/>
      <c r="P211" s="216"/>
      <c r="Q211" s="216"/>
      <c r="R211" s="216"/>
      <c r="S211" s="216"/>
      <c r="T211" s="216"/>
      <c r="U211" s="216"/>
      <c r="V211" s="216"/>
    </row>
    <row r="212" spans="1:22" x14ac:dyDescent="0.25">
      <c r="A212" s="274"/>
      <c r="B212" s="216"/>
      <c r="C212" s="216"/>
      <c r="D212" s="216"/>
      <c r="E212" s="216"/>
      <c r="F212" s="216"/>
      <c r="G212" s="216"/>
      <c r="H212" s="216"/>
      <c r="I212" s="216"/>
      <c r="J212" s="216"/>
      <c r="K212" s="216"/>
      <c r="L212" s="216"/>
      <c r="M212" s="216"/>
      <c r="N212" s="216"/>
      <c r="O212" s="216"/>
      <c r="P212" s="216"/>
      <c r="Q212" s="216"/>
      <c r="R212" s="216"/>
      <c r="S212" s="216"/>
      <c r="T212" s="216"/>
      <c r="U212" s="216"/>
      <c r="V212" s="216"/>
    </row>
    <row r="213" spans="1:22" x14ac:dyDescent="0.25">
      <c r="A213" s="274"/>
      <c r="B213" s="216"/>
      <c r="C213" s="216"/>
      <c r="D213" s="216"/>
      <c r="E213" s="216"/>
      <c r="F213" s="216"/>
      <c r="G213" s="216"/>
      <c r="H213" s="216"/>
      <c r="I213" s="216"/>
      <c r="J213" s="216"/>
      <c r="K213" s="216"/>
      <c r="L213" s="216"/>
      <c r="M213" s="216"/>
      <c r="N213" s="216"/>
      <c r="O213" s="216"/>
      <c r="P213" s="216"/>
      <c r="Q213" s="216"/>
      <c r="R213" s="216"/>
      <c r="S213" s="216"/>
      <c r="T213" s="216"/>
      <c r="U213" s="216"/>
      <c r="V213" s="216"/>
    </row>
    <row r="214" spans="1:22" x14ac:dyDescent="0.25">
      <c r="A214" s="274"/>
      <c r="B214" s="216"/>
      <c r="C214" s="216"/>
      <c r="D214" s="216"/>
      <c r="E214" s="216"/>
      <c r="F214" s="216"/>
      <c r="G214" s="216"/>
      <c r="H214" s="216"/>
      <c r="I214" s="216"/>
      <c r="J214" s="216"/>
      <c r="K214" s="216"/>
      <c r="L214" s="216"/>
      <c r="M214" s="216"/>
      <c r="N214" s="216"/>
      <c r="O214" s="216"/>
      <c r="P214" s="216"/>
      <c r="Q214" s="216"/>
      <c r="R214" s="216"/>
      <c r="S214" s="216"/>
      <c r="T214" s="216"/>
      <c r="U214" s="216"/>
      <c r="V214" s="216"/>
    </row>
    <row r="215" spans="1:22" x14ac:dyDescent="0.25">
      <c r="A215" s="274"/>
      <c r="B215" s="216"/>
      <c r="C215" s="216"/>
      <c r="D215" s="216"/>
      <c r="E215" s="216"/>
      <c r="F215" s="216"/>
      <c r="G215" s="216"/>
      <c r="H215" s="216"/>
      <c r="I215" s="216"/>
      <c r="J215" s="216"/>
      <c r="K215" s="216"/>
      <c r="L215" s="216"/>
      <c r="M215" s="216"/>
      <c r="N215" s="216"/>
      <c r="O215" s="216"/>
      <c r="P215" s="216"/>
      <c r="Q215" s="216"/>
      <c r="R215" s="216"/>
      <c r="S215" s="216"/>
      <c r="T215" s="216"/>
      <c r="U215" s="216"/>
      <c r="V215" s="216"/>
    </row>
    <row r="216" spans="1:22" x14ac:dyDescent="0.25">
      <c r="A216" s="274"/>
      <c r="B216" s="216"/>
      <c r="C216" s="216"/>
      <c r="D216" s="216"/>
      <c r="E216" s="216"/>
      <c r="F216" s="216"/>
      <c r="G216" s="216"/>
      <c r="H216" s="216"/>
      <c r="I216" s="216"/>
      <c r="J216" s="216"/>
      <c r="K216" s="216"/>
      <c r="L216" s="216"/>
      <c r="M216" s="216"/>
      <c r="N216" s="216"/>
      <c r="O216" s="216"/>
      <c r="P216" s="216"/>
      <c r="Q216" s="216"/>
      <c r="R216" s="216"/>
      <c r="S216" s="216"/>
      <c r="T216" s="216"/>
      <c r="U216" s="216"/>
      <c r="V216" s="216"/>
    </row>
    <row r="217" spans="1:22" x14ac:dyDescent="0.25">
      <c r="A217" s="274"/>
      <c r="B217" s="216"/>
      <c r="C217" s="216"/>
      <c r="D217" s="216"/>
      <c r="E217" s="216"/>
      <c r="F217" s="216"/>
      <c r="G217" s="216"/>
      <c r="H217" s="216"/>
      <c r="I217" s="216"/>
      <c r="J217" s="216"/>
      <c r="K217" s="216"/>
      <c r="L217" s="216"/>
      <c r="M217" s="216"/>
      <c r="N217" s="216"/>
      <c r="O217" s="216"/>
      <c r="P217" s="216"/>
      <c r="Q217" s="216"/>
      <c r="R217" s="216"/>
      <c r="S217" s="216"/>
      <c r="T217" s="216"/>
      <c r="U217" s="216"/>
      <c r="V217" s="216"/>
    </row>
    <row r="218" spans="1:22" x14ac:dyDescent="0.25">
      <c r="A218" s="274"/>
      <c r="B218" s="216"/>
      <c r="C218" s="216"/>
      <c r="D218" s="216"/>
      <c r="E218" s="216"/>
      <c r="F218" s="216"/>
      <c r="G218" s="216"/>
      <c r="H218" s="216"/>
      <c r="I218" s="216"/>
      <c r="J218" s="216"/>
      <c r="K218" s="216"/>
      <c r="L218" s="216"/>
      <c r="M218" s="216"/>
      <c r="N218" s="216"/>
      <c r="O218" s="216"/>
      <c r="P218" s="216"/>
      <c r="Q218" s="216"/>
      <c r="R218" s="216"/>
      <c r="S218" s="216"/>
      <c r="T218" s="216"/>
      <c r="U218" s="216"/>
      <c r="V218" s="216"/>
    </row>
    <row r="219" spans="1:22" x14ac:dyDescent="0.25">
      <c r="A219" s="274"/>
      <c r="B219" s="216"/>
      <c r="C219" s="216"/>
      <c r="D219" s="216"/>
      <c r="E219" s="216"/>
      <c r="F219" s="216"/>
      <c r="G219" s="216"/>
      <c r="H219" s="216"/>
      <c r="I219" s="216"/>
      <c r="J219" s="216"/>
      <c r="K219" s="216"/>
      <c r="L219" s="216"/>
      <c r="M219" s="216"/>
      <c r="N219" s="216"/>
      <c r="O219" s="216"/>
      <c r="P219" s="216"/>
      <c r="Q219" s="216"/>
      <c r="R219" s="216"/>
      <c r="S219" s="216"/>
      <c r="T219" s="216"/>
      <c r="U219" s="216"/>
      <c r="V219" s="216"/>
    </row>
    <row r="220" spans="1:22" x14ac:dyDescent="0.25">
      <c r="A220" s="274"/>
      <c r="B220" s="216"/>
      <c r="C220" s="216"/>
      <c r="D220" s="216"/>
      <c r="E220" s="216"/>
      <c r="F220" s="216"/>
      <c r="G220" s="216"/>
      <c r="H220" s="216"/>
      <c r="I220" s="216"/>
      <c r="J220" s="216"/>
      <c r="K220" s="216"/>
      <c r="L220" s="216"/>
      <c r="M220" s="216"/>
      <c r="N220" s="216"/>
      <c r="O220" s="216"/>
      <c r="P220" s="216"/>
      <c r="Q220" s="216"/>
      <c r="R220" s="216"/>
      <c r="S220" s="216"/>
      <c r="T220" s="216"/>
      <c r="U220" s="216"/>
      <c r="V220" s="216"/>
    </row>
    <row r="221" spans="1:22" x14ac:dyDescent="0.25">
      <c r="A221" s="274"/>
      <c r="B221" s="216"/>
      <c r="C221" s="216"/>
      <c r="D221" s="216"/>
      <c r="E221" s="216"/>
      <c r="F221" s="216"/>
      <c r="G221" s="216"/>
      <c r="H221" s="216"/>
      <c r="I221" s="216"/>
      <c r="J221" s="216"/>
      <c r="K221" s="216"/>
      <c r="L221" s="216"/>
      <c r="M221" s="216"/>
      <c r="N221" s="216"/>
      <c r="O221" s="216"/>
      <c r="P221" s="216"/>
      <c r="Q221" s="216"/>
      <c r="R221" s="216"/>
      <c r="S221" s="216"/>
      <c r="T221" s="216"/>
      <c r="U221" s="216"/>
      <c r="V221" s="216"/>
    </row>
    <row r="222" spans="1:22" x14ac:dyDescent="0.25">
      <c r="A222" s="274"/>
      <c r="B222" s="216"/>
      <c r="C222" s="216"/>
      <c r="D222" s="216"/>
      <c r="E222" s="216"/>
      <c r="F222" s="216"/>
      <c r="G222" s="216"/>
      <c r="H222" s="216"/>
      <c r="I222" s="216"/>
      <c r="J222" s="216"/>
      <c r="K222" s="216"/>
      <c r="L222" s="216"/>
      <c r="M222" s="216"/>
      <c r="N222" s="216"/>
      <c r="O222" s="216"/>
      <c r="P222" s="216"/>
      <c r="Q222" s="216"/>
      <c r="R222" s="216"/>
      <c r="S222" s="216"/>
      <c r="T222" s="216"/>
      <c r="U222" s="216"/>
      <c r="V222" s="216"/>
    </row>
    <row r="223" spans="1:22" x14ac:dyDescent="0.25">
      <c r="A223" s="274"/>
      <c r="B223" s="216"/>
      <c r="C223" s="216"/>
      <c r="D223" s="216"/>
      <c r="E223" s="216"/>
      <c r="F223" s="216"/>
      <c r="G223" s="216"/>
      <c r="H223" s="216"/>
      <c r="I223" s="216"/>
      <c r="J223" s="216"/>
      <c r="K223" s="216"/>
      <c r="L223" s="216"/>
      <c r="M223" s="216"/>
      <c r="N223" s="216"/>
      <c r="O223" s="216"/>
      <c r="P223" s="216"/>
      <c r="Q223" s="216"/>
      <c r="R223" s="216"/>
      <c r="S223" s="216"/>
      <c r="T223" s="216"/>
      <c r="U223" s="216"/>
      <c r="V223" s="216"/>
    </row>
    <row r="224" spans="1:22" x14ac:dyDescent="0.25">
      <c r="A224" s="274"/>
      <c r="B224" s="216"/>
      <c r="C224" s="216"/>
      <c r="D224" s="216"/>
      <c r="E224" s="216"/>
      <c r="F224" s="216"/>
      <c r="G224" s="216"/>
      <c r="H224" s="216"/>
      <c r="I224" s="216"/>
      <c r="J224" s="216"/>
      <c r="K224" s="216"/>
      <c r="L224" s="216"/>
      <c r="M224" s="216"/>
      <c r="N224" s="216"/>
      <c r="O224" s="216"/>
      <c r="P224" s="216"/>
      <c r="Q224" s="216"/>
      <c r="R224" s="216"/>
      <c r="S224" s="216"/>
      <c r="T224" s="216"/>
      <c r="U224" s="216"/>
      <c r="V224" s="216"/>
    </row>
    <row r="225" spans="1:22" x14ac:dyDescent="0.25">
      <c r="A225" s="274"/>
      <c r="B225" s="216"/>
      <c r="C225" s="216"/>
      <c r="D225" s="216"/>
      <c r="E225" s="216"/>
      <c r="F225" s="216"/>
      <c r="G225" s="216"/>
      <c r="H225" s="216"/>
      <c r="I225" s="216"/>
      <c r="J225" s="216"/>
      <c r="K225" s="216"/>
      <c r="L225" s="216"/>
      <c r="M225" s="216"/>
      <c r="N225" s="216"/>
      <c r="O225" s="216"/>
      <c r="P225" s="216"/>
      <c r="Q225" s="216"/>
      <c r="R225" s="216"/>
      <c r="S225" s="216"/>
      <c r="T225" s="216"/>
      <c r="U225" s="216"/>
      <c r="V225" s="216"/>
    </row>
    <row r="226" spans="1:22" x14ac:dyDescent="0.25">
      <c r="A226" s="274"/>
      <c r="B226" s="216"/>
      <c r="C226" s="216"/>
      <c r="D226" s="216"/>
      <c r="E226" s="216"/>
      <c r="F226" s="216"/>
      <c r="G226" s="216"/>
      <c r="H226" s="216"/>
      <c r="I226" s="216"/>
      <c r="J226" s="216"/>
      <c r="K226" s="216"/>
      <c r="L226" s="216"/>
      <c r="M226" s="216"/>
      <c r="N226" s="216"/>
      <c r="O226" s="216"/>
      <c r="P226" s="216"/>
      <c r="Q226" s="216"/>
      <c r="R226" s="216"/>
      <c r="S226" s="216"/>
      <c r="T226" s="216"/>
      <c r="U226" s="216"/>
      <c r="V226" s="216"/>
    </row>
    <row r="227" spans="1:22" x14ac:dyDescent="0.25">
      <c r="A227" s="274"/>
      <c r="B227" s="216"/>
      <c r="C227" s="216"/>
      <c r="D227" s="216"/>
      <c r="E227" s="216"/>
      <c r="F227" s="216"/>
      <c r="G227" s="216"/>
      <c r="H227" s="216"/>
      <c r="I227" s="216"/>
      <c r="J227" s="216"/>
      <c r="K227" s="216"/>
      <c r="L227" s="216"/>
      <c r="M227" s="216"/>
      <c r="N227" s="216"/>
      <c r="O227" s="216"/>
      <c r="P227" s="216"/>
      <c r="Q227" s="216"/>
      <c r="R227" s="216"/>
      <c r="S227" s="216"/>
      <c r="T227" s="216"/>
      <c r="U227" s="216"/>
      <c r="V227" s="216"/>
    </row>
    <row r="228" spans="1:22" x14ac:dyDescent="0.25">
      <c r="A228" s="274"/>
      <c r="B228" s="216"/>
      <c r="C228" s="216"/>
      <c r="D228" s="216"/>
      <c r="E228" s="216"/>
      <c r="F228" s="216"/>
      <c r="G228" s="216"/>
      <c r="H228" s="216"/>
      <c r="I228" s="216"/>
      <c r="J228" s="216"/>
      <c r="K228" s="216"/>
      <c r="L228" s="216"/>
      <c r="M228" s="216"/>
      <c r="N228" s="216"/>
      <c r="O228" s="216"/>
      <c r="P228" s="216"/>
      <c r="Q228" s="216"/>
      <c r="R228" s="216"/>
      <c r="S228" s="216"/>
      <c r="T228" s="216"/>
      <c r="U228" s="216"/>
      <c r="V228" s="216"/>
    </row>
    <row r="229" spans="1:22" x14ac:dyDescent="0.25">
      <c r="A229" s="274"/>
      <c r="B229" s="216"/>
      <c r="C229" s="216"/>
      <c r="D229" s="216"/>
      <c r="E229" s="216"/>
      <c r="F229" s="216"/>
      <c r="G229" s="216"/>
      <c r="H229" s="216"/>
      <c r="I229" s="216"/>
      <c r="J229" s="216"/>
      <c r="K229" s="216"/>
      <c r="L229" s="216"/>
      <c r="M229" s="216"/>
      <c r="N229" s="216"/>
      <c r="O229" s="216"/>
      <c r="P229" s="216"/>
      <c r="Q229" s="216"/>
      <c r="R229" s="216"/>
      <c r="S229" s="216"/>
      <c r="T229" s="216"/>
      <c r="U229" s="216"/>
      <c r="V229" s="216"/>
    </row>
    <row r="230" spans="1:22" x14ac:dyDescent="0.25">
      <c r="A230" s="274"/>
      <c r="B230" s="216"/>
      <c r="C230" s="216"/>
      <c r="D230" s="216"/>
      <c r="E230" s="216"/>
      <c r="F230" s="216"/>
      <c r="G230" s="216"/>
      <c r="H230" s="216"/>
      <c r="I230" s="216"/>
      <c r="J230" s="216"/>
      <c r="K230" s="216"/>
      <c r="L230" s="216"/>
      <c r="M230" s="216"/>
      <c r="N230" s="216"/>
      <c r="O230" s="216"/>
      <c r="P230" s="216"/>
      <c r="Q230" s="216"/>
      <c r="R230" s="216"/>
      <c r="S230" s="216"/>
      <c r="T230" s="216"/>
      <c r="U230" s="216"/>
      <c r="V230" s="216"/>
    </row>
    <row r="231" spans="1:22" x14ac:dyDescent="0.25">
      <c r="A231" s="274"/>
      <c r="B231" s="216"/>
      <c r="C231" s="216"/>
      <c r="D231" s="216"/>
      <c r="E231" s="216"/>
      <c r="F231" s="216"/>
      <c r="G231" s="216"/>
      <c r="H231" s="216"/>
      <c r="I231" s="216"/>
      <c r="J231" s="216"/>
      <c r="K231" s="216"/>
      <c r="L231" s="216"/>
      <c r="M231" s="216"/>
      <c r="N231" s="216"/>
      <c r="O231" s="216"/>
      <c r="P231" s="216"/>
      <c r="Q231" s="216"/>
      <c r="R231" s="216"/>
      <c r="S231" s="216"/>
      <c r="T231" s="216"/>
      <c r="U231" s="216"/>
      <c r="V231" s="216"/>
    </row>
    <row r="232" spans="1:22" x14ac:dyDescent="0.25">
      <c r="A232" s="274"/>
      <c r="B232" s="216"/>
      <c r="C232" s="216"/>
      <c r="D232" s="216"/>
      <c r="E232" s="216"/>
      <c r="F232" s="216"/>
      <c r="G232" s="216"/>
      <c r="H232" s="216"/>
      <c r="I232" s="216"/>
      <c r="J232" s="216"/>
      <c r="K232" s="216"/>
      <c r="L232" s="216"/>
      <c r="M232" s="216"/>
      <c r="N232" s="216"/>
      <c r="O232" s="216"/>
      <c r="P232" s="216"/>
      <c r="Q232" s="216"/>
      <c r="R232" s="216"/>
      <c r="S232" s="216"/>
      <c r="T232" s="216"/>
      <c r="U232" s="216"/>
      <c r="V232" s="216"/>
    </row>
    <row r="233" spans="1:22" x14ac:dyDescent="0.25">
      <c r="A233" s="274"/>
      <c r="B233" s="216"/>
      <c r="C233" s="216"/>
      <c r="D233" s="216"/>
      <c r="E233" s="216"/>
      <c r="F233" s="216"/>
      <c r="G233" s="216"/>
      <c r="H233" s="216"/>
      <c r="I233" s="216"/>
      <c r="J233" s="216"/>
      <c r="K233" s="216"/>
      <c r="L233" s="216"/>
      <c r="M233" s="216"/>
      <c r="N233" s="216"/>
      <c r="O233" s="216"/>
      <c r="P233" s="216"/>
      <c r="Q233" s="216"/>
      <c r="R233" s="216"/>
      <c r="S233" s="216"/>
      <c r="T233" s="216"/>
      <c r="U233" s="216"/>
      <c r="V233" s="216"/>
    </row>
    <row r="234" spans="1:22" x14ac:dyDescent="0.25">
      <c r="A234" s="274"/>
      <c r="B234" s="216"/>
      <c r="C234" s="216"/>
      <c r="D234" s="216"/>
      <c r="E234" s="216"/>
      <c r="F234" s="216"/>
      <c r="G234" s="216"/>
      <c r="H234" s="216"/>
      <c r="I234" s="216"/>
      <c r="J234" s="216"/>
      <c r="K234" s="216"/>
      <c r="L234" s="216"/>
      <c r="M234" s="216"/>
      <c r="N234" s="216"/>
      <c r="O234" s="216"/>
      <c r="P234" s="216"/>
      <c r="Q234" s="216"/>
      <c r="R234" s="216"/>
      <c r="S234" s="216"/>
      <c r="T234" s="216"/>
      <c r="U234" s="216"/>
      <c r="V234" s="216"/>
    </row>
    <row r="235" spans="1:22" x14ac:dyDescent="0.25">
      <c r="A235" s="274"/>
      <c r="B235" s="216"/>
      <c r="C235" s="216"/>
      <c r="D235" s="216"/>
      <c r="E235" s="216"/>
      <c r="F235" s="216"/>
      <c r="G235" s="216"/>
      <c r="H235" s="216"/>
      <c r="I235" s="216"/>
      <c r="J235" s="216"/>
      <c r="K235" s="216"/>
      <c r="L235" s="216"/>
      <c r="M235" s="216"/>
      <c r="N235" s="216"/>
      <c r="O235" s="216"/>
      <c r="P235" s="216"/>
      <c r="Q235" s="216"/>
      <c r="R235" s="216"/>
      <c r="S235" s="216"/>
      <c r="T235" s="216"/>
      <c r="U235" s="216"/>
      <c r="V235" s="216"/>
    </row>
    <row r="236" spans="1:22" x14ac:dyDescent="0.25">
      <c r="A236" s="274"/>
      <c r="B236" s="216"/>
      <c r="C236" s="216"/>
      <c r="D236" s="216"/>
      <c r="E236" s="216"/>
      <c r="F236" s="216"/>
      <c r="G236" s="216"/>
      <c r="H236" s="216"/>
      <c r="I236" s="216"/>
      <c r="J236" s="216"/>
      <c r="K236" s="216"/>
      <c r="L236" s="216"/>
      <c r="M236" s="216"/>
      <c r="N236" s="216"/>
      <c r="O236" s="216"/>
      <c r="P236" s="216"/>
      <c r="Q236" s="216"/>
      <c r="R236" s="216"/>
      <c r="S236" s="216"/>
      <c r="T236" s="216"/>
      <c r="U236" s="216"/>
      <c r="V236" s="216"/>
    </row>
    <row r="237" spans="1:22" x14ac:dyDescent="0.25">
      <c r="A237" s="274"/>
      <c r="B237" s="216"/>
      <c r="C237" s="216"/>
      <c r="D237" s="216"/>
      <c r="E237" s="216"/>
      <c r="F237" s="216"/>
      <c r="G237" s="216"/>
      <c r="H237" s="216"/>
      <c r="I237" s="216"/>
      <c r="J237" s="216"/>
      <c r="K237" s="216"/>
      <c r="L237" s="216"/>
      <c r="M237" s="216"/>
      <c r="N237" s="216"/>
      <c r="O237" s="216"/>
      <c r="P237" s="216"/>
      <c r="Q237" s="216"/>
      <c r="R237" s="216"/>
      <c r="S237" s="216"/>
      <c r="T237" s="216"/>
      <c r="U237" s="216"/>
      <c r="V237" s="216"/>
    </row>
    <row r="238" spans="1:22" x14ac:dyDescent="0.25">
      <c r="A238" s="274"/>
      <c r="B238" s="216"/>
      <c r="C238" s="216"/>
      <c r="D238" s="216"/>
      <c r="E238" s="216"/>
      <c r="F238" s="216"/>
      <c r="G238" s="216"/>
      <c r="H238" s="216"/>
      <c r="I238" s="216"/>
      <c r="J238" s="216"/>
      <c r="K238" s="216"/>
      <c r="L238" s="216"/>
      <c r="M238" s="216"/>
      <c r="N238" s="216"/>
      <c r="O238" s="216"/>
      <c r="P238" s="216"/>
      <c r="Q238" s="216"/>
      <c r="R238" s="216"/>
      <c r="S238" s="216"/>
      <c r="T238" s="216"/>
      <c r="U238" s="216"/>
      <c r="V238" s="216"/>
    </row>
    <row r="239" spans="1:22" x14ac:dyDescent="0.25">
      <c r="A239" s="274"/>
      <c r="B239" s="216"/>
      <c r="C239" s="216"/>
      <c r="D239" s="216"/>
      <c r="E239" s="216"/>
      <c r="F239" s="216"/>
      <c r="G239" s="216"/>
      <c r="H239" s="216"/>
      <c r="I239" s="216"/>
      <c r="J239" s="216"/>
      <c r="K239" s="216"/>
      <c r="L239" s="216"/>
      <c r="M239" s="216"/>
      <c r="N239" s="216"/>
      <c r="O239" s="216"/>
      <c r="P239" s="216"/>
      <c r="Q239" s="216"/>
      <c r="R239" s="216"/>
      <c r="S239" s="216"/>
      <c r="T239" s="216"/>
      <c r="U239" s="216"/>
      <c r="V239" s="216"/>
    </row>
    <row r="240" spans="1:22" x14ac:dyDescent="0.25">
      <c r="A240" s="274"/>
      <c r="B240" s="216"/>
      <c r="C240" s="216"/>
      <c r="D240" s="216"/>
      <c r="E240" s="216"/>
      <c r="F240" s="216"/>
      <c r="G240" s="216"/>
      <c r="H240" s="216"/>
      <c r="I240" s="216"/>
      <c r="J240" s="216"/>
      <c r="K240" s="216"/>
      <c r="L240" s="216"/>
      <c r="M240" s="216"/>
      <c r="N240" s="216"/>
      <c r="O240" s="216"/>
      <c r="P240" s="216"/>
      <c r="Q240" s="216"/>
      <c r="R240" s="216"/>
      <c r="S240" s="216"/>
      <c r="T240" s="216"/>
      <c r="U240" s="216"/>
      <c r="V240" s="216"/>
    </row>
    <row r="241" spans="1:22" x14ac:dyDescent="0.25">
      <c r="A241" s="274"/>
      <c r="B241" s="216"/>
      <c r="C241" s="216"/>
      <c r="D241" s="216"/>
      <c r="E241" s="216"/>
      <c r="F241" s="216"/>
      <c r="G241" s="216"/>
      <c r="H241" s="216"/>
      <c r="I241" s="216"/>
      <c r="J241" s="216"/>
      <c r="K241" s="216"/>
      <c r="L241" s="216"/>
      <c r="M241" s="216"/>
      <c r="N241" s="216"/>
      <c r="O241" s="216"/>
      <c r="P241" s="216"/>
      <c r="Q241" s="216"/>
      <c r="R241" s="216"/>
      <c r="S241" s="216"/>
      <c r="T241" s="216"/>
      <c r="U241" s="216"/>
      <c r="V241" s="216"/>
    </row>
    <row r="242" spans="1:22" x14ac:dyDescent="0.25">
      <c r="A242" s="274"/>
      <c r="B242" s="216"/>
      <c r="C242" s="216"/>
      <c r="D242" s="216"/>
      <c r="E242" s="216"/>
      <c r="F242" s="216"/>
      <c r="G242" s="216"/>
      <c r="H242" s="216"/>
      <c r="I242" s="216"/>
      <c r="J242" s="216"/>
      <c r="K242" s="216"/>
      <c r="L242" s="216"/>
      <c r="M242" s="216"/>
      <c r="N242" s="216"/>
      <c r="O242" s="216"/>
      <c r="P242" s="216"/>
      <c r="Q242" s="216"/>
      <c r="R242" s="216"/>
      <c r="S242" s="216"/>
      <c r="T242" s="216"/>
      <c r="U242" s="216"/>
      <c r="V242" s="216"/>
    </row>
    <row r="243" spans="1:22" x14ac:dyDescent="0.25">
      <c r="A243" s="274"/>
      <c r="B243" s="216"/>
      <c r="C243" s="216"/>
      <c r="D243" s="216"/>
      <c r="E243" s="216"/>
      <c r="F243" s="216"/>
      <c r="G243" s="216"/>
      <c r="H243" s="216"/>
      <c r="I243" s="216"/>
      <c r="J243" s="216"/>
      <c r="K243" s="216"/>
      <c r="L243" s="216"/>
      <c r="M243" s="216"/>
      <c r="N243" s="216"/>
      <c r="O243" s="216"/>
      <c r="P243" s="216"/>
      <c r="Q243" s="216"/>
      <c r="R243" s="216"/>
      <c r="S243" s="216"/>
      <c r="T243" s="216"/>
      <c r="U243" s="216"/>
      <c r="V243" s="216"/>
    </row>
    <row r="244" spans="1:22" x14ac:dyDescent="0.25">
      <c r="A244" s="274"/>
      <c r="B244" s="216"/>
      <c r="C244" s="216"/>
      <c r="D244" s="216"/>
      <c r="E244" s="216"/>
      <c r="F244" s="216"/>
      <c r="G244" s="216"/>
      <c r="H244" s="216"/>
      <c r="I244" s="216"/>
      <c r="J244" s="216"/>
      <c r="K244" s="216"/>
      <c r="L244" s="216"/>
      <c r="M244" s="216"/>
      <c r="N244" s="216"/>
      <c r="O244" s="216"/>
      <c r="P244" s="216"/>
      <c r="Q244" s="216"/>
      <c r="R244" s="216"/>
      <c r="S244" s="216"/>
      <c r="T244" s="216"/>
      <c r="U244" s="216"/>
      <c r="V244" s="216"/>
    </row>
    <row r="245" spans="1:22" x14ac:dyDescent="0.25">
      <c r="A245" s="274"/>
      <c r="B245" s="216"/>
      <c r="C245" s="216"/>
      <c r="D245" s="216"/>
      <c r="E245" s="216"/>
      <c r="F245" s="216"/>
      <c r="G245" s="216"/>
      <c r="H245" s="216"/>
      <c r="I245" s="216"/>
      <c r="J245" s="216"/>
      <c r="K245" s="216"/>
      <c r="L245" s="216"/>
      <c r="M245" s="216"/>
      <c r="N245" s="216"/>
      <c r="O245" s="216"/>
      <c r="P245" s="216"/>
      <c r="Q245" s="216"/>
      <c r="R245" s="216"/>
      <c r="S245" s="216"/>
      <c r="T245" s="216"/>
      <c r="U245" s="216"/>
      <c r="V245" s="216"/>
    </row>
    <row r="246" spans="1:22" x14ac:dyDescent="0.25">
      <c r="A246" s="274"/>
      <c r="B246" s="216"/>
      <c r="C246" s="216"/>
      <c r="D246" s="216"/>
      <c r="E246" s="216"/>
      <c r="F246" s="216"/>
      <c r="G246" s="216"/>
      <c r="H246" s="216"/>
      <c r="I246" s="216"/>
      <c r="J246" s="216"/>
      <c r="K246" s="216"/>
      <c r="L246" s="216"/>
      <c r="M246" s="216"/>
      <c r="N246" s="216"/>
      <c r="O246" s="216"/>
      <c r="P246" s="216"/>
      <c r="Q246" s="216"/>
      <c r="R246" s="216"/>
      <c r="S246" s="216"/>
      <c r="T246" s="216"/>
      <c r="U246" s="216"/>
      <c r="V246" s="216"/>
    </row>
    <row r="247" spans="1:22" x14ac:dyDescent="0.25">
      <c r="A247" s="274"/>
      <c r="B247" s="216"/>
      <c r="C247" s="216"/>
      <c r="D247" s="216"/>
      <c r="E247" s="216"/>
      <c r="F247" s="216"/>
      <c r="G247" s="216"/>
      <c r="H247" s="216"/>
      <c r="I247" s="216"/>
      <c r="J247" s="216"/>
      <c r="K247" s="216"/>
      <c r="L247" s="216"/>
      <c r="M247" s="216"/>
      <c r="N247" s="216"/>
      <c r="O247" s="216"/>
      <c r="P247" s="216"/>
      <c r="Q247" s="216"/>
      <c r="R247" s="216"/>
      <c r="S247" s="216"/>
      <c r="T247" s="216"/>
      <c r="U247" s="216"/>
      <c r="V247" s="216"/>
    </row>
    <row r="248" spans="1:22" x14ac:dyDescent="0.25">
      <c r="A248" s="274"/>
      <c r="B248" s="216"/>
      <c r="C248" s="216"/>
      <c r="D248" s="216"/>
      <c r="E248" s="216"/>
      <c r="F248" s="216"/>
      <c r="G248" s="216"/>
      <c r="H248" s="216"/>
      <c r="I248" s="216"/>
      <c r="J248" s="216"/>
      <c r="K248" s="216"/>
      <c r="L248" s="216"/>
      <c r="M248" s="216"/>
      <c r="N248" s="216"/>
      <c r="O248" s="216"/>
      <c r="P248" s="216"/>
      <c r="Q248" s="216"/>
      <c r="R248" s="216"/>
      <c r="S248" s="216"/>
      <c r="T248" s="216"/>
      <c r="U248" s="216"/>
      <c r="V248" s="216"/>
    </row>
    <row r="249" spans="1:22" x14ac:dyDescent="0.25">
      <c r="A249" s="274"/>
      <c r="B249" s="216"/>
      <c r="C249" s="216"/>
      <c r="D249" s="216"/>
      <c r="E249" s="216"/>
      <c r="F249" s="216"/>
      <c r="G249" s="216"/>
      <c r="H249" s="216"/>
      <c r="I249" s="216"/>
      <c r="J249" s="216"/>
      <c r="K249" s="216"/>
      <c r="L249" s="216"/>
      <c r="M249" s="216"/>
      <c r="N249" s="216"/>
      <c r="O249" s="216"/>
      <c r="P249" s="216"/>
      <c r="Q249" s="216"/>
      <c r="R249" s="216"/>
      <c r="S249" s="216"/>
      <c r="T249" s="216"/>
      <c r="U249" s="216"/>
      <c r="V249" s="216"/>
    </row>
    <row r="250" spans="1:22" x14ac:dyDescent="0.25">
      <c r="A250" s="274"/>
      <c r="B250" s="216"/>
      <c r="C250" s="216"/>
      <c r="D250" s="216"/>
      <c r="E250" s="216"/>
      <c r="F250" s="216"/>
      <c r="G250" s="216"/>
      <c r="H250" s="216"/>
      <c r="I250" s="216"/>
      <c r="J250" s="216"/>
      <c r="K250" s="216"/>
      <c r="L250" s="216"/>
      <c r="M250" s="216"/>
      <c r="N250" s="216"/>
      <c r="O250" s="216"/>
      <c r="P250" s="216"/>
      <c r="Q250" s="216"/>
      <c r="R250" s="216"/>
      <c r="S250" s="216"/>
      <c r="T250" s="216"/>
      <c r="U250" s="216"/>
      <c r="V250" s="216"/>
    </row>
    <row r="251" spans="1:22" x14ac:dyDescent="0.25">
      <c r="A251" s="274"/>
      <c r="B251" s="216"/>
      <c r="C251" s="216"/>
      <c r="D251" s="216"/>
      <c r="E251" s="216"/>
      <c r="F251" s="216"/>
      <c r="G251" s="216"/>
      <c r="H251" s="216"/>
      <c r="I251" s="216"/>
      <c r="J251" s="216"/>
      <c r="K251" s="216"/>
      <c r="L251" s="216"/>
      <c r="M251" s="216"/>
      <c r="N251" s="216"/>
      <c r="O251" s="216"/>
      <c r="P251" s="216"/>
      <c r="Q251" s="216"/>
      <c r="R251" s="216"/>
      <c r="S251" s="216"/>
      <c r="T251" s="216"/>
      <c r="U251" s="216"/>
      <c r="V251" s="216"/>
    </row>
    <row r="252" spans="1:22" x14ac:dyDescent="0.25">
      <c r="A252" s="274"/>
      <c r="B252" s="216"/>
      <c r="C252" s="216"/>
      <c r="D252" s="216"/>
      <c r="E252" s="216"/>
      <c r="F252" s="216"/>
      <c r="G252" s="216"/>
      <c r="H252" s="216"/>
      <c r="I252" s="216"/>
      <c r="J252" s="216"/>
      <c r="K252" s="216"/>
      <c r="L252" s="216"/>
      <c r="M252" s="216"/>
      <c r="N252" s="216"/>
      <c r="O252" s="216"/>
      <c r="P252" s="216"/>
      <c r="Q252" s="216"/>
      <c r="R252" s="216"/>
      <c r="S252" s="216"/>
      <c r="T252" s="216"/>
      <c r="U252" s="216"/>
      <c r="V252" s="216"/>
    </row>
    <row r="253" spans="1:22" x14ac:dyDescent="0.25">
      <c r="A253" s="274"/>
      <c r="B253" s="216"/>
      <c r="C253" s="216"/>
      <c r="D253" s="216"/>
      <c r="E253" s="216"/>
      <c r="F253" s="216"/>
      <c r="G253" s="216"/>
      <c r="H253" s="216"/>
      <c r="I253" s="216"/>
      <c r="J253" s="216"/>
      <c r="K253" s="216"/>
      <c r="L253" s="216"/>
      <c r="M253" s="216"/>
      <c r="N253" s="216"/>
      <c r="O253" s="216"/>
      <c r="P253" s="216"/>
      <c r="Q253" s="216"/>
      <c r="R253" s="216"/>
      <c r="S253" s="216"/>
      <c r="T253" s="216"/>
      <c r="U253" s="216"/>
      <c r="V253" s="216"/>
    </row>
    <row r="254" spans="1:22" x14ac:dyDescent="0.25">
      <c r="A254" s="274"/>
      <c r="B254" s="216"/>
      <c r="C254" s="216"/>
      <c r="D254" s="216"/>
      <c r="E254" s="216"/>
      <c r="F254" s="216"/>
      <c r="G254" s="216"/>
      <c r="H254" s="216"/>
      <c r="I254" s="216"/>
      <c r="J254" s="216"/>
      <c r="K254" s="216"/>
      <c r="L254" s="216"/>
      <c r="M254" s="216"/>
      <c r="N254" s="216"/>
      <c r="O254" s="216"/>
      <c r="P254" s="216"/>
      <c r="Q254" s="216"/>
      <c r="R254" s="216"/>
      <c r="S254" s="216"/>
      <c r="T254" s="216"/>
      <c r="U254" s="216"/>
      <c r="V254" s="216"/>
    </row>
    <row r="255" spans="1:22" x14ac:dyDescent="0.25">
      <c r="A255" s="274"/>
      <c r="B255" s="216"/>
      <c r="C255" s="216"/>
      <c r="D255" s="216"/>
      <c r="E255" s="216"/>
      <c r="F255" s="216"/>
      <c r="G255" s="216"/>
      <c r="H255" s="216"/>
      <c r="I255" s="216"/>
      <c r="J255" s="216"/>
      <c r="K255" s="216"/>
      <c r="L255" s="216"/>
      <c r="M255" s="216"/>
      <c r="N255" s="216"/>
      <c r="O255" s="216"/>
      <c r="P255" s="216"/>
      <c r="Q255" s="216"/>
      <c r="R255" s="216"/>
      <c r="S255" s="216"/>
      <c r="T255" s="216"/>
      <c r="U255" s="216"/>
      <c r="V255" s="216"/>
    </row>
    <row r="256" spans="1:22" x14ac:dyDescent="0.25">
      <c r="A256" s="274"/>
      <c r="B256" s="216"/>
      <c r="C256" s="216"/>
      <c r="D256" s="216"/>
      <c r="E256" s="216"/>
      <c r="F256" s="216"/>
      <c r="G256" s="216"/>
      <c r="H256" s="216"/>
      <c r="I256" s="216"/>
      <c r="J256" s="216"/>
      <c r="K256" s="216"/>
      <c r="L256" s="216"/>
      <c r="M256" s="216"/>
      <c r="N256" s="216"/>
      <c r="O256" s="216"/>
      <c r="P256" s="216"/>
      <c r="Q256" s="216"/>
      <c r="R256" s="216"/>
      <c r="S256" s="216"/>
      <c r="T256" s="216"/>
      <c r="U256" s="216"/>
      <c r="V256" s="216"/>
    </row>
    <row r="257" spans="1:22" x14ac:dyDescent="0.25">
      <c r="A257" s="274"/>
      <c r="B257" s="216"/>
      <c r="C257" s="216"/>
      <c r="D257" s="216"/>
      <c r="E257" s="216"/>
      <c r="F257" s="216"/>
      <c r="G257" s="216"/>
      <c r="H257" s="216"/>
      <c r="I257" s="216"/>
      <c r="J257" s="216"/>
      <c r="K257" s="216"/>
      <c r="L257" s="216"/>
      <c r="M257" s="216"/>
      <c r="N257" s="216"/>
      <c r="O257" s="216"/>
      <c r="P257" s="216"/>
      <c r="Q257" s="216"/>
      <c r="R257" s="216"/>
      <c r="S257" s="216"/>
      <c r="T257" s="216"/>
      <c r="U257" s="216"/>
      <c r="V257" s="216"/>
    </row>
    <row r="258" spans="1:22" x14ac:dyDescent="0.25">
      <c r="A258" s="274"/>
      <c r="B258" s="216"/>
      <c r="C258" s="216"/>
      <c r="D258" s="216"/>
      <c r="E258" s="216"/>
      <c r="F258" s="216"/>
      <c r="G258" s="216"/>
      <c r="H258" s="216"/>
      <c r="I258" s="216"/>
      <c r="J258" s="216"/>
      <c r="K258" s="216"/>
      <c r="L258" s="216"/>
      <c r="M258" s="216"/>
      <c r="N258" s="216"/>
      <c r="O258" s="216"/>
      <c r="P258" s="216"/>
      <c r="Q258" s="216"/>
      <c r="R258" s="216"/>
      <c r="S258" s="216"/>
      <c r="T258" s="216"/>
      <c r="U258" s="216"/>
      <c r="V258" s="216"/>
    </row>
    <row r="259" spans="1:22" x14ac:dyDescent="0.25">
      <c r="A259" s="274"/>
      <c r="B259" s="216"/>
      <c r="C259" s="216"/>
      <c r="D259" s="216"/>
      <c r="E259" s="216"/>
      <c r="F259" s="216"/>
      <c r="G259" s="216"/>
      <c r="H259" s="216"/>
      <c r="I259" s="216"/>
      <c r="J259" s="216"/>
      <c r="K259" s="216"/>
      <c r="L259" s="216"/>
      <c r="M259" s="216"/>
      <c r="N259" s="216"/>
      <c r="O259" s="216"/>
      <c r="P259" s="216"/>
      <c r="Q259" s="216"/>
      <c r="R259" s="216"/>
      <c r="S259" s="216"/>
      <c r="T259" s="216"/>
      <c r="U259" s="216"/>
      <c r="V259" s="216"/>
    </row>
    <row r="260" spans="1:22" x14ac:dyDescent="0.25">
      <c r="A260" s="274"/>
      <c r="B260" s="216"/>
      <c r="C260" s="216"/>
      <c r="D260" s="216"/>
      <c r="E260" s="216"/>
      <c r="F260" s="216"/>
      <c r="G260" s="216"/>
      <c r="H260" s="216"/>
      <c r="I260" s="216"/>
      <c r="J260" s="216"/>
      <c r="K260" s="216"/>
      <c r="L260" s="216"/>
      <c r="M260" s="216"/>
      <c r="N260" s="216"/>
      <c r="O260" s="216"/>
      <c r="P260" s="216"/>
      <c r="Q260" s="216"/>
      <c r="R260" s="216"/>
      <c r="S260" s="216"/>
      <c r="T260" s="216"/>
      <c r="U260" s="216"/>
      <c r="V260" s="216"/>
    </row>
    <row r="261" spans="1:22" x14ac:dyDescent="0.25">
      <c r="A261" s="274"/>
      <c r="B261" s="216"/>
      <c r="C261" s="216"/>
      <c r="D261" s="216"/>
      <c r="E261" s="216"/>
      <c r="F261" s="216"/>
      <c r="G261" s="216"/>
      <c r="H261" s="216"/>
      <c r="I261" s="216"/>
      <c r="J261" s="216"/>
      <c r="K261" s="216"/>
      <c r="L261" s="216"/>
      <c r="M261" s="216"/>
      <c r="N261" s="216"/>
      <c r="O261" s="216"/>
      <c r="P261" s="216"/>
      <c r="Q261" s="216"/>
      <c r="R261" s="216"/>
      <c r="S261" s="216"/>
      <c r="T261" s="216"/>
      <c r="U261" s="216"/>
      <c r="V261" s="216"/>
    </row>
    <row r="262" spans="1:22" x14ac:dyDescent="0.25">
      <c r="A262" s="274"/>
      <c r="B262" s="216"/>
      <c r="C262" s="216"/>
      <c r="D262" s="216"/>
      <c r="E262" s="216"/>
      <c r="F262" s="216"/>
      <c r="G262" s="216"/>
      <c r="H262" s="216"/>
      <c r="I262" s="216"/>
      <c r="J262" s="216"/>
      <c r="K262" s="216"/>
      <c r="L262" s="216"/>
      <c r="M262" s="216"/>
      <c r="N262" s="216"/>
      <c r="O262" s="216"/>
      <c r="P262" s="216"/>
      <c r="Q262" s="216"/>
      <c r="R262" s="216"/>
      <c r="S262" s="216"/>
      <c r="T262" s="216"/>
      <c r="U262" s="216"/>
      <c r="V262" s="216"/>
    </row>
    <row r="263" spans="1:22" x14ac:dyDescent="0.25">
      <c r="A263" s="274"/>
      <c r="B263" s="216"/>
      <c r="C263" s="216"/>
      <c r="D263" s="216"/>
      <c r="E263" s="216"/>
      <c r="F263" s="216"/>
      <c r="G263" s="216"/>
      <c r="H263" s="216"/>
      <c r="I263" s="216"/>
      <c r="J263" s="216"/>
      <c r="K263" s="216"/>
      <c r="L263" s="216"/>
      <c r="M263" s="216"/>
      <c r="N263" s="216"/>
      <c r="O263" s="216"/>
      <c r="P263" s="216"/>
      <c r="Q263" s="216"/>
      <c r="R263" s="216"/>
      <c r="S263" s="216"/>
      <c r="T263" s="216"/>
      <c r="U263" s="216"/>
      <c r="V263" s="216"/>
    </row>
    <row r="264" spans="1:22" x14ac:dyDescent="0.25">
      <c r="A264" s="274"/>
      <c r="B264" s="216"/>
      <c r="C264" s="216"/>
      <c r="D264" s="216"/>
      <c r="E264" s="216"/>
      <c r="F264" s="216"/>
      <c r="G264" s="216"/>
      <c r="H264" s="216"/>
      <c r="I264" s="216"/>
      <c r="J264" s="216"/>
      <c r="K264" s="216"/>
      <c r="L264" s="216"/>
      <c r="M264" s="216"/>
      <c r="N264" s="216"/>
      <c r="O264" s="216"/>
      <c r="P264" s="216"/>
      <c r="Q264" s="216"/>
      <c r="R264" s="216"/>
      <c r="S264" s="216"/>
      <c r="T264" s="216"/>
      <c r="U264" s="216"/>
      <c r="V264" s="216"/>
    </row>
    <row r="265" spans="1:22" x14ac:dyDescent="0.25">
      <c r="A265" s="274"/>
      <c r="B265" s="216"/>
      <c r="C265" s="216"/>
      <c r="D265" s="216"/>
      <c r="E265" s="216"/>
      <c r="F265" s="216"/>
      <c r="G265" s="216"/>
      <c r="H265" s="216"/>
      <c r="I265" s="216"/>
      <c r="J265" s="216"/>
      <c r="K265" s="216"/>
      <c r="L265" s="216"/>
      <c r="M265" s="216"/>
      <c r="N265" s="216"/>
      <c r="O265" s="216"/>
      <c r="P265" s="216"/>
      <c r="Q265" s="216"/>
      <c r="R265" s="216"/>
      <c r="S265" s="216"/>
      <c r="T265" s="216"/>
      <c r="U265" s="216"/>
      <c r="V265" s="216"/>
    </row>
    <row r="266" spans="1:22" x14ac:dyDescent="0.25">
      <c r="A266" s="274"/>
      <c r="B266" s="216"/>
      <c r="C266" s="216"/>
      <c r="D266" s="216"/>
      <c r="E266" s="216"/>
      <c r="F266" s="216"/>
      <c r="G266" s="216"/>
      <c r="H266" s="216"/>
      <c r="I266" s="216"/>
      <c r="J266" s="216"/>
      <c r="K266" s="216"/>
      <c r="L266" s="216"/>
      <c r="M266" s="216"/>
      <c r="N266" s="216"/>
      <c r="O266" s="216"/>
      <c r="P266" s="216"/>
      <c r="Q266" s="216"/>
      <c r="R266" s="216"/>
      <c r="S266" s="216"/>
      <c r="T266" s="216"/>
      <c r="U266" s="216"/>
      <c r="V266" s="216"/>
    </row>
    <row r="267" spans="1:22" x14ac:dyDescent="0.25">
      <c r="A267" s="274"/>
      <c r="B267" s="216"/>
      <c r="C267" s="216"/>
      <c r="D267" s="216"/>
      <c r="E267" s="216"/>
      <c r="F267" s="216"/>
      <c r="G267" s="216"/>
      <c r="H267" s="216"/>
      <c r="I267" s="216"/>
      <c r="J267" s="216"/>
      <c r="K267" s="216"/>
      <c r="L267" s="216"/>
      <c r="M267" s="216"/>
      <c r="N267" s="216"/>
      <c r="O267" s="216"/>
      <c r="P267" s="216"/>
      <c r="Q267" s="216"/>
      <c r="R267" s="216"/>
      <c r="S267" s="216"/>
      <c r="T267" s="216"/>
      <c r="U267" s="216"/>
      <c r="V267" s="216"/>
    </row>
    <row r="268" spans="1:22" x14ac:dyDescent="0.25">
      <c r="A268" s="274"/>
      <c r="B268" s="216"/>
      <c r="C268" s="216"/>
      <c r="D268" s="216"/>
      <c r="E268" s="216"/>
      <c r="F268" s="216"/>
      <c r="G268" s="216"/>
      <c r="H268" s="216"/>
      <c r="I268" s="216"/>
      <c r="J268" s="216"/>
      <c r="K268" s="216"/>
      <c r="L268" s="216"/>
      <c r="M268" s="216"/>
      <c r="N268" s="216"/>
      <c r="O268" s="216"/>
      <c r="P268" s="216"/>
      <c r="Q268" s="216"/>
      <c r="R268" s="216"/>
      <c r="S268" s="216"/>
      <c r="T268" s="216"/>
      <c r="U268" s="216"/>
      <c r="V268" s="216"/>
    </row>
    <row r="269" spans="1:22" x14ac:dyDescent="0.25">
      <c r="A269" s="274"/>
      <c r="B269" s="216"/>
      <c r="C269" s="216"/>
      <c r="D269" s="216"/>
      <c r="E269" s="216"/>
      <c r="F269" s="216"/>
      <c r="G269" s="216"/>
      <c r="H269" s="216"/>
      <c r="I269" s="216"/>
      <c r="J269" s="216"/>
      <c r="K269" s="216"/>
      <c r="L269" s="216"/>
      <c r="M269" s="216"/>
      <c r="N269" s="216"/>
      <c r="O269" s="216"/>
      <c r="P269" s="216"/>
      <c r="Q269" s="216"/>
      <c r="R269" s="216"/>
      <c r="S269" s="216"/>
      <c r="T269" s="216"/>
      <c r="U269" s="216"/>
      <c r="V269" s="216"/>
    </row>
    <row r="270" spans="1:22" x14ac:dyDescent="0.25">
      <c r="A270" s="274"/>
      <c r="B270" s="216"/>
      <c r="C270" s="216"/>
      <c r="D270" s="216"/>
      <c r="E270" s="216"/>
      <c r="F270" s="216"/>
      <c r="G270" s="216"/>
      <c r="H270" s="216"/>
      <c r="I270" s="216"/>
      <c r="J270" s="216"/>
      <c r="K270" s="216"/>
      <c r="L270" s="216"/>
      <c r="M270" s="216"/>
      <c r="N270" s="216"/>
      <c r="O270" s="216"/>
      <c r="P270" s="216"/>
      <c r="Q270" s="216"/>
      <c r="R270" s="216"/>
      <c r="S270" s="216"/>
      <c r="T270" s="216"/>
      <c r="U270" s="216"/>
      <c r="V270" s="216"/>
    </row>
    <row r="271" spans="1:22" x14ac:dyDescent="0.25">
      <c r="A271" s="274"/>
      <c r="B271" s="216"/>
      <c r="C271" s="216"/>
      <c r="D271" s="216"/>
      <c r="E271" s="216"/>
      <c r="F271" s="216"/>
      <c r="G271" s="216"/>
      <c r="H271" s="216"/>
      <c r="I271" s="216"/>
      <c r="J271" s="216"/>
      <c r="K271" s="216"/>
      <c r="L271" s="216"/>
      <c r="M271" s="216"/>
      <c r="N271" s="216"/>
      <c r="O271" s="216"/>
      <c r="P271" s="216"/>
      <c r="Q271" s="216"/>
      <c r="R271" s="216"/>
      <c r="S271" s="216"/>
      <c r="T271" s="216"/>
      <c r="U271" s="216"/>
      <c r="V271" s="216"/>
    </row>
    <row r="272" spans="1:22" x14ac:dyDescent="0.25">
      <c r="A272" s="274"/>
      <c r="B272" s="216"/>
      <c r="C272" s="216"/>
      <c r="D272" s="216"/>
      <c r="E272" s="216"/>
      <c r="F272" s="216"/>
      <c r="G272" s="216"/>
      <c r="H272" s="216"/>
      <c r="I272" s="216"/>
      <c r="J272" s="216"/>
      <c r="K272" s="216"/>
      <c r="L272" s="216"/>
      <c r="M272" s="216"/>
      <c r="N272" s="216"/>
      <c r="O272" s="216"/>
      <c r="P272" s="216"/>
      <c r="Q272" s="216"/>
      <c r="R272" s="216"/>
      <c r="S272" s="216"/>
      <c r="T272" s="216"/>
      <c r="U272" s="216"/>
      <c r="V272" s="216"/>
    </row>
    <row r="273" spans="1:22" x14ac:dyDescent="0.25">
      <c r="A273" s="274"/>
      <c r="B273" s="216"/>
      <c r="C273" s="216"/>
      <c r="D273" s="216"/>
      <c r="E273" s="216"/>
      <c r="F273" s="216"/>
      <c r="G273" s="216"/>
      <c r="H273" s="216"/>
      <c r="I273" s="216"/>
      <c r="J273" s="216"/>
      <c r="K273" s="216"/>
      <c r="L273" s="216"/>
      <c r="M273" s="216"/>
      <c r="N273" s="216"/>
      <c r="O273" s="216"/>
      <c r="P273" s="216"/>
      <c r="Q273" s="216"/>
      <c r="R273" s="216"/>
      <c r="S273" s="216"/>
      <c r="T273" s="216"/>
      <c r="U273" s="216"/>
      <c r="V273" s="216"/>
    </row>
    <row r="274" spans="1:22" x14ac:dyDescent="0.25">
      <c r="A274" s="274"/>
      <c r="B274" s="216"/>
      <c r="C274" s="216"/>
      <c r="D274" s="216"/>
      <c r="E274" s="216"/>
      <c r="F274" s="216"/>
      <c r="G274" s="216"/>
      <c r="H274" s="216"/>
      <c r="I274" s="216"/>
      <c r="J274" s="216"/>
      <c r="K274" s="216"/>
      <c r="L274" s="216"/>
      <c r="M274" s="216"/>
      <c r="N274" s="216"/>
      <c r="O274" s="216"/>
      <c r="P274" s="216"/>
      <c r="Q274" s="216"/>
      <c r="R274" s="216"/>
      <c r="S274" s="216"/>
      <c r="T274" s="216"/>
      <c r="U274" s="216"/>
      <c r="V274" s="216"/>
    </row>
    <row r="275" spans="1:22" x14ac:dyDescent="0.25">
      <c r="A275" s="274"/>
      <c r="B275" s="216"/>
      <c r="C275" s="216"/>
      <c r="D275" s="216"/>
      <c r="E275" s="216"/>
      <c r="F275" s="216"/>
      <c r="G275" s="216"/>
      <c r="H275" s="216"/>
      <c r="I275" s="216"/>
      <c r="J275" s="216"/>
      <c r="K275" s="216"/>
      <c r="L275" s="216"/>
      <c r="M275" s="216"/>
      <c r="N275" s="216"/>
      <c r="O275" s="216"/>
      <c r="P275" s="216"/>
      <c r="Q275" s="216"/>
      <c r="R275" s="216"/>
      <c r="S275" s="216"/>
      <c r="T275" s="216"/>
      <c r="U275" s="216"/>
      <c r="V275" s="216"/>
    </row>
    <row r="276" spans="1:22" x14ac:dyDescent="0.25">
      <c r="A276" s="274"/>
      <c r="B276" s="216"/>
      <c r="C276" s="216"/>
      <c r="D276" s="216"/>
      <c r="E276" s="216"/>
      <c r="F276" s="216"/>
      <c r="G276" s="216"/>
      <c r="H276" s="216"/>
      <c r="I276" s="216"/>
      <c r="J276" s="216"/>
      <c r="K276" s="216"/>
      <c r="L276" s="216"/>
      <c r="M276" s="216"/>
      <c r="N276" s="216"/>
      <c r="O276" s="216"/>
      <c r="P276" s="216"/>
      <c r="Q276" s="216"/>
      <c r="R276" s="216"/>
      <c r="S276" s="216"/>
      <c r="T276" s="216"/>
      <c r="U276" s="216"/>
      <c r="V276" s="216"/>
    </row>
    <row r="277" spans="1:22" x14ac:dyDescent="0.25">
      <c r="A277" s="274"/>
      <c r="B277" s="216"/>
      <c r="C277" s="216"/>
      <c r="D277" s="216"/>
      <c r="E277" s="216"/>
      <c r="F277" s="216"/>
      <c r="G277" s="216"/>
      <c r="H277" s="216"/>
      <c r="I277" s="216"/>
      <c r="J277" s="216"/>
      <c r="K277" s="216"/>
      <c r="L277" s="216"/>
      <c r="M277" s="216"/>
      <c r="N277" s="216"/>
      <c r="O277" s="216"/>
      <c r="P277" s="216"/>
      <c r="Q277" s="216"/>
      <c r="R277" s="216"/>
      <c r="S277" s="216"/>
      <c r="T277" s="216"/>
      <c r="U277" s="216"/>
      <c r="V277" s="216"/>
    </row>
    <row r="278" spans="1:22" x14ac:dyDescent="0.25">
      <c r="A278" s="274"/>
      <c r="B278" s="216"/>
      <c r="C278" s="216"/>
      <c r="D278" s="216"/>
      <c r="E278" s="216"/>
      <c r="F278" s="216"/>
      <c r="G278" s="216"/>
      <c r="H278" s="216"/>
      <c r="I278" s="216"/>
      <c r="J278" s="216"/>
      <c r="K278" s="216"/>
      <c r="L278" s="216"/>
      <c r="M278" s="216"/>
      <c r="N278" s="216"/>
      <c r="O278" s="216"/>
      <c r="P278" s="216"/>
      <c r="Q278" s="216"/>
      <c r="R278" s="216"/>
      <c r="S278" s="216"/>
      <c r="T278" s="216"/>
      <c r="U278" s="216"/>
      <c r="V278" s="216"/>
    </row>
    <row r="279" spans="1:22" x14ac:dyDescent="0.25">
      <c r="A279" s="274"/>
      <c r="B279" s="216"/>
      <c r="C279" s="216"/>
      <c r="D279" s="216"/>
      <c r="E279" s="216"/>
      <c r="F279" s="216"/>
      <c r="G279" s="216"/>
      <c r="H279" s="216"/>
      <c r="I279" s="216"/>
      <c r="J279" s="216"/>
      <c r="K279" s="216"/>
      <c r="L279" s="216"/>
      <c r="M279" s="216"/>
      <c r="N279" s="216"/>
      <c r="O279" s="216"/>
      <c r="P279" s="216"/>
      <c r="Q279" s="216"/>
      <c r="R279" s="216"/>
      <c r="S279" s="216"/>
      <c r="T279" s="216"/>
      <c r="U279" s="216"/>
      <c r="V279" s="216"/>
    </row>
    <row r="280" spans="1:22" x14ac:dyDescent="0.25">
      <c r="A280" s="274"/>
      <c r="B280" s="216"/>
      <c r="C280" s="216"/>
      <c r="D280" s="216"/>
      <c r="E280" s="216"/>
      <c r="F280" s="216"/>
      <c r="G280" s="216"/>
      <c r="H280" s="216"/>
      <c r="I280" s="216"/>
      <c r="J280" s="216"/>
      <c r="K280" s="216"/>
      <c r="L280" s="216"/>
      <c r="M280" s="216"/>
      <c r="N280" s="216"/>
      <c r="O280" s="216"/>
      <c r="P280" s="216"/>
      <c r="Q280" s="216"/>
      <c r="R280" s="216"/>
      <c r="S280" s="216"/>
      <c r="T280" s="216"/>
      <c r="U280" s="216"/>
      <c r="V280" s="216"/>
    </row>
    <row r="281" spans="1:22" x14ac:dyDescent="0.25">
      <c r="A281" s="274"/>
      <c r="B281" s="216"/>
      <c r="C281" s="216"/>
      <c r="D281" s="216"/>
      <c r="E281" s="216"/>
      <c r="F281" s="216"/>
      <c r="G281" s="216"/>
      <c r="H281" s="216"/>
      <c r="I281" s="216"/>
      <c r="J281" s="216"/>
      <c r="K281" s="216"/>
      <c r="L281" s="216"/>
      <c r="M281" s="216"/>
      <c r="N281" s="216"/>
      <c r="O281" s="216"/>
      <c r="P281" s="216"/>
      <c r="Q281" s="216"/>
      <c r="R281" s="216"/>
      <c r="S281" s="216"/>
      <c r="T281" s="216"/>
      <c r="U281" s="216"/>
      <c r="V281" s="216"/>
    </row>
    <row r="282" spans="1:22" x14ac:dyDescent="0.25">
      <c r="A282" s="274"/>
      <c r="B282" s="216"/>
      <c r="C282" s="216"/>
      <c r="D282" s="216"/>
      <c r="E282" s="216"/>
      <c r="F282" s="216"/>
      <c r="G282" s="216"/>
      <c r="H282" s="216"/>
      <c r="I282" s="216"/>
      <c r="J282" s="216"/>
      <c r="K282" s="216"/>
      <c r="L282" s="216"/>
      <c r="M282" s="216"/>
      <c r="N282" s="216"/>
      <c r="O282" s="216"/>
      <c r="P282" s="216"/>
      <c r="Q282" s="216"/>
      <c r="R282" s="216"/>
      <c r="S282" s="216"/>
      <c r="T282" s="216"/>
      <c r="U282" s="216"/>
      <c r="V282" s="216"/>
    </row>
    <row r="283" spans="1:22" x14ac:dyDescent="0.25">
      <c r="A283" s="274"/>
      <c r="B283" s="216"/>
      <c r="C283" s="216"/>
      <c r="D283" s="216"/>
      <c r="E283" s="216"/>
      <c r="F283" s="216"/>
      <c r="G283" s="216"/>
      <c r="H283" s="216"/>
      <c r="I283" s="216"/>
      <c r="J283" s="216"/>
      <c r="K283" s="216"/>
      <c r="L283" s="216"/>
      <c r="M283" s="216"/>
      <c r="N283" s="216"/>
      <c r="O283" s="216"/>
      <c r="P283" s="216"/>
      <c r="Q283" s="216"/>
      <c r="R283" s="216"/>
      <c r="S283" s="216"/>
      <c r="T283" s="216"/>
      <c r="U283" s="216"/>
      <c r="V283" s="216"/>
    </row>
    <row r="284" spans="1:22" x14ac:dyDescent="0.25">
      <c r="A284" s="274"/>
      <c r="B284" s="216"/>
      <c r="C284" s="216"/>
      <c r="D284" s="216"/>
      <c r="E284" s="216"/>
      <c r="F284" s="216"/>
      <c r="G284" s="216"/>
      <c r="H284" s="216"/>
      <c r="I284" s="216"/>
      <c r="J284" s="216"/>
      <c r="K284" s="216"/>
      <c r="L284" s="216"/>
      <c r="M284" s="216"/>
      <c r="N284" s="216"/>
      <c r="O284" s="216"/>
      <c r="P284" s="216"/>
      <c r="Q284" s="216"/>
      <c r="R284" s="216"/>
      <c r="S284" s="216"/>
      <c r="T284" s="216"/>
      <c r="U284" s="216"/>
      <c r="V284" s="216"/>
    </row>
    <row r="285" spans="1:22" x14ac:dyDescent="0.25">
      <c r="A285" s="274"/>
      <c r="B285" s="216"/>
      <c r="C285" s="216"/>
      <c r="D285" s="216"/>
      <c r="E285" s="216"/>
      <c r="F285" s="216"/>
      <c r="G285" s="216"/>
      <c r="H285" s="216"/>
      <c r="I285" s="216"/>
      <c r="J285" s="216"/>
      <c r="K285" s="216"/>
      <c r="L285" s="216"/>
      <c r="M285" s="216"/>
      <c r="N285" s="216"/>
      <c r="O285" s="216"/>
      <c r="P285" s="216"/>
      <c r="Q285" s="216"/>
      <c r="R285" s="216"/>
      <c r="S285" s="216"/>
      <c r="T285" s="216"/>
      <c r="U285" s="216"/>
      <c r="V285" s="216"/>
    </row>
    <row r="286" spans="1:22" x14ac:dyDescent="0.25">
      <c r="A286" s="274"/>
      <c r="B286" s="216"/>
      <c r="C286" s="216"/>
      <c r="D286" s="216"/>
      <c r="E286" s="216"/>
      <c r="F286" s="216"/>
      <c r="G286" s="216"/>
      <c r="H286" s="216"/>
      <c r="I286" s="216"/>
      <c r="J286" s="216"/>
      <c r="K286" s="216"/>
      <c r="L286" s="216"/>
      <c r="M286" s="216"/>
      <c r="N286" s="216"/>
      <c r="O286" s="216"/>
      <c r="P286" s="216"/>
      <c r="Q286" s="216"/>
      <c r="R286" s="216"/>
      <c r="S286" s="216"/>
      <c r="T286" s="216"/>
      <c r="U286" s="216"/>
      <c r="V286" s="216"/>
    </row>
    <row r="287" spans="1:22" x14ac:dyDescent="0.25">
      <c r="A287" s="274"/>
      <c r="B287" s="216"/>
      <c r="C287" s="216"/>
      <c r="D287" s="216"/>
      <c r="E287" s="216"/>
      <c r="F287" s="216"/>
      <c r="G287" s="216"/>
      <c r="H287" s="216"/>
      <c r="I287" s="216"/>
      <c r="J287" s="216"/>
      <c r="K287" s="216"/>
      <c r="L287" s="216"/>
      <c r="M287" s="216"/>
      <c r="N287" s="216"/>
      <c r="O287" s="216"/>
      <c r="P287" s="216"/>
      <c r="Q287" s="216"/>
      <c r="R287" s="216"/>
      <c r="S287" s="216"/>
      <c r="T287" s="216"/>
      <c r="U287" s="216"/>
      <c r="V287" s="216"/>
    </row>
    <row r="288" spans="1:22" x14ac:dyDescent="0.25">
      <c r="A288" s="274"/>
      <c r="B288" s="216"/>
      <c r="C288" s="216"/>
      <c r="D288" s="216"/>
      <c r="E288" s="216"/>
      <c r="F288" s="216"/>
      <c r="G288" s="216"/>
      <c r="H288" s="216"/>
      <c r="I288" s="216"/>
      <c r="J288" s="216"/>
      <c r="K288" s="216"/>
      <c r="L288" s="216"/>
      <c r="M288" s="216"/>
      <c r="N288" s="216"/>
      <c r="O288" s="216"/>
      <c r="P288" s="216"/>
      <c r="Q288" s="216"/>
      <c r="R288" s="216"/>
      <c r="S288" s="216"/>
      <c r="T288" s="216"/>
      <c r="U288" s="216"/>
      <c r="V288" s="216"/>
    </row>
    <row r="289" spans="1:22" x14ac:dyDescent="0.25">
      <c r="A289" s="274"/>
      <c r="B289" s="216"/>
      <c r="C289" s="216"/>
      <c r="D289" s="216"/>
      <c r="E289" s="216"/>
      <c r="F289" s="216"/>
      <c r="G289" s="216"/>
      <c r="H289" s="216"/>
      <c r="I289" s="216"/>
      <c r="J289" s="216"/>
      <c r="K289" s="216"/>
      <c r="L289" s="216"/>
      <c r="M289" s="216"/>
      <c r="N289" s="216"/>
      <c r="O289" s="216"/>
      <c r="P289" s="216"/>
      <c r="Q289" s="216"/>
      <c r="R289" s="216"/>
      <c r="S289" s="216"/>
      <c r="T289" s="216"/>
      <c r="U289" s="216"/>
      <c r="V289" s="216"/>
    </row>
    <row r="290" spans="1:22" x14ac:dyDescent="0.25">
      <c r="A290" s="274"/>
      <c r="B290" s="216"/>
      <c r="C290" s="216"/>
      <c r="D290" s="216"/>
      <c r="E290" s="216"/>
      <c r="F290" s="216"/>
      <c r="G290" s="216"/>
      <c r="H290" s="216"/>
      <c r="I290" s="216"/>
      <c r="J290" s="216"/>
      <c r="K290" s="216"/>
      <c r="L290" s="216"/>
      <c r="M290" s="216"/>
      <c r="N290" s="216"/>
      <c r="O290" s="216"/>
      <c r="P290" s="216"/>
      <c r="Q290" s="216"/>
      <c r="R290" s="216"/>
      <c r="S290" s="216"/>
      <c r="T290" s="216"/>
      <c r="U290" s="216"/>
      <c r="V290" s="216"/>
    </row>
    <row r="291" spans="1:22" x14ac:dyDescent="0.25">
      <c r="A291" s="274"/>
      <c r="B291" s="216"/>
      <c r="C291" s="216"/>
      <c r="D291" s="216"/>
      <c r="E291" s="216"/>
      <c r="F291" s="216"/>
      <c r="G291" s="216"/>
      <c r="H291" s="216"/>
      <c r="I291" s="216"/>
      <c r="J291" s="216"/>
      <c r="K291" s="216"/>
      <c r="L291" s="216"/>
      <c r="M291" s="216"/>
      <c r="N291" s="216"/>
      <c r="O291" s="216"/>
      <c r="P291" s="216"/>
      <c r="Q291" s="216"/>
      <c r="R291" s="216"/>
      <c r="S291" s="216"/>
      <c r="T291" s="216"/>
      <c r="U291" s="216"/>
      <c r="V291" s="216"/>
    </row>
    <row r="292" spans="1:22" x14ac:dyDescent="0.25">
      <c r="A292" s="274"/>
      <c r="B292" s="216"/>
      <c r="C292" s="216"/>
      <c r="D292" s="216"/>
      <c r="E292" s="216"/>
      <c r="F292" s="216"/>
      <c r="G292" s="216"/>
      <c r="H292" s="216"/>
      <c r="I292" s="216"/>
      <c r="J292" s="216"/>
      <c r="K292" s="216"/>
      <c r="L292" s="216"/>
      <c r="M292" s="216"/>
      <c r="N292" s="216"/>
      <c r="O292" s="216"/>
      <c r="P292" s="216"/>
      <c r="Q292" s="216"/>
      <c r="R292" s="216"/>
      <c r="S292" s="216"/>
      <c r="T292" s="216"/>
      <c r="U292" s="216"/>
      <c r="V292" s="216"/>
    </row>
    <row r="293" spans="1:22" x14ac:dyDescent="0.25">
      <c r="A293" s="274"/>
      <c r="B293" s="216"/>
      <c r="C293" s="216"/>
      <c r="D293" s="216"/>
      <c r="E293" s="216"/>
      <c r="F293" s="216"/>
      <c r="G293" s="216"/>
      <c r="H293" s="216"/>
      <c r="I293" s="216"/>
      <c r="J293" s="216"/>
      <c r="K293" s="216"/>
      <c r="L293" s="216"/>
      <c r="M293" s="216"/>
      <c r="N293" s="216"/>
      <c r="O293" s="216"/>
      <c r="P293" s="216"/>
      <c r="Q293" s="216"/>
      <c r="R293" s="216"/>
      <c r="S293" s="216"/>
      <c r="T293" s="216"/>
      <c r="U293" s="216"/>
      <c r="V293" s="216"/>
    </row>
    <row r="294" spans="1:22" x14ac:dyDescent="0.25">
      <c r="A294" s="274"/>
      <c r="B294" s="216"/>
      <c r="C294" s="216"/>
      <c r="D294" s="216"/>
      <c r="E294" s="216"/>
      <c r="F294" s="216"/>
      <c r="G294" s="216"/>
      <c r="H294" s="216"/>
      <c r="I294" s="216"/>
      <c r="J294" s="216"/>
      <c r="K294" s="216"/>
      <c r="L294" s="216"/>
      <c r="M294" s="216"/>
      <c r="N294" s="216"/>
      <c r="O294" s="216"/>
      <c r="P294" s="216"/>
      <c r="Q294" s="216"/>
      <c r="R294" s="216"/>
      <c r="S294" s="216"/>
      <c r="T294" s="216"/>
      <c r="U294" s="216"/>
      <c r="V294" s="216"/>
    </row>
    <row r="295" spans="1:22" x14ac:dyDescent="0.25">
      <c r="A295" s="274"/>
      <c r="B295" s="216"/>
      <c r="C295" s="216"/>
      <c r="D295" s="216"/>
      <c r="E295" s="216"/>
      <c r="F295" s="216"/>
      <c r="G295" s="216"/>
      <c r="H295" s="216"/>
      <c r="I295" s="216"/>
      <c r="J295" s="216"/>
      <c r="K295" s="216"/>
      <c r="L295" s="216"/>
      <c r="M295" s="216"/>
      <c r="N295" s="216"/>
      <c r="O295" s="216"/>
      <c r="P295" s="216"/>
      <c r="Q295" s="216"/>
      <c r="R295" s="216"/>
      <c r="S295" s="216"/>
      <c r="T295" s="216"/>
      <c r="U295" s="216"/>
      <c r="V295" s="216"/>
    </row>
    <row r="296" spans="1:22" x14ac:dyDescent="0.25">
      <c r="A296" s="274"/>
      <c r="B296" s="216"/>
      <c r="C296" s="216"/>
      <c r="D296" s="216"/>
      <c r="E296" s="216"/>
      <c r="F296" s="216"/>
      <c r="G296" s="216"/>
      <c r="H296" s="216"/>
      <c r="I296" s="216"/>
      <c r="J296" s="216"/>
      <c r="K296" s="216"/>
      <c r="L296" s="216"/>
      <c r="M296" s="216"/>
      <c r="N296" s="216"/>
      <c r="O296" s="216"/>
      <c r="P296" s="216"/>
      <c r="Q296" s="216"/>
      <c r="R296" s="216"/>
      <c r="S296" s="216"/>
      <c r="T296" s="216"/>
      <c r="U296" s="216"/>
      <c r="V296" s="216"/>
    </row>
    <row r="297" spans="1:22" x14ac:dyDescent="0.25">
      <c r="A297" s="274"/>
      <c r="B297" s="216"/>
      <c r="C297" s="216"/>
      <c r="D297" s="216"/>
      <c r="E297" s="216"/>
      <c r="F297" s="216"/>
      <c r="G297" s="216"/>
      <c r="H297" s="216"/>
      <c r="I297" s="216"/>
      <c r="J297" s="216"/>
      <c r="K297" s="216"/>
      <c r="L297" s="216"/>
      <c r="M297" s="216"/>
      <c r="N297" s="216"/>
      <c r="O297" s="216"/>
      <c r="P297" s="216"/>
      <c r="Q297" s="216"/>
      <c r="R297" s="216"/>
      <c r="S297" s="216"/>
      <c r="T297" s="216"/>
      <c r="U297" s="216"/>
      <c r="V297" s="216"/>
    </row>
    <row r="298" spans="1:22" x14ac:dyDescent="0.25">
      <c r="A298" s="274"/>
      <c r="B298" s="216"/>
      <c r="C298" s="216"/>
      <c r="D298" s="216"/>
      <c r="E298" s="216"/>
      <c r="F298" s="216"/>
      <c r="G298" s="216"/>
      <c r="H298" s="216"/>
      <c r="I298" s="216"/>
      <c r="J298" s="216"/>
      <c r="K298" s="216"/>
      <c r="L298" s="216"/>
      <c r="M298" s="216"/>
      <c r="N298" s="216"/>
      <c r="O298" s="216"/>
      <c r="P298" s="216"/>
      <c r="Q298" s="216"/>
      <c r="R298" s="216"/>
      <c r="S298" s="216"/>
      <c r="T298" s="216"/>
      <c r="U298" s="216"/>
      <c r="V298" s="216"/>
    </row>
    <row r="299" spans="1:22" x14ac:dyDescent="0.25">
      <c r="A299" s="274"/>
      <c r="B299" s="216"/>
      <c r="C299" s="216"/>
      <c r="D299" s="216"/>
      <c r="E299" s="216"/>
      <c r="F299" s="216"/>
      <c r="G299" s="216"/>
      <c r="H299" s="216"/>
      <c r="I299" s="216"/>
      <c r="J299" s="216"/>
      <c r="K299" s="216"/>
      <c r="L299" s="216"/>
      <c r="M299" s="216"/>
      <c r="N299" s="216"/>
      <c r="O299" s="216"/>
      <c r="P299" s="216"/>
      <c r="Q299" s="216"/>
      <c r="R299" s="216"/>
      <c r="S299" s="216"/>
      <c r="T299" s="216"/>
      <c r="U299" s="216"/>
      <c r="V299" s="216"/>
    </row>
    <row r="300" spans="1:22" x14ac:dyDescent="0.25">
      <c r="A300" s="274"/>
      <c r="B300" s="216"/>
      <c r="C300" s="216"/>
      <c r="D300" s="216"/>
      <c r="E300" s="216"/>
      <c r="F300" s="216"/>
      <c r="G300" s="216"/>
      <c r="H300" s="216"/>
      <c r="I300" s="216"/>
      <c r="J300" s="216"/>
      <c r="K300" s="216"/>
      <c r="L300" s="216"/>
      <c r="M300" s="216"/>
      <c r="N300" s="216"/>
      <c r="O300" s="216"/>
      <c r="P300" s="216"/>
      <c r="Q300" s="216"/>
      <c r="R300" s="216"/>
      <c r="S300" s="216"/>
      <c r="T300" s="216"/>
      <c r="U300" s="216"/>
      <c r="V300" s="216"/>
    </row>
    <row r="301" spans="1:22" x14ac:dyDescent="0.25">
      <c r="A301" s="274"/>
      <c r="B301" s="216"/>
      <c r="C301" s="216"/>
      <c r="D301" s="216"/>
      <c r="E301" s="216"/>
      <c r="F301" s="216"/>
      <c r="G301" s="216"/>
      <c r="H301" s="216"/>
      <c r="I301" s="216"/>
      <c r="J301" s="216"/>
      <c r="K301" s="216"/>
      <c r="L301" s="216"/>
      <c r="M301" s="216"/>
      <c r="N301" s="216"/>
      <c r="O301" s="216"/>
      <c r="P301" s="216"/>
      <c r="Q301" s="216"/>
      <c r="R301" s="216"/>
      <c r="S301" s="216"/>
      <c r="T301" s="216"/>
      <c r="U301" s="216"/>
      <c r="V301" s="216"/>
    </row>
    <row r="302" spans="1:22" x14ac:dyDescent="0.25">
      <c r="A302" s="274"/>
      <c r="B302" s="216"/>
      <c r="C302" s="216"/>
      <c r="D302" s="216"/>
      <c r="E302" s="216"/>
      <c r="F302" s="216"/>
      <c r="G302" s="216"/>
      <c r="H302" s="216"/>
      <c r="I302" s="216"/>
      <c r="J302" s="216"/>
      <c r="K302" s="216"/>
      <c r="L302" s="216"/>
      <c r="M302" s="216"/>
      <c r="N302" s="216"/>
      <c r="O302" s="216"/>
      <c r="P302" s="216"/>
      <c r="Q302" s="216"/>
      <c r="R302" s="216"/>
      <c r="S302" s="216"/>
      <c r="T302" s="216"/>
      <c r="U302" s="216"/>
      <c r="V302" s="216"/>
    </row>
    <row r="303" spans="1:22" x14ac:dyDescent="0.25">
      <c r="A303" s="274"/>
      <c r="B303" s="216"/>
      <c r="C303" s="216"/>
      <c r="D303" s="216"/>
      <c r="E303" s="216"/>
      <c r="F303" s="216"/>
      <c r="G303" s="216"/>
      <c r="H303" s="216"/>
      <c r="I303" s="216"/>
      <c r="J303" s="216"/>
      <c r="K303" s="216"/>
      <c r="L303" s="216"/>
      <c r="M303" s="216"/>
      <c r="N303" s="216"/>
      <c r="O303" s="216"/>
      <c r="P303" s="216"/>
      <c r="Q303" s="216"/>
      <c r="R303" s="216"/>
      <c r="S303" s="216"/>
      <c r="T303" s="216"/>
      <c r="U303" s="216"/>
      <c r="V303" s="216"/>
    </row>
    <row r="304" spans="1:22" x14ac:dyDescent="0.25">
      <c r="A304" s="274"/>
      <c r="B304" s="216"/>
      <c r="C304" s="216"/>
      <c r="D304" s="216"/>
      <c r="E304" s="216"/>
      <c r="F304" s="216"/>
      <c r="G304" s="216"/>
      <c r="H304" s="216"/>
      <c r="I304" s="216"/>
      <c r="J304" s="216"/>
      <c r="K304" s="216"/>
      <c r="L304" s="216"/>
      <c r="M304" s="216"/>
      <c r="N304" s="216"/>
      <c r="O304" s="216"/>
      <c r="P304" s="216"/>
      <c r="Q304" s="216"/>
      <c r="R304" s="216"/>
      <c r="S304" s="216"/>
      <c r="T304" s="216"/>
      <c r="U304" s="216"/>
      <c r="V304" s="216"/>
    </row>
    <row r="305" spans="1:22" x14ac:dyDescent="0.25">
      <c r="A305" s="274"/>
      <c r="B305" s="216"/>
      <c r="C305" s="216"/>
      <c r="D305" s="216"/>
      <c r="E305" s="216"/>
      <c r="F305" s="216"/>
      <c r="G305" s="216"/>
      <c r="H305" s="216"/>
      <c r="I305" s="216"/>
      <c r="J305" s="216"/>
      <c r="K305" s="216"/>
      <c r="L305" s="216"/>
      <c r="M305" s="216"/>
      <c r="N305" s="216"/>
      <c r="O305" s="216"/>
      <c r="P305" s="216"/>
      <c r="Q305" s="216"/>
      <c r="R305" s="216"/>
      <c r="S305" s="216"/>
      <c r="T305" s="216"/>
      <c r="U305" s="216"/>
      <c r="V305" s="216"/>
    </row>
    <row r="306" spans="1:22" x14ac:dyDescent="0.25">
      <c r="A306" s="274"/>
      <c r="B306" s="216"/>
      <c r="C306" s="216"/>
      <c r="D306" s="216"/>
      <c r="E306" s="216"/>
      <c r="F306" s="216"/>
      <c r="G306" s="216"/>
      <c r="H306" s="216"/>
      <c r="I306" s="216"/>
      <c r="J306" s="216"/>
      <c r="K306" s="216"/>
      <c r="L306" s="216"/>
      <c r="M306" s="216"/>
      <c r="N306" s="216"/>
      <c r="O306" s="216"/>
      <c r="P306" s="216"/>
      <c r="Q306" s="216"/>
      <c r="R306" s="216"/>
      <c r="S306" s="216"/>
      <c r="T306" s="216"/>
      <c r="U306" s="216"/>
      <c r="V306" s="216"/>
    </row>
    <row r="307" spans="1:22" x14ac:dyDescent="0.25">
      <c r="A307" s="274"/>
      <c r="B307" s="216"/>
      <c r="C307" s="216"/>
      <c r="D307" s="216"/>
      <c r="E307" s="216"/>
      <c r="F307" s="216"/>
      <c r="G307" s="216"/>
      <c r="H307" s="216"/>
      <c r="I307" s="216"/>
      <c r="J307" s="216"/>
      <c r="K307" s="216"/>
      <c r="L307" s="216"/>
      <c r="M307" s="216"/>
      <c r="N307" s="216"/>
      <c r="O307" s="216"/>
      <c r="P307" s="216"/>
      <c r="Q307" s="216"/>
      <c r="R307" s="216"/>
      <c r="S307" s="216"/>
      <c r="T307" s="216"/>
      <c r="U307" s="216"/>
      <c r="V307" s="216"/>
    </row>
    <row r="308" spans="1:22" x14ac:dyDescent="0.25">
      <c r="A308" s="274"/>
      <c r="B308" s="216"/>
      <c r="C308" s="216"/>
      <c r="D308" s="216"/>
      <c r="E308" s="216"/>
      <c r="F308" s="216"/>
      <c r="G308" s="216"/>
      <c r="H308" s="216"/>
      <c r="I308" s="216"/>
      <c r="J308" s="216"/>
      <c r="K308" s="216"/>
      <c r="L308" s="216"/>
      <c r="M308" s="216"/>
      <c r="N308" s="216"/>
      <c r="O308" s="216"/>
      <c r="P308" s="216"/>
      <c r="Q308" s="216"/>
      <c r="R308" s="216"/>
      <c r="S308" s="216"/>
      <c r="T308" s="216"/>
      <c r="U308" s="216"/>
      <c r="V308" s="216"/>
    </row>
    <row r="309" spans="1:22" x14ac:dyDescent="0.25">
      <c r="A309" s="274"/>
      <c r="B309" s="216"/>
      <c r="C309" s="216"/>
      <c r="D309" s="216"/>
      <c r="E309" s="216"/>
      <c r="F309" s="216"/>
      <c r="G309" s="216"/>
      <c r="H309" s="216"/>
      <c r="I309" s="216"/>
      <c r="J309" s="216"/>
      <c r="K309" s="216"/>
      <c r="L309" s="216"/>
      <c r="M309" s="216"/>
      <c r="N309" s="216"/>
      <c r="O309" s="216"/>
      <c r="P309" s="216"/>
      <c r="Q309" s="216"/>
      <c r="R309" s="216"/>
      <c r="S309" s="216"/>
      <c r="T309" s="216"/>
      <c r="U309" s="216"/>
      <c r="V309" s="216"/>
    </row>
    <row r="310" spans="1:22" x14ac:dyDescent="0.25">
      <c r="A310" s="274"/>
      <c r="B310" s="216"/>
      <c r="C310" s="216"/>
      <c r="D310" s="216"/>
      <c r="E310" s="216"/>
      <c r="F310" s="216"/>
      <c r="G310" s="216"/>
      <c r="H310" s="216"/>
      <c r="I310" s="216"/>
      <c r="J310" s="216"/>
      <c r="K310" s="216"/>
      <c r="L310" s="216"/>
      <c r="M310" s="216"/>
      <c r="N310" s="216"/>
      <c r="O310" s="216"/>
      <c r="P310" s="216"/>
      <c r="Q310" s="216"/>
      <c r="R310" s="216"/>
      <c r="S310" s="216"/>
      <c r="T310" s="216"/>
      <c r="U310" s="216"/>
      <c r="V310" s="216"/>
    </row>
    <row r="311" spans="1:22" x14ac:dyDescent="0.25">
      <c r="A311" s="274"/>
      <c r="B311" s="216"/>
      <c r="C311" s="216"/>
      <c r="D311" s="216"/>
      <c r="E311" s="216"/>
      <c r="F311" s="216"/>
      <c r="G311" s="216"/>
      <c r="H311" s="216"/>
      <c r="I311" s="216"/>
      <c r="J311" s="216"/>
      <c r="K311" s="216"/>
      <c r="L311" s="216"/>
      <c r="M311" s="216"/>
      <c r="N311" s="216"/>
      <c r="O311" s="216"/>
      <c r="P311" s="216"/>
      <c r="Q311" s="216"/>
      <c r="R311" s="216"/>
      <c r="S311" s="216"/>
      <c r="T311" s="216"/>
      <c r="U311" s="216"/>
      <c r="V311" s="216"/>
    </row>
    <row r="312" spans="1:22" x14ac:dyDescent="0.25">
      <c r="A312" s="274"/>
      <c r="B312" s="216"/>
      <c r="C312" s="216"/>
      <c r="D312" s="216"/>
      <c r="E312" s="216"/>
      <c r="F312" s="216"/>
      <c r="G312" s="216"/>
      <c r="H312" s="216"/>
      <c r="I312" s="216"/>
      <c r="J312" s="216"/>
      <c r="K312" s="216"/>
      <c r="L312" s="216"/>
      <c r="M312" s="216"/>
      <c r="N312" s="216"/>
      <c r="O312" s="216"/>
      <c r="P312" s="216"/>
      <c r="Q312" s="216"/>
      <c r="R312" s="216"/>
      <c r="S312" s="216"/>
      <c r="T312" s="216"/>
      <c r="U312" s="216"/>
      <c r="V312" s="216"/>
    </row>
    <row r="313" spans="1:22" x14ac:dyDescent="0.25">
      <c r="A313" s="274"/>
      <c r="B313" s="216"/>
      <c r="C313" s="216"/>
      <c r="D313" s="216"/>
      <c r="E313" s="216"/>
      <c r="F313" s="216"/>
      <c r="G313" s="216"/>
      <c r="H313" s="216"/>
      <c r="I313" s="216"/>
      <c r="J313" s="216"/>
      <c r="K313" s="216"/>
      <c r="L313" s="216"/>
      <c r="M313" s="216"/>
      <c r="N313" s="216"/>
      <c r="O313" s="216"/>
      <c r="P313" s="216"/>
      <c r="Q313" s="216"/>
      <c r="R313" s="216"/>
      <c r="S313" s="216"/>
      <c r="T313" s="216"/>
      <c r="U313" s="216"/>
      <c r="V313" s="216"/>
    </row>
    <row r="314" spans="1:22" x14ac:dyDescent="0.25">
      <c r="A314" s="274"/>
      <c r="B314" s="216"/>
      <c r="C314" s="216"/>
      <c r="D314" s="216"/>
      <c r="E314" s="216"/>
      <c r="F314" s="216"/>
      <c r="G314" s="216"/>
      <c r="H314" s="216"/>
      <c r="I314" s="216"/>
      <c r="J314" s="216"/>
      <c r="K314" s="216"/>
      <c r="L314" s="216"/>
      <c r="M314" s="216"/>
      <c r="N314" s="216"/>
      <c r="O314" s="216"/>
      <c r="P314" s="216"/>
      <c r="Q314" s="216"/>
      <c r="R314" s="216"/>
      <c r="S314" s="216"/>
      <c r="T314" s="216"/>
      <c r="U314" s="216"/>
      <c r="V314" s="216"/>
    </row>
    <row r="315" spans="1:22" x14ac:dyDescent="0.25">
      <c r="A315" s="274"/>
      <c r="B315" s="216"/>
      <c r="C315" s="216"/>
      <c r="D315" s="216"/>
      <c r="E315" s="216"/>
      <c r="F315" s="216"/>
      <c r="G315" s="216"/>
      <c r="H315" s="216"/>
      <c r="I315" s="216"/>
      <c r="J315" s="216"/>
      <c r="K315" s="216"/>
      <c r="L315" s="216"/>
      <c r="M315" s="216"/>
      <c r="N315" s="216"/>
      <c r="O315" s="216"/>
      <c r="P315" s="216"/>
      <c r="Q315" s="216"/>
      <c r="R315" s="216"/>
      <c r="S315" s="216"/>
      <c r="T315" s="216"/>
      <c r="U315" s="216"/>
      <c r="V315" s="216"/>
    </row>
    <row r="316" spans="1:22" x14ac:dyDescent="0.25">
      <c r="A316" s="274"/>
      <c r="B316" s="216"/>
      <c r="C316" s="216"/>
      <c r="D316" s="216"/>
      <c r="E316" s="216"/>
      <c r="F316" s="216"/>
      <c r="G316" s="216"/>
      <c r="H316" s="216"/>
      <c r="I316" s="216"/>
      <c r="J316" s="216"/>
      <c r="K316" s="216"/>
      <c r="L316" s="216"/>
      <c r="M316" s="216"/>
      <c r="N316" s="216"/>
      <c r="O316" s="216"/>
      <c r="P316" s="216"/>
      <c r="Q316" s="216"/>
      <c r="R316" s="216"/>
      <c r="S316" s="216"/>
      <c r="T316" s="216"/>
      <c r="U316" s="216"/>
      <c r="V316" s="216"/>
    </row>
    <row r="317" spans="1:22" x14ac:dyDescent="0.25">
      <c r="A317" s="274"/>
      <c r="B317" s="216"/>
      <c r="C317" s="216"/>
      <c r="D317" s="216"/>
      <c r="E317" s="216"/>
      <c r="F317" s="216"/>
      <c r="G317" s="216"/>
      <c r="H317" s="216"/>
      <c r="I317" s="216"/>
      <c r="J317" s="216"/>
      <c r="K317" s="216"/>
      <c r="L317" s="216"/>
      <c r="M317" s="216"/>
      <c r="N317" s="216"/>
      <c r="O317" s="216"/>
      <c r="P317" s="216"/>
      <c r="Q317" s="216"/>
      <c r="R317" s="216"/>
      <c r="S317" s="216"/>
      <c r="T317" s="216"/>
      <c r="U317" s="216"/>
      <c r="V317" s="216"/>
    </row>
    <row r="318" spans="1:22" x14ac:dyDescent="0.25">
      <c r="A318" s="274"/>
      <c r="B318" s="216"/>
      <c r="C318" s="216"/>
      <c r="D318" s="216"/>
      <c r="E318" s="216"/>
      <c r="F318" s="216"/>
      <c r="G318" s="216"/>
      <c r="H318" s="216"/>
      <c r="I318" s="216"/>
      <c r="J318" s="216"/>
      <c r="K318" s="216"/>
      <c r="L318" s="216"/>
      <c r="M318" s="216"/>
      <c r="N318" s="216"/>
      <c r="O318" s="216"/>
      <c r="P318" s="216"/>
      <c r="Q318" s="216"/>
      <c r="R318" s="216"/>
      <c r="S318" s="216"/>
      <c r="T318" s="216"/>
      <c r="U318" s="216"/>
      <c r="V318" s="216"/>
    </row>
    <row r="319" spans="1:22" x14ac:dyDescent="0.25">
      <c r="A319" s="274"/>
      <c r="B319" s="216"/>
      <c r="C319" s="216"/>
      <c r="D319" s="216"/>
      <c r="E319" s="216"/>
      <c r="F319" s="216"/>
      <c r="G319" s="216"/>
      <c r="H319" s="216"/>
      <c r="I319" s="216"/>
      <c r="J319" s="216"/>
      <c r="K319" s="216"/>
      <c r="L319" s="216"/>
      <c r="M319" s="216"/>
      <c r="N319" s="216"/>
      <c r="O319" s="216"/>
      <c r="P319" s="216"/>
      <c r="Q319" s="216"/>
      <c r="R319" s="216"/>
      <c r="S319" s="216"/>
      <c r="T319" s="216"/>
      <c r="U319" s="216"/>
      <c r="V319" s="216"/>
    </row>
    <row r="320" spans="1:22" x14ac:dyDescent="0.25">
      <c r="A320" s="274"/>
      <c r="B320" s="216"/>
      <c r="C320" s="216"/>
      <c r="D320" s="216"/>
      <c r="E320" s="216"/>
      <c r="F320" s="216"/>
      <c r="G320" s="216"/>
      <c r="H320" s="216"/>
      <c r="I320" s="216"/>
      <c r="J320" s="216"/>
      <c r="K320" s="216"/>
      <c r="L320" s="216"/>
      <c r="M320" s="216"/>
      <c r="N320" s="216"/>
      <c r="O320" s="216"/>
      <c r="P320" s="216"/>
      <c r="Q320" s="216"/>
      <c r="R320" s="216"/>
      <c r="S320" s="216"/>
      <c r="T320" s="216"/>
      <c r="U320" s="216"/>
      <c r="V320" s="216"/>
    </row>
    <row r="321" spans="1:22" x14ac:dyDescent="0.25">
      <c r="A321" s="274"/>
      <c r="B321" s="216"/>
      <c r="C321" s="216"/>
      <c r="D321" s="216"/>
      <c r="E321" s="216"/>
      <c r="F321" s="216"/>
      <c r="G321" s="216"/>
      <c r="H321" s="216"/>
      <c r="I321" s="216"/>
      <c r="J321" s="216"/>
      <c r="K321" s="216"/>
      <c r="L321" s="216"/>
      <c r="M321" s="216"/>
      <c r="N321" s="216"/>
      <c r="O321" s="216"/>
      <c r="P321" s="216"/>
      <c r="Q321" s="216"/>
      <c r="R321" s="216"/>
      <c r="S321" s="216"/>
      <c r="T321" s="216"/>
      <c r="U321" s="216"/>
      <c r="V321" s="216"/>
    </row>
    <row r="322" spans="1:22" x14ac:dyDescent="0.25">
      <c r="A322" s="274"/>
      <c r="B322" s="216"/>
      <c r="C322" s="216"/>
      <c r="D322" s="216"/>
      <c r="E322" s="216"/>
      <c r="F322" s="216"/>
      <c r="G322" s="216"/>
      <c r="H322" s="216"/>
      <c r="I322" s="216"/>
      <c r="J322" s="216"/>
      <c r="K322" s="216"/>
      <c r="L322" s="216"/>
      <c r="M322" s="216"/>
      <c r="N322" s="216"/>
      <c r="O322" s="216"/>
      <c r="P322" s="216"/>
      <c r="Q322" s="216"/>
      <c r="R322" s="216"/>
      <c r="S322" s="216"/>
      <c r="T322" s="216"/>
      <c r="U322" s="216"/>
      <c r="V322" s="216"/>
    </row>
    <row r="323" spans="1:22" x14ac:dyDescent="0.25">
      <c r="A323" s="274"/>
      <c r="B323" s="216"/>
      <c r="C323" s="216"/>
      <c r="D323" s="216"/>
      <c r="E323" s="216"/>
      <c r="F323" s="216"/>
      <c r="G323" s="216"/>
      <c r="H323" s="216"/>
      <c r="I323" s="216"/>
      <c r="J323" s="216"/>
      <c r="K323" s="216"/>
      <c r="L323" s="216"/>
      <c r="M323" s="216"/>
      <c r="N323" s="216"/>
      <c r="O323" s="216"/>
      <c r="P323" s="216"/>
      <c r="Q323" s="216"/>
      <c r="R323" s="216"/>
      <c r="S323" s="216"/>
      <c r="T323" s="216"/>
      <c r="U323" s="216"/>
      <c r="V323" s="216"/>
    </row>
    <row r="324" spans="1:22" x14ac:dyDescent="0.25">
      <c r="A324" s="274"/>
      <c r="B324" s="216"/>
      <c r="C324" s="216"/>
      <c r="D324" s="216"/>
      <c r="E324" s="216"/>
      <c r="F324" s="216"/>
      <c r="G324" s="216"/>
      <c r="H324" s="216"/>
      <c r="I324" s="216"/>
      <c r="J324" s="216"/>
      <c r="K324" s="216"/>
      <c r="L324" s="216"/>
      <c r="M324" s="216"/>
      <c r="N324" s="216"/>
      <c r="O324" s="216"/>
      <c r="P324" s="216"/>
      <c r="Q324" s="216"/>
      <c r="R324" s="216"/>
      <c r="S324" s="216"/>
      <c r="T324" s="216"/>
      <c r="U324" s="216"/>
      <c r="V324" s="216"/>
    </row>
    <row r="325" spans="1:22" x14ac:dyDescent="0.25">
      <c r="A325" s="274"/>
      <c r="B325" s="216"/>
      <c r="C325" s="216"/>
      <c r="D325" s="216"/>
      <c r="E325" s="216"/>
      <c r="F325" s="216"/>
      <c r="G325" s="216"/>
      <c r="H325" s="216"/>
      <c r="I325" s="216"/>
      <c r="J325" s="216"/>
      <c r="K325" s="216"/>
      <c r="L325" s="216"/>
      <c r="M325" s="216"/>
      <c r="N325" s="216"/>
      <c r="O325" s="216"/>
      <c r="P325" s="216"/>
      <c r="Q325" s="216"/>
      <c r="R325" s="216"/>
      <c r="S325" s="216"/>
      <c r="T325" s="216"/>
      <c r="U325" s="216"/>
      <c r="V325" s="216"/>
    </row>
    <row r="326" spans="1:22" x14ac:dyDescent="0.25">
      <c r="A326" s="274"/>
      <c r="B326" s="216"/>
      <c r="C326" s="216"/>
      <c r="D326" s="216"/>
      <c r="E326" s="216"/>
      <c r="F326" s="216"/>
      <c r="G326" s="216"/>
      <c r="H326" s="216"/>
      <c r="I326" s="216"/>
      <c r="J326" s="216"/>
      <c r="K326" s="216"/>
      <c r="L326" s="216"/>
      <c r="M326" s="216"/>
      <c r="N326" s="216"/>
      <c r="O326" s="216"/>
      <c r="P326" s="216"/>
      <c r="Q326" s="216"/>
      <c r="R326" s="216"/>
      <c r="S326" s="216"/>
      <c r="T326" s="216"/>
      <c r="U326" s="216"/>
      <c r="V326" s="216"/>
    </row>
    <row r="327" spans="1:22" x14ac:dyDescent="0.25">
      <c r="A327" s="274"/>
      <c r="B327" s="216"/>
      <c r="C327" s="216"/>
      <c r="D327" s="216"/>
      <c r="E327" s="216"/>
      <c r="F327" s="216"/>
      <c r="G327" s="216"/>
      <c r="H327" s="216"/>
      <c r="I327" s="216"/>
      <c r="J327" s="216"/>
      <c r="K327" s="216"/>
      <c r="L327" s="216"/>
      <c r="M327" s="216"/>
      <c r="N327" s="216"/>
      <c r="O327" s="216"/>
      <c r="P327" s="216"/>
      <c r="Q327" s="216"/>
      <c r="R327" s="216"/>
      <c r="S327" s="216"/>
      <c r="T327" s="216"/>
      <c r="U327" s="216"/>
      <c r="V327" s="216"/>
    </row>
    <row r="328" spans="1:22" x14ac:dyDescent="0.25">
      <c r="A328" s="274"/>
      <c r="B328" s="216"/>
      <c r="C328" s="216"/>
      <c r="D328" s="216"/>
      <c r="E328" s="216"/>
      <c r="F328" s="216"/>
      <c r="G328" s="216"/>
      <c r="H328" s="216"/>
      <c r="I328" s="216"/>
      <c r="J328" s="216"/>
      <c r="K328" s="216"/>
      <c r="L328" s="216"/>
      <c r="M328" s="216"/>
      <c r="N328" s="216"/>
      <c r="O328" s="216"/>
      <c r="P328" s="216"/>
      <c r="Q328" s="216"/>
      <c r="R328" s="216"/>
      <c r="S328" s="216"/>
      <c r="T328" s="216"/>
      <c r="U328" s="216"/>
      <c r="V328" s="216"/>
    </row>
    <row r="329" spans="1:22" x14ac:dyDescent="0.25">
      <c r="A329" s="274"/>
      <c r="B329" s="216"/>
      <c r="C329" s="216"/>
      <c r="D329" s="216"/>
      <c r="E329" s="216"/>
      <c r="F329" s="216"/>
      <c r="G329" s="216"/>
      <c r="H329" s="216"/>
      <c r="I329" s="216"/>
      <c r="J329" s="216"/>
      <c r="K329" s="216"/>
      <c r="L329" s="216"/>
      <c r="M329" s="216"/>
      <c r="N329" s="216"/>
      <c r="O329" s="216"/>
      <c r="P329" s="216"/>
      <c r="Q329" s="216"/>
      <c r="R329" s="216"/>
      <c r="S329" s="216"/>
      <c r="T329" s="216"/>
      <c r="U329" s="216"/>
      <c r="V329" s="216"/>
    </row>
    <row r="330" spans="1:22" x14ac:dyDescent="0.25">
      <c r="A330" s="274"/>
      <c r="B330" s="216"/>
      <c r="C330" s="216"/>
      <c r="D330" s="216"/>
      <c r="E330" s="216"/>
      <c r="F330" s="216"/>
      <c r="G330" s="216"/>
      <c r="H330" s="216"/>
      <c r="I330" s="216"/>
      <c r="J330" s="216"/>
      <c r="K330" s="216"/>
      <c r="L330" s="216"/>
      <c r="M330" s="216"/>
      <c r="N330" s="216"/>
      <c r="O330" s="216"/>
      <c r="P330" s="216"/>
      <c r="Q330" s="216"/>
      <c r="R330" s="216"/>
      <c r="S330" s="216"/>
      <c r="T330" s="216"/>
      <c r="U330" s="216"/>
      <c r="V330" s="216"/>
    </row>
    <row r="331" spans="1:22" x14ac:dyDescent="0.25">
      <c r="A331" s="274"/>
      <c r="B331" s="216"/>
      <c r="C331" s="216"/>
      <c r="D331" s="216"/>
      <c r="E331" s="216"/>
      <c r="F331" s="216"/>
      <c r="G331" s="216"/>
      <c r="H331" s="216"/>
      <c r="I331" s="216"/>
      <c r="J331" s="216"/>
      <c r="K331" s="216"/>
      <c r="L331" s="216"/>
      <c r="M331" s="216"/>
      <c r="N331" s="216"/>
      <c r="O331" s="216"/>
      <c r="P331" s="216"/>
      <c r="Q331" s="216"/>
      <c r="R331" s="216"/>
      <c r="S331" s="216"/>
      <c r="T331" s="216"/>
      <c r="U331" s="216"/>
      <c r="V331" s="216"/>
    </row>
    <row r="332" spans="1:22" x14ac:dyDescent="0.25">
      <c r="A332" s="274"/>
      <c r="B332" s="216"/>
      <c r="C332" s="216"/>
      <c r="D332" s="216"/>
      <c r="E332" s="216"/>
      <c r="F332" s="216"/>
      <c r="G332" s="216"/>
      <c r="H332" s="216"/>
      <c r="I332" s="216"/>
      <c r="J332" s="216"/>
      <c r="K332" s="216"/>
      <c r="L332" s="216"/>
      <c r="M332" s="216"/>
      <c r="N332" s="216"/>
      <c r="O332" s="216"/>
      <c r="P332" s="216"/>
      <c r="Q332" s="216"/>
      <c r="R332" s="216"/>
      <c r="S332" s="216"/>
      <c r="T332" s="216"/>
      <c r="U332" s="216"/>
      <c r="V332" s="216"/>
    </row>
    <row r="333" spans="1:22" x14ac:dyDescent="0.25">
      <c r="A333" s="274"/>
      <c r="B333" s="216"/>
      <c r="C333" s="216"/>
      <c r="D333" s="216"/>
      <c r="E333" s="216"/>
      <c r="F333" s="216"/>
      <c r="G333" s="216"/>
      <c r="H333" s="216"/>
      <c r="I333" s="216"/>
      <c r="J333" s="216"/>
      <c r="K333" s="216"/>
      <c r="L333" s="216"/>
      <c r="M333" s="216"/>
      <c r="N333" s="216"/>
      <c r="O333" s="216"/>
      <c r="P333" s="216"/>
      <c r="Q333" s="216"/>
      <c r="R333" s="216"/>
      <c r="S333" s="216"/>
      <c r="T333" s="216"/>
      <c r="U333" s="216"/>
      <c r="V333" s="216"/>
    </row>
    <row r="334" spans="1:22" x14ac:dyDescent="0.25">
      <c r="A334" s="274"/>
      <c r="B334" s="216"/>
      <c r="C334" s="216"/>
      <c r="D334" s="216"/>
      <c r="E334" s="216"/>
      <c r="F334" s="216"/>
      <c r="G334" s="216"/>
      <c r="H334" s="216"/>
      <c r="I334" s="216"/>
      <c r="J334" s="216"/>
      <c r="K334" s="216"/>
      <c r="L334" s="216"/>
      <c r="M334" s="216"/>
      <c r="N334" s="216"/>
      <c r="O334" s="216"/>
      <c r="P334" s="216"/>
      <c r="Q334" s="216"/>
      <c r="R334" s="216"/>
      <c r="S334" s="216"/>
      <c r="T334" s="216"/>
      <c r="U334" s="216"/>
      <c r="V334" s="216"/>
    </row>
    <row r="335" spans="1:22" x14ac:dyDescent="0.25">
      <c r="A335" s="274"/>
      <c r="B335" s="216"/>
      <c r="C335" s="216"/>
      <c r="D335" s="216"/>
      <c r="E335" s="216"/>
      <c r="F335" s="216"/>
      <c r="G335" s="216"/>
      <c r="H335" s="216"/>
      <c r="I335" s="216"/>
      <c r="J335" s="216"/>
      <c r="K335" s="216"/>
      <c r="L335" s="216"/>
      <c r="M335" s="216"/>
      <c r="N335" s="216"/>
      <c r="O335" s="216"/>
      <c r="P335" s="216"/>
      <c r="Q335" s="216"/>
      <c r="R335" s="216"/>
      <c r="S335" s="216"/>
      <c r="T335" s="216"/>
      <c r="U335" s="216"/>
      <c r="V335" s="216"/>
    </row>
    <row r="336" spans="1:22" x14ac:dyDescent="0.25">
      <c r="A336" s="274"/>
      <c r="B336" s="216"/>
      <c r="C336" s="216"/>
      <c r="D336" s="216"/>
      <c r="E336" s="216"/>
      <c r="F336" s="216"/>
      <c r="G336" s="216"/>
      <c r="H336" s="216"/>
      <c r="I336" s="216"/>
      <c r="J336" s="216"/>
      <c r="K336" s="216"/>
      <c r="L336" s="216"/>
      <c r="M336" s="216"/>
      <c r="N336" s="216"/>
      <c r="O336" s="216"/>
      <c r="P336" s="216"/>
      <c r="Q336" s="216"/>
      <c r="R336" s="216"/>
      <c r="S336" s="216"/>
      <c r="T336" s="216"/>
      <c r="U336" s="216"/>
      <c r="V336" s="216"/>
    </row>
    <row r="337" spans="1:22" x14ac:dyDescent="0.25">
      <c r="A337" s="274"/>
      <c r="B337" s="216"/>
      <c r="C337" s="216"/>
      <c r="D337" s="216"/>
      <c r="E337" s="216"/>
      <c r="F337" s="216"/>
      <c r="G337" s="216"/>
      <c r="H337" s="216"/>
      <c r="I337" s="216"/>
      <c r="J337" s="216"/>
      <c r="K337" s="216"/>
      <c r="L337" s="216"/>
      <c r="M337" s="216"/>
      <c r="N337" s="216"/>
      <c r="O337" s="216"/>
      <c r="P337" s="216"/>
      <c r="Q337" s="216"/>
      <c r="R337" s="216"/>
      <c r="S337" s="216"/>
      <c r="T337" s="216"/>
      <c r="U337" s="216"/>
      <c r="V337" s="216"/>
    </row>
    <row r="338" spans="1:22" x14ac:dyDescent="0.25">
      <c r="A338" s="274"/>
      <c r="B338" s="216"/>
      <c r="C338" s="216"/>
      <c r="D338" s="216"/>
      <c r="E338" s="216"/>
      <c r="F338" s="216"/>
      <c r="G338" s="216"/>
      <c r="H338" s="216"/>
      <c r="I338" s="216"/>
      <c r="J338" s="216"/>
      <c r="K338" s="216"/>
      <c r="L338" s="216"/>
      <c r="M338" s="216"/>
      <c r="N338" s="216"/>
      <c r="O338" s="216"/>
      <c r="P338" s="216"/>
      <c r="Q338" s="216"/>
      <c r="R338" s="216"/>
      <c r="S338" s="216"/>
      <c r="T338" s="216"/>
      <c r="U338" s="216"/>
      <c r="V338" s="216"/>
    </row>
    <row r="339" spans="1:22" x14ac:dyDescent="0.25">
      <c r="A339" s="274"/>
      <c r="B339" s="216"/>
      <c r="C339" s="216"/>
      <c r="D339" s="216"/>
      <c r="E339" s="216"/>
      <c r="F339" s="216"/>
      <c r="G339" s="216"/>
      <c r="H339" s="216"/>
      <c r="I339" s="216"/>
      <c r="J339" s="216"/>
      <c r="K339" s="216"/>
      <c r="L339" s="216"/>
      <c r="M339" s="216"/>
      <c r="N339" s="216"/>
      <c r="O339" s="216"/>
      <c r="P339" s="216"/>
      <c r="Q339" s="216"/>
      <c r="R339" s="216"/>
      <c r="S339" s="216"/>
      <c r="T339" s="216"/>
      <c r="U339" s="216"/>
      <c r="V339" s="216"/>
    </row>
    <row r="340" spans="1:22" x14ac:dyDescent="0.25">
      <c r="A340" s="274"/>
      <c r="B340" s="216"/>
      <c r="C340" s="216"/>
      <c r="D340" s="216"/>
      <c r="E340" s="216"/>
      <c r="F340" s="216"/>
      <c r="G340" s="216"/>
      <c r="H340" s="216"/>
      <c r="I340" s="216"/>
      <c r="J340" s="216"/>
      <c r="K340" s="216"/>
      <c r="L340" s="216"/>
      <c r="M340" s="216"/>
      <c r="N340" s="216"/>
      <c r="O340" s="216"/>
      <c r="P340" s="216"/>
      <c r="Q340" s="216"/>
      <c r="R340" s="216"/>
      <c r="S340" s="216"/>
      <c r="T340" s="216"/>
      <c r="U340" s="216"/>
      <c r="V340" s="216"/>
    </row>
    <row r="341" spans="1:22" x14ac:dyDescent="0.25">
      <c r="A341" s="274"/>
      <c r="B341" s="216"/>
      <c r="C341" s="216"/>
      <c r="D341" s="216"/>
      <c r="E341" s="216"/>
      <c r="F341" s="216"/>
      <c r="G341" s="216"/>
      <c r="H341" s="216"/>
      <c r="I341" s="216"/>
      <c r="J341" s="216"/>
      <c r="K341" s="216"/>
      <c r="L341" s="216"/>
      <c r="M341" s="216"/>
      <c r="N341" s="216"/>
      <c r="O341" s="216"/>
      <c r="P341" s="216"/>
      <c r="Q341" s="216"/>
      <c r="R341" s="216"/>
      <c r="S341" s="216"/>
      <c r="T341" s="216"/>
      <c r="U341" s="216"/>
      <c r="V341" s="216"/>
    </row>
    <row r="342" spans="1:22" x14ac:dyDescent="0.25">
      <c r="A342" s="274"/>
      <c r="B342" s="216"/>
      <c r="C342" s="216"/>
      <c r="D342" s="216"/>
      <c r="E342" s="216"/>
      <c r="F342" s="216"/>
      <c r="G342" s="216"/>
      <c r="H342" s="216"/>
      <c r="I342" s="216"/>
      <c r="J342" s="216"/>
      <c r="K342" s="216"/>
      <c r="L342" s="216"/>
      <c r="M342" s="216"/>
      <c r="N342" s="216"/>
      <c r="O342" s="216"/>
      <c r="P342" s="216"/>
      <c r="Q342" s="216"/>
      <c r="R342" s="216"/>
      <c r="S342" s="216"/>
      <c r="T342" s="216"/>
      <c r="U342" s="216"/>
      <c r="V342" s="216"/>
    </row>
    <row r="343" spans="1:22" x14ac:dyDescent="0.25">
      <c r="A343" s="274"/>
      <c r="B343" s="216"/>
      <c r="C343" s="216"/>
      <c r="D343" s="216"/>
      <c r="E343" s="216"/>
      <c r="F343" s="216"/>
      <c r="G343" s="216"/>
      <c r="H343" s="216"/>
      <c r="I343" s="216"/>
      <c r="J343" s="216"/>
      <c r="K343" s="216"/>
      <c r="L343" s="216"/>
      <c r="M343" s="216"/>
      <c r="N343" s="216"/>
      <c r="O343" s="216"/>
      <c r="P343" s="216"/>
      <c r="Q343" s="216"/>
      <c r="R343" s="216"/>
      <c r="S343" s="216"/>
      <c r="T343" s="216"/>
      <c r="U343" s="216"/>
      <c r="V343" s="216"/>
    </row>
    <row r="344" spans="1:22" x14ac:dyDescent="0.25">
      <c r="A344" s="274"/>
      <c r="B344" s="216"/>
      <c r="C344" s="216"/>
      <c r="D344" s="216"/>
      <c r="E344" s="216"/>
      <c r="F344" s="216"/>
      <c r="G344" s="216"/>
      <c r="H344" s="216"/>
      <c r="I344" s="216"/>
      <c r="J344" s="216"/>
      <c r="K344" s="216"/>
      <c r="L344" s="216"/>
      <c r="M344" s="216"/>
      <c r="N344" s="216"/>
      <c r="O344" s="216"/>
      <c r="P344" s="216"/>
      <c r="Q344" s="216"/>
      <c r="R344" s="216"/>
      <c r="S344" s="216"/>
      <c r="T344" s="216"/>
      <c r="U344" s="216"/>
      <c r="V344" s="216"/>
    </row>
    <row r="345" spans="1:22" x14ac:dyDescent="0.25">
      <c r="A345" s="274"/>
      <c r="B345" s="216"/>
      <c r="C345" s="216"/>
      <c r="D345" s="216"/>
      <c r="E345" s="216"/>
      <c r="F345" s="216"/>
      <c r="G345" s="216"/>
      <c r="H345" s="216"/>
      <c r="I345" s="216"/>
      <c r="J345" s="216"/>
      <c r="K345" s="216"/>
      <c r="L345" s="216"/>
      <c r="M345" s="216"/>
      <c r="N345" s="216"/>
      <c r="O345" s="216"/>
      <c r="P345" s="216"/>
      <c r="Q345" s="216"/>
      <c r="R345" s="216"/>
      <c r="S345" s="216"/>
      <c r="T345" s="216"/>
      <c r="U345" s="216"/>
      <c r="V345" s="216"/>
    </row>
    <row r="346" spans="1:22" x14ac:dyDescent="0.25">
      <c r="A346" s="274"/>
      <c r="B346" s="216"/>
      <c r="C346" s="216"/>
      <c r="D346" s="216"/>
      <c r="E346" s="216"/>
      <c r="F346" s="216"/>
      <c r="G346" s="216"/>
      <c r="H346" s="216"/>
      <c r="I346" s="216"/>
      <c r="J346" s="216"/>
      <c r="K346" s="216"/>
      <c r="L346" s="216"/>
      <c r="M346" s="216"/>
      <c r="N346" s="216"/>
      <c r="O346" s="216"/>
      <c r="P346" s="216"/>
      <c r="Q346" s="216"/>
      <c r="R346" s="216"/>
      <c r="S346" s="216"/>
      <c r="T346" s="216"/>
      <c r="U346" s="216"/>
      <c r="V346" s="216"/>
    </row>
    <row r="347" spans="1:22" x14ac:dyDescent="0.25">
      <c r="A347" s="274"/>
      <c r="B347" s="216"/>
      <c r="C347" s="216"/>
      <c r="D347" s="216"/>
      <c r="E347" s="216"/>
      <c r="F347" s="216"/>
      <c r="G347" s="216"/>
      <c r="H347" s="216"/>
      <c r="I347" s="216"/>
      <c r="J347" s="216"/>
      <c r="K347" s="216"/>
      <c r="L347" s="216"/>
      <c r="M347" s="216"/>
      <c r="N347" s="216"/>
      <c r="O347" s="216"/>
      <c r="P347" s="216"/>
      <c r="Q347" s="216"/>
      <c r="R347" s="216"/>
      <c r="S347" s="216"/>
      <c r="T347" s="216"/>
      <c r="U347" s="216"/>
      <c r="V347" s="216"/>
    </row>
    <row r="348" spans="1:22" x14ac:dyDescent="0.25">
      <c r="A348" s="274"/>
      <c r="B348" s="216"/>
      <c r="C348" s="216"/>
      <c r="D348" s="216"/>
      <c r="E348" s="216"/>
      <c r="F348" s="216"/>
      <c r="G348" s="216"/>
      <c r="H348" s="216"/>
      <c r="I348" s="216"/>
      <c r="J348" s="216"/>
      <c r="K348" s="216"/>
      <c r="L348" s="216"/>
      <c r="M348" s="216"/>
      <c r="N348" s="216"/>
      <c r="O348" s="216"/>
      <c r="P348" s="216"/>
      <c r="Q348" s="216"/>
      <c r="R348" s="216"/>
      <c r="S348" s="216"/>
      <c r="T348" s="216"/>
      <c r="U348" s="216"/>
      <c r="V348" s="216"/>
    </row>
    <row r="349" spans="1:22" x14ac:dyDescent="0.25">
      <c r="A349" s="274"/>
      <c r="B349" s="216"/>
      <c r="C349" s="216"/>
      <c r="D349" s="216"/>
      <c r="E349" s="216"/>
      <c r="F349" s="216"/>
      <c r="G349" s="216"/>
      <c r="H349" s="216"/>
      <c r="I349" s="216"/>
      <c r="J349" s="216"/>
      <c r="K349" s="216"/>
      <c r="L349" s="216"/>
      <c r="M349" s="216"/>
      <c r="N349" s="216"/>
      <c r="O349" s="216"/>
      <c r="P349" s="216"/>
      <c r="Q349" s="216"/>
      <c r="R349" s="216"/>
      <c r="S349" s="216"/>
      <c r="T349" s="216"/>
      <c r="U349" s="216"/>
      <c r="V349" s="216"/>
    </row>
    <row r="350" spans="1:22" x14ac:dyDescent="0.25">
      <c r="A350" s="274"/>
      <c r="B350" s="216"/>
      <c r="C350" s="216"/>
      <c r="D350" s="216"/>
      <c r="E350" s="216"/>
      <c r="F350" s="216"/>
      <c r="G350" s="216"/>
      <c r="H350" s="216"/>
      <c r="I350" s="216"/>
      <c r="J350" s="216"/>
      <c r="K350" s="216"/>
      <c r="L350" s="216"/>
      <c r="M350" s="216"/>
      <c r="N350" s="216"/>
      <c r="O350" s="216"/>
      <c r="P350" s="216"/>
      <c r="Q350" s="216"/>
      <c r="R350" s="216"/>
      <c r="S350" s="216"/>
      <c r="T350" s="216"/>
      <c r="U350" s="216"/>
      <c r="V350" s="216"/>
    </row>
    <row r="351" spans="1:22" x14ac:dyDescent="0.25">
      <c r="A351" s="274"/>
      <c r="B351" s="216"/>
      <c r="C351" s="216"/>
      <c r="D351" s="216"/>
      <c r="E351" s="216"/>
      <c r="F351" s="216"/>
      <c r="G351" s="216"/>
      <c r="H351" s="216"/>
      <c r="I351" s="216"/>
      <c r="J351" s="216"/>
      <c r="K351" s="216"/>
      <c r="L351" s="216"/>
      <c r="M351" s="216"/>
      <c r="N351" s="216"/>
      <c r="O351" s="216"/>
      <c r="P351" s="216"/>
      <c r="Q351" s="216"/>
      <c r="R351" s="216"/>
      <c r="S351" s="216"/>
      <c r="T351" s="216"/>
      <c r="U351" s="216"/>
      <c r="V351" s="216"/>
    </row>
    <row r="352" spans="1:22" x14ac:dyDescent="0.25">
      <c r="A352" s="274"/>
      <c r="B352" s="216"/>
      <c r="C352" s="216"/>
      <c r="D352" s="216"/>
      <c r="E352" s="216"/>
      <c r="F352" s="216"/>
      <c r="G352" s="216"/>
      <c r="H352" s="216"/>
      <c r="I352" s="216"/>
      <c r="J352" s="216"/>
      <c r="K352" s="216"/>
      <c r="L352" s="216"/>
      <c r="M352" s="216"/>
      <c r="N352" s="216"/>
      <c r="O352" s="216"/>
      <c r="P352" s="216"/>
      <c r="Q352" s="216"/>
      <c r="R352" s="216"/>
      <c r="S352" s="216"/>
      <c r="T352" s="216"/>
      <c r="U352" s="216"/>
      <c r="V352" s="216"/>
    </row>
    <row r="353" spans="1:22" x14ac:dyDescent="0.25">
      <c r="A353" s="274"/>
      <c r="B353" s="216"/>
      <c r="C353" s="216"/>
      <c r="D353" s="216"/>
      <c r="E353" s="216"/>
      <c r="F353" s="216"/>
      <c r="G353" s="216"/>
      <c r="H353" s="216"/>
      <c r="I353" s="216"/>
      <c r="J353" s="216"/>
      <c r="K353" s="216"/>
      <c r="L353" s="216"/>
      <c r="M353" s="216"/>
      <c r="N353" s="216"/>
      <c r="O353" s="216"/>
      <c r="P353" s="216"/>
      <c r="Q353" s="216"/>
      <c r="R353" s="216"/>
      <c r="S353" s="216"/>
      <c r="T353" s="216"/>
      <c r="U353" s="216"/>
      <c r="V353" s="216"/>
    </row>
    <row r="354" spans="1:22" x14ac:dyDescent="0.25">
      <c r="A354" s="274"/>
      <c r="B354" s="216"/>
      <c r="C354" s="216"/>
      <c r="D354" s="216"/>
      <c r="E354" s="216"/>
      <c r="F354" s="216"/>
      <c r="G354" s="216"/>
      <c r="H354" s="216"/>
      <c r="I354" s="216"/>
      <c r="J354" s="216"/>
      <c r="K354" s="216"/>
      <c r="L354" s="216"/>
      <c r="M354" s="216"/>
      <c r="N354" s="216"/>
      <c r="O354" s="216"/>
      <c r="P354" s="216"/>
      <c r="Q354" s="216"/>
      <c r="R354" s="216"/>
      <c r="S354" s="216"/>
      <c r="T354" s="216"/>
      <c r="U354" s="216"/>
      <c r="V354" s="216"/>
    </row>
    <row r="355" spans="1:22" x14ac:dyDescent="0.25">
      <c r="A355" s="274"/>
      <c r="B355" s="216"/>
      <c r="C355" s="216"/>
      <c r="D355" s="216"/>
      <c r="E355" s="216"/>
      <c r="F355" s="216"/>
      <c r="G355" s="216"/>
      <c r="H355" s="216"/>
      <c r="I355" s="216"/>
      <c r="J355" s="216"/>
      <c r="K355" s="216"/>
      <c r="L355" s="216"/>
      <c r="M355" s="216"/>
      <c r="N355" s="216"/>
      <c r="O355" s="216"/>
      <c r="P355" s="216"/>
      <c r="Q355" s="216"/>
      <c r="R355" s="216"/>
      <c r="S355" s="216"/>
      <c r="T355" s="216"/>
      <c r="U355" s="216"/>
      <c r="V355" s="216"/>
    </row>
    <row r="356" spans="1:22" x14ac:dyDescent="0.25">
      <c r="A356" s="274"/>
      <c r="B356" s="216"/>
      <c r="C356" s="216"/>
      <c r="D356" s="216"/>
      <c r="E356" s="216"/>
      <c r="F356" s="216"/>
      <c r="G356" s="216"/>
      <c r="H356" s="216"/>
      <c r="I356" s="216"/>
      <c r="J356" s="216"/>
      <c r="K356" s="216"/>
      <c r="L356" s="216"/>
      <c r="M356" s="216"/>
      <c r="N356" s="216"/>
      <c r="O356" s="216"/>
      <c r="P356" s="216"/>
      <c r="Q356" s="216"/>
      <c r="R356" s="216"/>
      <c r="S356" s="216"/>
      <c r="T356" s="216"/>
      <c r="U356" s="216"/>
      <c r="V356" s="216"/>
    </row>
    <row r="357" spans="1:22" x14ac:dyDescent="0.25">
      <c r="A357" s="274"/>
      <c r="B357" s="216"/>
      <c r="C357" s="216"/>
      <c r="D357" s="216"/>
      <c r="E357" s="216"/>
      <c r="F357" s="216"/>
      <c r="G357" s="216"/>
      <c r="H357" s="216"/>
      <c r="I357" s="216"/>
      <c r="J357" s="216"/>
      <c r="K357" s="216"/>
      <c r="L357" s="216"/>
      <c r="M357" s="216"/>
      <c r="N357" s="216"/>
      <c r="O357" s="216"/>
      <c r="P357" s="216"/>
      <c r="Q357" s="216"/>
      <c r="R357" s="216"/>
      <c r="S357" s="216"/>
      <c r="T357" s="216"/>
      <c r="U357" s="216"/>
      <c r="V357" s="216"/>
    </row>
    <row r="358" spans="1:22" x14ac:dyDescent="0.25">
      <c r="A358" s="274"/>
      <c r="B358" s="216"/>
      <c r="C358" s="216"/>
      <c r="D358" s="216"/>
      <c r="E358" s="216"/>
      <c r="F358" s="216"/>
      <c r="G358" s="216"/>
      <c r="H358" s="216"/>
      <c r="I358" s="216"/>
      <c r="J358" s="216"/>
      <c r="K358" s="216"/>
      <c r="L358" s="216"/>
      <c r="M358" s="216"/>
      <c r="N358" s="216"/>
      <c r="O358" s="216"/>
      <c r="P358" s="216"/>
      <c r="Q358" s="216"/>
      <c r="R358" s="216"/>
      <c r="S358" s="216"/>
      <c r="T358" s="216"/>
      <c r="U358" s="216"/>
      <c r="V358" s="216"/>
    </row>
    <row r="359" spans="1:22" x14ac:dyDescent="0.25">
      <c r="A359" s="274"/>
      <c r="B359" s="216"/>
      <c r="C359" s="216"/>
      <c r="D359" s="216"/>
      <c r="E359" s="216"/>
      <c r="F359" s="216"/>
      <c r="G359" s="216"/>
      <c r="H359" s="216"/>
      <c r="I359" s="216"/>
      <c r="J359" s="216"/>
      <c r="K359" s="216"/>
      <c r="L359" s="216"/>
      <c r="M359" s="216"/>
      <c r="N359" s="216"/>
      <c r="O359" s="216"/>
      <c r="P359" s="216"/>
      <c r="Q359" s="216"/>
      <c r="R359" s="216"/>
      <c r="S359" s="216"/>
      <c r="T359" s="216"/>
      <c r="U359" s="216"/>
      <c r="V359" s="216"/>
    </row>
    <row r="360" spans="1:22" x14ac:dyDescent="0.25">
      <c r="A360" s="274"/>
      <c r="B360" s="216"/>
      <c r="C360" s="216"/>
      <c r="D360" s="216"/>
      <c r="E360" s="216"/>
      <c r="F360" s="216"/>
      <c r="G360" s="216"/>
      <c r="H360" s="216"/>
      <c r="I360" s="216"/>
      <c r="J360" s="216"/>
      <c r="K360" s="216"/>
      <c r="L360" s="216"/>
      <c r="M360" s="216"/>
      <c r="N360" s="216"/>
      <c r="O360" s="216"/>
      <c r="P360" s="216"/>
      <c r="Q360" s="216"/>
      <c r="R360" s="216"/>
      <c r="S360" s="216"/>
      <c r="T360" s="216"/>
      <c r="U360" s="216"/>
      <c r="V360" s="216"/>
    </row>
    <row r="361" spans="1:22" x14ac:dyDescent="0.25">
      <c r="A361" s="274"/>
      <c r="B361" s="216"/>
      <c r="C361" s="216"/>
      <c r="D361" s="216"/>
      <c r="E361" s="216"/>
      <c r="F361" s="216"/>
      <c r="G361" s="216"/>
      <c r="H361" s="216"/>
      <c r="I361" s="216"/>
      <c r="J361" s="216"/>
      <c r="K361" s="216"/>
      <c r="L361" s="216"/>
      <c r="M361" s="216"/>
      <c r="N361" s="216"/>
      <c r="O361" s="216"/>
      <c r="P361" s="216"/>
      <c r="Q361" s="216"/>
      <c r="R361" s="216"/>
      <c r="S361" s="216"/>
      <c r="T361" s="216"/>
      <c r="U361" s="216"/>
      <c r="V361" s="216"/>
    </row>
    <row r="362" spans="1:22" x14ac:dyDescent="0.25">
      <c r="A362" s="274"/>
      <c r="B362" s="216"/>
      <c r="C362" s="216"/>
      <c r="D362" s="216"/>
      <c r="E362" s="216"/>
      <c r="F362" s="216"/>
      <c r="G362" s="216"/>
      <c r="H362" s="216"/>
      <c r="I362" s="216"/>
      <c r="J362" s="216"/>
      <c r="K362" s="216"/>
      <c r="L362" s="216"/>
      <c r="M362" s="216"/>
      <c r="N362" s="216"/>
      <c r="O362" s="216"/>
      <c r="P362" s="216"/>
      <c r="Q362" s="216"/>
      <c r="R362" s="216"/>
      <c r="S362" s="216"/>
      <c r="T362" s="216"/>
      <c r="U362" s="216"/>
      <c r="V362" s="216"/>
    </row>
    <row r="363" spans="1:22" x14ac:dyDescent="0.25">
      <c r="A363" s="274"/>
      <c r="B363" s="216"/>
      <c r="C363" s="216"/>
      <c r="D363" s="216"/>
      <c r="E363" s="216"/>
      <c r="F363" s="216"/>
      <c r="G363" s="216"/>
      <c r="H363" s="216"/>
      <c r="I363" s="216"/>
      <c r="J363" s="216"/>
      <c r="K363" s="216"/>
      <c r="L363" s="216"/>
      <c r="M363" s="216"/>
      <c r="N363" s="216"/>
      <c r="O363" s="216"/>
      <c r="P363" s="216"/>
      <c r="Q363" s="216"/>
      <c r="R363" s="216"/>
      <c r="S363" s="216"/>
      <c r="T363" s="216"/>
      <c r="U363" s="216"/>
      <c r="V363" s="216"/>
    </row>
    <row r="364" spans="1:22" x14ac:dyDescent="0.25">
      <c r="A364" s="274"/>
      <c r="B364" s="216"/>
      <c r="C364" s="216"/>
      <c r="D364" s="216"/>
      <c r="E364" s="216"/>
      <c r="F364" s="216"/>
      <c r="G364" s="216"/>
      <c r="H364" s="216"/>
      <c r="I364" s="216"/>
      <c r="J364" s="216"/>
      <c r="K364" s="216"/>
      <c r="L364" s="216"/>
      <c r="M364" s="216"/>
      <c r="N364" s="216"/>
      <c r="O364" s="216"/>
      <c r="P364" s="216"/>
      <c r="Q364" s="216"/>
      <c r="R364" s="216"/>
      <c r="S364" s="216"/>
      <c r="T364" s="216"/>
      <c r="U364" s="216"/>
      <c r="V364" s="216"/>
    </row>
    <row r="365" spans="1:22" x14ac:dyDescent="0.25">
      <c r="A365" s="274"/>
      <c r="B365" s="216"/>
      <c r="C365" s="216"/>
      <c r="D365" s="216"/>
      <c r="E365" s="216"/>
      <c r="F365" s="216"/>
      <c r="G365" s="216"/>
      <c r="H365" s="216"/>
      <c r="I365" s="216"/>
      <c r="J365" s="216"/>
      <c r="K365" s="216"/>
      <c r="L365" s="216"/>
      <c r="M365" s="216"/>
      <c r="N365" s="216"/>
      <c r="O365" s="216"/>
      <c r="P365" s="216"/>
      <c r="Q365" s="216"/>
      <c r="R365" s="216"/>
      <c r="S365" s="216"/>
      <c r="T365" s="216"/>
      <c r="U365" s="216"/>
      <c r="V365" s="216"/>
    </row>
    <row r="366" spans="1:22" x14ac:dyDescent="0.25">
      <c r="A366" s="274"/>
      <c r="B366" s="216"/>
      <c r="C366" s="216"/>
      <c r="D366" s="216"/>
      <c r="E366" s="216"/>
      <c r="F366" s="216"/>
      <c r="G366" s="216"/>
      <c r="H366" s="216"/>
      <c r="I366" s="216"/>
      <c r="J366" s="216"/>
      <c r="K366" s="216"/>
      <c r="L366" s="216"/>
      <c r="M366" s="216"/>
      <c r="N366" s="216"/>
      <c r="O366" s="216"/>
      <c r="P366" s="216"/>
      <c r="Q366" s="216"/>
      <c r="R366" s="216"/>
      <c r="S366" s="216"/>
      <c r="T366" s="216"/>
      <c r="U366" s="216"/>
      <c r="V366" s="216"/>
    </row>
    <row r="367" spans="1:22" x14ac:dyDescent="0.25">
      <c r="A367" s="274"/>
      <c r="B367" s="216"/>
      <c r="C367" s="216"/>
      <c r="D367" s="216"/>
      <c r="E367" s="216"/>
      <c r="F367" s="216"/>
      <c r="G367" s="216"/>
      <c r="H367" s="216"/>
      <c r="I367" s="216"/>
      <c r="J367" s="216"/>
      <c r="K367" s="216"/>
      <c r="L367" s="216"/>
      <c r="M367" s="216"/>
      <c r="N367" s="216"/>
      <c r="O367" s="216"/>
      <c r="P367" s="216"/>
      <c r="Q367" s="216"/>
      <c r="R367" s="216"/>
      <c r="S367" s="216"/>
      <c r="T367" s="216"/>
      <c r="U367" s="216"/>
      <c r="V367" s="216"/>
    </row>
    <row r="368" spans="1:22" x14ac:dyDescent="0.25">
      <c r="A368" s="274"/>
      <c r="B368" s="216"/>
      <c r="C368" s="216"/>
      <c r="D368" s="216"/>
      <c r="E368" s="216"/>
      <c r="F368" s="216"/>
      <c r="G368" s="216"/>
      <c r="H368" s="216"/>
      <c r="I368" s="216"/>
      <c r="J368" s="216"/>
      <c r="K368" s="216"/>
      <c r="L368" s="216"/>
      <c r="M368" s="216"/>
      <c r="N368" s="216"/>
      <c r="O368" s="216"/>
      <c r="P368" s="216"/>
      <c r="Q368" s="216"/>
      <c r="R368" s="216"/>
      <c r="S368" s="216"/>
      <c r="T368" s="216"/>
      <c r="U368" s="216"/>
      <c r="V368" s="216"/>
    </row>
    <row r="369" spans="1:22" x14ac:dyDescent="0.25">
      <c r="A369" s="274"/>
      <c r="B369" s="216"/>
      <c r="C369" s="216"/>
      <c r="D369" s="216"/>
      <c r="E369" s="216"/>
      <c r="F369" s="216"/>
      <c r="G369" s="216"/>
      <c r="H369" s="216"/>
      <c r="I369" s="216"/>
      <c r="J369" s="216"/>
      <c r="K369" s="216"/>
      <c r="L369" s="216"/>
      <c r="M369" s="216"/>
      <c r="N369" s="216"/>
      <c r="O369" s="216"/>
      <c r="P369" s="216"/>
      <c r="Q369" s="216"/>
      <c r="R369" s="216"/>
      <c r="S369" s="216"/>
      <c r="T369" s="216"/>
      <c r="U369" s="216"/>
      <c r="V369" s="216"/>
    </row>
    <row r="370" spans="1:22" x14ac:dyDescent="0.25">
      <c r="A370" s="274"/>
      <c r="B370" s="216"/>
      <c r="C370" s="216"/>
      <c r="D370" s="216"/>
      <c r="E370" s="216"/>
      <c r="F370" s="216"/>
      <c r="G370" s="216"/>
      <c r="H370" s="216"/>
      <c r="I370" s="216"/>
      <c r="J370" s="216"/>
      <c r="K370" s="216"/>
      <c r="L370" s="216"/>
      <c r="M370" s="216"/>
      <c r="N370" s="216"/>
      <c r="O370" s="216"/>
      <c r="P370" s="216"/>
      <c r="Q370" s="216"/>
      <c r="R370" s="216"/>
      <c r="S370" s="216"/>
      <c r="T370" s="216"/>
      <c r="U370" s="216"/>
      <c r="V370" s="216"/>
    </row>
    <row r="371" spans="1:22" x14ac:dyDescent="0.25">
      <c r="A371" s="274"/>
      <c r="B371" s="216"/>
      <c r="C371" s="216"/>
      <c r="D371" s="216"/>
      <c r="E371" s="216"/>
      <c r="F371" s="216"/>
      <c r="G371" s="216"/>
      <c r="H371" s="216"/>
      <c r="I371" s="216"/>
      <c r="J371" s="216"/>
      <c r="K371" s="216"/>
      <c r="L371" s="216"/>
      <c r="M371" s="216"/>
      <c r="N371" s="216"/>
      <c r="O371" s="216"/>
      <c r="P371" s="216"/>
      <c r="Q371" s="216"/>
      <c r="R371" s="216"/>
      <c r="S371" s="216"/>
      <c r="T371" s="216"/>
      <c r="U371" s="216"/>
      <c r="V371" s="216"/>
    </row>
  </sheetData>
  <sheetProtection algorithmName="SHA-512" hashValue="7hCNH/y0zqAng504DAgwsYIahJDeGilbH8xLvTgEdMzv8DkW+kYnxLVizOEe0/jhbkYPMrIiJZ/ALtv4nWPnsw==" saltValue="m6nAjC1dFbi/GaSyebKQRA==" spinCount="100000" sheet="1" objects="1" scenarios="1"/>
  <dataConsolidate/>
  <mergeCells count="65">
    <mergeCell ref="U49:AH49"/>
    <mergeCell ref="U50:AH50"/>
    <mergeCell ref="U51:AH51"/>
    <mergeCell ref="U63:AH63"/>
    <mergeCell ref="C65:J65"/>
    <mergeCell ref="E61:M61"/>
    <mergeCell ref="P61:X61"/>
    <mergeCell ref="P63:T63"/>
    <mergeCell ref="C53:J53"/>
    <mergeCell ref="K53:L53"/>
    <mergeCell ref="E55:M55"/>
    <mergeCell ref="P55:AC55"/>
    <mergeCell ref="AC67:AH67"/>
    <mergeCell ref="C10:J10"/>
    <mergeCell ref="C87:Y87"/>
    <mergeCell ref="R71:AH71"/>
    <mergeCell ref="P66:AH66"/>
    <mergeCell ref="AG69:AH69"/>
    <mergeCell ref="P57:T57"/>
    <mergeCell ref="U57:AH57"/>
    <mergeCell ref="C59:J59"/>
    <mergeCell ref="K59:L59"/>
    <mergeCell ref="U67:AA67"/>
    <mergeCell ref="E67:I67"/>
    <mergeCell ref="E69:J69"/>
    <mergeCell ref="C12:AI12"/>
    <mergeCell ref="AG14:AH14"/>
    <mergeCell ref="E34:AI36"/>
    <mergeCell ref="O100:P100"/>
    <mergeCell ref="O93:P93"/>
    <mergeCell ref="P73:AH73"/>
    <mergeCell ref="C91:G91"/>
    <mergeCell ref="D93:E93"/>
    <mergeCell ref="G93:H93"/>
    <mergeCell ref="L93:M93"/>
    <mergeCell ref="D100:E100"/>
    <mergeCell ref="C78:J78"/>
    <mergeCell ref="P79:AD79"/>
    <mergeCell ref="C83:J83"/>
    <mergeCell ref="K83:L83"/>
    <mergeCell ref="R39:AG39"/>
    <mergeCell ref="C41:J41"/>
    <mergeCell ref="K41:L41"/>
    <mergeCell ref="E43:M43"/>
    <mergeCell ref="P45:T45"/>
    <mergeCell ref="U45:AH45"/>
    <mergeCell ref="P43:Z43"/>
    <mergeCell ref="B1:F2"/>
    <mergeCell ref="G1:AJ2"/>
    <mergeCell ref="Z3:AD4"/>
    <mergeCell ref="AE3:AJ4"/>
    <mergeCell ref="B3:G4"/>
    <mergeCell ref="H3:Y4"/>
    <mergeCell ref="B16:AJ16"/>
    <mergeCell ref="C18:J18"/>
    <mergeCell ref="J20:L20"/>
    <mergeCell ref="B22:AJ22"/>
    <mergeCell ref="C24:J24"/>
    <mergeCell ref="K24:L24"/>
    <mergeCell ref="C30:J30"/>
    <mergeCell ref="K30:L30"/>
    <mergeCell ref="E32:M32"/>
    <mergeCell ref="P32:AG32"/>
    <mergeCell ref="Q37:Y37"/>
    <mergeCell ref="Z37:AH37"/>
  </mergeCells>
  <dataValidations count="12">
    <dataValidation type="list" allowBlank="1" showInputMessage="1" showErrorMessage="1" sqref="N69 P71" xr:uid="{3DA2C1D6-174F-438C-BEC8-DD4976428146}">
      <formula1>$L$94:$L$97</formula1>
    </dataValidation>
    <dataValidation type="list" showInputMessage="1" showErrorMessage="1" sqref="D61 N63 N57 N45 D32 D43 D55" xr:uid="{FF0474CA-85C9-448C-A144-714E0A389771}">
      <formula1>$D$94:$D$96</formula1>
    </dataValidation>
    <dataValidation type="list" allowBlank="1" showInputMessage="1" showErrorMessage="1" sqref="P44" xr:uid="{4CF63F27-5473-4830-82E4-69E4F26A3200}">
      <formula1>$L$94:$L$96</formula1>
    </dataValidation>
    <dataValidation type="list" allowBlank="1" showInputMessage="1" showErrorMessage="1" sqref="N67 N73 D34 N32 N43 N55 N61" xr:uid="{EF3A3B88-5472-4348-B8BB-247E754F1DBB}">
      <formula1>$G$94:$G$95</formula1>
    </dataValidation>
    <dataValidation type="list" allowBlank="1" showInputMessage="1" showErrorMessage="1" sqref="AG27:AH28" xr:uid="{9F1B9306-CDCF-42ED-9373-FF2CDACC8AEB}">
      <formula1>$C$127:$C$129</formula1>
    </dataValidation>
    <dataValidation type="list" allowBlank="1" showInputMessage="1" showErrorMessage="1" sqref="AG14:AH15" xr:uid="{71E4AAA1-1D6B-469A-BAF4-5E977133329F}">
      <formula1>$O$94:$O$96</formula1>
    </dataValidation>
    <dataValidation showInputMessage="1" showErrorMessage="1" sqref="D24:D25 D20:D21 K81 D83:D84" xr:uid="{BAFDBDFC-8330-48E9-9F11-3D8BDC4F3AF1}"/>
    <dataValidation type="list" allowBlank="1" showInputMessage="1" showErrorMessage="1" sqref="J21:L21 N18 E81:I81 N21" xr:uid="{1ED22726-1A3B-4578-BE12-18F4F3B73BF4}"/>
    <dataValidation type="list" allowBlank="1" showInputMessage="1" showErrorMessage="1" sqref="L81" xr:uid="{6F40F58C-040B-4BED-BB67-9D2100CF3AAC}">
      <formula1>"Yes, No"</formula1>
    </dataValidation>
    <dataValidation type="list" allowBlank="1" showInputMessage="1" showErrorMessage="1" sqref="N20" xr:uid="{5CFEA97E-49B9-428D-8C7B-7A315D15D794}">
      <formula1>"X, N/A"</formula1>
    </dataValidation>
    <dataValidation type="list" allowBlank="1" showInputMessage="1" showErrorMessage="1" sqref="J20:L20" xr:uid="{7737520E-9097-4EFF-A7CB-669DA99AF6DC}">
      <formula1>"Single Zone, Alternative"</formula1>
    </dataValidation>
    <dataValidation type="list" allowBlank="1" showInputMessage="1" showErrorMessage="1" sqref="N79 N81 N85 D85 N26 D26" xr:uid="{D5357639-79DE-497F-8643-13EC70608669}">
      <formula1>"X"</formula1>
    </dataValidation>
  </dataValidations>
  <hyperlinks>
    <hyperlink ref="K30:L30" r:id="rId1" display="Info" xr:uid="{6135B566-41E1-4F62-AAC6-F6A801268871}"/>
    <hyperlink ref="P32:AC32" r:id="rId2" display="Building Envelope Compliance Documentation (Part I)" xr:uid="{D9A75B06-F82A-4A80-8F30-5D308ACA0519}"/>
    <hyperlink ref="P32:AD32" r:id="rId3" display="Building Envelope Compliance Documentation (Part I)" xr:uid="{26E455FF-0592-449A-B378-A078AE908326}"/>
    <hyperlink ref="P43:Y43" r:id="rId4" display="Mandatory Provisions (Part II, pages 1 &amp; 2)" xr:uid="{96D2C390-586B-481B-855F-75B9BDFB527C}"/>
    <hyperlink ref="P55:AB55" r:id="rId5" display="Service Water Heating Compliance Documentation" xr:uid="{562023FE-E9F2-4277-9C82-1708B08F20B7}"/>
    <hyperlink ref="P55:AC55" r:id="rId6" display="Service Water Heating Compliance Documentation" xr:uid="{C3EA35D1-BAB1-4346-8073-F4DDBD656600}"/>
    <hyperlink ref="E32" r:id="rId7" display="Info" xr:uid="{91B12CCC-BC3F-49B3-8B85-83B248872D97}"/>
    <hyperlink ref="E32:M32" r:id="rId8" display="Energy Statements on Drawings" xr:uid="{01EB1421-3137-4F66-950F-D13FA2F49A69}"/>
    <hyperlink ref="K41:L41" r:id="rId9" display="Info" xr:uid="{60B23F34-DB99-47FC-8F99-5AD137144402}"/>
    <hyperlink ref="K53:L53" r:id="rId10" display="Info" xr:uid="{F2BE43BE-CECE-49F6-9938-0E60A2FC6E56}"/>
    <hyperlink ref="K59:L59" r:id="rId11" display="Info" xr:uid="{F3771700-15C4-446C-BF58-CCAFB639851F}"/>
    <hyperlink ref="E67:F67" r:id="rId12" display="Info" xr:uid="{5AD98773-5303-4191-9140-7A30DCC13992}"/>
    <hyperlink ref="P32:AG32" r:id="rId13" display="Building Envelope Compliance Documentation (Part I, pages 1 &amp; 2)" xr:uid="{39DC1921-151A-4827-B861-A96A9923D763}"/>
    <hyperlink ref="P43:Z43" r:id="rId14" display="Mandatory Provisions (Part II, pages 1 &amp; 2)" xr:uid="{B6B485C1-2E5B-475A-B71F-D43A1ACD4415}"/>
    <hyperlink ref="E43" r:id="rId15" display="Info" xr:uid="{4879ABE8-D48F-406F-A3C7-95FB864705F9}"/>
    <hyperlink ref="E43:M43" r:id="rId16" display="Energy Statements on Drawings" xr:uid="{8D12B948-777D-41FC-BC8A-40D44222E3A4}"/>
    <hyperlink ref="E55" r:id="rId17" display="Info" xr:uid="{57C79C28-CF93-4340-96E9-E1DA6CE91788}"/>
    <hyperlink ref="E55:M55" r:id="rId18" display="Energy Statements on Drawings" xr:uid="{9416EB9F-2C29-4C49-8D32-3F41F8DEC9F4}"/>
    <hyperlink ref="E61" r:id="rId19" display="Info" xr:uid="{867FDC01-568E-46A6-8188-D808A7BB91D9}"/>
    <hyperlink ref="E61:M61" r:id="rId20" display="Energy Statements on Drawings" xr:uid="{BADDD4B7-626E-4689-8EEB-A286BB662CED}"/>
    <hyperlink ref="P61:X61" r:id="rId21" display="Lighting Compliance Doc (PDF)" xr:uid="{053AE912-9165-4680-B522-9E6D518E07B6}"/>
    <hyperlink ref="Z61:AF61" r:id="rId22" display="Lighting Compliance Doc (Excel)" xr:uid="{A9AE1BD6-AD05-4201-87E0-B64AA0E7DABB}"/>
    <hyperlink ref="AC67:AH67" r:id="rId23" display="Appendix G Method" xr:uid="{8118759E-528D-4884-859E-F5C262266BC5}"/>
    <hyperlink ref="E69:F69" r:id="rId24" display="Info" xr:uid="{E1A43507-DBD9-4C3F-8F49-06224D2238D4}"/>
    <hyperlink ref="E67:I67" r:id="rId25" display="Info (ECB) Method" xr:uid="{47CF2EB8-D2C4-4595-87CE-FA64D004AFAF}"/>
    <hyperlink ref="E69:J69" r:id="rId26" display="Info (App G) Method" xr:uid="{2D161B20-71E8-4C32-8FEC-9B3C55F45444}"/>
    <hyperlink ref="K24:L24" r:id="rId27" location="redirect" display="Info" xr:uid="{3A5C7804-9501-4A74-9E1A-F78A790EC161}"/>
    <hyperlink ref="K18" r:id="rId28" xr:uid="{33EBB13E-363A-4C18-A69F-461E17D1C12D}"/>
    <hyperlink ref="K83:L83" r:id="rId29" location="redirect" display="Info" xr:uid="{82757E2D-C4C2-4552-BE92-27553CAA0367}"/>
    <hyperlink ref="K78" r:id="rId30" xr:uid="{85C63FE6-6519-48CE-AF1D-15CA58EEA080}"/>
  </hyperlinks>
  <printOptions horizontalCentered="1" verticalCentered="1"/>
  <pageMargins left="0.5" right="0.5" top="0.5" bottom="0.4" header="0" footer="0"/>
  <pageSetup scale="82" orientation="portrait" r:id="rId31"/>
  <headerFooter alignWithMargins="0"/>
  <rowBreaks count="1" manualBreakCount="1">
    <brk id="85" min="1" max="35" man="1"/>
  </rowBreaks>
  <drawing r:id="rId32"/>
  <legacyDrawing r:id="rId3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B7911-1631-4B89-9DAD-0D44282FB4D1}">
  <sheetPr>
    <tabColor rgb="FFFF00FF"/>
    <pageSetUpPr fitToPage="1"/>
  </sheetPr>
  <dimension ref="B1:BF190"/>
  <sheetViews>
    <sheetView showGridLines="0" zoomScaleNormal="100" zoomScaleSheetLayoutView="75" workbookViewId="0">
      <selection activeCell="AB11" sqref="AB11"/>
    </sheetView>
  </sheetViews>
  <sheetFormatPr defaultRowHeight="12.5" x14ac:dyDescent="0.25"/>
  <cols>
    <col min="1" max="1" width="2.7265625" customWidth="1"/>
    <col min="2" max="2" width="0.7265625" customWidth="1"/>
    <col min="3" max="17" width="3.26953125" customWidth="1"/>
    <col min="18" max="18" width="0.7265625" customWidth="1"/>
    <col min="19" max="19" width="3.26953125" customWidth="1"/>
    <col min="20" max="20" width="2.7265625" customWidth="1"/>
    <col min="21" max="21" width="3.26953125" customWidth="1"/>
    <col min="22" max="25" width="0.81640625" customWidth="1"/>
    <col min="26" max="26" width="1" customWidth="1"/>
    <col min="27" max="27" width="3.26953125" customWidth="1"/>
    <col min="28" max="28" width="12.1796875" customWidth="1"/>
    <col min="29" max="30" width="0.7265625" customWidth="1"/>
    <col min="31" max="31" width="12.7265625" customWidth="1"/>
    <col min="32" max="32" width="3.7265625" customWidth="1"/>
    <col min="33" max="33" width="0.7265625" customWidth="1"/>
    <col min="34" max="34" width="14.7265625" customWidth="1"/>
    <col min="35" max="35" width="2.7265625" customWidth="1"/>
    <col min="36" max="36" width="12.453125" bestFit="1" customWidth="1"/>
    <col min="37" max="37" width="14.7265625" customWidth="1"/>
  </cols>
  <sheetData>
    <row r="1" spans="2:58" ht="12.75" customHeight="1" x14ac:dyDescent="0.25">
      <c r="B1" s="851"/>
      <c r="C1" s="852"/>
      <c r="D1" s="852"/>
      <c r="E1" s="852"/>
      <c r="F1" s="852"/>
      <c r="G1" s="855" t="s">
        <v>527</v>
      </c>
      <c r="H1" s="856"/>
      <c r="I1" s="856"/>
      <c r="J1" s="856"/>
      <c r="K1" s="856"/>
      <c r="L1" s="856"/>
      <c r="M1" s="856"/>
      <c r="N1" s="856"/>
      <c r="O1" s="856"/>
      <c r="P1" s="856"/>
      <c r="Q1" s="856"/>
      <c r="R1" s="856"/>
      <c r="S1" s="856"/>
      <c r="T1" s="856"/>
      <c r="U1" s="856"/>
      <c r="V1" s="856"/>
      <c r="W1" s="856"/>
      <c r="X1" s="856"/>
      <c r="Y1" s="856"/>
      <c r="Z1" s="856"/>
      <c r="AA1" s="856"/>
      <c r="AB1" s="856"/>
      <c r="AC1" s="856"/>
      <c r="AD1" s="856"/>
      <c r="AE1" s="856"/>
      <c r="AF1" s="856"/>
      <c r="AG1" s="857"/>
      <c r="AH1" s="4"/>
      <c r="AI1" s="4"/>
      <c r="AJ1" s="4"/>
      <c r="AK1" s="4"/>
      <c r="AL1" s="4"/>
      <c r="AM1" s="4"/>
      <c r="AN1" s="4"/>
      <c r="AO1" s="4"/>
      <c r="AP1" s="4"/>
      <c r="AQ1" s="4"/>
      <c r="AR1" s="4"/>
      <c r="AS1" s="4"/>
      <c r="AT1" s="4"/>
      <c r="AU1" s="4"/>
      <c r="AV1" s="4"/>
      <c r="AW1" s="4"/>
      <c r="AX1" s="4"/>
      <c r="AY1" s="4"/>
      <c r="AZ1" s="4"/>
      <c r="BA1" s="4"/>
      <c r="BB1" s="4"/>
      <c r="BC1" s="4"/>
      <c r="BD1" s="4"/>
      <c r="BE1" s="4"/>
      <c r="BF1" s="4"/>
    </row>
    <row r="2" spans="2:58" ht="12.75" customHeight="1" thickBot="1" x14ac:dyDescent="0.3">
      <c r="B2" s="853"/>
      <c r="C2" s="854"/>
      <c r="D2" s="854"/>
      <c r="E2" s="854"/>
      <c r="F2" s="854"/>
      <c r="G2" s="858"/>
      <c r="H2" s="859"/>
      <c r="I2" s="859"/>
      <c r="J2" s="859"/>
      <c r="K2" s="859"/>
      <c r="L2" s="859"/>
      <c r="M2" s="859"/>
      <c r="N2" s="859"/>
      <c r="O2" s="859"/>
      <c r="P2" s="859"/>
      <c r="Q2" s="859"/>
      <c r="R2" s="859"/>
      <c r="S2" s="859"/>
      <c r="T2" s="859"/>
      <c r="U2" s="859"/>
      <c r="V2" s="859"/>
      <c r="W2" s="859"/>
      <c r="X2" s="859"/>
      <c r="Y2" s="859"/>
      <c r="Z2" s="859"/>
      <c r="AA2" s="859"/>
      <c r="AB2" s="859"/>
      <c r="AC2" s="859"/>
      <c r="AD2" s="859"/>
      <c r="AE2" s="859"/>
      <c r="AF2" s="859"/>
      <c r="AG2" s="860"/>
      <c r="AH2" s="4"/>
      <c r="AI2" s="4"/>
      <c r="AJ2" s="4"/>
      <c r="AK2" s="4"/>
      <c r="AL2" s="4"/>
      <c r="AM2" s="4"/>
      <c r="AN2" s="4"/>
      <c r="AO2" s="4"/>
      <c r="AP2" s="4"/>
      <c r="AQ2" s="4"/>
      <c r="AR2" s="4"/>
      <c r="AS2" s="4"/>
      <c r="AT2" s="4"/>
      <c r="AU2" s="4"/>
      <c r="AV2" s="4"/>
      <c r="AW2" s="4"/>
      <c r="AX2" s="4"/>
      <c r="AY2" s="4"/>
      <c r="AZ2" s="4"/>
      <c r="BA2" s="4"/>
      <c r="BB2" s="4"/>
      <c r="BC2" s="4"/>
      <c r="BD2" s="4"/>
      <c r="BE2" s="4"/>
      <c r="BF2" s="4"/>
    </row>
    <row r="3" spans="2:58" ht="12.75" customHeight="1" x14ac:dyDescent="0.25">
      <c r="B3" s="744" t="s">
        <v>497</v>
      </c>
      <c r="C3" s="745"/>
      <c r="D3" s="745"/>
      <c r="E3" s="745"/>
      <c r="F3" s="745"/>
      <c r="G3" s="746"/>
      <c r="H3" s="875" t="str">
        <f>IF('NC Checklist (p1 - All Paths)'!H3="","",'NC Checklist (p1 - All Paths)'!H3)</f>
        <v/>
      </c>
      <c r="I3" s="876"/>
      <c r="J3" s="876"/>
      <c r="K3" s="876"/>
      <c r="L3" s="876"/>
      <c r="M3" s="876"/>
      <c r="N3" s="876"/>
      <c r="O3" s="876"/>
      <c r="P3" s="876"/>
      <c r="Q3" s="876"/>
      <c r="R3" s="876"/>
      <c r="S3" s="876"/>
      <c r="T3" s="876"/>
      <c r="U3" s="876"/>
      <c r="V3" s="876"/>
      <c r="W3" s="876"/>
      <c r="X3" s="876"/>
      <c r="Y3" s="876"/>
      <c r="Z3" s="877"/>
      <c r="AA3" s="866" t="s">
        <v>65</v>
      </c>
      <c r="AB3" s="867"/>
      <c r="AC3" s="840" t="str">
        <f>IF('NC Checklist (p1 - All Paths)'!AE3="","",'NC Checklist (p1 - All Paths)'!AE3)</f>
        <v/>
      </c>
      <c r="AD3" s="651"/>
      <c r="AE3" s="651"/>
      <c r="AF3" s="651"/>
      <c r="AG3" s="652"/>
      <c r="AH3" s="10"/>
      <c r="AI3" s="4"/>
      <c r="AJ3" s="4"/>
      <c r="AK3" s="4"/>
      <c r="AL3" s="4"/>
      <c r="AM3" s="4"/>
      <c r="AN3" s="4"/>
      <c r="AO3" s="4"/>
      <c r="AP3" s="4"/>
      <c r="AQ3" s="4"/>
      <c r="AR3" s="4"/>
      <c r="AS3" s="4"/>
      <c r="AT3" s="4"/>
      <c r="AU3" s="4"/>
      <c r="AV3" s="4"/>
      <c r="AW3" s="4"/>
      <c r="AX3" s="4"/>
      <c r="AY3" s="4"/>
      <c r="AZ3" s="4"/>
      <c r="BA3" s="4"/>
      <c r="BB3" s="4"/>
      <c r="BC3" s="4"/>
      <c r="BD3" s="4"/>
      <c r="BE3" s="4"/>
      <c r="BF3" s="4"/>
    </row>
    <row r="4" spans="2:58" ht="12.75" customHeight="1" thickBot="1" x14ac:dyDescent="0.3">
      <c r="B4" s="747"/>
      <c r="C4" s="748"/>
      <c r="D4" s="748"/>
      <c r="E4" s="748"/>
      <c r="F4" s="748"/>
      <c r="G4" s="749"/>
      <c r="H4" s="878"/>
      <c r="I4" s="879"/>
      <c r="J4" s="879"/>
      <c r="K4" s="879"/>
      <c r="L4" s="879"/>
      <c r="M4" s="879"/>
      <c r="N4" s="879"/>
      <c r="O4" s="879"/>
      <c r="P4" s="879"/>
      <c r="Q4" s="879"/>
      <c r="R4" s="879"/>
      <c r="S4" s="879"/>
      <c r="T4" s="879"/>
      <c r="U4" s="879"/>
      <c r="V4" s="879"/>
      <c r="W4" s="879"/>
      <c r="X4" s="879"/>
      <c r="Y4" s="879"/>
      <c r="Z4" s="880"/>
      <c r="AA4" s="868"/>
      <c r="AB4" s="869"/>
      <c r="AC4" s="653"/>
      <c r="AD4" s="654"/>
      <c r="AE4" s="654"/>
      <c r="AF4" s="654"/>
      <c r="AG4" s="655"/>
      <c r="AH4" s="10"/>
      <c r="AI4" s="4"/>
      <c r="AJ4" s="4"/>
      <c r="AK4" s="4"/>
      <c r="AL4" s="4"/>
      <c r="AM4" s="4"/>
      <c r="AN4" s="4"/>
      <c r="AO4" s="4"/>
      <c r="AP4" s="4"/>
      <c r="AQ4" s="4"/>
      <c r="AR4" s="4"/>
      <c r="AS4" s="4"/>
      <c r="AT4" s="4"/>
      <c r="AU4" s="4"/>
      <c r="AV4" s="4"/>
      <c r="AW4" s="4"/>
      <c r="AX4" s="4"/>
      <c r="AY4" s="4"/>
      <c r="AZ4" s="4"/>
      <c r="BA4" s="4"/>
      <c r="BB4" s="4"/>
      <c r="BC4" s="4"/>
      <c r="BD4" s="4"/>
      <c r="BE4" s="4"/>
      <c r="BF4" s="4"/>
    </row>
    <row r="5" spans="2:58" s="1" customFormat="1" ht="11.5" customHeight="1" x14ac:dyDescent="0.2">
      <c r="B5" s="44"/>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45"/>
      <c r="AH5" s="16"/>
      <c r="AI5" s="16"/>
      <c r="AJ5" s="16"/>
      <c r="AK5" s="16"/>
      <c r="AL5" s="16"/>
      <c r="AM5" s="16"/>
      <c r="AN5" s="16"/>
      <c r="AO5" s="16"/>
      <c r="AP5" s="16"/>
      <c r="AQ5" s="16"/>
      <c r="AR5" s="16"/>
      <c r="AS5" s="16"/>
      <c r="AT5" s="16"/>
      <c r="AU5" s="16"/>
      <c r="AV5" s="16"/>
      <c r="AW5" s="16"/>
      <c r="AX5" s="16"/>
      <c r="AY5" s="16"/>
      <c r="AZ5" s="16"/>
      <c r="BA5" s="16"/>
      <c r="BB5" s="16"/>
      <c r="BC5" s="16"/>
      <c r="BD5" s="16"/>
      <c r="BE5" s="16"/>
      <c r="BF5" s="16"/>
    </row>
    <row r="6" spans="2:58" s="1" customFormat="1" ht="11.5" customHeight="1" x14ac:dyDescent="0.25">
      <c r="B6" s="46"/>
      <c r="C6" s="841" t="s">
        <v>87</v>
      </c>
      <c r="D6" s="842"/>
      <c r="E6" s="842"/>
      <c r="F6" s="842"/>
      <c r="G6" s="842"/>
      <c r="H6" s="842"/>
      <c r="I6" s="842"/>
      <c r="J6" s="842"/>
      <c r="K6" s="842"/>
      <c r="L6" s="842"/>
      <c r="M6" s="842"/>
      <c r="N6" s="843"/>
      <c r="O6" s="38"/>
      <c r="P6" s="863" t="s">
        <v>540</v>
      </c>
      <c r="Q6" s="863"/>
      <c r="R6" s="863"/>
      <c r="S6" s="863"/>
      <c r="T6" s="863"/>
      <c r="U6" s="863"/>
      <c r="V6" s="863"/>
      <c r="W6" s="863"/>
      <c r="X6" s="863"/>
      <c r="Y6" s="863"/>
      <c r="Z6" s="863"/>
      <c r="AA6" s="863"/>
      <c r="AB6" s="863"/>
      <c r="AC6" s="863"/>
      <c r="AD6" s="863"/>
      <c r="AE6" s="863"/>
      <c r="AF6" s="38"/>
      <c r="AG6" s="11"/>
    </row>
    <row r="7" spans="2:58" s="1" customFormat="1" ht="5.15" customHeight="1" x14ac:dyDescent="0.2">
      <c r="B7" s="46"/>
      <c r="C7" s="38"/>
      <c r="D7" s="38"/>
      <c r="E7" s="38"/>
      <c r="F7" s="38"/>
      <c r="G7" s="38"/>
      <c r="H7" s="38"/>
      <c r="I7" s="38"/>
      <c r="J7" s="38"/>
      <c r="K7" s="38"/>
      <c r="L7" s="38"/>
      <c r="M7" s="38"/>
      <c r="N7" s="38"/>
      <c r="O7" s="38"/>
      <c r="P7" s="38"/>
      <c r="Q7" s="38"/>
      <c r="R7" s="38"/>
      <c r="S7" s="38"/>
      <c r="T7" s="38"/>
      <c r="U7" s="38"/>
      <c r="V7" s="38"/>
      <c r="W7" s="38"/>
      <c r="X7" s="38"/>
      <c r="Y7" s="38"/>
      <c r="Z7" s="38"/>
      <c r="AA7" s="38"/>
      <c r="AB7" s="43"/>
      <c r="AC7" s="38"/>
      <c r="AD7" s="38"/>
      <c r="AE7" s="38"/>
      <c r="AF7" s="38"/>
      <c r="AG7" s="11"/>
    </row>
    <row r="8" spans="2:58" s="1" customFormat="1" ht="11.5" customHeight="1" x14ac:dyDescent="0.2">
      <c r="B8" s="46"/>
      <c r="D8" s="841" t="s">
        <v>35</v>
      </c>
      <c r="E8" s="842"/>
      <c r="F8" s="842"/>
      <c r="G8" s="843"/>
      <c r="H8" s="38"/>
      <c r="I8" s="38"/>
      <c r="J8" s="38"/>
      <c r="K8" s="38"/>
      <c r="L8" s="38"/>
      <c r="M8" s="38"/>
      <c r="N8" s="38"/>
      <c r="O8" s="38"/>
      <c r="P8" s="38"/>
      <c r="Q8" s="38"/>
      <c r="R8" s="38"/>
      <c r="S8" s="38"/>
      <c r="T8" s="38"/>
      <c r="U8" s="38"/>
      <c r="V8" s="38"/>
      <c r="W8" s="38"/>
      <c r="X8" s="38"/>
      <c r="Y8" s="38"/>
      <c r="Z8" s="38"/>
      <c r="AA8" s="38"/>
      <c r="AB8" s="38"/>
      <c r="AC8" s="38"/>
      <c r="AD8" s="38"/>
      <c r="AE8" s="38"/>
      <c r="AF8" s="38"/>
      <c r="AG8" s="11"/>
    </row>
    <row r="9" spans="2:58" s="1" customFormat="1" ht="5.15" customHeight="1" x14ac:dyDescent="0.25">
      <c r="B9" s="46"/>
      <c r="G9" s="47"/>
      <c r="H9" s="47"/>
      <c r="I9" s="47"/>
      <c r="J9" s="47"/>
      <c r="K9" s="47"/>
      <c r="L9" s="47"/>
      <c r="M9" s="47"/>
      <c r="N9" s="47"/>
      <c r="O9" s="47"/>
      <c r="P9" s="47"/>
      <c r="Q9" s="47"/>
      <c r="R9" s="47"/>
      <c r="S9" s="47"/>
      <c r="T9" s="48"/>
      <c r="U9" s="47"/>
      <c r="V9" s="47"/>
      <c r="W9" s="47"/>
      <c r="X9" s="47"/>
      <c r="Y9" s="47"/>
      <c r="Z9" s="47"/>
      <c r="AA9" s="47"/>
      <c r="AB9" s="38"/>
      <c r="AC9" s="38"/>
      <c r="AD9" s="38"/>
      <c r="AE9" s="38"/>
      <c r="AF9" s="38"/>
      <c r="AG9" s="11"/>
    </row>
    <row r="10" spans="2:58" s="1" customFormat="1" ht="11.5" customHeight="1" x14ac:dyDescent="0.25">
      <c r="B10" s="46"/>
      <c r="C10" s="38"/>
      <c r="E10" s="38" t="s">
        <v>36</v>
      </c>
      <c r="F10" s="47"/>
      <c r="G10" s="47"/>
      <c r="I10" s="47"/>
      <c r="J10" s="47"/>
      <c r="K10" s="47"/>
      <c r="L10" s="47"/>
      <c r="M10" s="47"/>
      <c r="N10" s="47"/>
      <c r="O10" s="47"/>
      <c r="P10" s="47"/>
      <c r="Q10" s="47"/>
      <c r="R10" s="47"/>
      <c r="S10" s="47"/>
      <c r="T10" s="47"/>
      <c r="U10" s="47"/>
      <c r="V10" s="47"/>
      <c r="W10" s="47"/>
      <c r="X10" s="47"/>
      <c r="Y10" s="47"/>
      <c r="Z10" s="47"/>
      <c r="AA10" s="47"/>
      <c r="AB10" s="38"/>
      <c r="AC10" s="38"/>
      <c r="AD10" s="38"/>
      <c r="AE10" s="38"/>
      <c r="AF10" s="38"/>
      <c r="AG10" s="11"/>
    </row>
    <row r="11" spans="2:58" s="1" customFormat="1" ht="11.5" customHeight="1" x14ac:dyDescent="0.2">
      <c r="B11" s="46"/>
      <c r="C11" s="38"/>
      <c r="E11" s="38"/>
      <c r="F11" s="38" t="s">
        <v>26</v>
      </c>
      <c r="G11" s="38"/>
      <c r="I11" s="38"/>
      <c r="J11" s="38"/>
      <c r="K11" s="38"/>
      <c r="L11" s="38"/>
      <c r="M11" s="38"/>
      <c r="N11" s="38"/>
      <c r="O11" s="38"/>
      <c r="P11" s="38"/>
      <c r="Q11" s="38"/>
      <c r="R11" s="38"/>
      <c r="S11" s="38"/>
      <c r="T11" s="38"/>
      <c r="U11" s="38"/>
      <c r="V11" s="38"/>
      <c r="W11" s="38"/>
      <c r="X11" s="38"/>
      <c r="Y11" s="38"/>
      <c r="Z11" s="38"/>
      <c r="AA11" s="38"/>
      <c r="AB11" s="49">
        <v>0</v>
      </c>
      <c r="AC11" s="38"/>
      <c r="AD11" s="38"/>
      <c r="AE11" s="43" t="s">
        <v>105</v>
      </c>
      <c r="AF11" s="43"/>
      <c r="AG11" s="11"/>
      <c r="AI11" s="38"/>
      <c r="AJ11" s="38"/>
    </row>
    <row r="12" spans="2:58" s="1" customFormat="1" ht="11.5" customHeight="1" thickBot="1" x14ac:dyDescent="0.25">
      <c r="B12" s="46"/>
      <c r="C12" s="38"/>
      <c r="E12" s="38"/>
      <c r="F12" s="38" t="s">
        <v>27</v>
      </c>
      <c r="G12" s="38"/>
      <c r="I12" s="38"/>
      <c r="J12" s="38"/>
      <c r="K12" s="38"/>
      <c r="L12" s="38"/>
      <c r="M12" s="38"/>
      <c r="N12" s="38"/>
      <c r="O12" s="38"/>
      <c r="P12" s="38"/>
      <c r="Q12" s="38"/>
      <c r="R12" s="38"/>
      <c r="S12" s="38"/>
      <c r="T12" s="38"/>
      <c r="U12" s="38"/>
      <c r="V12" s="38"/>
      <c r="W12" s="38"/>
      <c r="X12" s="38"/>
      <c r="Y12" s="38"/>
      <c r="Z12" s="38"/>
      <c r="AA12" s="38"/>
      <c r="AB12" s="50">
        <v>0</v>
      </c>
      <c r="AC12" s="38"/>
      <c r="AD12" s="38"/>
      <c r="AE12" s="43" t="s">
        <v>105</v>
      </c>
      <c r="AF12" s="43"/>
      <c r="AG12" s="11"/>
      <c r="AI12" s="38"/>
      <c r="AJ12" s="38"/>
    </row>
    <row r="13" spans="2:58" s="1" customFormat="1" ht="11.5" customHeight="1" thickTop="1" x14ac:dyDescent="0.2">
      <c r="B13" s="46"/>
      <c r="C13" s="38"/>
      <c r="E13" s="38"/>
      <c r="F13" s="38"/>
      <c r="G13" s="38" t="s">
        <v>38</v>
      </c>
      <c r="I13" s="38"/>
      <c r="J13" s="38"/>
      <c r="K13" s="38"/>
      <c r="L13" s="38"/>
      <c r="M13" s="38"/>
      <c r="N13" s="38"/>
      <c r="O13" s="38"/>
      <c r="P13" s="38"/>
      <c r="Q13" s="38"/>
      <c r="R13" s="38"/>
      <c r="S13" s="38"/>
      <c r="T13" s="38"/>
      <c r="U13" s="38"/>
      <c r="V13" s="38"/>
      <c r="W13" s="38"/>
      <c r="X13" s="38"/>
      <c r="Y13" s="38"/>
      <c r="Z13" s="38"/>
      <c r="AA13" s="38"/>
      <c r="AB13" s="51">
        <f>AB11-AB12</f>
        <v>0</v>
      </c>
      <c r="AC13" s="38"/>
      <c r="AD13" s="38"/>
      <c r="AE13" s="43" t="s">
        <v>105</v>
      </c>
      <c r="AF13" s="43"/>
      <c r="AG13" s="11"/>
      <c r="AI13" s="38"/>
      <c r="AJ13" s="38"/>
    </row>
    <row r="14" spans="2:58" s="1" customFormat="1" ht="5.15" customHeight="1" x14ac:dyDescent="0.2">
      <c r="B14" s="46"/>
      <c r="C14" s="38"/>
      <c r="E14" s="38"/>
      <c r="F14" s="38"/>
      <c r="G14" s="38"/>
      <c r="I14" s="38"/>
      <c r="J14" s="38"/>
      <c r="K14" s="38"/>
      <c r="L14" s="38"/>
      <c r="M14" s="38"/>
      <c r="N14" s="38"/>
      <c r="O14" s="38"/>
      <c r="P14" s="38"/>
      <c r="Q14" s="38"/>
      <c r="R14" s="38"/>
      <c r="S14" s="38"/>
      <c r="T14" s="38"/>
      <c r="U14" s="38"/>
      <c r="V14" s="38"/>
      <c r="W14" s="38"/>
      <c r="X14" s="38"/>
      <c r="Y14" s="38"/>
      <c r="Z14" s="38"/>
      <c r="AA14" s="38"/>
      <c r="AB14" s="51"/>
      <c r="AC14" s="51"/>
      <c r="AD14" s="51"/>
      <c r="AE14" s="43"/>
      <c r="AF14" s="43"/>
      <c r="AG14" s="11"/>
      <c r="AH14" s="51"/>
      <c r="AI14" s="51"/>
      <c r="AJ14" s="51"/>
      <c r="AK14" s="43"/>
    </row>
    <row r="15" spans="2:58" s="1" customFormat="1" ht="12.75" hidden="1" customHeight="1" x14ac:dyDescent="0.35">
      <c r="B15" s="46"/>
      <c r="C15" s="38"/>
      <c r="E15" s="52" t="s">
        <v>59</v>
      </c>
      <c r="F15" s="38"/>
      <c r="G15" s="38"/>
      <c r="I15" s="38"/>
      <c r="J15" s="38"/>
      <c r="K15" s="38"/>
      <c r="L15" s="38"/>
      <c r="M15" s="38"/>
      <c r="N15" s="38"/>
      <c r="O15" s="38"/>
      <c r="P15" s="38"/>
      <c r="Q15" s="38"/>
      <c r="R15" s="38"/>
      <c r="S15" s="38"/>
      <c r="T15" s="38"/>
      <c r="U15" s="38"/>
      <c r="V15" s="38"/>
      <c r="W15" s="38"/>
      <c r="X15" s="38"/>
      <c r="Y15" s="38"/>
      <c r="Z15" s="38"/>
      <c r="AA15" s="38"/>
      <c r="AB15" s="53">
        <f>(16358.3/1055.0559)*1.1023</f>
        <v>17.090804468275092</v>
      </c>
      <c r="AC15" s="54"/>
      <c r="AD15" s="54"/>
      <c r="AE15" s="55" t="s">
        <v>152</v>
      </c>
      <c r="AF15" s="55"/>
      <c r="AG15" s="11"/>
      <c r="AH15" s="54"/>
      <c r="AI15" s="54"/>
      <c r="AJ15" s="54"/>
      <c r="AK15" s="55"/>
    </row>
    <row r="16" spans="2:58" s="1" customFormat="1" ht="7" hidden="1" customHeight="1" x14ac:dyDescent="0.2">
      <c r="B16" s="46"/>
      <c r="C16" s="38"/>
      <c r="E16" s="52"/>
      <c r="F16" s="38"/>
      <c r="G16" s="38"/>
      <c r="I16" s="38"/>
      <c r="J16" s="38"/>
      <c r="K16" s="38"/>
      <c r="L16" s="38"/>
      <c r="M16" s="38"/>
      <c r="N16" s="38"/>
      <c r="O16" s="38"/>
      <c r="P16" s="38"/>
      <c r="Q16" s="38"/>
      <c r="R16" s="38"/>
      <c r="S16" s="38"/>
      <c r="T16" s="38"/>
      <c r="U16" s="38"/>
      <c r="V16" s="38"/>
      <c r="W16" s="38"/>
      <c r="X16" s="38"/>
      <c r="Y16" s="38"/>
      <c r="Z16" s="38"/>
      <c r="AA16" s="38"/>
      <c r="AB16" s="54"/>
      <c r="AC16" s="54"/>
      <c r="AD16" s="54"/>
      <c r="AE16" s="55"/>
      <c r="AF16" s="55"/>
      <c r="AG16" s="11"/>
      <c r="AH16" s="54"/>
      <c r="AI16" s="54"/>
      <c r="AJ16" s="54"/>
      <c r="AK16" s="55"/>
    </row>
    <row r="17" spans="2:37" s="1" customFormat="1" ht="11.5" customHeight="1" x14ac:dyDescent="0.35">
      <c r="B17" s="46"/>
      <c r="C17" s="38"/>
      <c r="E17" s="15" t="s">
        <v>40</v>
      </c>
      <c r="F17" s="38"/>
      <c r="G17" s="38"/>
      <c r="I17" s="38"/>
      <c r="J17" s="38"/>
      <c r="K17" s="38"/>
      <c r="L17" s="38"/>
      <c r="M17" s="38"/>
      <c r="N17" s="38"/>
      <c r="O17" s="38"/>
      <c r="P17" s="38"/>
      <c r="Q17" s="38"/>
      <c r="R17" s="38"/>
      <c r="S17" s="38"/>
      <c r="T17" s="38"/>
      <c r="U17" s="38"/>
      <c r="V17" s="38"/>
      <c r="W17" s="38"/>
      <c r="X17" s="38"/>
      <c r="Y17" s="38"/>
      <c r="Z17" s="38"/>
      <c r="AA17" s="38"/>
      <c r="AB17" s="56">
        <f>AB13/AB15</f>
        <v>0</v>
      </c>
      <c r="AC17" s="56"/>
      <c r="AD17" s="56"/>
      <c r="AE17" s="43" t="s">
        <v>153</v>
      </c>
      <c r="AF17" s="43"/>
      <c r="AG17" s="11"/>
      <c r="AH17" s="56"/>
      <c r="AI17" s="56"/>
      <c r="AJ17" s="56"/>
      <c r="AK17" s="43"/>
    </row>
    <row r="18" spans="2:37" s="1" customFormat="1" ht="11.5" customHeight="1" x14ac:dyDescent="0.2">
      <c r="B18" s="46"/>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11"/>
    </row>
    <row r="19" spans="2:37" s="1" customFormat="1" ht="11.5" customHeight="1" x14ac:dyDescent="0.2">
      <c r="B19" s="46"/>
      <c r="D19" s="841" t="s">
        <v>28</v>
      </c>
      <c r="E19" s="842"/>
      <c r="F19" s="842"/>
      <c r="G19" s="843"/>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11"/>
    </row>
    <row r="20" spans="2:37" s="1" customFormat="1" ht="5.15" customHeight="1" x14ac:dyDescent="0.25">
      <c r="B20" s="46"/>
      <c r="G20" s="47"/>
      <c r="H20" s="47"/>
      <c r="I20" s="47"/>
      <c r="J20" s="47"/>
      <c r="K20" s="47"/>
      <c r="L20" s="47"/>
      <c r="M20" s="47"/>
      <c r="N20" s="47"/>
      <c r="O20" s="47"/>
      <c r="P20" s="47"/>
      <c r="Q20" s="47"/>
      <c r="R20" s="47"/>
      <c r="S20" s="47"/>
      <c r="T20" s="47"/>
      <c r="U20" s="47"/>
      <c r="V20" s="47"/>
      <c r="W20" s="47"/>
      <c r="X20" s="47"/>
      <c r="Y20" s="47"/>
      <c r="Z20" s="47"/>
      <c r="AA20" s="47"/>
      <c r="AB20" s="38"/>
      <c r="AC20" s="38"/>
      <c r="AD20" s="38"/>
      <c r="AE20" s="38"/>
      <c r="AF20" s="38"/>
      <c r="AG20" s="11"/>
    </row>
    <row r="21" spans="2:37" s="1" customFormat="1" ht="11.5" customHeight="1" x14ac:dyDescent="0.25">
      <c r="B21" s="46"/>
      <c r="C21" s="38"/>
      <c r="E21" s="38" t="s">
        <v>31</v>
      </c>
      <c r="F21" s="47"/>
      <c r="G21" s="47"/>
      <c r="I21" s="47"/>
      <c r="J21" s="47"/>
      <c r="K21" s="47"/>
      <c r="L21" s="47"/>
      <c r="M21" s="47"/>
      <c r="N21" s="47"/>
      <c r="O21" s="47"/>
      <c r="P21" s="47"/>
      <c r="Q21" s="47"/>
      <c r="R21" s="47"/>
      <c r="S21" s="47"/>
      <c r="T21" s="47"/>
      <c r="U21" s="47"/>
      <c r="V21" s="47"/>
      <c r="W21" s="47"/>
      <c r="X21" s="47"/>
      <c r="Y21" s="47"/>
      <c r="Z21" s="47"/>
      <c r="AA21" s="47"/>
      <c r="AB21" s="38"/>
      <c r="AC21" s="38"/>
      <c r="AD21" s="38"/>
      <c r="AE21" s="38"/>
      <c r="AF21" s="38"/>
      <c r="AG21" s="11"/>
    </row>
    <row r="22" spans="2:37" s="1" customFormat="1" ht="11.5" customHeight="1" x14ac:dyDescent="0.2">
      <c r="B22" s="46"/>
      <c r="C22" s="38"/>
      <c r="E22" s="38"/>
      <c r="F22" s="38" t="s">
        <v>26</v>
      </c>
      <c r="G22" s="38"/>
      <c r="I22" s="38"/>
      <c r="J22" s="38"/>
      <c r="K22" s="38"/>
      <c r="L22" s="38"/>
      <c r="M22" s="38"/>
      <c r="N22" s="38"/>
      <c r="O22" s="38"/>
      <c r="P22" s="38"/>
      <c r="Q22" s="38"/>
      <c r="R22" s="38"/>
      <c r="S22" s="38"/>
      <c r="T22" s="38"/>
      <c r="U22" s="38"/>
      <c r="V22" s="38"/>
      <c r="W22" s="38"/>
      <c r="X22" s="38"/>
      <c r="Y22" s="38"/>
      <c r="Z22" s="38"/>
      <c r="AA22" s="38"/>
      <c r="AB22" s="49">
        <v>0</v>
      </c>
      <c r="AC22" s="38"/>
      <c r="AD22" s="38"/>
      <c r="AE22" s="43" t="s">
        <v>105</v>
      </c>
      <c r="AF22" s="43"/>
      <c r="AG22" s="11"/>
    </row>
    <row r="23" spans="2:37" s="1" customFormat="1" ht="11.5" customHeight="1" thickBot="1" x14ac:dyDescent="0.25">
      <c r="B23" s="46"/>
      <c r="C23" s="38"/>
      <c r="E23" s="38"/>
      <c r="F23" s="38" t="s">
        <v>27</v>
      </c>
      <c r="G23" s="38"/>
      <c r="I23" s="38"/>
      <c r="J23" s="38"/>
      <c r="K23" s="38"/>
      <c r="L23" s="38"/>
      <c r="M23" s="38"/>
      <c r="N23" s="38"/>
      <c r="O23" s="38"/>
      <c r="P23" s="38"/>
      <c r="Q23" s="38"/>
      <c r="R23" s="38"/>
      <c r="S23" s="38"/>
      <c r="T23" s="38"/>
      <c r="U23" s="38"/>
      <c r="V23" s="38"/>
      <c r="W23" s="38"/>
      <c r="X23" s="38"/>
      <c r="Y23" s="38"/>
      <c r="Z23" s="38"/>
      <c r="AA23" s="38"/>
      <c r="AB23" s="50">
        <v>0</v>
      </c>
      <c r="AC23" s="38"/>
      <c r="AD23" s="38"/>
      <c r="AE23" s="43" t="s">
        <v>105</v>
      </c>
      <c r="AF23" s="43"/>
      <c r="AG23" s="11"/>
    </row>
    <row r="24" spans="2:37" s="1" customFormat="1" ht="11.5" customHeight="1" thickTop="1" x14ac:dyDescent="0.2">
      <c r="B24" s="46"/>
      <c r="C24" s="38"/>
      <c r="E24" s="38"/>
      <c r="F24" s="38"/>
      <c r="G24" s="38" t="s">
        <v>32</v>
      </c>
      <c r="I24" s="38"/>
      <c r="J24" s="38"/>
      <c r="K24" s="38"/>
      <c r="L24" s="38"/>
      <c r="M24" s="38"/>
      <c r="N24" s="38"/>
      <c r="O24" s="38"/>
      <c r="P24" s="38"/>
      <c r="Q24" s="38"/>
      <c r="R24" s="38"/>
      <c r="S24" s="38"/>
      <c r="T24" s="38"/>
      <c r="U24" s="38"/>
      <c r="V24" s="38"/>
      <c r="W24" s="38"/>
      <c r="X24" s="38"/>
      <c r="Y24" s="38"/>
      <c r="Z24" s="38"/>
      <c r="AA24" s="38"/>
      <c r="AB24" s="51">
        <f>AB22-AB23</f>
        <v>0</v>
      </c>
      <c r="AC24" s="38"/>
      <c r="AD24" s="38"/>
      <c r="AE24" s="43" t="s">
        <v>105</v>
      </c>
      <c r="AF24" s="43"/>
      <c r="AG24" s="11"/>
    </row>
    <row r="25" spans="2:37" s="1" customFormat="1" ht="5.15" customHeight="1" x14ac:dyDescent="0.2">
      <c r="B25" s="46"/>
      <c r="C25" s="38"/>
      <c r="E25" s="38"/>
      <c r="F25" s="38"/>
      <c r="G25" s="38"/>
      <c r="I25" s="38"/>
      <c r="J25" s="38"/>
      <c r="K25" s="38"/>
      <c r="L25" s="38"/>
      <c r="M25" s="38"/>
      <c r="N25" s="38"/>
      <c r="O25" s="38"/>
      <c r="P25" s="38"/>
      <c r="Q25" s="38"/>
      <c r="R25" s="38"/>
      <c r="S25" s="38"/>
      <c r="T25" s="38"/>
      <c r="U25" s="38"/>
      <c r="V25" s="38"/>
      <c r="W25" s="38"/>
      <c r="X25" s="38"/>
      <c r="Y25" s="38"/>
      <c r="Z25" s="38"/>
      <c r="AA25" s="38"/>
      <c r="AB25" s="51"/>
      <c r="AC25" s="51"/>
      <c r="AD25" s="51"/>
      <c r="AE25" s="43"/>
      <c r="AF25" s="43"/>
      <c r="AG25" s="11"/>
    </row>
    <row r="26" spans="2:37" s="1" customFormat="1" ht="12.75" hidden="1" customHeight="1" x14ac:dyDescent="0.35">
      <c r="B26" s="46"/>
      <c r="C26" s="38"/>
      <c r="E26" s="52" t="s">
        <v>60</v>
      </c>
      <c r="F26" s="38"/>
      <c r="G26" s="38"/>
      <c r="I26" s="38"/>
      <c r="J26" s="38"/>
      <c r="K26" s="38"/>
      <c r="L26" s="38"/>
      <c r="M26" s="38"/>
      <c r="N26" s="38"/>
      <c r="O26" s="38"/>
      <c r="P26" s="38"/>
      <c r="Q26" s="38"/>
      <c r="R26" s="38"/>
      <c r="S26" s="38"/>
      <c r="T26" s="38"/>
      <c r="U26" s="38"/>
      <c r="V26" s="38"/>
      <c r="W26" s="38"/>
      <c r="X26" s="38"/>
      <c r="Y26" s="38"/>
      <c r="Z26" s="38"/>
      <c r="AA26" s="38"/>
      <c r="AB26" s="53">
        <f>(12176.56/1055.0559)*1.1023</f>
        <v>12.72181131634826</v>
      </c>
      <c r="AC26" s="54"/>
      <c r="AD26" s="54"/>
      <c r="AE26" s="55" t="s">
        <v>152</v>
      </c>
      <c r="AF26" s="55"/>
      <c r="AG26" s="11"/>
    </row>
    <row r="27" spans="2:37" s="1" customFormat="1" ht="5.15" hidden="1" customHeight="1" x14ac:dyDescent="0.2">
      <c r="B27" s="46"/>
      <c r="C27" s="38"/>
      <c r="E27" s="38"/>
      <c r="F27" s="38"/>
      <c r="G27" s="38"/>
      <c r="I27" s="38"/>
      <c r="J27" s="38"/>
      <c r="K27" s="38"/>
      <c r="L27" s="38"/>
      <c r="M27" s="38"/>
      <c r="N27" s="38"/>
      <c r="O27" s="38"/>
      <c r="P27" s="38"/>
      <c r="Q27" s="38"/>
      <c r="R27" s="38"/>
      <c r="S27" s="38"/>
      <c r="T27" s="38"/>
      <c r="U27" s="38"/>
      <c r="V27" s="38"/>
      <c r="W27" s="38"/>
      <c r="X27" s="38"/>
      <c r="Y27" s="38"/>
      <c r="Z27" s="38"/>
      <c r="AA27" s="38"/>
      <c r="AB27" s="51"/>
      <c r="AC27" s="51"/>
      <c r="AD27" s="51"/>
      <c r="AE27" s="43"/>
      <c r="AF27" s="43"/>
      <c r="AG27" s="11"/>
    </row>
    <row r="28" spans="2:37" s="1" customFormat="1" ht="11.5" customHeight="1" x14ac:dyDescent="0.35">
      <c r="B28" s="46"/>
      <c r="C28" s="38"/>
      <c r="E28" s="57" t="s">
        <v>88</v>
      </c>
      <c r="F28" s="38"/>
      <c r="G28" s="38"/>
      <c r="I28" s="38"/>
      <c r="J28" s="38"/>
      <c r="K28" s="38"/>
      <c r="L28" s="38"/>
      <c r="M28" s="38"/>
      <c r="N28" s="38"/>
      <c r="O28" s="38"/>
      <c r="P28" s="38"/>
      <c r="Q28" s="38"/>
      <c r="R28" s="38"/>
      <c r="S28" s="38"/>
      <c r="T28" s="38"/>
      <c r="U28" s="38"/>
      <c r="V28" s="38"/>
      <c r="W28" s="38"/>
      <c r="X28" s="38"/>
      <c r="Y28" s="38"/>
      <c r="Z28" s="38"/>
      <c r="AA28" s="38"/>
      <c r="AB28" s="56">
        <f>AB24/AB26</f>
        <v>0</v>
      </c>
      <c r="AC28" s="56"/>
      <c r="AD28" s="56"/>
      <c r="AE28" s="43" t="s">
        <v>153</v>
      </c>
      <c r="AF28" s="43"/>
      <c r="AG28" s="11"/>
    </row>
    <row r="29" spans="2:37" s="1" customFormat="1" ht="11.5" customHeight="1" x14ac:dyDescent="0.2">
      <c r="B29" s="46"/>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51"/>
      <c r="AC29" s="51"/>
      <c r="AD29" s="51"/>
      <c r="AE29" s="43"/>
      <c r="AF29" s="43"/>
      <c r="AG29" s="11"/>
      <c r="AH29" s="2"/>
      <c r="AK29" s="2"/>
    </row>
    <row r="30" spans="2:37" s="1" customFormat="1" ht="11.5" customHeight="1" x14ac:dyDescent="0.2">
      <c r="B30" s="46"/>
      <c r="D30" s="841" t="s">
        <v>86</v>
      </c>
      <c r="E30" s="842"/>
      <c r="F30" s="842"/>
      <c r="G30" s="843"/>
      <c r="P30" s="38"/>
      <c r="Q30" s="38"/>
      <c r="R30" s="38"/>
      <c r="S30" s="38"/>
      <c r="T30" s="38"/>
      <c r="U30" s="38"/>
      <c r="V30" s="38"/>
      <c r="W30" s="38"/>
      <c r="X30" s="38"/>
      <c r="Y30" s="38"/>
      <c r="Z30" s="38"/>
      <c r="AA30" s="38"/>
      <c r="AB30" s="38"/>
      <c r="AC30" s="38"/>
      <c r="AD30" s="38"/>
      <c r="AE30" s="38"/>
      <c r="AF30" s="38"/>
      <c r="AG30" s="11"/>
      <c r="AH30" s="2"/>
      <c r="AK30" s="2"/>
    </row>
    <row r="31" spans="2:37" s="1" customFormat="1" ht="5.15" customHeight="1" x14ac:dyDescent="0.25">
      <c r="B31" s="46"/>
      <c r="C31" s="38"/>
      <c r="D31" s="38"/>
      <c r="E31" s="38"/>
      <c r="F31" s="47"/>
      <c r="G31" s="47"/>
      <c r="H31" s="47"/>
      <c r="I31" s="47"/>
      <c r="J31" s="47"/>
      <c r="K31" s="47"/>
      <c r="L31" s="47"/>
      <c r="M31" s="47"/>
      <c r="N31" s="47"/>
      <c r="O31" s="47"/>
      <c r="P31" s="47"/>
      <c r="Q31" s="47"/>
      <c r="R31" s="47"/>
      <c r="S31" s="47"/>
      <c r="T31" s="47"/>
      <c r="U31" s="47"/>
      <c r="V31" s="47"/>
      <c r="W31" s="47"/>
      <c r="X31" s="47"/>
      <c r="Y31" s="47"/>
      <c r="Z31" s="47"/>
      <c r="AA31" s="47"/>
      <c r="AB31" s="38"/>
      <c r="AC31" s="38"/>
      <c r="AD31" s="38"/>
      <c r="AE31" s="38"/>
      <c r="AF31" s="38"/>
      <c r="AG31" s="11"/>
      <c r="AH31" s="2"/>
      <c r="AK31" s="2"/>
    </row>
    <row r="32" spans="2:37" s="1" customFormat="1" ht="11.5" customHeight="1" x14ac:dyDescent="0.25">
      <c r="B32" s="46"/>
      <c r="C32" s="38"/>
      <c r="E32" s="38" t="s">
        <v>37</v>
      </c>
      <c r="F32" s="47"/>
      <c r="G32" s="47"/>
      <c r="I32" s="47"/>
      <c r="J32" s="47"/>
      <c r="K32" s="47"/>
      <c r="L32" s="47"/>
      <c r="M32" s="47"/>
      <c r="N32" s="47"/>
      <c r="O32" s="47"/>
      <c r="P32" s="47"/>
      <c r="Q32" s="47"/>
      <c r="R32" s="47"/>
      <c r="S32" s="47"/>
      <c r="T32" s="47"/>
      <c r="U32" s="47"/>
      <c r="V32" s="47"/>
      <c r="W32" s="47"/>
      <c r="X32" s="47"/>
      <c r="Y32" s="47"/>
      <c r="Z32" s="47"/>
      <c r="AA32" s="47"/>
      <c r="AB32" s="38"/>
      <c r="AC32" s="38"/>
      <c r="AD32" s="38"/>
      <c r="AE32" s="38"/>
      <c r="AF32" s="38"/>
      <c r="AG32" s="11"/>
      <c r="AH32" s="2"/>
      <c r="AK32" s="2"/>
    </row>
    <row r="33" spans="2:37" s="1" customFormat="1" ht="11.5" customHeight="1" x14ac:dyDescent="0.2">
      <c r="B33" s="46"/>
      <c r="C33" s="38"/>
      <c r="E33" s="38"/>
      <c r="F33" s="38" t="s">
        <v>26</v>
      </c>
      <c r="G33" s="38"/>
      <c r="I33" s="38"/>
      <c r="J33" s="38"/>
      <c r="K33" s="38"/>
      <c r="L33" s="38"/>
      <c r="M33" s="38"/>
      <c r="N33" s="38"/>
      <c r="O33" s="38"/>
      <c r="P33" s="38"/>
      <c r="Q33" s="38"/>
      <c r="R33" s="38"/>
      <c r="S33" s="38"/>
      <c r="T33" s="38"/>
      <c r="U33" s="38"/>
      <c r="V33" s="38"/>
      <c r="W33" s="38"/>
      <c r="X33" s="38"/>
      <c r="Y33" s="38"/>
      <c r="Z33" s="38"/>
      <c r="AA33" s="38"/>
      <c r="AB33" s="49">
        <v>0</v>
      </c>
      <c r="AC33" s="38"/>
      <c r="AD33" s="38"/>
      <c r="AE33" s="43" t="s">
        <v>105</v>
      </c>
      <c r="AF33" s="43"/>
      <c r="AG33" s="11"/>
      <c r="AH33" s="2"/>
      <c r="AK33" s="2"/>
    </row>
    <row r="34" spans="2:37" s="1" customFormat="1" ht="11.5" customHeight="1" thickBot="1" x14ac:dyDescent="0.25">
      <c r="B34" s="46"/>
      <c r="C34" s="38"/>
      <c r="E34" s="38"/>
      <c r="F34" s="38" t="s">
        <v>27</v>
      </c>
      <c r="G34" s="38"/>
      <c r="I34" s="38"/>
      <c r="J34" s="38"/>
      <c r="K34" s="38"/>
      <c r="L34" s="38"/>
      <c r="M34" s="38"/>
      <c r="N34" s="38"/>
      <c r="O34" s="38"/>
      <c r="P34" s="38"/>
      <c r="Q34" s="38"/>
      <c r="R34" s="38"/>
      <c r="S34" s="38"/>
      <c r="T34" s="38"/>
      <c r="U34" s="38"/>
      <c r="V34" s="38"/>
      <c r="W34" s="38"/>
      <c r="X34" s="38"/>
      <c r="Y34" s="38"/>
      <c r="Z34" s="38"/>
      <c r="AA34" s="38"/>
      <c r="AB34" s="50">
        <v>0</v>
      </c>
      <c r="AC34" s="38"/>
      <c r="AD34" s="38"/>
      <c r="AE34" s="43" t="s">
        <v>105</v>
      </c>
      <c r="AF34" s="43"/>
      <c r="AG34" s="11"/>
      <c r="AH34" s="2"/>
    </row>
    <row r="35" spans="2:37" s="1" customFormat="1" ht="11.5" customHeight="1" thickTop="1" x14ac:dyDescent="0.2">
      <c r="B35" s="46"/>
      <c r="C35" s="38"/>
      <c r="E35" s="38"/>
      <c r="F35" s="38"/>
      <c r="G35" s="38" t="s">
        <v>57</v>
      </c>
      <c r="I35" s="38"/>
      <c r="J35" s="38"/>
      <c r="K35" s="38"/>
      <c r="L35" s="38"/>
      <c r="M35" s="38"/>
      <c r="N35" s="38"/>
      <c r="O35" s="38"/>
      <c r="P35" s="38"/>
      <c r="Q35" s="38"/>
      <c r="R35" s="38"/>
      <c r="S35" s="38"/>
      <c r="T35" s="38"/>
      <c r="U35" s="38"/>
      <c r="V35" s="38"/>
      <c r="W35" s="38"/>
      <c r="X35" s="38"/>
      <c r="Y35" s="38"/>
      <c r="Z35" s="38"/>
      <c r="AA35" s="38"/>
      <c r="AB35" s="51">
        <f>AB33-AB34</f>
        <v>0</v>
      </c>
      <c r="AC35" s="38"/>
      <c r="AD35" s="38"/>
      <c r="AE35" s="43" t="s">
        <v>105</v>
      </c>
      <c r="AF35" s="43"/>
      <c r="AG35" s="11"/>
      <c r="AH35" s="2"/>
      <c r="AK35" s="2"/>
    </row>
    <row r="36" spans="2:37" s="1" customFormat="1" ht="5.15" customHeight="1" x14ac:dyDescent="0.2">
      <c r="B36" s="46"/>
      <c r="C36" s="38"/>
      <c r="E36" s="38"/>
      <c r="F36" s="38"/>
      <c r="G36" s="38"/>
      <c r="I36" s="38"/>
      <c r="J36" s="38"/>
      <c r="K36" s="38"/>
      <c r="L36" s="38"/>
      <c r="M36" s="38"/>
      <c r="N36" s="38"/>
      <c r="O36" s="38"/>
      <c r="P36" s="38"/>
      <c r="Q36" s="38"/>
      <c r="R36" s="38"/>
      <c r="S36" s="38"/>
      <c r="T36" s="38"/>
      <c r="U36" s="38"/>
      <c r="V36" s="38"/>
      <c r="W36" s="38"/>
      <c r="X36" s="38"/>
      <c r="Y36" s="38"/>
      <c r="Z36" s="38"/>
      <c r="AA36" s="38"/>
      <c r="AB36" s="51"/>
      <c r="AC36" s="51"/>
      <c r="AD36" s="51"/>
      <c r="AE36" s="43"/>
      <c r="AF36" s="43"/>
      <c r="AG36" s="11"/>
      <c r="AH36" s="2"/>
      <c r="AK36" s="2"/>
    </row>
    <row r="37" spans="2:37" s="1" customFormat="1" ht="12.75" hidden="1" customHeight="1" x14ac:dyDescent="0.35">
      <c r="B37" s="46"/>
      <c r="C37" s="38"/>
      <c r="E37" s="52" t="s">
        <v>61</v>
      </c>
      <c r="F37" s="38"/>
      <c r="G37" s="38"/>
      <c r="I37" s="38"/>
      <c r="J37" s="38"/>
      <c r="K37" s="38"/>
      <c r="L37" s="38"/>
      <c r="M37" s="38"/>
      <c r="N37" s="38"/>
      <c r="O37" s="38"/>
      <c r="P37" s="38"/>
      <c r="Q37" s="38"/>
      <c r="R37" s="38"/>
      <c r="S37" s="38"/>
      <c r="T37" s="38"/>
      <c r="U37" s="38"/>
      <c r="V37" s="38"/>
      <c r="W37" s="38"/>
      <c r="X37" s="38"/>
      <c r="Y37" s="38"/>
      <c r="Z37" s="38"/>
      <c r="AA37" s="38"/>
      <c r="AB37" s="53">
        <f>(12954.31/1055.0559)*1.1023</f>
        <v>13.534388000673708</v>
      </c>
      <c r="AC37" s="54"/>
      <c r="AD37" s="54"/>
      <c r="AE37" s="55" t="s">
        <v>152</v>
      </c>
      <c r="AF37" s="55"/>
      <c r="AG37" s="11"/>
      <c r="AH37" s="2"/>
      <c r="AK37" s="2"/>
    </row>
    <row r="38" spans="2:37" s="1" customFormat="1" ht="7" hidden="1" customHeight="1" x14ac:dyDescent="0.2">
      <c r="B38" s="46"/>
      <c r="C38" s="38"/>
      <c r="E38" s="52"/>
      <c r="F38" s="38"/>
      <c r="G38" s="38"/>
      <c r="I38" s="38"/>
      <c r="J38" s="38"/>
      <c r="K38" s="38"/>
      <c r="L38" s="38"/>
      <c r="M38" s="38"/>
      <c r="N38" s="38"/>
      <c r="O38" s="38"/>
      <c r="P38" s="38"/>
      <c r="Q38" s="38"/>
      <c r="R38" s="38"/>
      <c r="S38" s="38"/>
      <c r="T38" s="38"/>
      <c r="U38" s="38"/>
      <c r="V38" s="38"/>
      <c r="W38" s="38"/>
      <c r="X38" s="38"/>
      <c r="Y38" s="38"/>
      <c r="Z38" s="38"/>
      <c r="AA38" s="38"/>
      <c r="AB38" s="54"/>
      <c r="AC38" s="54"/>
      <c r="AD38" s="54"/>
      <c r="AE38" s="43"/>
      <c r="AF38" s="43"/>
      <c r="AG38" s="11"/>
      <c r="AH38" s="2"/>
      <c r="AK38" s="2"/>
    </row>
    <row r="39" spans="2:37" s="1" customFormat="1" ht="11.5" customHeight="1" x14ac:dyDescent="0.35">
      <c r="B39" s="46"/>
      <c r="C39" s="38"/>
      <c r="E39" s="57" t="s">
        <v>58</v>
      </c>
      <c r="F39" s="38"/>
      <c r="G39" s="38"/>
      <c r="I39" s="38"/>
      <c r="J39" s="38"/>
      <c r="K39" s="38"/>
      <c r="L39" s="38"/>
      <c r="M39" s="38"/>
      <c r="N39" s="38"/>
      <c r="O39" s="38"/>
      <c r="P39" s="38"/>
      <c r="Q39" s="38"/>
      <c r="R39" s="38"/>
      <c r="S39" s="38"/>
      <c r="T39" s="38"/>
      <c r="U39" s="38"/>
      <c r="V39" s="38"/>
      <c r="W39" s="38"/>
      <c r="X39" s="38"/>
      <c r="Y39" s="38"/>
      <c r="Z39" s="38"/>
      <c r="AA39" s="38"/>
      <c r="AB39" s="56">
        <f>AB35/AB37</f>
        <v>0</v>
      </c>
      <c r="AC39" s="56"/>
      <c r="AD39" s="56"/>
      <c r="AE39" s="43" t="s">
        <v>153</v>
      </c>
      <c r="AF39" s="43"/>
      <c r="AG39" s="11"/>
      <c r="AH39" s="2"/>
      <c r="AK39" s="2"/>
    </row>
    <row r="40" spans="2:37" s="1" customFormat="1" ht="11.5" customHeight="1" x14ac:dyDescent="0.2">
      <c r="B40" s="46"/>
      <c r="C40" s="38"/>
      <c r="D40" s="38"/>
      <c r="E40" s="52"/>
      <c r="F40" s="38"/>
      <c r="G40" s="38"/>
      <c r="H40" s="38"/>
      <c r="I40" s="38"/>
      <c r="J40" s="38"/>
      <c r="K40" s="38"/>
      <c r="L40" s="38"/>
      <c r="M40" s="38"/>
      <c r="N40" s="38"/>
      <c r="O40" s="38"/>
      <c r="P40" s="38"/>
      <c r="Q40" s="38"/>
      <c r="R40" s="38"/>
      <c r="S40" s="38"/>
      <c r="T40" s="38"/>
      <c r="U40" s="38"/>
      <c r="V40" s="38"/>
      <c r="W40" s="38"/>
      <c r="X40" s="38"/>
      <c r="Y40" s="38"/>
      <c r="Z40" s="38"/>
      <c r="AA40" s="38"/>
      <c r="AB40" s="54"/>
      <c r="AC40" s="54"/>
      <c r="AD40" s="54"/>
      <c r="AE40" s="55"/>
      <c r="AF40" s="55"/>
      <c r="AG40" s="11"/>
      <c r="AH40" s="2"/>
      <c r="AK40" s="2"/>
    </row>
    <row r="41" spans="2:37" s="1" customFormat="1" ht="11.5" customHeight="1" x14ac:dyDescent="0.2">
      <c r="B41" s="46"/>
      <c r="D41" s="841" t="s">
        <v>158</v>
      </c>
      <c r="E41" s="842"/>
      <c r="F41" s="842"/>
      <c r="G41" s="842"/>
      <c r="H41" s="842"/>
      <c r="I41" s="842"/>
      <c r="J41" s="842"/>
      <c r="K41" s="842"/>
      <c r="L41" s="842"/>
      <c r="M41" s="842"/>
      <c r="N41" s="843"/>
      <c r="O41" s="38"/>
      <c r="P41" s="38"/>
      <c r="Q41" s="38"/>
      <c r="R41" s="38"/>
      <c r="S41" s="38"/>
      <c r="T41" s="38"/>
      <c r="U41" s="38"/>
      <c r="V41" s="38"/>
      <c r="W41" s="38"/>
      <c r="X41" s="38"/>
      <c r="Y41" s="38"/>
      <c r="Z41" s="38"/>
      <c r="AA41" s="38"/>
      <c r="AB41" s="54"/>
      <c r="AC41" s="54"/>
      <c r="AD41" s="54"/>
      <c r="AE41" s="55"/>
      <c r="AF41" s="55"/>
      <c r="AG41" s="11"/>
      <c r="AH41" s="2"/>
      <c r="AK41" s="2"/>
    </row>
    <row r="42" spans="2:37" s="1" customFormat="1" ht="5.15" customHeight="1" x14ac:dyDescent="0.2">
      <c r="B42" s="46"/>
      <c r="C42" s="38"/>
      <c r="D42" s="38"/>
      <c r="E42" s="52"/>
      <c r="F42" s="38"/>
      <c r="G42" s="38"/>
      <c r="H42" s="38"/>
      <c r="I42" s="38"/>
      <c r="J42" s="38"/>
      <c r="K42" s="38"/>
      <c r="L42" s="38"/>
      <c r="M42" s="38"/>
      <c r="N42" s="38"/>
      <c r="O42" s="38"/>
      <c r="P42" s="38"/>
      <c r="Q42" s="38"/>
      <c r="R42" s="38"/>
      <c r="S42" s="38"/>
      <c r="T42" s="38"/>
      <c r="U42" s="38"/>
      <c r="V42" s="38"/>
      <c r="W42" s="38"/>
      <c r="X42" s="38"/>
      <c r="Y42" s="38"/>
      <c r="Z42" s="38"/>
      <c r="AA42" s="38"/>
      <c r="AB42" s="54"/>
      <c r="AC42" s="54"/>
      <c r="AD42" s="54"/>
      <c r="AE42" s="55"/>
      <c r="AF42" s="55"/>
      <c r="AG42" s="11"/>
      <c r="AH42" s="2"/>
      <c r="AK42" s="2"/>
    </row>
    <row r="43" spans="2:37" s="1" customFormat="1" ht="11.5" customHeight="1" x14ac:dyDescent="0.2">
      <c r="B43" s="46"/>
      <c r="C43" s="38"/>
      <c r="D43" s="38"/>
      <c r="E43" s="38" t="s">
        <v>160</v>
      </c>
      <c r="F43" s="38"/>
      <c r="G43" s="38"/>
      <c r="H43" s="38"/>
      <c r="I43" s="38"/>
      <c r="J43" s="38"/>
      <c r="K43" s="38"/>
      <c r="L43" s="38"/>
      <c r="M43" s="38"/>
      <c r="N43" s="38"/>
      <c r="O43" s="38"/>
      <c r="P43" s="38"/>
      <c r="Q43" s="38"/>
      <c r="R43" s="38"/>
      <c r="S43" s="38"/>
      <c r="T43" s="38"/>
      <c r="U43" s="38"/>
      <c r="V43" s="38"/>
      <c r="W43" s="38"/>
      <c r="X43" s="38"/>
      <c r="Y43" s="38"/>
      <c r="Z43" s="38"/>
      <c r="AA43" s="38"/>
      <c r="AB43" s="54"/>
      <c r="AC43" s="54"/>
      <c r="AD43" s="54"/>
      <c r="AE43" s="55"/>
      <c r="AF43" s="55"/>
      <c r="AG43" s="11"/>
      <c r="AH43" s="2"/>
      <c r="AK43" s="2"/>
    </row>
    <row r="44" spans="2:37" s="1" customFormat="1" ht="11.5" customHeight="1" x14ac:dyDescent="0.2">
      <c r="B44" s="46"/>
      <c r="C44" s="38"/>
      <c r="D44" s="38"/>
      <c r="E44" s="104"/>
      <c r="F44" s="38" t="s">
        <v>156</v>
      </c>
      <c r="G44" s="104"/>
      <c r="H44" s="104"/>
      <c r="J44" s="38"/>
      <c r="O44" s="38"/>
      <c r="P44" s="38"/>
      <c r="Q44" s="38"/>
      <c r="R44" s="38"/>
      <c r="S44" s="38"/>
      <c r="T44" s="38"/>
      <c r="U44" s="38"/>
      <c r="V44" s="38"/>
      <c r="W44" s="38"/>
      <c r="X44" s="38"/>
      <c r="Y44" s="38"/>
      <c r="Z44" s="38"/>
      <c r="AA44" s="38"/>
      <c r="AB44" s="49">
        <v>0</v>
      </c>
      <c r="AC44" s="56"/>
      <c r="AD44" s="56"/>
      <c r="AE44" s="43" t="s">
        <v>105</v>
      </c>
      <c r="AF44" s="55"/>
      <c r="AG44" s="11"/>
      <c r="AH44" s="2"/>
      <c r="AK44" s="2"/>
    </row>
    <row r="45" spans="2:37" s="1" customFormat="1" ht="11.5" customHeight="1" thickBot="1" x14ac:dyDescent="0.25">
      <c r="B45" s="46"/>
      <c r="C45" s="38"/>
      <c r="D45" s="38"/>
      <c r="E45" s="104"/>
      <c r="F45" s="38" t="s">
        <v>157</v>
      </c>
      <c r="G45" s="104"/>
      <c r="H45" s="104"/>
      <c r="J45" s="38"/>
      <c r="O45" s="38"/>
      <c r="P45" s="38"/>
      <c r="Q45" s="38"/>
      <c r="R45" s="38"/>
      <c r="S45" s="38"/>
      <c r="T45" s="38"/>
      <c r="U45" s="38"/>
      <c r="V45" s="38"/>
      <c r="W45" s="38"/>
      <c r="X45" s="38"/>
      <c r="Y45" s="38"/>
      <c r="Z45" s="38"/>
      <c r="AA45" s="38"/>
      <c r="AB45" s="58">
        <v>0</v>
      </c>
      <c r="AC45" s="56"/>
      <c r="AD45" s="56"/>
      <c r="AE45" s="43" t="s">
        <v>105</v>
      </c>
      <c r="AF45" s="55"/>
      <c r="AG45" s="11"/>
      <c r="AH45" s="2"/>
      <c r="AK45" s="2"/>
    </row>
    <row r="46" spans="2:37" s="1" customFormat="1" ht="11.5" customHeight="1" thickTop="1" x14ac:dyDescent="0.2">
      <c r="B46" s="46"/>
      <c r="C46" s="38"/>
      <c r="D46" s="38"/>
      <c r="E46" s="57"/>
      <c r="F46" s="38"/>
      <c r="G46" s="38" t="s">
        <v>161</v>
      </c>
      <c r="H46" s="38"/>
      <c r="I46" s="38"/>
      <c r="J46" s="38"/>
      <c r="K46" s="38"/>
      <c r="L46" s="38"/>
      <c r="M46" s="38"/>
      <c r="N46" s="38"/>
      <c r="O46" s="38"/>
      <c r="P46" s="38"/>
      <c r="Q46" s="38"/>
      <c r="R46" s="38"/>
      <c r="S46" s="38"/>
      <c r="T46" s="38"/>
      <c r="U46" s="38"/>
      <c r="V46" s="38"/>
      <c r="W46" s="38"/>
      <c r="X46" s="38"/>
      <c r="Y46" s="38"/>
      <c r="Z46" s="38"/>
      <c r="AA46" s="38"/>
      <c r="AB46" s="51">
        <f>SUM(AB44:AB45)</f>
        <v>0</v>
      </c>
      <c r="AC46" s="56"/>
      <c r="AD46" s="56"/>
      <c r="AE46" s="43" t="s">
        <v>105</v>
      </c>
      <c r="AF46" s="55"/>
      <c r="AG46" s="11"/>
      <c r="AH46" s="2"/>
      <c r="AK46" s="2"/>
    </row>
    <row r="47" spans="2:37" s="1" customFormat="1" ht="11.5" customHeight="1" x14ac:dyDescent="0.2">
      <c r="B47" s="46"/>
      <c r="C47" s="38"/>
      <c r="D47" s="38"/>
      <c r="E47" s="52"/>
      <c r="F47" s="38"/>
      <c r="G47" s="38"/>
      <c r="H47" s="38"/>
      <c r="I47" s="38"/>
      <c r="J47" s="38"/>
      <c r="K47" s="38"/>
      <c r="L47" s="38"/>
      <c r="M47" s="38"/>
      <c r="N47" s="38"/>
      <c r="O47" s="38"/>
      <c r="P47" s="38"/>
      <c r="Q47" s="38"/>
      <c r="R47" s="38"/>
      <c r="S47" s="38"/>
      <c r="T47" s="38"/>
      <c r="U47" s="38"/>
      <c r="V47" s="38"/>
      <c r="W47" s="38"/>
      <c r="X47" s="38"/>
      <c r="Y47" s="38"/>
      <c r="Z47" s="38"/>
      <c r="AA47" s="38"/>
      <c r="AB47" s="54"/>
      <c r="AC47" s="54"/>
      <c r="AD47" s="54"/>
      <c r="AE47" s="55"/>
      <c r="AF47" s="55"/>
      <c r="AG47" s="11"/>
      <c r="AH47" s="2"/>
      <c r="AK47" s="2"/>
    </row>
    <row r="48" spans="2:37" s="1" customFormat="1" ht="11.5" customHeight="1" x14ac:dyDescent="0.2">
      <c r="B48" s="46"/>
      <c r="C48" s="38"/>
      <c r="D48" s="841" t="s">
        <v>159</v>
      </c>
      <c r="E48" s="842"/>
      <c r="F48" s="842"/>
      <c r="G48" s="842"/>
      <c r="H48" s="842"/>
      <c r="I48" s="842"/>
      <c r="J48" s="842"/>
      <c r="K48" s="842"/>
      <c r="L48" s="842"/>
      <c r="M48" s="842"/>
      <c r="N48" s="843"/>
      <c r="O48" s="38"/>
      <c r="P48" s="38"/>
      <c r="Q48" s="38"/>
      <c r="R48" s="38"/>
      <c r="S48" s="38"/>
      <c r="T48" s="38"/>
      <c r="U48" s="38"/>
      <c r="V48" s="38"/>
      <c r="W48" s="38"/>
      <c r="X48" s="38"/>
      <c r="Y48" s="38"/>
      <c r="Z48" s="38"/>
      <c r="AA48" s="38"/>
      <c r="AB48" s="54"/>
      <c r="AC48" s="54"/>
      <c r="AD48" s="54"/>
      <c r="AE48" s="55"/>
      <c r="AF48" s="55"/>
      <c r="AG48" s="11"/>
      <c r="AH48" s="2"/>
      <c r="AK48" s="2"/>
    </row>
    <row r="49" spans="2:37" s="1" customFormat="1" ht="5.15" customHeight="1" x14ac:dyDescent="0.2">
      <c r="B49" s="46"/>
      <c r="C49" s="38"/>
      <c r="D49" s="38"/>
      <c r="E49" s="52"/>
      <c r="F49" s="38"/>
      <c r="G49" s="38"/>
      <c r="H49" s="38"/>
      <c r="I49" s="38"/>
      <c r="J49" s="38"/>
      <c r="K49" s="38"/>
      <c r="L49" s="38"/>
      <c r="M49" s="38"/>
      <c r="N49" s="38"/>
      <c r="O49" s="38"/>
      <c r="P49" s="38"/>
      <c r="Q49" s="38"/>
      <c r="R49" s="38"/>
      <c r="S49" s="38"/>
      <c r="T49" s="38"/>
      <c r="U49" s="38"/>
      <c r="V49" s="38"/>
      <c r="W49" s="38"/>
      <c r="X49" s="38"/>
      <c r="Y49" s="38"/>
      <c r="Z49" s="38"/>
      <c r="AA49" s="38"/>
      <c r="AB49" s="54"/>
      <c r="AC49" s="54"/>
      <c r="AD49" s="54"/>
      <c r="AE49" s="55"/>
      <c r="AF49" s="55"/>
      <c r="AG49" s="11"/>
      <c r="AH49" s="2"/>
      <c r="AK49" s="2"/>
    </row>
    <row r="50" spans="2:37" s="1" customFormat="1" ht="11.5" customHeight="1" x14ac:dyDescent="0.25">
      <c r="B50" s="46"/>
      <c r="C50" s="38"/>
      <c r="E50" s="38" t="s">
        <v>444</v>
      </c>
      <c r="G50" s="47"/>
      <c r="H50" s="47"/>
      <c r="I50" s="47"/>
      <c r="J50" s="47"/>
      <c r="K50" s="47"/>
      <c r="L50" s="47"/>
      <c r="M50" s="47"/>
      <c r="N50" s="47"/>
      <c r="O50" s="47"/>
      <c r="P50" s="47"/>
      <c r="Q50" s="47"/>
      <c r="R50" s="47"/>
      <c r="S50" s="47"/>
      <c r="T50" s="47"/>
      <c r="U50" s="47"/>
      <c r="V50" s="47"/>
      <c r="W50" s="47"/>
      <c r="X50" s="47"/>
      <c r="Y50" s="47"/>
      <c r="Z50" s="47"/>
      <c r="AA50" s="47"/>
      <c r="AB50" s="38"/>
      <c r="AC50" s="38"/>
      <c r="AD50" s="38"/>
      <c r="AE50" s="38"/>
      <c r="AF50" s="38"/>
      <c r="AG50" s="11"/>
      <c r="AH50" s="2"/>
      <c r="AK50" s="2"/>
    </row>
    <row r="51" spans="2:37" s="1" customFormat="1" ht="11.5" customHeight="1" x14ac:dyDescent="0.25">
      <c r="B51" s="46"/>
      <c r="C51" s="38"/>
      <c r="D51" s="38"/>
      <c r="E51" s="38"/>
      <c r="F51" s="870" t="s">
        <v>345</v>
      </c>
      <c r="G51" s="871"/>
      <c r="H51" s="871"/>
      <c r="I51" s="871"/>
      <c r="J51" s="871"/>
      <c r="K51" s="871"/>
      <c r="L51" s="871"/>
      <c r="M51" s="871"/>
      <c r="N51" s="871"/>
      <c r="O51" s="871"/>
      <c r="P51" s="871"/>
      <c r="Q51" s="871"/>
      <c r="R51" s="872"/>
      <c r="S51" s="47"/>
      <c r="T51" s="47"/>
      <c r="U51" s="47"/>
      <c r="V51" s="47"/>
      <c r="W51" s="47"/>
      <c r="X51" s="47"/>
      <c r="Y51" s="47"/>
      <c r="Z51" s="47"/>
      <c r="AA51" s="47"/>
      <c r="AB51" s="54"/>
      <c r="AC51" s="54"/>
      <c r="AD51" s="54"/>
      <c r="AE51" s="55"/>
      <c r="AF51" s="55"/>
      <c r="AG51" s="11"/>
      <c r="AH51" s="2"/>
      <c r="AK51" s="2"/>
    </row>
    <row r="52" spans="2:37" s="1" customFormat="1" ht="11.5" customHeight="1" x14ac:dyDescent="0.2">
      <c r="B52" s="46"/>
      <c r="C52" s="38"/>
      <c r="D52" s="38"/>
      <c r="G52" s="38" t="s">
        <v>26</v>
      </c>
      <c r="H52" s="38"/>
      <c r="I52" s="38"/>
      <c r="J52" s="38"/>
      <c r="K52" s="38"/>
      <c r="L52" s="38"/>
      <c r="M52" s="38"/>
      <c r="N52" s="38"/>
      <c r="O52" s="38"/>
      <c r="P52" s="38"/>
      <c r="Q52" s="38"/>
      <c r="R52" s="38"/>
      <c r="S52" s="38"/>
      <c r="T52" s="38"/>
      <c r="U52" s="38"/>
      <c r="V52" s="38"/>
      <c r="W52" s="38"/>
      <c r="X52" s="38"/>
      <c r="Y52" s="38"/>
      <c r="Z52" s="38"/>
      <c r="AA52" s="38"/>
      <c r="AB52" s="49">
        <v>0</v>
      </c>
      <c r="AC52" s="38"/>
      <c r="AD52" s="38"/>
      <c r="AE52" s="43" t="s">
        <v>105</v>
      </c>
      <c r="AF52" s="43"/>
      <c r="AG52" s="11"/>
      <c r="AH52" s="2"/>
      <c r="AK52" s="2"/>
    </row>
    <row r="53" spans="2:37" s="1" customFormat="1" ht="11.5" customHeight="1" thickBot="1" x14ac:dyDescent="0.25">
      <c r="B53" s="46"/>
      <c r="C53" s="38"/>
      <c r="D53" s="38"/>
      <c r="G53" s="38" t="s">
        <v>27</v>
      </c>
      <c r="H53" s="38"/>
      <c r="I53" s="38"/>
      <c r="J53" s="38"/>
      <c r="K53" s="38"/>
      <c r="L53" s="38"/>
      <c r="M53" s="38"/>
      <c r="N53" s="38"/>
      <c r="O53" s="38"/>
      <c r="P53" s="38"/>
      <c r="Q53" s="38"/>
      <c r="R53" s="38"/>
      <c r="S53" s="38"/>
      <c r="T53" s="38"/>
      <c r="U53" s="38"/>
      <c r="V53" s="38"/>
      <c r="W53" s="38"/>
      <c r="X53" s="38"/>
      <c r="Y53" s="38"/>
      <c r="Z53" s="38"/>
      <c r="AA53" s="38"/>
      <c r="AB53" s="50">
        <v>0</v>
      </c>
      <c r="AC53" s="38"/>
      <c r="AD53" s="38"/>
      <c r="AE53" s="43" t="s">
        <v>105</v>
      </c>
      <c r="AF53" s="43"/>
      <c r="AG53" s="11"/>
      <c r="AH53" s="2"/>
      <c r="AK53" s="2"/>
    </row>
    <row r="54" spans="2:37" s="1" customFormat="1" ht="11.5" customHeight="1" thickTop="1" x14ac:dyDescent="0.2">
      <c r="B54" s="46"/>
      <c r="C54" s="38"/>
      <c r="D54" s="38"/>
      <c r="G54" s="38"/>
      <c r="H54" s="38" t="s">
        <v>441</v>
      </c>
      <c r="I54" s="38"/>
      <c r="J54" s="38"/>
      <c r="K54" s="38"/>
      <c r="L54" s="38"/>
      <c r="M54" s="38"/>
      <c r="N54" s="38"/>
      <c r="O54" s="38"/>
      <c r="P54" s="38"/>
      <c r="Q54" s="38"/>
      <c r="R54" s="38"/>
      <c r="S54" s="38"/>
      <c r="T54" s="38"/>
      <c r="U54" s="38"/>
      <c r="V54" s="38"/>
      <c r="W54" s="38"/>
      <c r="X54" s="38"/>
      <c r="Y54" s="38"/>
      <c r="Z54" s="38"/>
      <c r="AA54" s="38"/>
      <c r="AB54" s="51">
        <f>AB53-AB52</f>
        <v>0</v>
      </c>
      <c r="AC54" s="38"/>
      <c r="AD54" s="38"/>
      <c r="AE54" s="43" t="s">
        <v>105</v>
      </c>
      <c r="AF54" s="43"/>
      <c r="AG54" s="11"/>
      <c r="AH54" s="2"/>
      <c r="AK54" s="2"/>
    </row>
    <row r="55" spans="2:37" s="1" customFormat="1" ht="5.15" customHeight="1" x14ac:dyDescent="0.2">
      <c r="B55" s="46"/>
      <c r="C55" s="38"/>
      <c r="D55" s="38"/>
      <c r="F55" s="52"/>
      <c r="G55" s="38"/>
      <c r="H55" s="38"/>
      <c r="I55" s="38"/>
      <c r="J55" s="38"/>
      <c r="K55" s="38"/>
      <c r="L55" s="38"/>
      <c r="M55" s="38"/>
      <c r="N55" s="38"/>
      <c r="O55" s="38"/>
      <c r="P55" s="38"/>
      <c r="Q55" s="38"/>
      <c r="R55" s="38"/>
      <c r="S55" s="38"/>
      <c r="T55" s="38"/>
      <c r="U55" s="38"/>
      <c r="V55" s="38"/>
      <c r="W55" s="38"/>
      <c r="X55" s="38"/>
      <c r="Y55" s="38"/>
      <c r="Z55" s="38"/>
      <c r="AA55" s="38"/>
      <c r="AB55" s="54"/>
      <c r="AC55" s="54"/>
      <c r="AD55" s="54"/>
      <c r="AE55" s="55"/>
      <c r="AF55" s="55"/>
      <c r="AG55" s="11"/>
      <c r="AH55" s="2"/>
      <c r="AK55" s="2"/>
    </row>
    <row r="56" spans="2:37" s="1" customFormat="1" ht="12.75" hidden="1" customHeight="1" x14ac:dyDescent="0.35">
      <c r="B56" s="46"/>
      <c r="C56" s="38"/>
      <c r="D56" s="38"/>
      <c r="F56" s="52" t="s">
        <v>44</v>
      </c>
      <c r="G56" s="38"/>
      <c r="H56" s="38"/>
      <c r="I56" s="38"/>
      <c r="J56" s="38"/>
      <c r="K56" s="38"/>
      <c r="L56" s="38"/>
      <c r="M56" s="38"/>
      <c r="N56" s="38"/>
      <c r="O56" s="38"/>
      <c r="P56" s="38"/>
      <c r="Q56" s="38"/>
      <c r="R56" s="38"/>
      <c r="S56" s="38"/>
      <c r="T56" s="38"/>
      <c r="U56" s="38"/>
      <c r="V56" s="38"/>
      <c r="W56" s="38"/>
      <c r="X56" s="38"/>
      <c r="Y56" s="38"/>
      <c r="Z56" s="38"/>
      <c r="AA56" s="38"/>
      <c r="AB56" s="53">
        <f>VLOOKUP(F51,D149:AB156,25,FALSE)</f>
        <v>17.09</v>
      </c>
      <c r="AC56" s="54"/>
      <c r="AD56" s="54"/>
      <c r="AE56" s="55" t="s">
        <v>152</v>
      </c>
      <c r="AF56" s="55"/>
      <c r="AG56" s="11"/>
      <c r="AH56" s="2"/>
      <c r="AK56" s="2"/>
    </row>
    <row r="57" spans="2:37" s="1" customFormat="1" ht="5.15" hidden="1" customHeight="1" x14ac:dyDescent="0.2">
      <c r="B57" s="46"/>
      <c r="C57" s="38"/>
      <c r="D57" s="38"/>
      <c r="F57" s="52"/>
      <c r="G57" s="38"/>
      <c r="H57" s="38"/>
      <c r="I57" s="38"/>
      <c r="J57" s="38"/>
      <c r="K57" s="38"/>
      <c r="L57" s="38"/>
      <c r="M57" s="38"/>
      <c r="N57" s="38"/>
      <c r="O57" s="38"/>
      <c r="P57" s="38"/>
      <c r="Q57" s="38"/>
      <c r="R57" s="38"/>
      <c r="S57" s="38"/>
      <c r="T57" s="38"/>
      <c r="U57" s="38"/>
      <c r="V57" s="38"/>
      <c r="W57" s="38"/>
      <c r="X57" s="38"/>
      <c r="Y57" s="38"/>
      <c r="Z57" s="38"/>
      <c r="AA57" s="38"/>
      <c r="AB57" s="38"/>
      <c r="AC57" s="38"/>
      <c r="AD57" s="38"/>
      <c r="AE57" s="43"/>
      <c r="AF57" s="43"/>
      <c r="AG57" s="11"/>
      <c r="AH57" s="2"/>
      <c r="AK57" s="2"/>
    </row>
    <row r="58" spans="2:37" s="1" customFormat="1" ht="11.15" customHeight="1" x14ac:dyDescent="0.35">
      <c r="B58" s="46"/>
      <c r="C58" s="38"/>
      <c r="D58" s="38"/>
      <c r="F58" s="38" t="s">
        <v>442</v>
      </c>
      <c r="G58" s="38"/>
      <c r="H58" s="38"/>
      <c r="I58" s="38"/>
      <c r="J58" s="38"/>
      <c r="K58" s="38"/>
      <c r="L58" s="38"/>
      <c r="M58" s="38"/>
      <c r="N58" s="38"/>
      <c r="O58" s="38"/>
      <c r="P58" s="38"/>
      <c r="Q58" s="38"/>
      <c r="R58" s="38"/>
      <c r="S58" s="38"/>
      <c r="T58" s="38"/>
      <c r="U58" s="38"/>
      <c r="V58" s="38"/>
      <c r="W58" s="38"/>
      <c r="X58" s="38"/>
      <c r="Y58" s="38"/>
      <c r="Z58" s="38"/>
      <c r="AA58" s="38"/>
      <c r="AB58" s="196"/>
      <c r="AC58" s="38"/>
      <c r="AD58" s="38"/>
      <c r="AE58" s="17" t="s">
        <v>231</v>
      </c>
      <c r="AF58" s="43"/>
      <c r="AG58" s="11"/>
      <c r="AH58" s="2"/>
      <c r="AK58" s="2"/>
    </row>
    <row r="59" spans="2:37" s="1" customFormat="1" ht="5.15" customHeight="1" x14ac:dyDescent="0.2">
      <c r="B59" s="46"/>
      <c r="C59" s="38"/>
      <c r="D59" s="38"/>
      <c r="F59" s="52"/>
      <c r="G59" s="38"/>
      <c r="H59" s="38"/>
      <c r="I59" s="38"/>
      <c r="J59" s="38"/>
      <c r="K59" s="38"/>
      <c r="L59" s="38"/>
      <c r="M59" s="38"/>
      <c r="N59" s="38"/>
      <c r="O59" s="38"/>
      <c r="P59" s="38"/>
      <c r="Q59" s="38"/>
      <c r="R59" s="38"/>
      <c r="S59" s="38"/>
      <c r="T59" s="38"/>
      <c r="U59" s="38"/>
      <c r="V59" s="38"/>
      <c r="W59" s="38"/>
      <c r="X59" s="38"/>
      <c r="Y59" s="38"/>
      <c r="Z59" s="38"/>
      <c r="AA59" s="38"/>
      <c r="AB59" s="38"/>
      <c r="AC59" s="38"/>
      <c r="AD59" s="38"/>
      <c r="AE59" s="43"/>
      <c r="AF59" s="43"/>
      <c r="AG59" s="11"/>
      <c r="AH59" s="2"/>
      <c r="AK59" s="2"/>
    </row>
    <row r="60" spans="2:37" s="1" customFormat="1" ht="11.5" customHeight="1" x14ac:dyDescent="0.35">
      <c r="B60" s="46"/>
      <c r="C60" s="38"/>
      <c r="D60" s="38"/>
      <c r="F60" s="57"/>
      <c r="G60" s="57" t="s">
        <v>449</v>
      </c>
      <c r="H60" s="38"/>
      <c r="I60" s="38"/>
      <c r="J60" s="38"/>
      <c r="K60" s="38"/>
      <c r="L60" s="38"/>
      <c r="M60" s="38"/>
      <c r="N60" s="38"/>
      <c r="O60" s="38"/>
      <c r="P60" s="38"/>
      <c r="Q60" s="38"/>
      <c r="R60" s="38"/>
      <c r="S60" s="38"/>
      <c r="T60" s="38"/>
      <c r="U60" s="38"/>
      <c r="V60" s="38"/>
      <c r="W60" s="38"/>
      <c r="X60" s="38"/>
      <c r="Y60" s="38"/>
      <c r="Z60" s="38"/>
      <c r="AA60" s="38"/>
      <c r="AB60" s="56">
        <f>AB54/AB56</f>
        <v>0</v>
      </c>
      <c r="AC60" s="56"/>
      <c r="AD60" s="56"/>
      <c r="AE60" s="43" t="s">
        <v>153</v>
      </c>
      <c r="AF60" s="43"/>
      <c r="AG60" s="11"/>
      <c r="AH60" s="2"/>
      <c r="AK60" s="2"/>
    </row>
    <row r="61" spans="2:37" s="1" customFormat="1" ht="11.5" customHeight="1" x14ac:dyDescent="0.2">
      <c r="B61" s="46"/>
      <c r="C61" s="38"/>
      <c r="D61" s="38"/>
      <c r="E61" s="57"/>
      <c r="F61" s="38"/>
      <c r="G61" s="38"/>
      <c r="H61" s="38"/>
      <c r="I61" s="38"/>
      <c r="J61" s="38"/>
      <c r="K61" s="38"/>
      <c r="L61" s="38"/>
      <c r="M61" s="38"/>
      <c r="N61" s="38"/>
      <c r="O61" s="38"/>
      <c r="P61" s="38"/>
      <c r="Q61" s="38"/>
      <c r="R61" s="38"/>
      <c r="S61" s="38"/>
      <c r="T61" s="38"/>
      <c r="U61" s="38"/>
      <c r="V61" s="38"/>
      <c r="W61" s="38"/>
      <c r="X61" s="38"/>
      <c r="Y61" s="38"/>
      <c r="Z61" s="38"/>
      <c r="AA61" s="38"/>
      <c r="AB61" s="56"/>
      <c r="AC61" s="56"/>
      <c r="AD61" s="56"/>
      <c r="AE61" s="43"/>
      <c r="AF61" s="43"/>
      <c r="AG61" s="11"/>
      <c r="AH61" s="2"/>
      <c r="AK61" s="2"/>
    </row>
    <row r="62" spans="2:37" s="1" customFormat="1" ht="11.5" customHeight="1" x14ac:dyDescent="0.2">
      <c r="B62" s="46"/>
      <c r="C62" s="38"/>
      <c r="D62" s="38"/>
      <c r="E62" s="38" t="s">
        <v>443</v>
      </c>
      <c r="F62" s="38"/>
      <c r="G62" s="38"/>
      <c r="H62" s="38"/>
      <c r="I62" s="38"/>
      <c r="J62" s="38"/>
      <c r="K62" s="38"/>
      <c r="L62" s="38"/>
      <c r="M62" s="38"/>
      <c r="N62" s="38"/>
      <c r="O62" s="38"/>
      <c r="P62" s="38"/>
      <c r="Q62" s="38"/>
      <c r="R62" s="38"/>
      <c r="S62" s="38"/>
      <c r="T62" s="38"/>
      <c r="U62" s="38"/>
      <c r="V62" s="38"/>
      <c r="W62" s="38"/>
      <c r="X62" s="38"/>
      <c r="Y62" s="38"/>
      <c r="Z62" s="38"/>
      <c r="AA62" s="38"/>
      <c r="AB62" s="56"/>
      <c r="AC62" s="56"/>
      <c r="AD62" s="56"/>
      <c r="AE62" s="43"/>
      <c r="AF62" s="43"/>
      <c r="AG62" s="11"/>
      <c r="AH62" s="2"/>
      <c r="AK62" s="2"/>
    </row>
    <row r="63" spans="2:37" s="1" customFormat="1" ht="11.5" customHeight="1" x14ac:dyDescent="0.2">
      <c r="B63" s="46"/>
      <c r="C63" s="38"/>
      <c r="D63" s="38"/>
      <c r="E63" s="104"/>
      <c r="F63" s="38" t="s">
        <v>156</v>
      </c>
      <c r="G63" s="104"/>
      <c r="H63" s="104"/>
      <c r="J63" s="38"/>
      <c r="O63" s="38"/>
      <c r="P63" s="38"/>
      <c r="Q63" s="38"/>
      <c r="R63" s="38"/>
      <c r="S63" s="38"/>
      <c r="T63" s="38"/>
      <c r="U63" s="38"/>
      <c r="V63" s="38"/>
      <c r="W63" s="38"/>
      <c r="X63" s="38"/>
      <c r="Y63" s="38"/>
      <c r="Z63" s="38"/>
      <c r="AA63" s="38"/>
      <c r="AB63" s="49">
        <v>0</v>
      </c>
      <c r="AC63" s="56"/>
      <c r="AD63" s="56"/>
      <c r="AE63" s="43" t="s">
        <v>105</v>
      </c>
      <c r="AF63" s="43"/>
      <c r="AG63" s="11"/>
      <c r="AH63" s="2"/>
      <c r="AK63" s="2"/>
    </row>
    <row r="64" spans="2:37" s="1" customFormat="1" ht="5.15" customHeight="1" x14ac:dyDescent="0.2">
      <c r="B64" s="46"/>
      <c r="C64" s="38"/>
      <c r="D64" s="38"/>
      <c r="E64" s="104"/>
      <c r="F64" s="38"/>
      <c r="G64" s="104"/>
      <c r="H64" s="104"/>
      <c r="J64" s="38"/>
      <c r="O64" s="38"/>
      <c r="P64" s="38"/>
      <c r="Q64" s="38"/>
      <c r="R64" s="38"/>
      <c r="S64" s="38"/>
      <c r="T64" s="38"/>
      <c r="U64" s="38"/>
      <c r="V64" s="38"/>
      <c r="W64" s="38"/>
      <c r="X64" s="38"/>
      <c r="Y64" s="38"/>
      <c r="Z64" s="38"/>
      <c r="AA64" s="38"/>
      <c r="AB64" s="105"/>
      <c r="AC64" s="56"/>
      <c r="AD64" s="56"/>
      <c r="AE64" s="43"/>
      <c r="AF64" s="43"/>
      <c r="AG64" s="11"/>
      <c r="AH64" s="2"/>
      <c r="AK64" s="2"/>
    </row>
    <row r="65" spans="2:37" s="1" customFormat="1" ht="11.5" customHeight="1" x14ac:dyDescent="0.2">
      <c r="B65" s="46"/>
      <c r="C65" s="38"/>
      <c r="D65" s="38"/>
      <c r="E65" s="38"/>
      <c r="F65" s="38"/>
      <c r="G65" s="38" t="s">
        <v>162</v>
      </c>
      <c r="H65" s="38"/>
      <c r="I65" s="38"/>
      <c r="J65" s="38"/>
      <c r="K65" s="38"/>
      <c r="L65" s="38"/>
      <c r="M65" s="38"/>
      <c r="N65" s="38"/>
      <c r="O65" s="38"/>
      <c r="P65" s="38"/>
      <c r="Q65" s="38"/>
      <c r="R65" s="38"/>
      <c r="S65" s="38"/>
      <c r="T65" s="38"/>
      <c r="U65" s="38"/>
      <c r="V65" s="38"/>
      <c r="W65" s="38"/>
      <c r="X65" s="38"/>
      <c r="Y65" s="38"/>
      <c r="Z65" s="38"/>
      <c r="AA65" s="38"/>
      <c r="AB65" s="51">
        <f>AB54+AB63</f>
        <v>0</v>
      </c>
      <c r="AC65" s="56"/>
      <c r="AD65" s="56"/>
      <c r="AE65" s="43" t="s">
        <v>105</v>
      </c>
      <c r="AF65" s="43"/>
      <c r="AG65" s="11"/>
      <c r="AH65" s="2"/>
      <c r="AK65" s="2"/>
    </row>
    <row r="66" spans="2:37" s="1" customFormat="1" ht="11.5" customHeight="1" x14ac:dyDescent="0.2">
      <c r="B66" s="46"/>
      <c r="C66" s="38"/>
      <c r="D66" s="38"/>
      <c r="E66" s="52"/>
      <c r="F66" s="38"/>
      <c r="G66" s="38"/>
      <c r="H66" s="38"/>
      <c r="I66" s="38"/>
      <c r="J66" s="38"/>
      <c r="K66" s="38"/>
      <c r="L66" s="38"/>
      <c r="M66" s="38"/>
      <c r="N66" s="38"/>
      <c r="O66" s="38"/>
      <c r="P66" s="38"/>
      <c r="Q66" s="38"/>
      <c r="R66" s="38"/>
      <c r="S66" s="38"/>
      <c r="T66" s="38"/>
      <c r="U66" s="38"/>
      <c r="V66" s="38"/>
      <c r="W66" s="38"/>
      <c r="X66" s="38"/>
      <c r="Y66" s="38"/>
      <c r="Z66" s="38"/>
      <c r="AA66" s="38"/>
      <c r="AB66" s="54"/>
      <c r="AC66" s="54"/>
      <c r="AD66" s="54"/>
      <c r="AE66" s="55"/>
      <c r="AF66" s="55"/>
      <c r="AG66" s="11"/>
      <c r="AH66" s="2"/>
    </row>
    <row r="67" spans="2:37" s="1" customFormat="1" ht="11.5" customHeight="1" x14ac:dyDescent="0.2">
      <c r="B67" s="46"/>
      <c r="C67" s="841" t="s">
        <v>164</v>
      </c>
      <c r="D67" s="842"/>
      <c r="E67" s="842"/>
      <c r="F67" s="842"/>
      <c r="G67" s="842"/>
      <c r="H67" s="842"/>
      <c r="I67" s="842"/>
      <c r="J67" s="842"/>
      <c r="K67" s="842"/>
      <c r="L67" s="842"/>
      <c r="M67" s="842"/>
      <c r="N67" s="842"/>
      <c r="O67" s="843"/>
      <c r="P67" s="38"/>
      <c r="Q67" s="38"/>
      <c r="R67" s="38"/>
      <c r="S67" s="38"/>
      <c r="T67" s="38"/>
      <c r="U67" s="38"/>
      <c r="V67" s="38"/>
      <c r="W67" s="38"/>
      <c r="X67" s="38"/>
      <c r="Y67" s="38"/>
      <c r="Z67" s="38"/>
      <c r="AA67" s="38"/>
      <c r="AB67" s="54"/>
      <c r="AC67" s="54"/>
      <c r="AD67" s="54"/>
      <c r="AE67" s="55"/>
      <c r="AF67" s="55"/>
      <c r="AG67" s="11"/>
      <c r="AH67" s="2"/>
    </row>
    <row r="68" spans="2:37" s="1" customFormat="1" ht="5.15" customHeight="1" x14ac:dyDescent="0.2">
      <c r="B68" s="46"/>
      <c r="C68" s="38"/>
      <c r="D68" s="38"/>
      <c r="E68" s="52"/>
      <c r="F68" s="38"/>
      <c r="G68" s="38"/>
      <c r="H68" s="38"/>
      <c r="I68" s="38"/>
      <c r="J68" s="38"/>
      <c r="K68" s="38"/>
      <c r="L68" s="38"/>
      <c r="M68" s="38"/>
      <c r="N68" s="38"/>
      <c r="O68" s="38"/>
      <c r="P68" s="38"/>
      <c r="Q68" s="38"/>
      <c r="R68" s="38"/>
      <c r="S68" s="38"/>
      <c r="T68" s="38"/>
      <c r="U68" s="38"/>
      <c r="V68" s="38"/>
      <c r="W68" s="38"/>
      <c r="X68" s="38"/>
      <c r="Y68" s="38"/>
      <c r="Z68" s="38"/>
      <c r="AA68" s="38"/>
      <c r="AB68" s="54"/>
      <c r="AC68" s="54"/>
      <c r="AD68" s="54"/>
      <c r="AE68" s="55"/>
      <c r="AF68" s="55"/>
      <c r="AG68" s="11"/>
      <c r="AH68" s="2"/>
    </row>
    <row r="69" spans="2:37" s="1" customFormat="1" ht="11.5" customHeight="1" x14ac:dyDescent="0.2">
      <c r="B69" s="46"/>
      <c r="C69" s="38"/>
      <c r="D69" s="841" t="s">
        <v>28</v>
      </c>
      <c r="E69" s="842"/>
      <c r="F69" s="842"/>
      <c r="G69" s="843"/>
      <c r="H69" s="38"/>
      <c r="I69" s="38" t="s">
        <v>89</v>
      </c>
      <c r="J69" s="38"/>
      <c r="K69" s="38"/>
      <c r="L69" s="38"/>
      <c r="M69" s="38"/>
      <c r="N69" s="38"/>
      <c r="O69" s="38"/>
      <c r="P69" s="38"/>
      <c r="Q69" s="38"/>
      <c r="R69" s="38"/>
      <c r="S69" s="38"/>
      <c r="T69" s="38"/>
      <c r="U69" s="38"/>
      <c r="V69" s="38"/>
      <c r="W69" s="38"/>
      <c r="X69" s="38"/>
      <c r="Y69" s="38"/>
      <c r="Z69" s="38"/>
      <c r="AA69" s="38"/>
      <c r="AB69" s="49">
        <v>0</v>
      </c>
      <c r="AC69" s="54"/>
      <c r="AD69" s="54"/>
      <c r="AE69" s="43" t="s">
        <v>105</v>
      </c>
      <c r="AF69" s="43"/>
      <c r="AG69" s="11"/>
      <c r="AH69" s="2"/>
      <c r="AK69" s="2"/>
    </row>
    <row r="70" spans="2:37" s="1" customFormat="1" ht="11.5" customHeight="1" x14ac:dyDescent="0.2">
      <c r="B70" s="46"/>
      <c r="C70" s="38"/>
      <c r="D70" s="38"/>
      <c r="E70" s="52"/>
      <c r="F70" s="38"/>
      <c r="G70" s="38"/>
      <c r="H70" s="38"/>
      <c r="I70" s="38" t="s">
        <v>90</v>
      </c>
      <c r="J70" s="38"/>
      <c r="K70" s="38"/>
      <c r="L70" s="38"/>
      <c r="M70" s="38"/>
      <c r="N70" s="38"/>
      <c r="O70" s="38"/>
      <c r="P70" s="38"/>
      <c r="Q70" s="38"/>
      <c r="R70" s="38"/>
      <c r="S70" s="38"/>
      <c r="T70" s="38"/>
      <c r="U70" s="38"/>
      <c r="V70" s="38"/>
      <c r="W70" s="38"/>
      <c r="X70" s="38"/>
      <c r="Y70" s="38"/>
      <c r="Z70" s="38"/>
      <c r="AA70" s="38"/>
      <c r="AB70" s="49">
        <v>0</v>
      </c>
      <c r="AC70" s="54"/>
      <c r="AD70" s="54"/>
      <c r="AE70" s="43" t="s">
        <v>105</v>
      </c>
      <c r="AF70" s="43"/>
      <c r="AG70" s="11"/>
      <c r="AH70" s="2"/>
      <c r="AK70" s="2"/>
    </row>
    <row r="71" spans="2:37" s="1" customFormat="1" ht="11.5" customHeight="1" x14ac:dyDescent="0.2">
      <c r="B71" s="46"/>
      <c r="C71" s="38"/>
      <c r="D71" s="841" t="s">
        <v>35</v>
      </c>
      <c r="E71" s="842"/>
      <c r="F71" s="842"/>
      <c r="G71" s="843"/>
      <c r="H71" s="38"/>
      <c r="I71" s="38" t="s">
        <v>90</v>
      </c>
      <c r="J71" s="38"/>
      <c r="K71" s="38"/>
      <c r="L71" s="38"/>
      <c r="M71" s="38"/>
      <c r="N71" s="38"/>
      <c r="O71" s="38"/>
      <c r="P71" s="38"/>
      <c r="Q71" s="38"/>
      <c r="R71" s="38"/>
      <c r="S71" s="38"/>
      <c r="T71" s="38"/>
      <c r="U71" s="38"/>
      <c r="V71" s="38"/>
      <c r="W71" s="38"/>
      <c r="X71" s="38"/>
      <c r="Y71" s="38"/>
      <c r="Z71" s="38"/>
      <c r="AA71" s="38"/>
      <c r="AB71" s="49">
        <v>0</v>
      </c>
      <c r="AC71" s="54"/>
      <c r="AD71" s="54"/>
      <c r="AE71" s="43" t="s">
        <v>105</v>
      </c>
      <c r="AF71" s="43"/>
      <c r="AG71" s="11"/>
      <c r="AH71" s="2"/>
    </row>
    <row r="72" spans="2:37" s="1" customFormat="1" ht="11.5" customHeight="1" x14ac:dyDescent="0.2">
      <c r="B72" s="46"/>
      <c r="C72" s="38"/>
      <c r="D72" s="841" t="s">
        <v>86</v>
      </c>
      <c r="E72" s="842"/>
      <c r="F72" s="842"/>
      <c r="G72" s="843"/>
      <c r="H72" s="38"/>
      <c r="I72" s="38" t="s">
        <v>90</v>
      </c>
      <c r="J72" s="38"/>
      <c r="K72" s="38"/>
      <c r="L72" s="38"/>
      <c r="M72" s="38"/>
      <c r="N72" s="38"/>
      <c r="O72" s="38"/>
      <c r="P72" s="38"/>
      <c r="Q72" s="38"/>
      <c r="R72" s="38"/>
      <c r="S72" s="38"/>
      <c r="T72" s="38"/>
      <c r="U72" s="38"/>
      <c r="V72" s="38"/>
      <c r="W72" s="38"/>
      <c r="X72" s="38"/>
      <c r="Y72" s="38"/>
      <c r="Z72" s="38"/>
      <c r="AA72" s="38"/>
      <c r="AB72" s="49">
        <v>0</v>
      </c>
      <c r="AC72" s="54"/>
      <c r="AD72" s="54"/>
      <c r="AE72" s="43" t="s">
        <v>105</v>
      </c>
      <c r="AF72" s="43"/>
      <c r="AG72" s="11"/>
      <c r="AH72" s="2"/>
    </row>
    <row r="73" spans="2:37" s="1" customFormat="1" ht="11.5" customHeight="1" thickBot="1" x14ac:dyDescent="0.25">
      <c r="B73" s="46"/>
      <c r="C73" s="38"/>
      <c r="D73" s="841" t="s">
        <v>80</v>
      </c>
      <c r="E73" s="842"/>
      <c r="F73" s="842"/>
      <c r="G73" s="843"/>
      <c r="H73" s="38"/>
      <c r="I73" s="38" t="s">
        <v>90</v>
      </c>
      <c r="J73" s="38"/>
      <c r="K73" s="38"/>
      <c r="L73" s="38"/>
      <c r="M73" s="38"/>
      <c r="N73" s="38"/>
      <c r="O73" s="38"/>
      <c r="P73" s="38"/>
      <c r="Q73" s="38"/>
      <c r="R73" s="38"/>
      <c r="S73" s="38"/>
      <c r="T73" s="38"/>
      <c r="U73" s="38"/>
      <c r="V73" s="38"/>
      <c r="W73" s="38"/>
      <c r="X73" s="38"/>
      <c r="Y73" s="38"/>
      <c r="Z73" s="38"/>
      <c r="AA73" s="38"/>
      <c r="AB73" s="50">
        <v>0</v>
      </c>
      <c r="AC73" s="54"/>
      <c r="AD73" s="54"/>
      <c r="AE73" s="43" t="s">
        <v>105</v>
      </c>
      <c r="AF73" s="43"/>
      <c r="AG73" s="11"/>
      <c r="AH73" s="2"/>
    </row>
    <row r="74" spans="2:37" s="1" customFormat="1" ht="11.5" customHeight="1" thickTop="1" x14ac:dyDescent="0.2">
      <c r="B74" s="46"/>
      <c r="C74" s="38"/>
      <c r="D74" s="38"/>
      <c r="E74" s="38" t="s">
        <v>101</v>
      </c>
      <c r="G74" s="38"/>
      <c r="H74" s="38"/>
      <c r="I74" s="38"/>
      <c r="J74" s="38"/>
      <c r="K74" s="38"/>
      <c r="L74" s="38"/>
      <c r="M74" s="38"/>
      <c r="N74" s="38"/>
      <c r="O74" s="38"/>
      <c r="P74" s="38"/>
      <c r="Q74" s="38"/>
      <c r="R74" s="38"/>
      <c r="S74" s="38"/>
      <c r="T74" s="38"/>
      <c r="U74" s="38"/>
      <c r="V74" s="38"/>
      <c r="W74" s="38"/>
      <c r="X74" s="38"/>
      <c r="Y74" s="38"/>
      <c r="Z74" s="38"/>
      <c r="AA74" s="38"/>
      <c r="AB74" s="51">
        <f>SUM(AB69:AB73)</f>
        <v>0</v>
      </c>
      <c r="AC74" s="54"/>
      <c r="AD74" s="54"/>
      <c r="AE74" s="43" t="s">
        <v>105</v>
      </c>
      <c r="AF74" s="43"/>
      <c r="AG74" s="11"/>
      <c r="AH74" s="2"/>
      <c r="AK74" s="2"/>
    </row>
    <row r="75" spans="2:37" s="1" customFormat="1" ht="11.5" customHeight="1" x14ac:dyDescent="0.2">
      <c r="B75" s="46"/>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51"/>
      <c r="AC75" s="54"/>
      <c r="AD75" s="54"/>
      <c r="AE75" s="43"/>
      <c r="AF75" s="43"/>
      <c r="AG75" s="11"/>
      <c r="AK75" s="2"/>
    </row>
    <row r="76" spans="2:37" s="1" customFormat="1" ht="11.5" customHeight="1" x14ac:dyDescent="0.2">
      <c r="B76" s="46"/>
      <c r="C76" s="841" t="s">
        <v>224</v>
      </c>
      <c r="D76" s="842"/>
      <c r="E76" s="842"/>
      <c r="F76" s="842"/>
      <c r="G76" s="842"/>
      <c r="H76" s="842"/>
      <c r="I76" s="842"/>
      <c r="J76" s="842"/>
      <c r="K76" s="842"/>
      <c r="L76" s="842"/>
      <c r="M76" s="842"/>
      <c r="N76" s="842"/>
      <c r="O76" s="842"/>
      <c r="P76" s="843"/>
      <c r="R76" s="841" t="s">
        <v>220</v>
      </c>
      <c r="S76" s="842"/>
      <c r="T76" s="842"/>
      <c r="U76" s="842"/>
      <c r="V76" s="842"/>
      <c r="W76" s="842"/>
      <c r="X76" s="842"/>
      <c r="Y76" s="842"/>
      <c r="Z76" s="842"/>
      <c r="AA76" s="842"/>
      <c r="AB76" s="842"/>
      <c r="AC76" s="842"/>
      <c r="AD76" s="842"/>
      <c r="AE76" s="843"/>
      <c r="AF76" s="38"/>
      <c r="AG76" s="11"/>
      <c r="AH76" s="2"/>
      <c r="AK76" s="2"/>
    </row>
    <row r="77" spans="2:37" s="1" customFormat="1" ht="5.15" customHeight="1" x14ac:dyDescent="0.25">
      <c r="B77" s="46"/>
      <c r="C77" s="38"/>
      <c r="D77" s="38"/>
      <c r="E77" s="38"/>
      <c r="F77" s="47"/>
      <c r="G77" s="47"/>
      <c r="H77" s="47"/>
      <c r="I77" s="47"/>
      <c r="J77" s="47"/>
      <c r="K77" s="47"/>
      <c r="L77" s="47"/>
      <c r="M77" s="47"/>
      <c r="N77" s="47"/>
      <c r="O77" s="47"/>
      <c r="P77" s="38"/>
      <c r="Q77" s="38"/>
      <c r="R77" s="38"/>
      <c r="S77" s="38"/>
      <c r="T77" s="38"/>
      <c r="U77" s="38"/>
      <c r="V77" s="38"/>
      <c r="W77" s="38"/>
      <c r="X77" s="38"/>
      <c r="Y77" s="38"/>
      <c r="Z77" s="38"/>
      <c r="AA77" s="38"/>
      <c r="AC77" s="38"/>
      <c r="AD77" s="38"/>
      <c r="AF77" s="38"/>
      <c r="AG77" s="11"/>
      <c r="AH77" s="2"/>
      <c r="AK77" s="2"/>
    </row>
    <row r="78" spans="2:37" s="1" customFormat="1" ht="11.5" customHeight="1" x14ac:dyDescent="0.2">
      <c r="B78" s="46"/>
      <c r="C78" s="1" t="s">
        <v>213</v>
      </c>
      <c r="D78" s="38"/>
      <c r="I78" s="533"/>
      <c r="J78" s="533"/>
      <c r="K78" s="533"/>
      <c r="L78" s="533"/>
      <c r="M78" s="533"/>
      <c r="N78" s="533"/>
      <c r="O78" s="533"/>
      <c r="P78" s="533"/>
      <c r="Q78" s="119"/>
      <c r="R78" s="119"/>
      <c r="S78" s="119"/>
      <c r="T78" s="119"/>
      <c r="U78" s="119"/>
      <c r="V78" s="119"/>
      <c r="W78" s="119"/>
      <c r="X78" s="119"/>
      <c r="Y78" s="119"/>
      <c r="Z78" s="119"/>
      <c r="AA78" s="119"/>
      <c r="AB78" s="861" t="s">
        <v>219</v>
      </c>
      <c r="AC78" s="861"/>
      <c r="AD78" s="861"/>
      <c r="AE78" s="861"/>
      <c r="AF78" s="59"/>
      <c r="AG78" s="11"/>
      <c r="AH78" s="2"/>
    </row>
    <row r="79" spans="2:37" s="1" customFormat="1" ht="11.5" customHeight="1" x14ac:dyDescent="0.2">
      <c r="B79" s="46"/>
      <c r="C79" s="116" t="s">
        <v>192</v>
      </c>
      <c r="D79" s="115"/>
      <c r="E79" s="115"/>
      <c r="F79" s="115"/>
      <c r="G79" s="115"/>
      <c r="I79" s="533"/>
      <c r="J79" s="533"/>
      <c r="K79" s="533"/>
      <c r="L79" s="533"/>
      <c r="M79" s="533"/>
      <c r="N79" s="533"/>
      <c r="O79" s="533"/>
      <c r="P79" s="533"/>
      <c r="Q79" s="119"/>
      <c r="R79" s="119"/>
      <c r="S79" s="119"/>
      <c r="T79" s="119"/>
      <c r="U79" s="119"/>
      <c r="V79" s="119"/>
      <c r="W79" s="119"/>
      <c r="X79" s="119"/>
      <c r="Y79" s="119"/>
      <c r="Z79" s="119"/>
      <c r="AA79" s="119"/>
      <c r="AB79" s="117" t="s">
        <v>218</v>
      </c>
      <c r="AC79" s="38"/>
      <c r="AD79" s="38"/>
      <c r="AE79" s="117" t="s">
        <v>217</v>
      </c>
      <c r="AF79" s="59"/>
      <c r="AG79" s="11"/>
      <c r="AH79" s="2"/>
    </row>
    <row r="80" spans="2:37" s="1" customFormat="1" ht="11.5" customHeight="1" x14ac:dyDescent="0.2">
      <c r="B80" s="46"/>
      <c r="C80" s="116" t="s">
        <v>193</v>
      </c>
      <c r="D80" s="115"/>
      <c r="E80" s="115"/>
      <c r="F80" s="115"/>
      <c r="G80" s="115"/>
      <c r="I80" s="533"/>
      <c r="J80" s="533"/>
      <c r="K80" s="533"/>
      <c r="L80" s="533"/>
      <c r="M80" s="533"/>
      <c r="N80" s="533"/>
      <c r="O80" s="533"/>
      <c r="P80" s="533"/>
      <c r="R80" s="17" t="s">
        <v>214</v>
      </c>
      <c r="U80" s="110"/>
      <c r="V80" s="110"/>
      <c r="W80" s="110"/>
      <c r="X80" s="110"/>
      <c r="Y80" s="110"/>
      <c r="Z80" s="110"/>
      <c r="AB80" s="120" t="str">
        <f>IF('NC Checklist (p1 - All Paths)'!AF11=0,"",'NC Checklist (p1 - All Paths)'!AF11)</f>
        <v/>
      </c>
      <c r="AC80" s="38"/>
      <c r="AD80" s="38"/>
      <c r="AE80" s="60">
        <v>0</v>
      </c>
      <c r="AF80" s="59"/>
      <c r="AG80" s="11"/>
      <c r="AH80" s="2"/>
    </row>
    <row r="81" spans="2:37" s="1" customFormat="1" ht="11.5" customHeight="1" x14ac:dyDescent="0.2">
      <c r="B81" s="46"/>
      <c r="C81" s="1" t="s">
        <v>187</v>
      </c>
      <c r="D81" s="38"/>
      <c r="E81" s="38"/>
      <c r="I81" s="533"/>
      <c r="J81" s="533"/>
      <c r="K81" s="533"/>
      <c r="L81" s="533"/>
      <c r="M81" s="533"/>
      <c r="N81" s="533"/>
      <c r="O81" s="533"/>
      <c r="P81" s="533"/>
      <c r="R81" s="16" t="s">
        <v>215</v>
      </c>
      <c r="U81" s="110"/>
      <c r="V81" s="110"/>
      <c r="W81" s="110"/>
      <c r="X81" s="110"/>
      <c r="Y81" s="110"/>
      <c r="Z81" s="110"/>
      <c r="AB81" s="120" t="str">
        <f>IF('NC Checklist (p1 - All Paths)'!AF12=0,"",'NC Checklist (p1 - All Paths)'!AF12)</f>
        <v/>
      </c>
      <c r="AC81" s="38"/>
      <c r="AD81" s="38"/>
      <c r="AE81" s="60">
        <v>0</v>
      </c>
      <c r="AF81" s="59"/>
      <c r="AG81" s="11"/>
      <c r="AH81" s="2"/>
    </row>
    <row r="82" spans="2:37" s="1" customFormat="1" ht="11.5" customHeight="1" thickBot="1" x14ac:dyDescent="0.25">
      <c r="B82" s="46"/>
      <c r="C82" s="118" t="s">
        <v>207</v>
      </c>
      <c r="F82" s="1" t="s">
        <v>206</v>
      </c>
      <c r="I82" s="828"/>
      <c r="J82" s="829"/>
      <c r="L82" s="1" t="s">
        <v>208</v>
      </c>
      <c r="N82" s="881"/>
      <c r="O82" s="881"/>
      <c r="P82" s="881"/>
      <c r="R82" s="57" t="s">
        <v>216</v>
      </c>
      <c r="U82" s="110"/>
      <c r="V82" s="110"/>
      <c r="W82" s="110"/>
      <c r="X82" s="110"/>
      <c r="Y82" s="110"/>
      <c r="Z82" s="110"/>
      <c r="AB82" s="120" t="str">
        <f>IF('NC Checklist (p1 - All Paths)'!AF13=0,"",'NC Checklist (p1 - All Paths)'!AF13)</f>
        <v/>
      </c>
      <c r="AC82" s="38"/>
      <c r="AD82" s="38"/>
      <c r="AE82" s="61">
        <v>0</v>
      </c>
      <c r="AF82" s="63"/>
      <c r="AG82" s="11"/>
      <c r="AH82" s="2"/>
      <c r="AK82" s="2"/>
    </row>
    <row r="83" spans="2:37" s="1" customFormat="1" ht="11.5" customHeight="1" thickBot="1" x14ac:dyDescent="0.25">
      <c r="B83" s="46"/>
      <c r="F83" s="1" t="s">
        <v>205</v>
      </c>
      <c r="I83" s="529"/>
      <c r="J83" s="531"/>
      <c r="L83" s="1" t="s">
        <v>208</v>
      </c>
      <c r="N83" s="533"/>
      <c r="O83" s="533"/>
      <c r="P83" s="533"/>
      <c r="R83" s="16"/>
      <c r="S83" s="16"/>
      <c r="T83" s="16"/>
      <c r="U83" s="16"/>
      <c r="V83" s="16"/>
      <c r="W83" s="16"/>
      <c r="X83" s="16"/>
      <c r="Y83" s="16"/>
      <c r="Z83" s="112" t="s">
        <v>188</v>
      </c>
      <c r="AA83" s="45"/>
      <c r="AB83" s="114">
        <f>SUM(AB80:AB82)</f>
        <v>0</v>
      </c>
      <c r="AC83" s="16"/>
      <c r="AD83" s="16"/>
      <c r="AE83" s="62">
        <v>0</v>
      </c>
      <c r="AF83" s="63"/>
      <c r="AG83" s="11"/>
      <c r="AH83" s="2"/>
      <c r="AK83" s="2"/>
    </row>
    <row r="84" spans="2:37" s="1" customFormat="1" ht="5.15" customHeight="1" thickBot="1" x14ac:dyDescent="0.25">
      <c r="B84" s="64"/>
      <c r="C84" s="65"/>
      <c r="D84" s="65"/>
      <c r="E84" s="65"/>
      <c r="F84" s="65"/>
      <c r="G84" s="65"/>
      <c r="H84" s="65"/>
      <c r="I84" s="65"/>
      <c r="J84" s="65"/>
      <c r="K84" s="65"/>
      <c r="L84" s="65"/>
      <c r="M84" s="65"/>
      <c r="N84" s="65"/>
      <c r="O84" s="65"/>
      <c r="P84" s="65"/>
      <c r="Q84" s="65"/>
      <c r="R84" s="65"/>
      <c r="S84" s="65"/>
      <c r="T84" s="65"/>
      <c r="U84" s="65"/>
      <c r="V84" s="65"/>
      <c r="W84" s="65"/>
      <c r="X84" s="65"/>
      <c r="Y84" s="65"/>
      <c r="Z84" s="65"/>
      <c r="AA84" s="65"/>
      <c r="AB84" s="65"/>
      <c r="AC84" s="65"/>
      <c r="AD84" s="65"/>
      <c r="AE84" s="65"/>
      <c r="AF84" s="65"/>
      <c r="AG84" s="12"/>
      <c r="AH84" s="2"/>
      <c r="AK84" s="2"/>
    </row>
    <row r="85" spans="2:37" s="1" customFormat="1" ht="12.75" customHeight="1" x14ac:dyDescent="0.2">
      <c r="B85" s="66"/>
      <c r="C85" s="67"/>
      <c r="D85" s="67"/>
      <c r="E85" s="67"/>
      <c r="F85" s="67"/>
      <c r="G85" s="67"/>
      <c r="H85" s="67"/>
      <c r="I85" s="67"/>
      <c r="J85" s="67"/>
      <c r="K85" s="67"/>
      <c r="L85" s="67"/>
      <c r="M85" s="67"/>
      <c r="N85" s="67"/>
      <c r="O85" s="67"/>
      <c r="P85" s="67"/>
      <c r="Q85" s="67"/>
      <c r="R85" s="67"/>
      <c r="S85" s="67"/>
      <c r="T85" s="67"/>
      <c r="U85" s="67"/>
      <c r="V85" s="67"/>
      <c r="W85" s="67"/>
      <c r="X85" s="67"/>
      <c r="Y85" s="67"/>
      <c r="Z85" s="67"/>
      <c r="AA85" s="67"/>
      <c r="AB85" s="67"/>
      <c r="AC85" s="67"/>
      <c r="AD85" s="67"/>
      <c r="AE85" s="67"/>
      <c r="AF85" s="67"/>
      <c r="AG85" s="13"/>
      <c r="AH85" s="2"/>
      <c r="AK85" s="2"/>
    </row>
    <row r="86" spans="2:37" s="1" customFormat="1" ht="12.75" customHeight="1" x14ac:dyDescent="0.25">
      <c r="B86" s="824" t="s">
        <v>178</v>
      </c>
      <c r="C86" s="825"/>
      <c r="D86" s="825"/>
      <c r="E86" s="825"/>
      <c r="F86" s="825"/>
      <c r="G86" s="825"/>
      <c r="H86" s="825"/>
      <c r="I86" s="825"/>
      <c r="J86" s="825"/>
      <c r="K86" s="825"/>
      <c r="L86" s="825"/>
      <c r="M86" s="825"/>
      <c r="N86" s="825"/>
      <c r="O86" s="825"/>
      <c r="P86" s="825"/>
      <c r="Q86" s="825"/>
      <c r="R86" s="825"/>
      <c r="S86" s="825"/>
      <c r="T86" s="825"/>
      <c r="U86" s="825"/>
      <c r="V86" s="825"/>
      <c r="W86" s="825"/>
      <c r="X86" s="825"/>
      <c r="Y86" s="825"/>
      <c r="Z86" s="825"/>
      <c r="AA86" s="825"/>
      <c r="AB86" s="825"/>
      <c r="AC86" s="825"/>
      <c r="AD86" s="825"/>
      <c r="AE86" s="825"/>
      <c r="AF86" s="825"/>
      <c r="AG86" s="826"/>
    </row>
    <row r="87" spans="2:37" s="1" customFormat="1" ht="12.75" customHeight="1" x14ac:dyDescent="0.25">
      <c r="B87" s="68"/>
      <c r="C87" s="38"/>
      <c r="D87" s="38"/>
      <c r="E87" s="38"/>
      <c r="F87" s="38"/>
      <c r="G87" s="38"/>
      <c r="H87" s="38"/>
      <c r="I87" s="38"/>
      <c r="J87" s="38"/>
      <c r="K87" s="38"/>
      <c r="L87" s="38"/>
      <c r="M87" s="38"/>
      <c r="N87" s="38"/>
      <c r="O87" s="38"/>
      <c r="P87" s="38"/>
      <c r="Q87" s="38"/>
      <c r="R87" s="38"/>
      <c r="S87" s="38"/>
      <c r="T87" s="38"/>
      <c r="U87" s="38"/>
      <c r="V87" s="38"/>
      <c r="W87" s="38"/>
      <c r="X87" s="38"/>
      <c r="Y87" s="38"/>
      <c r="Z87" s="38"/>
      <c r="AA87" s="38"/>
      <c r="AB87" s="51"/>
      <c r="AC87" s="51"/>
      <c r="AD87" s="51"/>
      <c r="AE87" s="38"/>
      <c r="AF87" s="38"/>
      <c r="AG87" s="11"/>
    </row>
    <row r="88" spans="2:37" s="1" customFormat="1" ht="12.75" customHeight="1" x14ac:dyDescent="0.25">
      <c r="B88" s="68"/>
      <c r="C88" s="108" t="s">
        <v>30</v>
      </c>
      <c r="D88" s="38"/>
      <c r="E88" s="38"/>
      <c r="F88" s="38"/>
      <c r="G88" s="38"/>
      <c r="H88" s="38"/>
      <c r="I88" s="38"/>
      <c r="J88" s="38"/>
      <c r="K88" s="38"/>
      <c r="L88" s="38"/>
      <c r="M88" s="38"/>
      <c r="N88" s="38"/>
      <c r="O88" s="38"/>
      <c r="P88" s="38"/>
      <c r="Q88" s="38"/>
      <c r="R88" s="38"/>
      <c r="S88" s="38"/>
      <c r="T88" s="38"/>
      <c r="U88" s="38"/>
      <c r="V88" s="38"/>
      <c r="W88" s="38"/>
      <c r="X88" s="38"/>
      <c r="Y88" s="38"/>
      <c r="Z88" s="38"/>
      <c r="AA88" s="38"/>
      <c r="AB88" s="51"/>
      <c r="AC88" s="51"/>
      <c r="AD88" s="51"/>
      <c r="AE88" s="38"/>
      <c r="AF88" s="38"/>
      <c r="AG88" s="11"/>
    </row>
    <row r="89" spans="2:37" s="1" customFormat="1" ht="12.75" customHeight="1" x14ac:dyDescent="0.25">
      <c r="B89" s="68"/>
      <c r="C89" s="38"/>
      <c r="D89" s="38" t="s">
        <v>447</v>
      </c>
      <c r="E89" s="38"/>
      <c r="F89" s="38"/>
      <c r="G89" s="38"/>
      <c r="H89" s="38"/>
      <c r="I89" s="38"/>
      <c r="J89" s="38"/>
      <c r="K89" s="38"/>
      <c r="L89" s="38"/>
      <c r="M89" s="38"/>
      <c r="N89" s="38"/>
      <c r="O89" s="38"/>
      <c r="S89" s="38"/>
      <c r="T89" s="38"/>
      <c r="U89" s="38"/>
      <c r="V89" s="38"/>
      <c r="W89" s="38"/>
      <c r="X89" s="38"/>
      <c r="Y89" s="38"/>
      <c r="Z89" s="38"/>
      <c r="AA89" s="38"/>
      <c r="AB89" s="51"/>
      <c r="AC89" s="51"/>
      <c r="AD89" s="51"/>
      <c r="AE89" s="38"/>
      <c r="AF89" s="38"/>
      <c r="AG89" s="11"/>
    </row>
    <row r="90" spans="2:37" s="1" customFormat="1" ht="12.75" customHeight="1" x14ac:dyDescent="0.35">
      <c r="B90" s="46"/>
      <c r="C90" s="38"/>
      <c r="D90" s="70" t="s">
        <v>41</v>
      </c>
      <c r="E90" s="38"/>
      <c r="F90" s="38"/>
      <c r="G90" s="52"/>
      <c r="H90" s="52"/>
      <c r="I90" s="52"/>
      <c r="J90" s="52"/>
      <c r="K90" s="52"/>
      <c r="L90" s="52"/>
      <c r="M90" s="52"/>
      <c r="N90" s="52"/>
      <c r="O90" s="52"/>
      <c r="S90" s="52"/>
      <c r="T90" s="52"/>
      <c r="U90" s="52"/>
      <c r="V90" s="52"/>
      <c r="W90" s="52"/>
      <c r="X90" s="52"/>
      <c r="Y90" s="52"/>
      <c r="Z90" s="52"/>
      <c r="AA90" s="52"/>
      <c r="AB90" s="71">
        <f>AB26/0.018</f>
        <v>706.76729535268123</v>
      </c>
      <c r="AC90" s="72"/>
      <c r="AD90" s="72"/>
      <c r="AE90" s="73" t="s">
        <v>154</v>
      </c>
      <c r="AF90" s="73"/>
      <c r="AG90" s="11"/>
      <c r="AH90" s="2"/>
      <c r="AK90" s="2"/>
    </row>
    <row r="91" spans="2:37" s="1" customFormat="1" ht="12.75" customHeight="1" x14ac:dyDescent="0.2">
      <c r="B91" s="46"/>
      <c r="C91" s="38"/>
      <c r="D91" s="38"/>
      <c r="E91" s="38"/>
      <c r="F91" s="38"/>
      <c r="G91" s="38"/>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11"/>
    </row>
    <row r="92" spans="2:37" s="1" customFormat="1" ht="12.75" customHeight="1" x14ac:dyDescent="0.35">
      <c r="B92" s="46"/>
      <c r="C92" s="38"/>
      <c r="D92" s="57" t="s">
        <v>42</v>
      </c>
      <c r="E92" s="38"/>
      <c r="F92" s="38"/>
      <c r="G92" s="38"/>
      <c r="H92" s="38"/>
      <c r="I92" s="38"/>
      <c r="J92" s="38"/>
      <c r="K92" s="38"/>
      <c r="L92" s="38"/>
      <c r="M92" s="38"/>
      <c r="N92" s="38"/>
      <c r="O92" s="38"/>
      <c r="P92" s="38"/>
      <c r="Q92" s="38"/>
      <c r="R92" s="38"/>
      <c r="S92" s="38"/>
      <c r="T92" s="38"/>
      <c r="U92" s="38"/>
      <c r="V92" s="38"/>
      <c r="W92" s="38"/>
      <c r="X92" s="38"/>
      <c r="Y92" s="38"/>
      <c r="Z92" s="38"/>
      <c r="AA92" s="38"/>
      <c r="AB92" s="56">
        <f>AB24/AB90</f>
        <v>0</v>
      </c>
      <c r="AC92" s="56"/>
      <c r="AD92" s="56"/>
      <c r="AE92" s="43" t="s">
        <v>153</v>
      </c>
      <c r="AF92" s="43"/>
      <c r="AG92" s="11"/>
    </row>
    <row r="93" spans="2:37" s="1" customFormat="1" ht="12.75" customHeight="1" x14ac:dyDescent="0.2">
      <c r="B93" s="46"/>
      <c r="C93" s="38"/>
      <c r="D93" s="57"/>
      <c r="E93" s="38"/>
      <c r="F93" s="38"/>
      <c r="G93" s="38"/>
      <c r="H93" s="38"/>
      <c r="I93" s="38"/>
      <c r="J93" s="38"/>
      <c r="K93" s="38"/>
      <c r="L93" s="38"/>
      <c r="M93" s="38"/>
      <c r="N93" s="38"/>
      <c r="O93" s="38"/>
      <c r="P93" s="38"/>
      <c r="Q93" s="38"/>
      <c r="R93" s="38"/>
      <c r="S93" s="38"/>
      <c r="T93" s="38"/>
      <c r="U93" s="38"/>
      <c r="V93" s="38"/>
      <c r="W93" s="38"/>
      <c r="X93" s="38"/>
      <c r="Y93" s="38"/>
      <c r="Z93" s="38"/>
      <c r="AA93" s="38"/>
      <c r="AB93" s="56"/>
      <c r="AC93" s="56"/>
      <c r="AD93" s="56"/>
      <c r="AE93" s="43"/>
      <c r="AF93" s="43"/>
      <c r="AG93" s="11"/>
    </row>
    <row r="94" spans="2:37" s="1" customFormat="1" ht="7" customHeight="1" thickBot="1" x14ac:dyDescent="0.25">
      <c r="B94" s="64"/>
      <c r="C94" s="65"/>
      <c r="D94" s="65"/>
      <c r="E94" s="65"/>
      <c r="F94" s="65"/>
      <c r="G94" s="65"/>
      <c r="H94" s="65"/>
      <c r="I94" s="65"/>
      <c r="J94" s="65"/>
      <c r="K94" s="65"/>
      <c r="L94" s="65"/>
      <c r="M94" s="65"/>
      <c r="N94" s="65"/>
      <c r="O94" s="65"/>
      <c r="P94" s="65"/>
      <c r="Q94" s="65"/>
      <c r="R94" s="65"/>
      <c r="S94" s="65"/>
      <c r="T94" s="65"/>
      <c r="U94" s="65"/>
      <c r="V94" s="65"/>
      <c r="W94" s="65"/>
      <c r="X94" s="65"/>
      <c r="Y94" s="65"/>
      <c r="Z94" s="65"/>
      <c r="AA94" s="65"/>
      <c r="AB94" s="74"/>
      <c r="AC94" s="74"/>
      <c r="AD94" s="74"/>
      <c r="AE94" s="75"/>
      <c r="AF94" s="75"/>
      <c r="AG94" s="12"/>
    </row>
    <row r="95" spans="2:37" s="1" customFormat="1" ht="12.75" customHeight="1" x14ac:dyDescent="0.2">
      <c r="B95" s="66"/>
      <c r="C95" s="67"/>
      <c r="D95" s="67"/>
      <c r="E95" s="67"/>
      <c r="F95" s="67"/>
      <c r="G95" s="67"/>
      <c r="H95" s="67"/>
      <c r="I95" s="67"/>
      <c r="J95" s="67"/>
      <c r="K95" s="67"/>
      <c r="L95" s="67"/>
      <c r="M95" s="67"/>
      <c r="N95" s="67"/>
      <c r="O95" s="67"/>
      <c r="P95" s="67"/>
      <c r="Q95" s="67"/>
      <c r="R95" s="67"/>
      <c r="S95" s="67"/>
      <c r="T95" s="67"/>
      <c r="U95" s="67"/>
      <c r="V95" s="67"/>
      <c r="W95" s="67"/>
      <c r="X95" s="67"/>
      <c r="Y95" s="67"/>
      <c r="Z95" s="67"/>
      <c r="AA95" s="67"/>
      <c r="AB95" s="67"/>
      <c r="AC95" s="67"/>
      <c r="AD95" s="67"/>
      <c r="AE95" s="67"/>
      <c r="AF95" s="67"/>
      <c r="AG95" s="13"/>
    </row>
    <row r="96" spans="2:37" s="1" customFormat="1" ht="12.75" customHeight="1" x14ac:dyDescent="0.25">
      <c r="B96" s="824" t="s">
        <v>172</v>
      </c>
      <c r="C96" s="825"/>
      <c r="D96" s="825"/>
      <c r="E96" s="825"/>
      <c r="F96" s="825"/>
      <c r="G96" s="825"/>
      <c r="H96" s="825"/>
      <c r="I96" s="825"/>
      <c r="J96" s="825"/>
      <c r="K96" s="825"/>
      <c r="L96" s="825"/>
      <c r="M96" s="825"/>
      <c r="N96" s="825"/>
      <c r="O96" s="825"/>
      <c r="P96" s="825"/>
      <c r="Q96" s="825"/>
      <c r="R96" s="825"/>
      <c r="S96" s="825"/>
      <c r="T96" s="825"/>
      <c r="U96" s="825"/>
      <c r="V96" s="825"/>
      <c r="W96" s="825"/>
      <c r="X96" s="825"/>
      <c r="Y96" s="825"/>
      <c r="Z96" s="825"/>
      <c r="AA96" s="825"/>
      <c r="AB96" s="825"/>
      <c r="AC96" s="825"/>
      <c r="AD96" s="825"/>
      <c r="AE96" s="825"/>
      <c r="AF96" s="825"/>
      <c r="AG96" s="826"/>
    </row>
    <row r="97" spans="2:36" s="1" customFormat="1" ht="12.75" customHeight="1" x14ac:dyDescent="0.25">
      <c r="B97" s="76"/>
      <c r="C97" s="77"/>
      <c r="D97" s="77"/>
      <c r="E97" s="77"/>
      <c r="F97" s="77"/>
      <c r="G97" s="77"/>
      <c r="H97" s="77"/>
      <c r="I97" s="77"/>
      <c r="J97" s="77"/>
      <c r="K97" s="77"/>
      <c r="L97" s="77"/>
      <c r="M97" s="77"/>
      <c r="N97" s="77"/>
      <c r="O97" s="77"/>
      <c r="P97" s="77"/>
      <c r="Q97" s="77"/>
      <c r="R97" s="77"/>
      <c r="S97" s="77"/>
      <c r="T97" s="77"/>
      <c r="U97" s="77"/>
      <c r="V97" s="77"/>
      <c r="W97" s="77"/>
      <c r="X97" s="77"/>
      <c r="Y97" s="77"/>
      <c r="Z97" s="77"/>
      <c r="AA97" s="77"/>
      <c r="AB97" s="77"/>
      <c r="AC97" s="77"/>
      <c r="AD97" s="77"/>
      <c r="AE97" s="77"/>
      <c r="AF97" s="77"/>
      <c r="AG97" s="78"/>
    </row>
    <row r="98" spans="2:36" s="1" customFormat="1" ht="12.75" customHeight="1" x14ac:dyDescent="0.2">
      <c r="B98" s="46"/>
      <c r="C98" s="108" t="s">
        <v>93</v>
      </c>
      <c r="D98" s="38"/>
      <c r="E98" s="38"/>
      <c r="F98" s="38"/>
      <c r="G98" s="38"/>
      <c r="H98" s="38"/>
      <c r="I98" s="38"/>
      <c r="J98" s="38"/>
      <c r="K98" s="38"/>
      <c r="L98" s="38"/>
      <c r="M98" s="38"/>
      <c r="N98" s="38"/>
      <c r="O98" s="38"/>
      <c r="P98" s="38"/>
      <c r="Q98" s="38"/>
      <c r="R98" s="38"/>
      <c r="S98" s="38"/>
      <c r="T98" s="38"/>
      <c r="U98" s="38"/>
      <c r="V98" s="38"/>
      <c r="W98" s="38"/>
      <c r="X98" s="38"/>
      <c r="Y98" s="38"/>
      <c r="Z98" s="38"/>
      <c r="AA98" s="38"/>
      <c r="AB98" s="38"/>
      <c r="AC98" s="38"/>
      <c r="AD98" s="38"/>
      <c r="AE98" s="43"/>
      <c r="AF98" s="38"/>
      <c r="AG98" s="11"/>
    </row>
    <row r="99" spans="2:36" s="1" customFormat="1" ht="12.75" customHeight="1" x14ac:dyDescent="0.2">
      <c r="B99" s="46"/>
      <c r="C99" s="38"/>
      <c r="D99" s="69" t="s">
        <v>104</v>
      </c>
      <c r="E99" s="38"/>
      <c r="F99" s="38"/>
      <c r="G99" s="38"/>
      <c r="H99" s="38"/>
      <c r="I99" s="38"/>
      <c r="J99" s="38"/>
      <c r="K99" s="38"/>
      <c r="L99" s="38"/>
      <c r="M99" s="38"/>
      <c r="N99" s="697" t="s">
        <v>91</v>
      </c>
      <c r="O99" s="827"/>
      <c r="P99" s="827"/>
      <c r="Q99" s="827"/>
      <c r="R99" s="827"/>
      <c r="S99" s="827"/>
      <c r="T99" s="827"/>
      <c r="U99" s="827"/>
      <c r="V99" s="827"/>
      <c r="W99" s="827"/>
      <c r="X99" s="827"/>
      <c r="Y99" s="698"/>
      <c r="Z99" s="79"/>
      <c r="AA99" s="80"/>
      <c r="AB99" s="697" t="s">
        <v>92</v>
      </c>
      <c r="AC99" s="827"/>
      <c r="AD99" s="827"/>
      <c r="AE99" s="698"/>
      <c r="AF99" s="38"/>
      <c r="AG99" s="11"/>
    </row>
    <row r="100" spans="2:36" s="1" customFormat="1" ht="12.75" customHeight="1" x14ac:dyDescent="0.2">
      <c r="B100" s="46"/>
      <c r="C100" s="38"/>
      <c r="D100" s="69"/>
      <c r="E100" s="38"/>
      <c r="F100" s="38"/>
      <c r="G100" s="38"/>
      <c r="H100" s="38"/>
      <c r="I100" s="38"/>
      <c r="J100" s="38"/>
      <c r="K100" s="38"/>
      <c r="L100" s="38"/>
      <c r="M100" s="38"/>
      <c r="N100" s="830" t="s">
        <v>110</v>
      </c>
      <c r="O100" s="831"/>
      <c r="P100" s="831"/>
      <c r="Q100" s="831"/>
      <c r="R100" s="38"/>
      <c r="S100" s="864" t="s">
        <v>111</v>
      </c>
      <c r="T100" s="864"/>
      <c r="U100" s="864"/>
      <c r="V100" s="864"/>
      <c r="W100" s="864"/>
      <c r="X100" s="864"/>
      <c r="Y100" s="864"/>
      <c r="Z100" s="16"/>
      <c r="AA100" s="38"/>
      <c r="AB100" s="43" t="s">
        <v>110</v>
      </c>
      <c r="AC100" s="16"/>
      <c r="AD100" s="864" t="s">
        <v>111</v>
      </c>
      <c r="AE100" s="865"/>
      <c r="AF100" s="16"/>
      <c r="AG100" s="45"/>
      <c r="AH100" s="16"/>
      <c r="AI100" s="16"/>
      <c r="AJ100" s="16"/>
    </row>
    <row r="101" spans="2:36" s="1" customFormat="1" ht="12.75" customHeight="1" x14ac:dyDescent="0.2">
      <c r="B101" s="46"/>
      <c r="C101" s="38"/>
      <c r="D101" s="38"/>
      <c r="E101" s="69" t="s">
        <v>167</v>
      </c>
      <c r="F101" s="38"/>
      <c r="G101" s="38"/>
      <c r="H101" s="38"/>
      <c r="I101" s="38"/>
      <c r="J101" s="38"/>
      <c r="K101" s="38"/>
      <c r="L101" s="38"/>
      <c r="M101" s="38"/>
      <c r="N101" s="833">
        <f>(AB12+AB23+AB34)*0.293071</f>
        <v>0</v>
      </c>
      <c r="O101" s="834"/>
      <c r="P101" s="834"/>
      <c r="Q101" s="834"/>
      <c r="R101" s="81"/>
      <c r="S101" s="832">
        <f t="shared" ref="S101:S106" si="0">IF($AE$83=0,0,N101*1000/$AE$83)</f>
        <v>0</v>
      </c>
      <c r="T101" s="832"/>
      <c r="U101" s="832"/>
      <c r="V101" s="832"/>
      <c r="W101" s="832"/>
      <c r="X101" s="832"/>
      <c r="Y101" s="832"/>
      <c r="Z101" s="38"/>
      <c r="AA101" s="38"/>
      <c r="AB101" s="51">
        <f>(AB11+AB22+AB33)*0.293071</f>
        <v>0</v>
      </c>
      <c r="AC101" s="38"/>
      <c r="AD101" s="832">
        <f>IF($AE$83=0,0,AB101*1000/$AE$83)</f>
        <v>0</v>
      </c>
      <c r="AE101" s="862"/>
      <c r="AF101" s="81"/>
      <c r="AG101" s="82"/>
      <c r="AH101" s="81"/>
      <c r="AI101" s="81"/>
      <c r="AJ101" s="81"/>
    </row>
    <row r="102" spans="2:36" s="1" customFormat="1" ht="12.75" customHeight="1" x14ac:dyDescent="0.2">
      <c r="B102" s="46"/>
      <c r="C102" s="38"/>
      <c r="D102" s="38"/>
      <c r="E102" s="69"/>
      <c r="F102" s="69" t="s">
        <v>169</v>
      </c>
      <c r="G102" s="38"/>
      <c r="H102" s="38"/>
      <c r="I102" s="38"/>
      <c r="J102" s="38"/>
      <c r="K102" s="38"/>
      <c r="L102" s="38"/>
      <c r="M102" s="38"/>
      <c r="N102" s="833">
        <f>(AB46)*0.293071</f>
        <v>0</v>
      </c>
      <c r="O102" s="834"/>
      <c r="P102" s="834"/>
      <c r="Q102" s="834"/>
      <c r="R102" s="38"/>
      <c r="S102" s="832">
        <f t="shared" si="0"/>
        <v>0</v>
      </c>
      <c r="T102" s="832"/>
      <c r="U102" s="832"/>
      <c r="V102" s="832"/>
      <c r="W102" s="832"/>
      <c r="X102" s="832"/>
      <c r="Y102" s="832"/>
      <c r="Z102" s="38"/>
      <c r="AA102" s="38"/>
      <c r="AB102" s="51"/>
      <c r="AC102" s="38"/>
      <c r="AD102" s="832"/>
      <c r="AE102" s="862"/>
      <c r="AF102" s="43"/>
      <c r="AG102" s="11"/>
    </row>
    <row r="103" spans="2:36" s="1" customFormat="1" ht="12.75" customHeight="1" x14ac:dyDescent="0.2">
      <c r="B103" s="46"/>
      <c r="C103" s="38"/>
      <c r="D103" s="38"/>
      <c r="E103" s="69"/>
      <c r="F103" s="69" t="s">
        <v>170</v>
      </c>
      <c r="G103" s="38"/>
      <c r="H103" s="38"/>
      <c r="I103" s="38"/>
      <c r="J103" s="38"/>
      <c r="K103" s="38"/>
      <c r="L103" s="38"/>
      <c r="M103" s="38"/>
      <c r="N103" s="833">
        <f>(AB53+AB63)*0.293071</f>
        <v>0</v>
      </c>
      <c r="O103" s="834"/>
      <c r="P103" s="834"/>
      <c r="Q103" s="834"/>
      <c r="R103" s="38"/>
      <c r="S103" s="832">
        <f t="shared" si="0"/>
        <v>0</v>
      </c>
      <c r="T103" s="832"/>
      <c r="U103" s="832"/>
      <c r="V103" s="832"/>
      <c r="W103" s="832"/>
      <c r="X103" s="832"/>
      <c r="Y103" s="832"/>
      <c r="Z103" s="38"/>
      <c r="AA103" s="38"/>
      <c r="AB103" s="51">
        <f>(AB52)*0.293071</f>
        <v>0</v>
      </c>
      <c r="AC103" s="38"/>
      <c r="AD103" s="832">
        <f>IF($AE$83=0,0,AB103*1000/$AE$83)</f>
        <v>0</v>
      </c>
      <c r="AE103" s="862"/>
      <c r="AF103" s="43"/>
      <c r="AG103" s="11"/>
    </row>
    <row r="104" spans="2:36" s="1" customFormat="1" ht="12.75" customHeight="1" x14ac:dyDescent="0.2">
      <c r="B104" s="46"/>
      <c r="C104" s="38"/>
      <c r="D104" s="38"/>
      <c r="E104" s="69" t="s">
        <v>168</v>
      </c>
      <c r="F104" s="69"/>
      <c r="G104" s="38"/>
      <c r="H104" s="38"/>
      <c r="I104" s="38"/>
      <c r="J104" s="38"/>
      <c r="K104" s="38"/>
      <c r="L104" s="38"/>
      <c r="M104" s="38"/>
      <c r="N104" s="833">
        <f>(AB69)*0.293071</f>
        <v>0</v>
      </c>
      <c r="O104" s="834"/>
      <c r="P104" s="834"/>
      <c r="Q104" s="834"/>
      <c r="R104" s="38"/>
      <c r="S104" s="832">
        <f t="shared" si="0"/>
        <v>0</v>
      </c>
      <c r="T104" s="832"/>
      <c r="U104" s="832"/>
      <c r="V104" s="832"/>
      <c r="W104" s="832"/>
      <c r="X104" s="832"/>
      <c r="Y104" s="832"/>
      <c r="Z104" s="38"/>
      <c r="AA104" s="38"/>
      <c r="AB104" s="51">
        <f>(AB69)*0.293071</f>
        <v>0</v>
      </c>
      <c r="AC104" s="38"/>
      <c r="AD104" s="832">
        <f>IF($AE$83=0,0,AB104*1000/$AE$83)</f>
        <v>0</v>
      </c>
      <c r="AE104" s="862"/>
      <c r="AF104" s="43"/>
      <c r="AG104" s="11"/>
    </row>
    <row r="105" spans="2:36" s="1" customFormat="1" ht="12.75" customHeight="1" thickBot="1" x14ac:dyDescent="0.25">
      <c r="B105" s="46"/>
      <c r="C105" s="38"/>
      <c r="D105" s="38"/>
      <c r="E105" s="83"/>
      <c r="F105" s="83" t="s">
        <v>171</v>
      </c>
      <c r="G105" s="84"/>
      <c r="H105" s="84"/>
      <c r="I105" s="84"/>
      <c r="J105" s="84"/>
      <c r="K105" s="84"/>
      <c r="L105" s="38"/>
      <c r="M105" s="38"/>
      <c r="N105" s="873">
        <f>(SUM(AB70:AB73))*0.293071</f>
        <v>0</v>
      </c>
      <c r="O105" s="874"/>
      <c r="P105" s="874"/>
      <c r="Q105" s="874"/>
      <c r="R105" s="38"/>
      <c r="S105" s="839">
        <f t="shared" si="0"/>
        <v>0</v>
      </c>
      <c r="T105" s="839"/>
      <c r="U105" s="839"/>
      <c r="V105" s="839"/>
      <c r="W105" s="839"/>
      <c r="X105" s="839"/>
      <c r="Y105" s="839"/>
      <c r="Z105" s="38"/>
      <c r="AA105" s="38"/>
      <c r="AB105" s="85">
        <f>(SUM(AB70:AB73))*0.293071</f>
        <v>0</v>
      </c>
      <c r="AC105" s="38"/>
      <c r="AD105" s="839">
        <f>IF($AE$83=0,0,AB105*1000/$AE$83)</f>
        <v>0</v>
      </c>
      <c r="AE105" s="849"/>
      <c r="AF105" s="43"/>
      <c r="AG105" s="11"/>
    </row>
    <row r="106" spans="2:36" s="1" customFormat="1" ht="12.75" customHeight="1" thickTop="1" x14ac:dyDescent="0.2">
      <c r="B106" s="46"/>
      <c r="C106" s="38"/>
      <c r="D106" s="38"/>
      <c r="E106" s="86" t="s">
        <v>173</v>
      </c>
      <c r="F106" s="38"/>
      <c r="G106" s="38"/>
      <c r="H106" s="38"/>
      <c r="I106" s="38"/>
      <c r="J106" s="38"/>
      <c r="K106" s="38"/>
      <c r="L106" s="38"/>
      <c r="M106" s="38"/>
      <c r="N106" s="882">
        <f>SUM(N101:Q105)</f>
        <v>0</v>
      </c>
      <c r="O106" s="883"/>
      <c r="P106" s="883"/>
      <c r="Q106" s="883"/>
      <c r="R106" s="87"/>
      <c r="S106" s="837">
        <f t="shared" si="0"/>
        <v>0</v>
      </c>
      <c r="T106" s="837"/>
      <c r="U106" s="837"/>
      <c r="V106" s="837"/>
      <c r="W106" s="837"/>
      <c r="X106" s="837"/>
      <c r="Y106" s="837"/>
      <c r="Z106" s="87"/>
      <c r="AA106" s="87"/>
      <c r="AB106" s="88">
        <f>SUM(AB101:AB105)</f>
        <v>0</v>
      </c>
      <c r="AC106" s="87"/>
      <c r="AD106" s="837">
        <f>IF($AE$83=0,0,AB106*1000/$AE$83)</f>
        <v>0</v>
      </c>
      <c r="AE106" s="838"/>
      <c r="AF106" s="43"/>
      <c r="AG106" s="11"/>
    </row>
    <row r="107" spans="2:36" s="1" customFormat="1" ht="12.75" customHeight="1" x14ac:dyDescent="0.2">
      <c r="B107" s="46"/>
      <c r="C107" s="38"/>
      <c r="D107" s="38"/>
      <c r="E107" s="38"/>
      <c r="F107" s="38"/>
      <c r="G107" s="38"/>
      <c r="H107" s="38"/>
      <c r="I107" s="38"/>
      <c r="J107" s="38"/>
      <c r="K107" s="38"/>
      <c r="L107" s="38"/>
      <c r="M107" s="38"/>
      <c r="N107" s="38"/>
      <c r="O107" s="38"/>
      <c r="P107" s="38"/>
      <c r="Q107" s="38"/>
      <c r="R107" s="38"/>
      <c r="S107" s="38"/>
      <c r="T107" s="38"/>
      <c r="U107" s="38"/>
      <c r="V107" s="38"/>
      <c r="W107" s="38"/>
      <c r="X107" s="38"/>
      <c r="Y107" s="38"/>
      <c r="Z107" s="38"/>
      <c r="AA107" s="38"/>
      <c r="AB107" s="38"/>
      <c r="AC107" s="38"/>
      <c r="AD107" s="38"/>
      <c r="AE107" s="38"/>
      <c r="AF107" s="38"/>
      <c r="AG107" s="11"/>
    </row>
    <row r="108" spans="2:36" s="1" customFormat="1" ht="12.75" customHeight="1" x14ac:dyDescent="0.2">
      <c r="B108" s="46"/>
      <c r="C108" s="38"/>
      <c r="D108" s="69" t="s">
        <v>108</v>
      </c>
      <c r="E108" s="69"/>
      <c r="F108" s="38"/>
      <c r="G108" s="38"/>
      <c r="H108" s="38"/>
      <c r="I108" s="38"/>
      <c r="J108" s="38"/>
      <c r="K108" s="38"/>
      <c r="L108" s="38"/>
      <c r="M108" s="38"/>
      <c r="N108" s="697" t="s">
        <v>110</v>
      </c>
      <c r="O108" s="827"/>
      <c r="P108" s="827"/>
      <c r="Q108" s="827"/>
      <c r="R108" s="89"/>
      <c r="S108" s="827" t="s">
        <v>111</v>
      </c>
      <c r="T108" s="827"/>
      <c r="U108" s="827"/>
      <c r="V108" s="827"/>
      <c r="W108" s="827"/>
      <c r="X108" s="827"/>
      <c r="Y108" s="698"/>
      <c r="Z108" s="38"/>
      <c r="AA108" s="38"/>
      <c r="AB108" s="38"/>
      <c r="AC108" s="38"/>
      <c r="AD108" s="38"/>
      <c r="AE108" s="38"/>
      <c r="AF108" s="38"/>
      <c r="AG108" s="11"/>
    </row>
    <row r="109" spans="2:36" s="1" customFormat="1" ht="12.75" customHeight="1" x14ac:dyDescent="0.2">
      <c r="B109" s="46"/>
      <c r="C109" s="38"/>
      <c r="D109" s="69"/>
      <c r="E109" s="69" t="s">
        <v>94</v>
      </c>
      <c r="F109" s="52"/>
      <c r="G109" s="38"/>
      <c r="H109" s="38"/>
      <c r="I109" s="38"/>
      <c r="J109" s="38"/>
      <c r="K109" s="38"/>
      <c r="L109" s="38"/>
      <c r="M109" s="38"/>
      <c r="N109" s="847">
        <f>(AB101+AB102+AB103)-(N101+N102+N103)</f>
        <v>0</v>
      </c>
      <c r="O109" s="827"/>
      <c r="P109" s="827"/>
      <c r="Q109" s="827"/>
      <c r="R109" s="89"/>
      <c r="S109" s="835">
        <f>(AD101+AD102+AD103)-(S101+S102+S103)</f>
        <v>0</v>
      </c>
      <c r="T109" s="835"/>
      <c r="U109" s="835"/>
      <c r="V109" s="835"/>
      <c r="W109" s="835"/>
      <c r="X109" s="835"/>
      <c r="Y109" s="836"/>
      <c r="Z109" s="38"/>
      <c r="AA109" s="38"/>
      <c r="AB109" s="51"/>
      <c r="AC109" s="51"/>
      <c r="AD109" s="51"/>
      <c r="AE109" s="43"/>
      <c r="AF109" s="43"/>
      <c r="AG109" s="11"/>
    </row>
    <row r="110" spans="2:36" s="1" customFormat="1" ht="12.75" customHeight="1" x14ac:dyDescent="0.2">
      <c r="B110" s="46"/>
      <c r="C110" s="38"/>
      <c r="D110" s="69"/>
      <c r="E110" s="69" t="s">
        <v>45</v>
      </c>
      <c r="F110" s="52"/>
      <c r="G110" s="38"/>
      <c r="H110" s="38"/>
      <c r="I110" s="38"/>
      <c r="J110" s="38"/>
      <c r="K110" s="38"/>
      <c r="L110" s="38"/>
      <c r="M110" s="38"/>
      <c r="N110" s="844">
        <f>IF(AB101=0,0,(N109)/(AB101+AB102+AB103))</f>
        <v>0</v>
      </c>
      <c r="O110" s="845"/>
      <c r="P110" s="845"/>
      <c r="Q110" s="845"/>
      <c r="R110" s="845"/>
      <c r="S110" s="845"/>
      <c r="T110" s="845"/>
      <c r="U110" s="845"/>
      <c r="V110" s="845"/>
      <c r="W110" s="845"/>
      <c r="X110" s="845"/>
      <c r="Y110" s="846"/>
      <c r="Z110" s="38"/>
      <c r="AA110" s="38"/>
      <c r="AC110" s="90"/>
      <c r="AD110" s="90"/>
      <c r="AE110" s="91"/>
      <c r="AF110" s="91"/>
      <c r="AG110" s="11"/>
    </row>
    <row r="111" spans="2:36" s="1" customFormat="1" ht="7" customHeight="1" x14ac:dyDescent="0.2">
      <c r="B111" s="46"/>
      <c r="C111" s="38"/>
      <c r="D111" s="38"/>
      <c r="E111" s="38"/>
      <c r="F111" s="38"/>
      <c r="G111" s="38"/>
      <c r="H111" s="38"/>
      <c r="I111" s="38"/>
      <c r="J111" s="38"/>
      <c r="K111" s="38"/>
      <c r="L111" s="38"/>
      <c r="M111" s="38"/>
      <c r="N111" s="38"/>
      <c r="O111" s="38"/>
      <c r="P111" s="38"/>
      <c r="Q111" s="38"/>
      <c r="R111" s="38"/>
      <c r="S111" s="38"/>
      <c r="T111" s="38"/>
      <c r="U111" s="38"/>
      <c r="V111" s="38"/>
      <c r="W111" s="38"/>
      <c r="X111" s="38"/>
      <c r="Y111" s="38"/>
      <c r="Z111" s="38"/>
      <c r="AA111" s="38"/>
      <c r="AB111" s="38"/>
      <c r="AC111" s="38"/>
      <c r="AD111" s="38"/>
      <c r="AE111" s="38"/>
      <c r="AF111" s="38"/>
      <c r="AG111" s="11"/>
    </row>
    <row r="112" spans="2:36" s="1" customFormat="1" ht="12.75" customHeight="1" x14ac:dyDescent="0.2">
      <c r="B112" s="46"/>
      <c r="C112" s="38"/>
      <c r="D112" s="69" t="s">
        <v>109</v>
      </c>
      <c r="E112" s="69"/>
      <c r="F112" s="38"/>
      <c r="G112" s="38"/>
      <c r="H112" s="38"/>
      <c r="I112" s="38"/>
      <c r="J112" s="38"/>
      <c r="K112" s="38"/>
      <c r="L112" s="38"/>
      <c r="M112" s="38"/>
      <c r="N112" s="697" t="s">
        <v>110</v>
      </c>
      <c r="O112" s="827"/>
      <c r="P112" s="827"/>
      <c r="Q112" s="827"/>
      <c r="R112" s="89"/>
      <c r="S112" s="827" t="s">
        <v>111</v>
      </c>
      <c r="T112" s="827"/>
      <c r="U112" s="827"/>
      <c r="V112" s="827"/>
      <c r="W112" s="827"/>
      <c r="X112" s="827"/>
      <c r="Y112" s="698"/>
      <c r="Z112" s="38"/>
      <c r="AA112" s="38"/>
      <c r="AB112" s="38"/>
      <c r="AC112" s="38"/>
      <c r="AD112" s="38"/>
      <c r="AE112" s="38"/>
      <c r="AF112" s="38"/>
      <c r="AG112" s="11"/>
    </row>
    <row r="113" spans="2:33" s="1" customFormat="1" ht="12.75" customHeight="1" x14ac:dyDescent="0.2">
      <c r="B113" s="46"/>
      <c r="C113" s="38"/>
      <c r="D113" s="69"/>
      <c r="E113" s="69" t="s">
        <v>94</v>
      </c>
      <c r="F113" s="38"/>
      <c r="G113" s="38"/>
      <c r="H113" s="38"/>
      <c r="I113" s="38"/>
      <c r="J113" s="38"/>
      <c r="K113" s="38"/>
      <c r="L113" s="38"/>
      <c r="M113" s="38"/>
      <c r="N113" s="850">
        <f>AB106-N106</f>
        <v>0</v>
      </c>
      <c r="O113" s="831"/>
      <c r="P113" s="831"/>
      <c r="Q113" s="831"/>
      <c r="R113" s="38"/>
      <c r="S113" s="835">
        <f>AD106-S106</f>
        <v>0</v>
      </c>
      <c r="T113" s="835"/>
      <c r="U113" s="835"/>
      <c r="V113" s="835"/>
      <c r="W113" s="835"/>
      <c r="X113" s="835"/>
      <c r="Y113" s="836"/>
      <c r="Z113" s="38"/>
      <c r="AA113" s="38"/>
      <c r="AB113" s="51"/>
      <c r="AC113" s="51"/>
      <c r="AD113" s="51"/>
      <c r="AE113" s="43"/>
      <c r="AF113" s="43"/>
      <c r="AG113" s="11"/>
    </row>
    <row r="114" spans="2:33" s="1" customFormat="1" ht="12.75" customHeight="1" x14ac:dyDescent="0.2">
      <c r="B114" s="46"/>
      <c r="C114" s="38"/>
      <c r="D114" s="69"/>
      <c r="E114" s="69" t="s">
        <v>45</v>
      </c>
      <c r="F114" s="38"/>
      <c r="G114" s="38"/>
      <c r="H114" s="38"/>
      <c r="I114" s="38"/>
      <c r="J114" s="38"/>
      <c r="K114" s="38"/>
      <c r="L114" s="38"/>
      <c r="M114" s="38"/>
      <c r="N114" s="844">
        <f>IF(AB106=0,0,(N113)/AB106)</f>
        <v>0</v>
      </c>
      <c r="O114" s="845"/>
      <c r="P114" s="845"/>
      <c r="Q114" s="845"/>
      <c r="R114" s="845"/>
      <c r="S114" s="845"/>
      <c r="T114" s="845"/>
      <c r="U114" s="845"/>
      <c r="V114" s="845"/>
      <c r="W114" s="845"/>
      <c r="X114" s="845"/>
      <c r="Y114" s="846"/>
      <c r="Z114" s="38"/>
      <c r="AA114" s="38"/>
      <c r="AC114" s="90"/>
      <c r="AD114" s="90"/>
      <c r="AE114" s="91"/>
      <c r="AF114" s="91"/>
      <c r="AG114" s="11"/>
    </row>
    <row r="115" spans="2:33" s="1" customFormat="1" ht="12.75" customHeight="1" x14ac:dyDescent="0.2">
      <c r="B115" s="46"/>
      <c r="C115" s="38"/>
      <c r="D115" s="69"/>
      <c r="E115" s="69"/>
      <c r="F115" s="38"/>
      <c r="G115" s="38"/>
      <c r="H115" s="38"/>
      <c r="I115" s="38"/>
      <c r="J115" s="38"/>
      <c r="K115" s="38"/>
      <c r="L115" s="38"/>
      <c r="M115" s="38"/>
      <c r="N115" s="38"/>
      <c r="O115" s="38"/>
      <c r="P115" s="38"/>
      <c r="Q115" s="38"/>
      <c r="R115" s="38"/>
      <c r="S115" s="38"/>
      <c r="T115" s="38"/>
      <c r="U115" s="38"/>
      <c r="V115" s="38"/>
      <c r="W115" s="38"/>
      <c r="X115" s="38"/>
      <c r="Y115" s="38"/>
      <c r="Z115" s="38"/>
      <c r="AA115" s="38"/>
      <c r="AB115" s="90"/>
      <c r="AC115" s="90"/>
      <c r="AD115" s="90"/>
      <c r="AE115" s="91"/>
      <c r="AF115" s="91"/>
      <c r="AG115" s="11"/>
    </row>
    <row r="116" spans="2:33" s="1" customFormat="1" ht="12.75" customHeight="1" x14ac:dyDescent="0.2">
      <c r="B116" s="46"/>
      <c r="C116" s="38"/>
      <c r="D116" s="69" t="s">
        <v>163</v>
      </c>
      <c r="E116" s="38"/>
      <c r="F116" s="38"/>
      <c r="G116" s="38"/>
      <c r="H116" s="38"/>
      <c r="I116" s="38"/>
      <c r="J116" s="91"/>
      <c r="K116" s="38"/>
      <c r="L116" s="38"/>
      <c r="M116" s="38"/>
      <c r="N116" s="38"/>
      <c r="O116" s="38"/>
      <c r="P116" s="38"/>
      <c r="Q116" s="38"/>
      <c r="R116" s="38"/>
      <c r="S116" s="38"/>
      <c r="T116" s="38"/>
      <c r="U116" s="38"/>
      <c r="V116" s="38"/>
      <c r="W116" s="38"/>
      <c r="X116" s="38"/>
      <c r="Y116" s="38"/>
      <c r="Z116" s="38"/>
      <c r="AA116" s="38"/>
      <c r="AB116" s="91"/>
      <c r="AC116" s="16"/>
      <c r="AD116" s="90"/>
      <c r="AE116" s="91"/>
      <c r="AF116" s="91"/>
      <c r="AG116" s="11"/>
    </row>
    <row r="117" spans="2:33" s="1" customFormat="1" ht="12.75" customHeight="1" x14ac:dyDescent="0.25">
      <c r="B117" s="46"/>
      <c r="C117" s="38"/>
      <c r="D117" s="38"/>
      <c r="E117" s="92" t="s">
        <v>95</v>
      </c>
      <c r="F117" s="87"/>
      <c r="G117" s="87"/>
      <c r="H117" s="87"/>
      <c r="I117" s="87"/>
      <c r="J117" s="87"/>
      <c r="K117" s="87"/>
      <c r="L117" s="87"/>
      <c r="M117" s="87"/>
      <c r="N117" s="38"/>
      <c r="O117" s="38"/>
      <c r="P117" s="38"/>
      <c r="Q117" s="38"/>
      <c r="R117" s="848">
        <f>IF(N$106=0,0,((N101+N102+N103)/N$106))</f>
        <v>0</v>
      </c>
      <c r="S117" s="848"/>
      <c r="T117" s="848"/>
      <c r="U117" s="38"/>
      <c r="V117" s="38"/>
      <c r="W117" s="92" t="s">
        <v>96</v>
      </c>
      <c r="X117" s="87"/>
      <c r="Y117" s="87"/>
      <c r="Z117" s="87"/>
      <c r="AA117" s="87"/>
      <c r="AB117" s="87"/>
      <c r="AC117" s="93"/>
      <c r="AD117" s="94"/>
      <c r="AE117" s="95">
        <f>IF(N$106=0,0,((N104+N105)/N$106))</f>
        <v>0</v>
      </c>
      <c r="AF117" s="96"/>
      <c r="AG117" s="11"/>
    </row>
    <row r="118" spans="2:33" s="1" customFormat="1" ht="12.75" customHeight="1" x14ac:dyDescent="0.2">
      <c r="B118" s="46"/>
      <c r="C118" s="38"/>
      <c r="D118" s="38"/>
      <c r="E118" s="97"/>
      <c r="F118" s="69" t="s">
        <v>98</v>
      </c>
      <c r="G118" s="38"/>
      <c r="H118" s="38"/>
      <c r="I118" s="822">
        <f>IF(N$106=0,0,100*((AB12*0.293071)/N$106))</f>
        <v>0</v>
      </c>
      <c r="J118" s="832"/>
      <c r="K118" s="38"/>
      <c r="L118" s="38"/>
      <c r="N118" s="80"/>
      <c r="O118" s="80"/>
      <c r="P118" s="80"/>
      <c r="Q118" s="80"/>
      <c r="R118" s="80"/>
      <c r="U118" s="38"/>
      <c r="V118" s="38"/>
      <c r="W118" s="38"/>
      <c r="X118" s="38"/>
      <c r="Y118" s="38"/>
      <c r="Z118" s="38"/>
      <c r="AA118" s="69" t="s">
        <v>89</v>
      </c>
      <c r="AC118" s="98"/>
      <c r="AD118" s="90"/>
      <c r="AE118" s="99">
        <f>IF(N$106=0,0,100*(N104/N$106))</f>
        <v>0</v>
      </c>
      <c r="AF118" s="99"/>
      <c r="AG118" s="11"/>
    </row>
    <row r="119" spans="2:33" s="1" customFormat="1" ht="12.75" customHeight="1" x14ac:dyDescent="0.2">
      <c r="B119" s="46"/>
      <c r="C119" s="38"/>
      <c r="D119" s="38"/>
      <c r="E119" s="97"/>
      <c r="F119" s="69" t="s">
        <v>28</v>
      </c>
      <c r="G119" s="38"/>
      <c r="H119" s="38"/>
      <c r="I119" s="822">
        <f>IF(N$106=0,0,100*((AB23*0.293071)/N$106))</f>
        <v>0</v>
      </c>
      <c r="J119" s="832"/>
      <c r="K119" s="38"/>
      <c r="L119" s="38"/>
      <c r="U119" s="38"/>
      <c r="V119" s="38"/>
      <c r="W119" s="38"/>
      <c r="X119" s="38"/>
      <c r="Y119" s="38"/>
      <c r="Z119" s="38"/>
      <c r="AA119" s="69" t="s">
        <v>100</v>
      </c>
      <c r="AC119" s="90"/>
      <c r="AD119" s="90"/>
      <c r="AE119" s="99">
        <f>IF(N$106=0,0,100*(N105/N$106))</f>
        <v>0</v>
      </c>
      <c r="AF119" s="99"/>
      <c r="AG119" s="11"/>
    </row>
    <row r="120" spans="2:33" s="1" customFormat="1" ht="12.75" customHeight="1" x14ac:dyDescent="0.2">
      <c r="B120" s="46"/>
      <c r="C120" s="38"/>
      <c r="D120" s="38"/>
      <c r="E120" s="97"/>
      <c r="F120" s="69" t="s">
        <v>99</v>
      </c>
      <c r="G120" s="38"/>
      <c r="H120" s="38"/>
      <c r="I120" s="822">
        <f>IF(N$106=0,0,100*((AB34*0.293071)/N$106))</f>
        <v>0</v>
      </c>
      <c r="J120" s="832"/>
      <c r="K120" s="38"/>
      <c r="L120" s="38"/>
      <c r="U120" s="38"/>
      <c r="V120" s="38"/>
      <c r="W120" s="38"/>
      <c r="X120" s="38"/>
      <c r="Y120" s="38"/>
      <c r="Z120" s="38"/>
      <c r="AA120" s="97" t="s">
        <v>102</v>
      </c>
      <c r="AB120" s="69" t="s">
        <v>28</v>
      </c>
      <c r="AC120" s="90"/>
      <c r="AD120" s="90"/>
      <c r="AE120" s="99">
        <f>IF(N$106=0,0,100*((AB70*0.293071)/N$106))</f>
        <v>0</v>
      </c>
      <c r="AF120" s="99"/>
      <c r="AG120" s="11"/>
    </row>
    <row r="121" spans="2:33" s="1" customFormat="1" ht="12.75" customHeight="1" x14ac:dyDescent="0.2">
      <c r="B121" s="46"/>
      <c r="C121" s="38"/>
      <c r="D121" s="38"/>
      <c r="E121" s="97"/>
      <c r="F121" s="69" t="s">
        <v>97</v>
      </c>
      <c r="G121" s="38"/>
      <c r="H121" s="38"/>
      <c r="I121" s="822">
        <f>IF(N$106=0,0,100*(N102/N$106))</f>
        <v>0</v>
      </c>
      <c r="J121" s="822"/>
      <c r="K121" s="38"/>
      <c r="L121" s="38"/>
      <c r="M121" s="97" t="s">
        <v>102</v>
      </c>
      <c r="N121" s="69" t="s">
        <v>150</v>
      </c>
      <c r="O121" s="38"/>
      <c r="P121" s="38"/>
      <c r="Q121" s="38"/>
      <c r="R121" s="38"/>
      <c r="S121" s="822">
        <f>IF(N$106=0,0,100*((AB44*0.293071)/N$106))</f>
        <v>0</v>
      </c>
      <c r="T121" s="822"/>
      <c r="U121" s="38"/>
      <c r="V121" s="38"/>
      <c r="W121" s="38"/>
      <c r="X121" s="38"/>
      <c r="Y121" s="38"/>
      <c r="Z121" s="38"/>
      <c r="AA121" s="97" t="s">
        <v>102</v>
      </c>
      <c r="AB121" s="69" t="s">
        <v>98</v>
      </c>
      <c r="AC121" s="90"/>
      <c r="AD121" s="90"/>
      <c r="AE121" s="99">
        <f>IF(N$106=0,0,100*((AB71*0.293071)/N$106))</f>
        <v>0</v>
      </c>
      <c r="AF121" s="38"/>
      <c r="AG121" s="11"/>
    </row>
    <row r="122" spans="2:33" s="1" customFormat="1" ht="12.75" customHeight="1" x14ac:dyDescent="0.2">
      <c r="B122" s="46"/>
      <c r="C122" s="38"/>
      <c r="D122" s="38"/>
      <c r="E122" s="97"/>
      <c r="G122" s="38"/>
      <c r="H122" s="38"/>
      <c r="J122" s="87"/>
      <c r="K122" s="87"/>
      <c r="L122" s="87"/>
      <c r="M122" s="100" t="s">
        <v>102</v>
      </c>
      <c r="N122" s="101" t="s">
        <v>28</v>
      </c>
      <c r="O122" s="87"/>
      <c r="P122" s="87"/>
      <c r="Q122" s="87"/>
      <c r="R122" s="87"/>
      <c r="S122" s="823">
        <f>IF(N$106=0,0,100*((AB45*0.293071)/N$106))</f>
        <v>0</v>
      </c>
      <c r="T122" s="823"/>
      <c r="U122" s="38"/>
      <c r="V122" s="38"/>
      <c r="W122" s="38"/>
      <c r="X122" s="38"/>
      <c r="Y122" s="38"/>
      <c r="Z122" s="38"/>
      <c r="AA122" s="97" t="s">
        <v>102</v>
      </c>
      <c r="AB122" s="69" t="s">
        <v>99</v>
      </c>
      <c r="AC122" s="90"/>
      <c r="AD122" s="90"/>
      <c r="AE122" s="99">
        <f>IF(N$106=0,0,100*((AB72*0.293071)/N$106))</f>
        <v>0</v>
      </c>
      <c r="AF122" s="38"/>
      <c r="AG122" s="11"/>
    </row>
    <row r="123" spans="2:33" s="1" customFormat="1" ht="12.75" customHeight="1" x14ac:dyDescent="0.2">
      <c r="B123" s="46"/>
      <c r="C123" s="38"/>
      <c r="D123" s="38"/>
      <c r="E123" s="97"/>
      <c r="F123" s="69" t="s">
        <v>151</v>
      </c>
      <c r="G123" s="38"/>
      <c r="H123" s="38"/>
      <c r="I123" s="822">
        <f>IF(N$106=0,0,100*(N103/N$106))</f>
        <v>0</v>
      </c>
      <c r="J123" s="822"/>
      <c r="K123" s="38"/>
      <c r="L123" s="38"/>
      <c r="M123" s="97" t="s">
        <v>102</v>
      </c>
      <c r="N123" s="69" t="s">
        <v>445</v>
      </c>
      <c r="O123" s="38"/>
      <c r="P123" s="38"/>
      <c r="Q123" s="38"/>
      <c r="R123" s="38"/>
      <c r="S123" s="822">
        <f>IF(N$106=0,0,100*((AB53*0.293071)/N$106))</f>
        <v>0</v>
      </c>
      <c r="T123" s="822"/>
      <c r="U123" s="38"/>
      <c r="V123" s="38"/>
      <c r="W123" s="38"/>
      <c r="X123" s="38"/>
      <c r="Y123" s="38"/>
      <c r="Z123" s="38"/>
      <c r="AA123" s="97" t="s">
        <v>102</v>
      </c>
      <c r="AB123" s="69" t="s">
        <v>445</v>
      </c>
      <c r="AC123" s="90"/>
      <c r="AD123" s="90"/>
      <c r="AE123" s="99">
        <f>IF(N$106=0,0,100*((AB73*0.293071)/N$106))</f>
        <v>0</v>
      </c>
      <c r="AF123" s="91"/>
      <c r="AG123" s="11"/>
    </row>
    <row r="124" spans="2:33" s="1" customFormat="1" ht="12.75" customHeight="1" x14ac:dyDescent="0.2">
      <c r="B124" s="46"/>
      <c r="C124" s="38"/>
      <c r="D124" s="38"/>
      <c r="E124" s="38"/>
      <c r="K124" s="38"/>
      <c r="L124" s="38"/>
      <c r="M124" s="97" t="s">
        <v>102</v>
      </c>
      <c r="N124" s="69" t="s">
        <v>150</v>
      </c>
      <c r="O124" s="38"/>
      <c r="P124" s="38"/>
      <c r="Q124" s="38"/>
      <c r="R124" s="38"/>
      <c r="S124" s="822">
        <f>IF(N$106=0,0,100*((AB63*0.293071)/N$106))</f>
        <v>0</v>
      </c>
      <c r="T124" s="822"/>
      <c r="U124" s="38"/>
      <c r="V124" s="38"/>
      <c r="W124" s="38"/>
      <c r="X124" s="38"/>
      <c r="Y124" s="38"/>
      <c r="Z124" s="38"/>
      <c r="AA124" s="38"/>
      <c r="AB124" s="90"/>
      <c r="AC124" s="90"/>
      <c r="AD124" s="90"/>
      <c r="AE124" s="91"/>
      <c r="AF124" s="91"/>
      <c r="AG124" s="11"/>
    </row>
    <row r="125" spans="2:33" s="1" customFormat="1" ht="12.75" customHeight="1" x14ac:dyDescent="0.2">
      <c r="B125" s="46"/>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c r="AA125" s="38"/>
      <c r="AB125" s="90"/>
      <c r="AC125" s="90"/>
      <c r="AD125" s="90"/>
      <c r="AE125" s="91"/>
      <c r="AF125" s="91"/>
      <c r="AG125" s="11"/>
    </row>
    <row r="126" spans="2:33" s="1" customFormat="1" ht="12.75" customHeight="1" x14ac:dyDescent="0.2">
      <c r="B126" s="46"/>
      <c r="C126" s="108" t="s">
        <v>175</v>
      </c>
      <c r="D126" s="69"/>
      <c r="E126" s="69"/>
      <c r="F126" s="38"/>
      <c r="G126" s="38"/>
      <c r="H126" s="38"/>
      <c r="I126" s="38"/>
      <c r="J126" s="38"/>
      <c r="K126" s="38"/>
      <c r="L126" s="38"/>
      <c r="M126" s="38"/>
      <c r="N126" s="38"/>
      <c r="O126" s="38"/>
      <c r="P126" s="38"/>
      <c r="Q126" s="38"/>
      <c r="R126" s="38"/>
      <c r="S126" s="38"/>
      <c r="T126" s="38"/>
      <c r="U126" s="38"/>
      <c r="V126" s="38"/>
      <c r="W126" s="38"/>
      <c r="X126" s="38"/>
      <c r="Y126" s="38"/>
      <c r="Z126" s="38"/>
      <c r="AA126" s="38"/>
      <c r="AB126" s="90"/>
      <c r="AC126" s="90"/>
      <c r="AD126" s="90"/>
      <c r="AE126" s="91"/>
      <c r="AF126" s="91"/>
      <c r="AG126" s="11"/>
    </row>
    <row r="127" spans="2:33" s="1" customFormat="1" ht="12.75" customHeight="1" x14ac:dyDescent="0.2">
      <c r="B127" s="46"/>
      <c r="C127" s="38"/>
      <c r="D127" s="52" t="s">
        <v>176</v>
      </c>
      <c r="E127" s="38"/>
      <c r="F127" s="38"/>
      <c r="G127" s="38"/>
      <c r="H127" s="38"/>
      <c r="I127" s="38"/>
      <c r="J127" s="38"/>
      <c r="K127" s="38"/>
      <c r="L127" s="38"/>
      <c r="M127" s="38"/>
      <c r="N127" s="38"/>
      <c r="O127" s="38"/>
      <c r="P127" s="821" t="s">
        <v>95</v>
      </c>
      <c r="Q127" s="821"/>
      <c r="R127" s="821"/>
      <c r="S127" s="821"/>
      <c r="T127" s="821"/>
      <c r="U127" s="38"/>
      <c r="V127" s="38"/>
      <c r="W127" s="38"/>
      <c r="X127" s="38"/>
      <c r="Y127" s="38"/>
      <c r="Z127" s="38"/>
      <c r="AA127" s="38"/>
      <c r="AB127" s="73" t="s">
        <v>174</v>
      </c>
      <c r="AC127" s="106"/>
      <c r="AD127" s="106"/>
      <c r="AE127" s="106"/>
      <c r="AF127" s="106"/>
      <c r="AG127" s="11"/>
    </row>
    <row r="128" spans="2:33" s="1" customFormat="1" ht="12.75" customHeight="1" x14ac:dyDescent="0.35">
      <c r="B128" s="46"/>
      <c r="C128" s="38"/>
      <c r="D128" s="38"/>
      <c r="E128" s="102" t="s">
        <v>26</v>
      </c>
      <c r="F128" s="52"/>
      <c r="G128" s="38"/>
      <c r="H128" s="38"/>
      <c r="I128" s="38"/>
      <c r="J128" s="38"/>
      <c r="K128" s="38"/>
      <c r="L128" s="38"/>
      <c r="M128" s="38"/>
      <c r="N128" s="38"/>
      <c r="O128" s="38"/>
      <c r="P128" s="803">
        <f>AB11/AB15+AB22/AB26+AB33/AB37+AB52/AB56</f>
        <v>0</v>
      </c>
      <c r="Q128" s="803"/>
      <c r="R128" s="803"/>
      <c r="S128" s="803"/>
      <c r="T128" s="803"/>
      <c r="U128" s="38"/>
      <c r="V128" s="38"/>
      <c r="W128" s="38"/>
      <c r="X128" s="38"/>
      <c r="Y128" s="38"/>
      <c r="Z128" s="38"/>
      <c r="AA128" s="38"/>
      <c r="AB128" s="109">
        <f>(AB11+AB71)/AB15+(AB22+AB69+AB70)/AB26+(AB33+AB72)/AB37+(AB52+AB73)/AB56</f>
        <v>0</v>
      </c>
      <c r="AC128" s="107"/>
      <c r="AD128" s="107"/>
      <c r="AE128" s="43" t="s">
        <v>153</v>
      </c>
      <c r="AF128" s="107"/>
      <c r="AG128" s="11"/>
    </row>
    <row r="129" spans="2:40" s="1" customFormat="1" ht="12.75" customHeight="1" x14ac:dyDescent="0.35">
      <c r="B129" s="46"/>
      <c r="C129" s="38"/>
      <c r="D129" s="38"/>
      <c r="E129" s="102" t="s">
        <v>27</v>
      </c>
      <c r="F129" s="52"/>
      <c r="G129" s="38"/>
      <c r="H129" s="38"/>
      <c r="I129" s="38"/>
      <c r="J129" s="38"/>
      <c r="K129" s="38"/>
      <c r="L129" s="38"/>
      <c r="M129" s="38"/>
      <c r="N129" s="38"/>
      <c r="O129" s="38"/>
      <c r="P129" s="803">
        <f>AB12/AB15+AB23/AB26+AB34/AB37+AB53/AB56</f>
        <v>0</v>
      </c>
      <c r="Q129" s="803"/>
      <c r="R129" s="803"/>
      <c r="S129" s="803"/>
      <c r="T129" s="803"/>
      <c r="U129" s="38"/>
      <c r="V129" s="38"/>
      <c r="W129" s="38"/>
      <c r="X129" s="38"/>
      <c r="Y129" s="38"/>
      <c r="Z129" s="38"/>
      <c r="AA129" s="38"/>
      <c r="AB129" s="109">
        <f>(AB12+AB71)/AB15+(AB23+AB69+AB70)/AB26+(AB34+AB72)/AB37+(AB53+AB73)/AB56</f>
        <v>0</v>
      </c>
      <c r="AC129" s="107"/>
      <c r="AD129" s="107"/>
      <c r="AE129" s="43" t="s">
        <v>153</v>
      </c>
      <c r="AF129" s="107"/>
      <c r="AG129" s="11"/>
    </row>
    <row r="130" spans="2:40" s="1" customFormat="1" ht="12.75" customHeight="1" x14ac:dyDescent="0.35">
      <c r="B130" s="46"/>
      <c r="C130" s="38"/>
      <c r="D130" s="38"/>
      <c r="E130" s="102" t="s">
        <v>106</v>
      </c>
      <c r="F130" s="52"/>
      <c r="G130" s="38"/>
      <c r="H130" s="38"/>
      <c r="I130" s="38"/>
      <c r="J130" s="38"/>
      <c r="K130" s="38"/>
      <c r="L130" s="38"/>
      <c r="M130" s="38"/>
      <c r="N130" s="38"/>
      <c r="O130" s="38"/>
      <c r="P130" s="803">
        <f>P128-P129</f>
        <v>0</v>
      </c>
      <c r="Q130" s="803"/>
      <c r="R130" s="803"/>
      <c r="S130" s="803"/>
      <c r="T130" s="803"/>
      <c r="U130" s="38"/>
      <c r="V130" s="38"/>
      <c r="W130" s="38"/>
      <c r="X130" s="38"/>
      <c r="Y130" s="38"/>
      <c r="Z130" s="38"/>
      <c r="AA130" s="38"/>
      <c r="AB130" s="109">
        <f>AB128-AB129</f>
        <v>0</v>
      </c>
      <c r="AC130" s="107"/>
      <c r="AD130" s="107"/>
      <c r="AE130" s="43" t="s">
        <v>153</v>
      </c>
      <c r="AF130" s="107"/>
      <c r="AG130" s="11"/>
      <c r="AH130" s="36"/>
    </row>
    <row r="131" spans="2:40" s="1" customFormat="1" ht="12.75" customHeight="1" x14ac:dyDescent="0.2">
      <c r="B131" s="46"/>
      <c r="C131" s="38"/>
      <c r="D131" s="38"/>
      <c r="E131" s="52" t="s">
        <v>39</v>
      </c>
      <c r="F131" s="52"/>
      <c r="G131" s="38"/>
      <c r="H131" s="38"/>
      <c r="I131" s="38"/>
      <c r="J131" s="38"/>
      <c r="K131" s="38"/>
      <c r="L131" s="38"/>
      <c r="M131" s="38"/>
      <c r="N131" s="38"/>
      <c r="O131" s="38"/>
      <c r="P131" s="803">
        <f>IF(P128=0,0,100*(P128-P129)/P128)</f>
        <v>0</v>
      </c>
      <c r="Q131" s="803"/>
      <c r="R131" s="803"/>
      <c r="S131" s="803"/>
      <c r="T131" s="803"/>
      <c r="U131" s="38"/>
      <c r="V131" s="38"/>
      <c r="W131" s="38"/>
      <c r="X131" s="38"/>
      <c r="Y131" s="38"/>
      <c r="Z131" s="38"/>
      <c r="AA131" s="38"/>
      <c r="AB131" s="109">
        <f>IF(AB128=0,0,100*(AB130/AB128))</f>
        <v>0</v>
      </c>
      <c r="AC131" s="107"/>
      <c r="AD131" s="107"/>
      <c r="AE131" s="91" t="s">
        <v>29</v>
      </c>
      <c r="AF131" s="107"/>
      <c r="AG131" s="11"/>
    </row>
    <row r="132" spans="2:40" s="1" customFormat="1" ht="12.75" customHeight="1" x14ac:dyDescent="0.2">
      <c r="B132" s="46"/>
      <c r="C132" s="38"/>
      <c r="D132" s="38"/>
      <c r="E132" s="38"/>
      <c r="F132" s="38"/>
      <c r="G132" s="38"/>
      <c r="H132" s="38"/>
      <c r="I132" s="38"/>
      <c r="J132" s="38"/>
      <c r="K132" s="38"/>
      <c r="L132" s="38"/>
      <c r="M132" s="38"/>
      <c r="N132" s="38"/>
      <c r="O132" s="38"/>
      <c r="P132" s="90"/>
      <c r="Q132" s="38"/>
      <c r="R132" s="38"/>
      <c r="S132" s="38"/>
      <c r="T132" s="38"/>
      <c r="U132" s="38"/>
      <c r="V132" s="38"/>
      <c r="W132" s="38"/>
      <c r="X132" s="38"/>
      <c r="Y132" s="38"/>
      <c r="Z132" s="38"/>
      <c r="AA132" s="38"/>
      <c r="AC132" s="90"/>
      <c r="AD132" s="90"/>
      <c r="AE132" s="43"/>
      <c r="AF132" s="43"/>
      <c r="AG132" s="11"/>
    </row>
    <row r="133" spans="2:40" s="1" customFormat="1" ht="12.75" customHeight="1" x14ac:dyDescent="0.2">
      <c r="B133" s="46"/>
      <c r="C133" s="38"/>
      <c r="D133" s="69" t="s">
        <v>177</v>
      </c>
      <c r="E133" s="38"/>
      <c r="F133" s="38"/>
      <c r="G133" s="38"/>
      <c r="H133" s="38"/>
      <c r="I133" s="38"/>
      <c r="J133" s="38"/>
      <c r="K133" s="38"/>
      <c r="L133" s="38"/>
      <c r="M133" s="38"/>
      <c r="N133" s="38"/>
      <c r="O133" s="38"/>
      <c r="P133" s="90"/>
      <c r="Q133" s="38"/>
      <c r="R133" s="38"/>
      <c r="S133" s="38"/>
      <c r="T133" s="38"/>
      <c r="U133" s="38"/>
      <c r="V133" s="38"/>
      <c r="W133" s="38"/>
      <c r="X133" s="38"/>
      <c r="Y133" s="38"/>
      <c r="Z133" s="38"/>
      <c r="AA133" s="38"/>
      <c r="AC133" s="90"/>
      <c r="AD133" s="90"/>
      <c r="AE133" s="43"/>
      <c r="AF133" s="43"/>
      <c r="AG133" s="11"/>
    </row>
    <row r="134" spans="2:40" s="1" customFormat="1" ht="12.75" customHeight="1" x14ac:dyDescent="0.35">
      <c r="B134" s="46"/>
      <c r="C134" s="38"/>
      <c r="D134" s="38"/>
      <c r="E134" s="70" t="s">
        <v>26</v>
      </c>
      <c r="F134" s="69"/>
      <c r="G134" s="38"/>
      <c r="H134" s="38"/>
      <c r="J134" s="807" t="s">
        <v>610</v>
      </c>
      <c r="K134" s="808"/>
      <c r="L134" s="808"/>
      <c r="M134" s="808"/>
      <c r="N134" s="808"/>
      <c r="O134" s="808"/>
      <c r="P134" s="808"/>
      <c r="Q134" s="808"/>
      <c r="R134" s="809"/>
      <c r="S134" s="804">
        <f>AB11/AB15+AB22/AB90+AB33/AB37+AB52/AB56</f>
        <v>0</v>
      </c>
      <c r="T134" s="804"/>
      <c r="U134" s="38"/>
      <c r="V134" s="38"/>
      <c r="W134" s="38"/>
      <c r="X134" s="38"/>
      <c r="Y134" s="38"/>
      <c r="Z134" s="38"/>
      <c r="AA134" s="38"/>
      <c r="AB134" s="107">
        <f>(AB11+AB71)/AB15+(AB22+AB69+AB70)/AB90+(AB33+AB72)/AB37+(AB52+AB73)/AB56</f>
        <v>0</v>
      </c>
      <c r="AC134" s="107"/>
      <c r="AD134" s="107"/>
      <c r="AE134" s="43" t="s">
        <v>153</v>
      </c>
      <c r="AF134" s="107"/>
      <c r="AG134" s="11"/>
    </row>
    <row r="135" spans="2:40" s="1" customFormat="1" ht="12.75" customHeight="1" x14ac:dyDescent="0.35">
      <c r="B135" s="46"/>
      <c r="C135" s="38"/>
      <c r="D135" s="38"/>
      <c r="E135" s="70" t="s">
        <v>27</v>
      </c>
      <c r="F135" s="69"/>
      <c r="G135" s="38"/>
      <c r="H135" s="38"/>
      <c r="I135" s="16"/>
      <c r="J135" s="810"/>
      <c r="K135" s="811"/>
      <c r="L135" s="811"/>
      <c r="M135" s="811"/>
      <c r="N135" s="811"/>
      <c r="O135" s="811"/>
      <c r="P135" s="811"/>
      <c r="Q135" s="811"/>
      <c r="R135" s="812"/>
      <c r="S135" s="804">
        <f>AB12/AB15+AB23/AB90+AB34/AB37+AB53/AB56</f>
        <v>0</v>
      </c>
      <c r="T135" s="804"/>
      <c r="U135" s="38"/>
      <c r="V135" s="38"/>
      <c r="W135" s="38"/>
      <c r="X135" s="38"/>
      <c r="Y135" s="38"/>
      <c r="Z135" s="38"/>
      <c r="AA135" s="38"/>
      <c r="AB135" s="107">
        <f>(AB12+AB71)/AB15+(AB23+AB69+AB70)/AB90+(AB34+AB72)/AB37+(AB53+AB73)/AB56</f>
        <v>0</v>
      </c>
      <c r="AC135" s="107"/>
      <c r="AD135" s="107"/>
      <c r="AE135" s="43" t="s">
        <v>153</v>
      </c>
      <c r="AF135" s="107"/>
      <c r="AG135" s="11"/>
    </row>
    <row r="136" spans="2:40" s="1" customFormat="1" ht="12.75" customHeight="1" x14ac:dyDescent="0.35">
      <c r="B136" s="46"/>
      <c r="C136" s="38"/>
      <c r="D136" s="38"/>
      <c r="E136" s="70" t="s">
        <v>106</v>
      </c>
      <c r="F136" s="69"/>
      <c r="G136" s="38"/>
      <c r="H136" s="38"/>
      <c r="I136" s="16"/>
      <c r="J136" s="810"/>
      <c r="K136" s="811"/>
      <c r="L136" s="811"/>
      <c r="M136" s="811"/>
      <c r="N136" s="811"/>
      <c r="O136" s="811"/>
      <c r="P136" s="811"/>
      <c r="Q136" s="811"/>
      <c r="R136" s="812"/>
      <c r="S136" s="804">
        <f>S134-S135</f>
        <v>0</v>
      </c>
      <c r="T136" s="804"/>
      <c r="U136" s="38"/>
      <c r="V136" s="38"/>
      <c r="W136" s="38"/>
      <c r="X136" s="38"/>
      <c r="Y136" s="38"/>
      <c r="Z136" s="38"/>
      <c r="AA136" s="38"/>
      <c r="AB136" s="107">
        <f>AB134-AB135</f>
        <v>0</v>
      </c>
      <c r="AC136" s="107"/>
      <c r="AD136" s="107"/>
      <c r="AE136" s="43" t="s">
        <v>153</v>
      </c>
      <c r="AF136" s="107"/>
      <c r="AG136" s="11"/>
    </row>
    <row r="137" spans="2:40" s="1" customFormat="1" ht="12.75" customHeight="1" x14ac:dyDescent="0.25">
      <c r="B137" s="46"/>
      <c r="C137" s="38"/>
      <c r="D137" s="38"/>
      <c r="E137" s="69" t="s">
        <v>39</v>
      </c>
      <c r="F137" s="69"/>
      <c r="G137" s="38"/>
      <c r="H137" s="38"/>
      <c r="I137" s="16"/>
      <c r="J137" s="813"/>
      <c r="K137" s="814"/>
      <c r="L137" s="814"/>
      <c r="M137" s="814"/>
      <c r="N137" s="814"/>
      <c r="O137" s="814"/>
      <c r="P137" s="814"/>
      <c r="Q137" s="814"/>
      <c r="R137" s="815"/>
      <c r="S137" s="805">
        <f>IF(S134=0,0,100*(S134-S135)/S134)</f>
        <v>0</v>
      </c>
      <c r="T137" s="806"/>
      <c r="U137" s="38"/>
      <c r="V137" s="38"/>
      <c r="W137" s="38"/>
      <c r="X137" s="38"/>
      <c r="Y137" s="38"/>
      <c r="Z137" s="38"/>
      <c r="AA137" s="38"/>
      <c r="AB137" s="107">
        <f>IF(AB134=0,0,100*(AB136/AB134))</f>
        <v>0</v>
      </c>
      <c r="AC137" s="107"/>
      <c r="AD137" s="107"/>
      <c r="AE137" s="91" t="s">
        <v>29</v>
      </c>
      <c r="AF137" s="107"/>
      <c r="AG137" s="11"/>
      <c r="AH137" s="378"/>
    </row>
    <row r="138" spans="2:40" s="1" customFormat="1" ht="12.75" customHeight="1" x14ac:dyDescent="0.2">
      <c r="B138" s="46"/>
      <c r="C138" s="38"/>
      <c r="D138" s="38"/>
      <c r="E138" s="69"/>
      <c r="F138" s="69"/>
      <c r="G138" s="38"/>
      <c r="H138" s="38"/>
      <c r="I138" s="38"/>
      <c r="J138" s="38"/>
      <c r="K138" s="38"/>
      <c r="L138" s="38"/>
      <c r="M138" s="38"/>
      <c r="N138" s="38"/>
      <c r="O138" s="38"/>
      <c r="P138" s="38"/>
      <c r="Q138" s="38"/>
      <c r="R138" s="38"/>
      <c r="S138" s="38"/>
      <c r="T138" s="38"/>
      <c r="U138" s="38"/>
      <c r="V138" s="38"/>
      <c r="W138" s="38"/>
      <c r="X138" s="38"/>
      <c r="Y138" s="38"/>
      <c r="Z138" s="38"/>
      <c r="AA138" s="38"/>
      <c r="AB138" s="90"/>
      <c r="AC138" s="90"/>
      <c r="AD138" s="90"/>
      <c r="AE138" s="91"/>
      <c r="AF138" s="91"/>
      <c r="AG138" s="11"/>
    </row>
    <row r="139" spans="2:40" s="1" customFormat="1" ht="12.75" customHeight="1" x14ac:dyDescent="0.2">
      <c r="B139" s="46"/>
      <c r="C139" s="38"/>
      <c r="D139" s="69" t="s">
        <v>107</v>
      </c>
      <c r="E139" s="69"/>
      <c r="G139" s="69"/>
      <c r="H139" s="69"/>
      <c r="I139" s="69"/>
      <c r="J139" s="69"/>
      <c r="K139" s="69"/>
      <c r="L139" s="69"/>
      <c r="M139" s="69"/>
      <c r="N139" s="69"/>
      <c r="O139" s="69"/>
      <c r="P139" s="69"/>
      <c r="Q139" s="69"/>
      <c r="R139" s="69"/>
      <c r="S139" s="69"/>
      <c r="T139" s="69"/>
      <c r="U139" s="69"/>
      <c r="V139" s="69"/>
      <c r="W139" s="69"/>
      <c r="X139" s="69"/>
      <c r="Y139" s="69"/>
      <c r="Z139" s="69"/>
      <c r="AA139" s="69"/>
      <c r="AB139" s="38"/>
      <c r="AC139" s="38"/>
      <c r="AD139" s="38"/>
      <c r="AE139" s="38"/>
      <c r="AF139" s="38"/>
      <c r="AG139" s="11"/>
    </row>
    <row r="140" spans="2:40" s="1" customFormat="1" ht="12.75" customHeight="1" x14ac:dyDescent="0.35">
      <c r="B140" s="46"/>
      <c r="C140" s="38"/>
      <c r="D140" s="69"/>
      <c r="E140" s="70" t="s">
        <v>33</v>
      </c>
      <c r="G140" s="38"/>
      <c r="H140" s="38"/>
      <c r="I140" s="38"/>
      <c r="J140" s="38"/>
      <c r="K140" s="38"/>
      <c r="L140" s="38"/>
      <c r="M140" s="38"/>
      <c r="N140" s="38"/>
      <c r="O140" s="38"/>
      <c r="P140" s="804">
        <f>IF(N$83=0,0,(S134*1000/N$83))</f>
        <v>0</v>
      </c>
      <c r="Q140" s="804"/>
      <c r="R140" s="804"/>
      <c r="S140" s="804"/>
      <c r="T140" s="804"/>
      <c r="U140" s="38"/>
      <c r="V140" s="38"/>
      <c r="W140" s="38"/>
      <c r="X140" s="38"/>
      <c r="Y140" s="38"/>
      <c r="Z140" s="38"/>
      <c r="AA140" s="38"/>
      <c r="AB140" s="90">
        <f>IF(AE$83=0,0,(AB134*1000/AE$83))</f>
        <v>0</v>
      </c>
      <c r="AC140" s="90"/>
      <c r="AD140" s="90"/>
      <c r="AE140" s="43" t="s">
        <v>155</v>
      </c>
      <c r="AF140" s="43"/>
      <c r="AG140" s="11"/>
    </row>
    <row r="141" spans="2:40" s="1" customFormat="1" ht="12.75" customHeight="1" x14ac:dyDescent="0.35">
      <c r="B141" s="46"/>
      <c r="C141" s="38"/>
      <c r="D141" s="69"/>
      <c r="E141" s="70" t="s">
        <v>34</v>
      </c>
      <c r="G141" s="38"/>
      <c r="H141" s="38"/>
      <c r="I141" s="38"/>
      <c r="J141" s="38"/>
      <c r="K141" s="38"/>
      <c r="L141" s="38"/>
      <c r="M141" s="38"/>
      <c r="N141" s="38"/>
      <c r="O141" s="38"/>
      <c r="P141" s="804">
        <f>IF(N$83=0,0,(S135*1000/N$83))</f>
        <v>0</v>
      </c>
      <c r="Q141" s="804"/>
      <c r="R141" s="804"/>
      <c r="S141" s="804"/>
      <c r="T141" s="804"/>
      <c r="U141" s="38"/>
      <c r="V141" s="38"/>
      <c r="W141" s="38"/>
      <c r="X141" s="38"/>
      <c r="Y141" s="38"/>
      <c r="Z141" s="38"/>
      <c r="AA141" s="38"/>
      <c r="AB141" s="90">
        <f>IF(AE$83=0,0,(AB135*1000/AE$83))</f>
        <v>0</v>
      </c>
      <c r="AC141" s="90"/>
      <c r="AD141" s="90"/>
      <c r="AE141" s="43" t="s">
        <v>155</v>
      </c>
      <c r="AF141" s="43"/>
      <c r="AG141" s="11"/>
    </row>
    <row r="142" spans="2:40" s="1" customFormat="1" ht="7" customHeight="1" thickBot="1" x14ac:dyDescent="0.25">
      <c r="B142" s="64"/>
      <c r="C142" s="65"/>
      <c r="D142" s="65"/>
      <c r="E142" s="65"/>
      <c r="F142" s="65"/>
      <c r="G142" s="65"/>
      <c r="H142" s="65"/>
      <c r="I142" s="65"/>
      <c r="J142" s="65"/>
      <c r="K142" s="65"/>
      <c r="L142" s="65"/>
      <c r="M142" s="65"/>
      <c r="N142" s="65"/>
      <c r="O142" s="65"/>
      <c r="P142" s="65"/>
      <c r="Q142" s="65"/>
      <c r="R142" s="65"/>
      <c r="S142" s="65"/>
      <c r="T142" s="65"/>
      <c r="U142" s="65"/>
      <c r="V142" s="65"/>
      <c r="W142" s="65"/>
      <c r="X142" s="65"/>
      <c r="Y142" s="65"/>
      <c r="Z142" s="65"/>
      <c r="AA142" s="65"/>
      <c r="AB142" s="65"/>
      <c r="AC142" s="65"/>
      <c r="AD142" s="65"/>
      <c r="AE142" s="65"/>
      <c r="AF142" s="65"/>
      <c r="AG142" s="12"/>
    </row>
    <row r="143" spans="2:40" s="1" customFormat="1" ht="12.75" customHeight="1" x14ac:dyDescent="0.2">
      <c r="C143" s="198" t="s">
        <v>446</v>
      </c>
      <c r="D143" s="198"/>
      <c r="E143" s="198"/>
      <c r="F143" s="198"/>
      <c r="G143" s="198"/>
      <c r="H143" s="198"/>
      <c r="I143" s="198"/>
      <c r="J143" s="198"/>
      <c r="K143" s="198"/>
      <c r="L143" s="198"/>
      <c r="M143" s="198"/>
      <c r="N143" s="198"/>
      <c r="O143" s="198"/>
      <c r="P143" s="198"/>
      <c r="Q143" s="198"/>
      <c r="R143" s="198"/>
      <c r="S143" s="198"/>
      <c r="T143" s="198"/>
      <c r="U143" s="198"/>
      <c r="V143" s="198"/>
      <c r="W143" s="198"/>
      <c r="X143" s="198"/>
      <c r="Y143" s="198"/>
      <c r="AA143" s="103"/>
      <c r="AC143" s="199" t="s">
        <v>448</v>
      </c>
      <c r="AD143" s="15"/>
      <c r="AF143" s="164" t="s">
        <v>539</v>
      </c>
      <c r="AG143" s="16"/>
    </row>
    <row r="144" spans="2:40" x14ac:dyDescent="0.25">
      <c r="B144" s="8"/>
      <c r="Z144" s="19"/>
      <c r="AB144" s="21"/>
      <c r="AC144" s="22"/>
      <c r="AD144" s="14"/>
      <c r="AE144" s="23"/>
      <c r="AF144" s="14"/>
      <c r="AG144" s="162"/>
      <c r="AH144" s="1"/>
      <c r="AI144" s="1"/>
      <c r="AJ144" s="1"/>
      <c r="AK144" s="1"/>
      <c r="AL144" s="1"/>
      <c r="AM144" s="1"/>
      <c r="AN144" s="1"/>
    </row>
    <row r="145" spans="2:40" hidden="1" x14ac:dyDescent="0.25">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1"/>
      <c r="AH145" s="1"/>
      <c r="AI145" s="1"/>
      <c r="AJ145" s="1"/>
      <c r="AK145" s="1"/>
      <c r="AL145" s="1"/>
      <c r="AM145" s="1"/>
      <c r="AN145" s="1"/>
    </row>
    <row r="146" spans="2:40" ht="12.75" hidden="1" customHeight="1" x14ac:dyDescent="0.25">
      <c r="B146" s="8"/>
      <c r="C146" s="8"/>
      <c r="D146" s="791" t="s">
        <v>209</v>
      </c>
      <c r="E146" s="816"/>
      <c r="F146" s="816"/>
      <c r="G146" s="816"/>
      <c r="H146" s="816"/>
      <c r="I146" s="816"/>
      <c r="J146" s="816"/>
      <c r="K146" s="816"/>
      <c r="L146" s="816"/>
      <c r="M146" s="817"/>
      <c r="P146" s="8"/>
      <c r="Q146" s="8"/>
      <c r="R146" s="8"/>
      <c r="S146" s="8"/>
      <c r="T146" s="8"/>
      <c r="U146" s="8"/>
      <c r="V146" s="8"/>
      <c r="W146" s="8"/>
      <c r="X146" s="8"/>
      <c r="Y146" s="8"/>
      <c r="Z146" s="8"/>
      <c r="AA146" s="797" t="s">
        <v>210</v>
      </c>
      <c r="AB146" s="798"/>
      <c r="AC146" s="798"/>
      <c r="AD146" s="798"/>
      <c r="AE146" s="798"/>
      <c r="AF146" s="799"/>
    </row>
    <row r="147" spans="2:40" ht="12.75" hidden="1" customHeight="1" x14ac:dyDescent="0.25">
      <c r="B147" s="8"/>
      <c r="C147" s="8"/>
      <c r="D147" s="818"/>
      <c r="E147" s="819"/>
      <c r="F147" s="819"/>
      <c r="G147" s="819"/>
      <c r="H147" s="819"/>
      <c r="I147" s="819"/>
      <c r="J147" s="819"/>
      <c r="K147" s="819"/>
      <c r="L147" s="819"/>
      <c r="M147" s="820"/>
      <c r="P147" s="8"/>
      <c r="Q147" s="8"/>
      <c r="R147" s="8"/>
      <c r="S147" s="8"/>
      <c r="T147" s="8"/>
      <c r="U147" s="8"/>
      <c r="V147" s="8"/>
      <c r="W147" s="8"/>
      <c r="X147" s="8"/>
      <c r="Y147" s="8"/>
      <c r="Z147" s="8"/>
      <c r="AA147" s="800"/>
      <c r="AB147" s="801"/>
      <c r="AC147" s="801"/>
      <c r="AD147" s="801"/>
      <c r="AE147" s="801"/>
      <c r="AF147" s="802"/>
    </row>
    <row r="148" spans="2:40" ht="12.75" hidden="1" customHeight="1" x14ac:dyDescent="0.3">
      <c r="B148" s="8"/>
      <c r="C148" s="8"/>
      <c r="D148" s="6"/>
      <c r="E148" s="5"/>
      <c r="F148" s="5"/>
      <c r="G148" s="5"/>
      <c r="H148" s="5"/>
      <c r="I148" s="5"/>
      <c r="J148" s="5"/>
      <c r="K148" s="5"/>
      <c r="L148" s="5"/>
      <c r="M148" s="5"/>
      <c r="P148" s="5"/>
      <c r="Q148" s="5"/>
      <c r="R148" s="5"/>
      <c r="S148" s="5"/>
      <c r="T148" s="5"/>
      <c r="U148" s="5"/>
      <c r="V148" s="5"/>
      <c r="W148" s="5"/>
      <c r="X148" s="5"/>
      <c r="Y148" s="5"/>
      <c r="Z148" s="5"/>
      <c r="AA148" s="5"/>
      <c r="AB148" s="7"/>
      <c r="AC148" s="7"/>
      <c r="AD148" s="7"/>
      <c r="AE148" s="9"/>
      <c r="AF148" s="9"/>
    </row>
    <row r="149" spans="2:40" ht="12.75" hidden="1" customHeight="1" x14ac:dyDescent="0.35">
      <c r="B149" s="8"/>
      <c r="C149" s="8"/>
      <c r="D149" s="38" t="s">
        <v>345</v>
      </c>
      <c r="AB149" s="53">
        <v>17.09</v>
      </c>
      <c r="AC149" s="54"/>
      <c r="AD149" s="54"/>
      <c r="AE149" s="43" t="s">
        <v>231</v>
      </c>
      <c r="AF149" s="9"/>
    </row>
    <row r="150" spans="2:40" ht="12.75" hidden="1" customHeight="1" x14ac:dyDescent="0.35">
      <c r="B150" s="8"/>
      <c r="C150" s="8"/>
      <c r="D150" s="38" t="s">
        <v>18</v>
      </c>
      <c r="AB150" s="53">
        <v>17.09</v>
      </c>
      <c r="AC150" s="54"/>
      <c r="AD150" s="54"/>
      <c r="AE150" s="43" t="s">
        <v>231</v>
      </c>
      <c r="AF150" s="9"/>
    </row>
    <row r="151" spans="2:40" ht="12.75" hidden="1" customHeight="1" x14ac:dyDescent="0.35">
      <c r="B151" s="8"/>
      <c r="C151" s="8"/>
      <c r="D151" s="38" t="s">
        <v>68</v>
      </c>
      <c r="E151" s="5"/>
      <c r="F151" s="5"/>
      <c r="G151" s="5"/>
      <c r="H151" s="5"/>
      <c r="I151" s="5"/>
      <c r="J151" s="5"/>
      <c r="K151" s="5"/>
      <c r="L151" s="5"/>
      <c r="M151" s="5"/>
      <c r="P151" s="5"/>
      <c r="Q151" s="5"/>
      <c r="R151" s="5"/>
      <c r="S151" s="5"/>
      <c r="T151" s="5"/>
      <c r="U151" s="5"/>
      <c r="V151" s="5"/>
      <c r="W151" s="5"/>
      <c r="X151" s="5"/>
      <c r="Y151" s="5"/>
      <c r="Z151" s="5"/>
      <c r="AA151" s="5"/>
      <c r="AB151" s="53">
        <f>AB15</f>
        <v>17.090804468275092</v>
      </c>
      <c r="AC151" s="54"/>
      <c r="AD151" s="54"/>
      <c r="AE151" s="43" t="s">
        <v>231</v>
      </c>
      <c r="AF151" s="9"/>
    </row>
    <row r="152" spans="2:40" ht="12.75" hidden="1" customHeight="1" x14ac:dyDescent="0.35">
      <c r="B152" s="8"/>
      <c r="C152" s="8"/>
      <c r="D152" s="38" t="s">
        <v>43</v>
      </c>
      <c r="E152" s="5"/>
      <c r="F152" s="5"/>
      <c r="G152" s="5"/>
      <c r="H152" s="5"/>
      <c r="I152" s="5"/>
      <c r="J152" s="5"/>
      <c r="K152" s="5"/>
      <c r="L152" s="5"/>
      <c r="M152" s="5"/>
      <c r="P152" s="5"/>
      <c r="Q152" s="5"/>
      <c r="R152" s="5"/>
      <c r="S152" s="5"/>
      <c r="T152" s="5"/>
      <c r="U152" s="5"/>
      <c r="V152" s="5"/>
      <c r="W152" s="5"/>
      <c r="X152" s="5"/>
      <c r="Y152" s="5"/>
      <c r="Z152" s="5"/>
      <c r="AA152" s="5"/>
      <c r="AB152" s="53">
        <f>AB15/0.3</f>
        <v>56.969348227583644</v>
      </c>
      <c r="AC152" s="54"/>
      <c r="AD152" s="54"/>
      <c r="AE152" s="43" t="s">
        <v>231</v>
      </c>
      <c r="AF152" s="9"/>
    </row>
    <row r="153" spans="2:40" ht="12.75" hidden="1" customHeight="1" x14ac:dyDescent="0.35">
      <c r="B153" s="8"/>
      <c r="C153" s="8"/>
      <c r="D153" s="38" t="s">
        <v>119</v>
      </c>
      <c r="E153" s="5"/>
      <c r="F153" s="5"/>
      <c r="G153" s="5"/>
      <c r="H153" s="5"/>
      <c r="I153" s="5"/>
      <c r="J153" s="5"/>
      <c r="K153" s="5"/>
      <c r="L153" s="5"/>
      <c r="M153" s="5"/>
      <c r="P153" s="5"/>
      <c r="Q153" s="5"/>
      <c r="R153" s="5"/>
      <c r="S153" s="5"/>
      <c r="T153" s="5"/>
      <c r="U153" s="5"/>
      <c r="V153" s="5"/>
      <c r="W153" s="5"/>
      <c r="X153" s="5"/>
      <c r="Y153" s="5"/>
      <c r="Z153" s="5"/>
      <c r="AA153" s="5"/>
      <c r="AB153" s="53">
        <f>AB15</f>
        <v>17.090804468275092</v>
      </c>
      <c r="AC153" s="54"/>
      <c r="AD153" s="54"/>
      <c r="AE153" s="43" t="s">
        <v>232</v>
      </c>
      <c r="AF153" s="9"/>
    </row>
    <row r="154" spans="2:40" ht="12.75" hidden="1" customHeight="1" x14ac:dyDescent="0.35">
      <c r="B154" s="8"/>
      <c r="C154" s="8"/>
      <c r="D154" s="113" t="s">
        <v>120</v>
      </c>
      <c r="E154" s="5"/>
      <c r="F154" s="5"/>
      <c r="G154" s="5"/>
      <c r="H154" s="5"/>
      <c r="I154" s="5"/>
      <c r="J154" s="5"/>
      <c r="K154" s="5"/>
      <c r="L154" s="5"/>
      <c r="M154" s="5"/>
      <c r="P154" s="5"/>
      <c r="Q154" s="5"/>
      <c r="R154" s="5"/>
      <c r="S154" s="5"/>
      <c r="T154" s="5"/>
      <c r="U154" s="5"/>
      <c r="V154" s="5"/>
      <c r="W154" s="5"/>
      <c r="X154" s="5"/>
      <c r="Y154" s="5"/>
      <c r="Z154" s="5"/>
      <c r="AA154" s="5"/>
      <c r="AB154" s="53">
        <f>AB15</f>
        <v>17.090804468275092</v>
      </c>
      <c r="AC154" s="8"/>
      <c r="AD154" s="8"/>
      <c r="AE154" s="43" t="s">
        <v>234</v>
      </c>
      <c r="AF154" s="8"/>
    </row>
    <row r="155" spans="2:40" ht="12.75" hidden="1" customHeight="1" x14ac:dyDescent="0.35">
      <c r="B155" s="8"/>
      <c r="C155" s="8"/>
      <c r="D155" s="158" t="s">
        <v>233</v>
      </c>
      <c r="E155" s="8"/>
      <c r="F155" s="8"/>
      <c r="G155" s="8"/>
      <c r="H155" s="8"/>
      <c r="I155" s="8"/>
      <c r="J155" s="8"/>
      <c r="K155" s="8"/>
      <c r="L155" s="8"/>
      <c r="M155" s="8"/>
      <c r="P155" s="8"/>
      <c r="Q155" s="8"/>
      <c r="R155" s="8"/>
      <c r="S155" s="8"/>
      <c r="T155" s="8"/>
      <c r="U155" s="8"/>
      <c r="V155" s="8"/>
      <c r="W155" s="8"/>
      <c r="X155" s="8"/>
      <c r="Y155" s="8"/>
      <c r="Z155" s="8"/>
      <c r="AA155" s="8"/>
      <c r="AB155" s="159">
        <f>IF(AB58=0,17.09,IF(AB58="",17.09,AB58))</f>
        <v>17.09</v>
      </c>
      <c r="AC155" s="8"/>
      <c r="AD155" s="8"/>
      <c r="AE155" s="43" t="s">
        <v>236</v>
      </c>
      <c r="AF155" s="8"/>
    </row>
    <row r="156" spans="2:40" ht="12.75" hidden="1" customHeight="1" x14ac:dyDescent="0.35">
      <c r="B156" s="8"/>
      <c r="C156" s="8"/>
      <c r="D156" s="158" t="s">
        <v>235</v>
      </c>
      <c r="E156" s="8"/>
      <c r="F156" s="8"/>
      <c r="G156" s="8"/>
      <c r="H156" s="8"/>
      <c r="I156" s="8"/>
      <c r="J156" s="8"/>
      <c r="K156" s="8"/>
      <c r="L156" s="8"/>
      <c r="M156" s="8"/>
      <c r="N156" s="8"/>
      <c r="O156" s="8"/>
      <c r="P156" s="8"/>
      <c r="Q156" s="8"/>
      <c r="R156" s="8"/>
      <c r="S156" s="8"/>
      <c r="T156" s="8"/>
      <c r="U156" s="8"/>
      <c r="V156" s="8"/>
      <c r="W156" s="8"/>
      <c r="X156" s="8"/>
      <c r="Y156" s="8"/>
      <c r="Z156" s="8"/>
      <c r="AA156" s="8"/>
      <c r="AB156" s="159">
        <f>IF(AB58=0,17.09,IF(AB58="",17.09,AB58))</f>
        <v>17.09</v>
      </c>
      <c r="AC156" s="8"/>
      <c r="AD156" s="8"/>
      <c r="AE156" s="43" t="s">
        <v>237</v>
      </c>
      <c r="AF156" s="8"/>
    </row>
    <row r="157" spans="2:40" ht="12.75" hidden="1" customHeight="1" x14ac:dyDescent="0.25">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row>
    <row r="158" spans="2:40" ht="12.75" hidden="1" customHeight="1" x14ac:dyDescent="0.25">
      <c r="D158" s="791" t="s">
        <v>189</v>
      </c>
      <c r="E158" s="816"/>
      <c r="F158" s="816"/>
      <c r="G158" s="816"/>
      <c r="H158" s="817"/>
      <c r="M158" s="791" t="s">
        <v>528</v>
      </c>
      <c r="N158" s="792"/>
      <c r="O158" s="792"/>
      <c r="P158" s="792"/>
      <c r="Q158" s="792"/>
      <c r="R158" s="792"/>
      <c r="S158" s="792"/>
      <c r="T158" s="793"/>
      <c r="AA158" s="797" t="s">
        <v>194</v>
      </c>
      <c r="AB158" s="798"/>
      <c r="AC158" s="798"/>
      <c r="AD158" s="798"/>
      <c r="AE158" s="799"/>
      <c r="AF158" s="8"/>
    </row>
    <row r="159" spans="2:40" hidden="1" x14ac:dyDescent="0.25">
      <c r="D159" s="818"/>
      <c r="E159" s="819"/>
      <c r="F159" s="819"/>
      <c r="G159" s="819"/>
      <c r="H159" s="820"/>
      <c r="M159" s="794"/>
      <c r="N159" s="795"/>
      <c r="O159" s="795"/>
      <c r="P159" s="795"/>
      <c r="Q159" s="795"/>
      <c r="R159" s="795"/>
      <c r="S159" s="795"/>
      <c r="T159" s="796"/>
      <c r="AA159" s="800"/>
      <c r="AB159" s="801"/>
      <c r="AC159" s="801"/>
      <c r="AD159" s="801"/>
      <c r="AE159" s="802"/>
      <c r="AF159" s="8"/>
    </row>
    <row r="160" spans="2:40" hidden="1" x14ac:dyDescent="0.25">
      <c r="D160" s="111"/>
      <c r="E160" s="111"/>
      <c r="F160" s="111"/>
      <c r="G160" s="111"/>
      <c r="H160" s="111"/>
      <c r="M160" s="111"/>
      <c r="N160" s="111"/>
      <c r="O160" s="111"/>
      <c r="P160" s="111"/>
      <c r="Q160" s="111"/>
      <c r="AA160" s="111"/>
      <c r="AB160" s="111"/>
      <c r="AC160" s="111"/>
      <c r="AD160" s="111"/>
      <c r="AE160" s="111"/>
      <c r="AF160" s="8"/>
    </row>
    <row r="161" spans="4:32" hidden="1" x14ac:dyDescent="0.25">
      <c r="D161" s="16" t="s">
        <v>182</v>
      </c>
      <c r="E161" s="16"/>
      <c r="F161" s="16"/>
      <c r="G161" s="16"/>
      <c r="H161" s="16"/>
      <c r="K161" s="16"/>
      <c r="L161" s="16"/>
      <c r="M161" s="16" t="s">
        <v>195</v>
      </c>
      <c r="N161" s="16"/>
      <c r="O161" s="16"/>
      <c r="P161" s="16"/>
      <c r="Q161" s="16"/>
      <c r="AA161" s="16" t="s">
        <v>191</v>
      </c>
      <c r="AB161" s="16"/>
      <c r="AC161" s="16"/>
      <c r="AD161" s="16"/>
      <c r="AE161" s="16"/>
      <c r="AF161" s="8"/>
    </row>
    <row r="162" spans="4:32" hidden="1" x14ac:dyDescent="0.25">
      <c r="D162" s="16" t="s">
        <v>181</v>
      </c>
      <c r="E162" s="16"/>
      <c r="F162" s="16"/>
      <c r="G162" s="16"/>
      <c r="H162" s="16"/>
      <c r="K162" s="16"/>
      <c r="L162" s="16"/>
      <c r="M162" s="16" t="s">
        <v>185</v>
      </c>
      <c r="N162" s="16"/>
      <c r="O162" s="16"/>
      <c r="P162" s="16"/>
      <c r="Q162" s="16"/>
      <c r="AA162" s="16" t="s">
        <v>185</v>
      </c>
      <c r="AB162" s="16"/>
      <c r="AC162" s="16"/>
      <c r="AD162" s="16"/>
      <c r="AE162" s="16"/>
      <c r="AF162" s="8"/>
    </row>
    <row r="163" spans="4:32" hidden="1" x14ac:dyDescent="0.25">
      <c r="D163" s="16" t="s">
        <v>180</v>
      </c>
      <c r="M163" s="16" t="s">
        <v>186</v>
      </c>
      <c r="AA163" s="16" t="s">
        <v>186</v>
      </c>
    </row>
    <row r="164" spans="4:32" hidden="1" x14ac:dyDescent="0.25">
      <c r="D164" s="16" t="s">
        <v>183</v>
      </c>
      <c r="M164" s="346" t="s">
        <v>529</v>
      </c>
      <c r="AA164" s="346" t="s">
        <v>529</v>
      </c>
    </row>
    <row r="165" spans="4:32" hidden="1" x14ac:dyDescent="0.25">
      <c r="D165" s="16" t="s">
        <v>184</v>
      </c>
      <c r="M165" s="104" t="s">
        <v>141</v>
      </c>
      <c r="AA165" s="104" t="s">
        <v>141</v>
      </c>
    </row>
    <row r="166" spans="4:32" hidden="1" x14ac:dyDescent="0.25">
      <c r="D166" s="346" t="s">
        <v>531</v>
      </c>
    </row>
    <row r="167" spans="4:32" hidden="1" x14ac:dyDescent="0.25">
      <c r="D167" s="346" t="s">
        <v>530</v>
      </c>
    </row>
    <row r="168" spans="4:32" hidden="1" x14ac:dyDescent="0.25">
      <c r="D168" s="104" t="s">
        <v>141</v>
      </c>
    </row>
    <row r="169" spans="4:32" hidden="1" x14ac:dyDescent="0.25"/>
    <row r="170" spans="4:32" hidden="1" x14ac:dyDescent="0.25">
      <c r="D170" s="791" t="s">
        <v>190</v>
      </c>
      <c r="E170" s="792"/>
      <c r="F170" s="792"/>
      <c r="G170" s="792"/>
      <c r="H170" s="792"/>
      <c r="I170" s="792"/>
      <c r="J170" s="792"/>
      <c r="K170" s="793"/>
      <c r="N170" s="791" t="s">
        <v>211</v>
      </c>
      <c r="O170" s="792"/>
      <c r="P170" s="792"/>
      <c r="Q170" s="792"/>
      <c r="R170" s="792"/>
      <c r="S170" s="792"/>
      <c r="T170" s="793"/>
      <c r="AA170" s="791" t="s">
        <v>212</v>
      </c>
      <c r="AB170" s="816"/>
      <c r="AC170" s="816"/>
      <c r="AD170" s="816"/>
      <c r="AE170" s="817"/>
    </row>
    <row r="171" spans="4:32" hidden="1" x14ac:dyDescent="0.25">
      <c r="D171" s="794"/>
      <c r="E171" s="795"/>
      <c r="F171" s="795"/>
      <c r="G171" s="795"/>
      <c r="H171" s="795"/>
      <c r="I171" s="795"/>
      <c r="J171" s="795"/>
      <c r="K171" s="796"/>
      <c r="N171" s="794"/>
      <c r="O171" s="795"/>
      <c r="P171" s="795"/>
      <c r="Q171" s="795"/>
      <c r="R171" s="795"/>
      <c r="S171" s="795"/>
      <c r="T171" s="796"/>
      <c r="AA171" s="818"/>
      <c r="AB171" s="819"/>
      <c r="AC171" s="819"/>
      <c r="AD171" s="819"/>
      <c r="AE171" s="820"/>
    </row>
    <row r="172" spans="4:32" hidden="1" x14ac:dyDescent="0.25">
      <c r="D172" s="111"/>
      <c r="E172" s="111"/>
      <c r="F172" s="111"/>
      <c r="G172" s="111"/>
      <c r="H172" s="111"/>
      <c r="N172" s="111"/>
      <c r="O172" s="111"/>
      <c r="P172" s="111"/>
      <c r="Q172" s="111"/>
      <c r="R172" s="111"/>
      <c r="AA172" s="111"/>
      <c r="AB172" s="111"/>
      <c r="AC172" s="111"/>
      <c r="AD172" s="111"/>
      <c r="AE172" s="111"/>
    </row>
    <row r="173" spans="4:32" hidden="1" x14ac:dyDescent="0.25">
      <c r="D173" s="16" t="s">
        <v>195</v>
      </c>
      <c r="E173" s="16"/>
      <c r="F173" s="16"/>
      <c r="G173" s="16"/>
      <c r="H173" s="16"/>
      <c r="N173" s="16" t="s">
        <v>196</v>
      </c>
      <c r="O173" s="16"/>
      <c r="P173" s="16"/>
      <c r="Q173" s="16"/>
      <c r="R173" s="16"/>
      <c r="AA173" s="16" t="s">
        <v>199</v>
      </c>
      <c r="AB173" s="16"/>
      <c r="AC173" s="16"/>
      <c r="AD173" s="16"/>
      <c r="AE173" s="16"/>
    </row>
    <row r="174" spans="4:32" hidden="1" x14ac:dyDescent="0.25">
      <c r="D174" s="16" t="s">
        <v>221</v>
      </c>
      <c r="E174" s="16"/>
      <c r="F174" s="16"/>
      <c r="G174" s="16"/>
      <c r="H174" s="16"/>
      <c r="N174" s="16" t="s">
        <v>197</v>
      </c>
      <c r="O174" s="16"/>
      <c r="P174" s="16"/>
      <c r="Q174" s="16"/>
      <c r="R174" s="16"/>
      <c r="AA174" s="16" t="s">
        <v>200</v>
      </c>
      <c r="AB174" s="16"/>
      <c r="AC174" s="16"/>
      <c r="AD174" s="16"/>
      <c r="AE174" s="16"/>
    </row>
    <row r="175" spans="4:32" hidden="1" x14ac:dyDescent="0.25">
      <c r="D175" s="16" t="s">
        <v>222</v>
      </c>
      <c r="N175" s="16" t="s">
        <v>198</v>
      </c>
      <c r="AA175" s="16" t="s">
        <v>201</v>
      </c>
    </row>
    <row r="176" spans="4:32" hidden="1" x14ac:dyDescent="0.25">
      <c r="D176" s="16" t="s">
        <v>223</v>
      </c>
      <c r="N176" s="16"/>
      <c r="AA176" s="16" t="s">
        <v>202</v>
      </c>
    </row>
    <row r="177" spans="4:27" hidden="1" x14ac:dyDescent="0.25">
      <c r="D177" s="346" t="s">
        <v>532</v>
      </c>
      <c r="AA177" s="16" t="s">
        <v>203</v>
      </c>
    </row>
    <row r="178" spans="4:27" hidden="1" x14ac:dyDescent="0.25">
      <c r="D178" s="104" t="s">
        <v>141</v>
      </c>
      <c r="AA178" s="16" t="s">
        <v>204</v>
      </c>
    </row>
    <row r="179" spans="4:27" hidden="1" x14ac:dyDescent="0.25">
      <c r="AA179" s="16"/>
    </row>
    <row r="180" spans="4:27" hidden="1" x14ac:dyDescent="0.25"/>
    <row r="181" spans="4:27" hidden="1" x14ac:dyDescent="0.25"/>
    <row r="188" spans="4:27" x14ac:dyDescent="0.25">
      <c r="F188" s="16"/>
    </row>
    <row r="189" spans="4:27" x14ac:dyDescent="0.25">
      <c r="F189" s="16"/>
    </row>
    <row r="190" spans="4:27" x14ac:dyDescent="0.25">
      <c r="F190" s="104"/>
    </row>
  </sheetData>
  <sheetProtection algorithmName="SHA-512" hashValue="K7km3N43oQg7LliVSUMb/C9Wh1m/bmzuYTpfWg4VMXHEBEJBTNzDavj26iZb0wuq56ht0uQHbATHWZrEzJoLVg==" saltValue="HyQcaQC8i4Hz/AxP1vYagw==" spinCount="100000" sheet="1" selectLockedCells="1"/>
  <dataConsolidate/>
  <mergeCells count="95">
    <mergeCell ref="H3:Z4"/>
    <mergeCell ref="N170:T171"/>
    <mergeCell ref="I83:J83"/>
    <mergeCell ref="I78:P78"/>
    <mergeCell ref="I79:P79"/>
    <mergeCell ref="I80:P80"/>
    <mergeCell ref="I81:P81"/>
    <mergeCell ref="N82:P82"/>
    <mergeCell ref="N101:Q101"/>
    <mergeCell ref="N104:Q104"/>
    <mergeCell ref="N108:Q108"/>
    <mergeCell ref="N99:Y99"/>
    <mergeCell ref="N106:Q106"/>
    <mergeCell ref="S112:Y112"/>
    <mergeCell ref="N114:Y114"/>
    <mergeCell ref="S100:Y100"/>
    <mergeCell ref="S106:Y106"/>
    <mergeCell ref="N105:Q105"/>
    <mergeCell ref="AD103:AE103"/>
    <mergeCell ref="D69:G69"/>
    <mergeCell ref="AD102:AE102"/>
    <mergeCell ref="D19:G19"/>
    <mergeCell ref="S104:Y104"/>
    <mergeCell ref="AD101:AE101"/>
    <mergeCell ref="B96:AG96"/>
    <mergeCell ref="C67:O67"/>
    <mergeCell ref="D73:G73"/>
    <mergeCell ref="F51:R51"/>
    <mergeCell ref="B1:F2"/>
    <mergeCell ref="G1:AG2"/>
    <mergeCell ref="AB78:AE78"/>
    <mergeCell ref="AD104:AE104"/>
    <mergeCell ref="P6:AE6"/>
    <mergeCell ref="D48:N48"/>
    <mergeCell ref="AD100:AE100"/>
    <mergeCell ref="C76:P76"/>
    <mergeCell ref="N102:Q102"/>
    <mergeCell ref="D41:N41"/>
    <mergeCell ref="R76:AE76"/>
    <mergeCell ref="N83:P83"/>
    <mergeCell ref="AA3:AB4"/>
    <mergeCell ref="D30:G30"/>
    <mergeCell ref="D71:G71"/>
    <mergeCell ref="D72:G72"/>
    <mergeCell ref="AC3:AG4"/>
    <mergeCell ref="C6:N6"/>
    <mergeCell ref="D8:G8"/>
    <mergeCell ref="B3:G4"/>
    <mergeCell ref="S124:T124"/>
    <mergeCell ref="N112:Q112"/>
    <mergeCell ref="N110:Y110"/>
    <mergeCell ref="N109:Q109"/>
    <mergeCell ref="S113:Y113"/>
    <mergeCell ref="R117:T117"/>
    <mergeCell ref="S123:T123"/>
    <mergeCell ref="I119:J119"/>
    <mergeCell ref="I121:J121"/>
    <mergeCell ref="I118:J118"/>
    <mergeCell ref="AD105:AE105"/>
    <mergeCell ref="N113:Q113"/>
    <mergeCell ref="I123:J123"/>
    <mergeCell ref="S122:T122"/>
    <mergeCell ref="B86:AG86"/>
    <mergeCell ref="AB99:AE99"/>
    <mergeCell ref="I82:J82"/>
    <mergeCell ref="N100:Q100"/>
    <mergeCell ref="S102:Y102"/>
    <mergeCell ref="S101:Y101"/>
    <mergeCell ref="N103:Q103"/>
    <mergeCell ref="S103:Y103"/>
    <mergeCell ref="S108:Y108"/>
    <mergeCell ref="S121:T121"/>
    <mergeCell ref="I120:J120"/>
    <mergeCell ref="S109:Y109"/>
    <mergeCell ref="AD106:AE106"/>
    <mergeCell ref="S105:Y105"/>
    <mergeCell ref="P127:T127"/>
    <mergeCell ref="P128:T128"/>
    <mergeCell ref="P129:T129"/>
    <mergeCell ref="AA170:AE171"/>
    <mergeCell ref="AA158:AE159"/>
    <mergeCell ref="D170:K171"/>
    <mergeCell ref="AA146:AF147"/>
    <mergeCell ref="P130:T130"/>
    <mergeCell ref="P131:T131"/>
    <mergeCell ref="M158:T159"/>
    <mergeCell ref="S136:T136"/>
    <mergeCell ref="S137:T137"/>
    <mergeCell ref="S134:T134"/>
    <mergeCell ref="S135:T135"/>
    <mergeCell ref="J134:R137"/>
    <mergeCell ref="D158:H159"/>
    <mergeCell ref="D146:M147"/>
    <mergeCell ref="P140:T140"/>
    <mergeCell ref="P141:T141"/>
  </mergeCells>
  <phoneticPr fontId="2" type="noConversion"/>
  <dataValidations disablePrompts="1" count="3">
    <dataValidation type="list" allowBlank="1" showInputMessage="1" showErrorMessage="1" sqref="I83:J83" xr:uid="{5C1AE101-6B09-4909-896A-73C0053FFB4A}">
      <formula1>$AA$173:$AA$179</formula1>
    </dataValidation>
    <dataValidation type="list" allowBlank="1" showInputMessage="1" showErrorMessage="1" sqref="I82:J82" xr:uid="{89A8DFAB-2D2F-49CB-8DE0-C9AC21F91F71}">
      <formula1>$N$173:$N$176</formula1>
    </dataValidation>
    <dataValidation type="list" allowBlank="1" showInputMessage="1" showErrorMessage="1" sqref="F51:R51" xr:uid="{A0412CBB-7EE6-4E6B-B7CB-FEC211B797DF}">
      <formula1>$D$149:$D$156</formula1>
    </dataValidation>
  </dataValidations>
  <printOptions horizontalCentered="1" verticalCentered="1"/>
  <pageMargins left="0.5" right="0.5" top="0.5" bottom="0.5" header="0" footer="0"/>
  <pageSetup scale="89" fitToHeight="2" orientation="portrait" r:id="rId1"/>
  <headerFooter alignWithMargins="0"/>
  <rowBreaks count="1" manualBreakCount="1">
    <brk id="84" min="1" max="32" man="1"/>
  </rowBreaks>
  <colBreaks count="1" manualBreakCount="1">
    <brk id="2" max="142" man="1"/>
  </colBreaks>
  <ignoredErrors>
    <ignoredError sqref="AB105 N105" formulaRange="1"/>
  </ignoredError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55A39-D4AC-48D1-9315-980A2BD7400E}">
  <sheetPr>
    <pageSetUpPr fitToPage="1"/>
  </sheetPr>
  <dimension ref="A1:AB80"/>
  <sheetViews>
    <sheetView showGridLines="0" zoomScaleNormal="100" workbookViewId="0"/>
  </sheetViews>
  <sheetFormatPr defaultColWidth="9.1796875" defaultRowHeight="12.5" x14ac:dyDescent="0.25"/>
  <cols>
    <col min="1" max="1" width="2.453125" style="448" customWidth="1"/>
    <col min="2" max="2" width="9.1796875" style="448"/>
    <col min="3" max="3" width="4.81640625" style="448" customWidth="1"/>
    <col min="4" max="4" width="16.54296875" style="448" customWidth="1"/>
    <col min="5" max="5" width="6.54296875" style="448" customWidth="1"/>
    <col min="6" max="6" width="5.54296875" style="448" customWidth="1"/>
    <col min="7" max="7" width="7.26953125" style="448" customWidth="1"/>
    <col min="8" max="9" width="9.1796875" style="448"/>
    <col min="10" max="10" width="13" style="448" customWidth="1"/>
    <col min="11" max="13" width="9.1796875" style="448"/>
    <col min="14" max="28" width="9.1796875" style="446" customWidth="1"/>
    <col min="29" max="16384" width="9.1796875" style="448"/>
  </cols>
  <sheetData>
    <row r="1" spans="1:17" ht="12.75" customHeight="1" x14ac:dyDescent="0.25">
      <c r="A1" s="478"/>
      <c r="B1" s="479"/>
      <c r="C1" s="480"/>
      <c r="D1" s="937" t="s">
        <v>734</v>
      </c>
      <c r="E1" s="938"/>
      <c r="F1" s="938"/>
      <c r="G1" s="938"/>
      <c r="H1" s="938"/>
      <c r="I1" s="938"/>
      <c r="J1" s="938"/>
      <c r="K1" s="938"/>
      <c r="L1" s="939"/>
      <c r="M1" s="481"/>
      <c r="N1" s="482"/>
    </row>
    <row r="2" spans="1:17" ht="13.5" customHeight="1" thickBot="1" x14ac:dyDescent="0.3">
      <c r="A2" s="478"/>
      <c r="B2" s="483"/>
      <c r="C2" s="484"/>
      <c r="D2" s="940"/>
      <c r="E2" s="941"/>
      <c r="F2" s="941"/>
      <c r="G2" s="941"/>
      <c r="H2" s="941"/>
      <c r="I2" s="941"/>
      <c r="J2" s="941"/>
      <c r="K2" s="941"/>
      <c r="L2" s="942"/>
      <c r="M2" s="481"/>
      <c r="N2" s="482"/>
    </row>
    <row r="3" spans="1:17" ht="12.75" customHeight="1" x14ac:dyDescent="0.25">
      <c r="A3" s="478"/>
      <c r="B3" s="943" t="s">
        <v>669</v>
      </c>
      <c r="C3" s="944"/>
      <c r="D3" s="947" t="str">
        <f>IF('NC Checklist (p1 - All Paths)'!H3="","",'NC Checklist (p1 - All Paths)'!H3)</f>
        <v/>
      </c>
      <c r="E3" s="948"/>
      <c r="F3" s="948"/>
      <c r="G3" s="948"/>
      <c r="H3" s="948"/>
      <c r="I3" s="949"/>
      <c r="J3" s="953" t="s">
        <v>670</v>
      </c>
      <c r="K3" s="955" t="str">
        <f>IF('NC Checklist (p1 - All Paths)'!AE3="","",'NC Checklist (p1 - All Paths)'!AE3)</f>
        <v/>
      </c>
      <c r="L3" s="956"/>
      <c r="M3" s="481"/>
      <c r="N3" s="482"/>
    </row>
    <row r="4" spans="1:17" ht="13.5" customHeight="1" thickBot="1" x14ac:dyDescent="0.3">
      <c r="A4" s="478"/>
      <c r="B4" s="945"/>
      <c r="C4" s="946"/>
      <c r="D4" s="950"/>
      <c r="E4" s="951"/>
      <c r="F4" s="951"/>
      <c r="G4" s="951"/>
      <c r="H4" s="951"/>
      <c r="I4" s="952"/>
      <c r="J4" s="954"/>
      <c r="K4" s="957"/>
      <c r="L4" s="958"/>
      <c r="M4" s="481"/>
      <c r="N4" s="482"/>
    </row>
    <row r="5" spans="1:17" ht="5.15" customHeight="1" x14ac:dyDescent="0.3">
      <c r="A5" s="478"/>
      <c r="B5" s="485"/>
      <c r="C5" s="486"/>
      <c r="D5" s="486"/>
      <c r="E5" s="486"/>
      <c r="F5" s="486"/>
      <c r="G5" s="486"/>
      <c r="H5" s="486"/>
      <c r="I5" s="486"/>
      <c r="J5" s="486"/>
      <c r="K5" s="486"/>
      <c r="L5" s="487"/>
      <c r="M5" s="481"/>
      <c r="N5" s="482"/>
    </row>
    <row r="6" spans="1:17" ht="12.75" customHeight="1" x14ac:dyDescent="0.25">
      <c r="A6" s="478"/>
      <c r="B6" s="923" t="s">
        <v>671</v>
      </c>
      <c r="C6" s="924"/>
      <c r="D6" s="925"/>
      <c r="E6" s="926"/>
      <c r="F6" s="488" t="s">
        <v>672</v>
      </c>
      <c r="G6" s="927"/>
      <c r="H6" s="927"/>
      <c r="I6" s="927"/>
      <c r="J6" s="488" t="s">
        <v>673</v>
      </c>
      <c r="K6" s="927"/>
      <c r="L6" s="928"/>
      <c r="M6" s="481"/>
      <c r="N6" s="482"/>
    </row>
    <row r="7" spans="1:17" ht="12.75" customHeight="1" thickBot="1" x14ac:dyDescent="0.3">
      <c r="A7" s="478"/>
      <c r="B7" s="923" t="s">
        <v>674</v>
      </c>
      <c r="C7" s="924"/>
      <c r="D7" s="925"/>
      <c r="E7" s="926"/>
      <c r="F7" s="488" t="s">
        <v>672</v>
      </c>
      <c r="G7" s="927"/>
      <c r="H7" s="927"/>
      <c r="I7" s="927"/>
      <c r="J7" s="488" t="s">
        <v>673</v>
      </c>
      <c r="K7" s="927"/>
      <c r="L7" s="928"/>
      <c r="M7" s="481"/>
      <c r="N7" s="482"/>
    </row>
    <row r="8" spans="1:17" ht="20.149999999999999" customHeight="1" thickBot="1" x14ac:dyDescent="0.3">
      <c r="A8" s="478"/>
      <c r="B8" s="929" t="s">
        <v>732</v>
      </c>
      <c r="C8" s="930"/>
      <c r="D8" s="930"/>
      <c r="E8" s="930"/>
      <c r="F8" s="930"/>
      <c r="G8" s="930"/>
      <c r="H8" s="930"/>
      <c r="I8" s="930"/>
      <c r="J8" s="931"/>
      <c r="K8" s="931"/>
      <c r="L8" s="932"/>
      <c r="M8" s="481"/>
      <c r="N8" s="482"/>
    </row>
    <row r="9" spans="1:17" ht="30" customHeight="1" x14ac:dyDescent="0.25">
      <c r="A9" s="478"/>
      <c r="B9" s="933" t="s">
        <v>712</v>
      </c>
      <c r="C9" s="934"/>
      <c r="D9" s="934"/>
      <c r="E9" s="934"/>
      <c r="F9" s="934"/>
      <c r="G9" s="934"/>
      <c r="H9" s="934"/>
      <c r="I9" s="934"/>
      <c r="J9" s="935"/>
      <c r="K9" s="935"/>
      <c r="L9" s="936"/>
      <c r="M9" s="481"/>
      <c r="N9" s="482"/>
    </row>
    <row r="10" spans="1:17" ht="40" customHeight="1" x14ac:dyDescent="0.25">
      <c r="A10" s="478"/>
      <c r="B10" s="884" t="s">
        <v>721</v>
      </c>
      <c r="C10" s="885"/>
      <c r="D10" s="885"/>
      <c r="E10" s="921"/>
      <c r="F10" s="919"/>
      <c r="G10" s="922"/>
      <c r="H10" s="913" t="s">
        <v>720</v>
      </c>
      <c r="I10" s="914"/>
      <c r="J10" s="915"/>
      <c r="K10" s="919"/>
      <c r="L10" s="920"/>
      <c r="M10" s="481"/>
      <c r="N10" s="482"/>
    </row>
    <row r="11" spans="1:17" ht="40" customHeight="1" x14ac:dyDescent="0.25">
      <c r="A11" s="478"/>
      <c r="B11" s="884" t="s">
        <v>722</v>
      </c>
      <c r="C11" s="885"/>
      <c r="D11" s="885"/>
      <c r="E11" s="916" t="str">
        <f>IF(E10="","",IF(K10="","",IF(K10&gt;E10,"No","Yes")))</f>
        <v/>
      </c>
      <c r="F11" s="917"/>
      <c r="G11" s="917"/>
      <c r="H11" s="910" t="str">
        <f>IF(E11="No","Include lessons learned section in airtightness testing report","")</f>
        <v/>
      </c>
      <c r="I11" s="911"/>
      <c r="J11" s="911"/>
      <c r="K11" s="911"/>
      <c r="L11" s="912"/>
      <c r="M11" s="481"/>
      <c r="N11" s="482"/>
      <c r="Q11" s="447"/>
    </row>
    <row r="12" spans="1:17" ht="40" hidden="1" customHeight="1" x14ac:dyDescent="0.25">
      <c r="A12" s="478"/>
      <c r="B12" s="884" t="s">
        <v>675</v>
      </c>
      <c r="C12" s="885"/>
      <c r="D12" s="885"/>
      <c r="E12" s="908"/>
      <c r="F12" s="909"/>
      <c r="G12" s="909"/>
      <c r="H12" s="913"/>
      <c r="I12" s="914"/>
      <c r="J12" s="914"/>
      <c r="K12" s="914"/>
      <c r="L12" s="918"/>
      <c r="M12" s="481"/>
      <c r="N12" s="482"/>
    </row>
    <row r="13" spans="1:17" ht="50.15" hidden="1" customHeight="1" x14ac:dyDescent="0.25">
      <c r="A13" s="478"/>
      <c r="B13" s="884" t="str">
        <f>IF(AND(E11="Yes",E12="Yes"),"Skip to next question.",IF(E12="","",IF(E12="No","Is the whole building Test Result below the Test Target, when using reduced infiltration rates?","Skip to next question.")))</f>
        <v/>
      </c>
      <c r="C13" s="885"/>
      <c r="D13" s="885"/>
      <c r="E13" s="908"/>
      <c r="F13" s="909"/>
      <c r="G13" s="909"/>
      <c r="H13" s="910" t="str">
        <f>IF(B13="","",IF(B13="Skip to next question.","",IF(E13="No","Include lessons learned section in airtightness testing report","")))</f>
        <v/>
      </c>
      <c r="I13" s="911"/>
      <c r="J13" s="911"/>
      <c r="K13" s="911"/>
      <c r="L13" s="912"/>
      <c r="M13" s="481"/>
      <c r="N13" s="482"/>
    </row>
    <row r="14" spans="1:17" ht="40" hidden="1" customHeight="1" x14ac:dyDescent="0.25">
      <c r="A14" s="478"/>
      <c r="B14" s="884" t="s">
        <v>676</v>
      </c>
      <c r="C14" s="885"/>
      <c r="D14" s="885"/>
      <c r="E14" s="908"/>
      <c r="F14" s="909"/>
      <c r="G14" s="909"/>
      <c r="H14" s="910" t="str">
        <f>IF(E14="Yes","Provide suite airtightness testing report","")</f>
        <v/>
      </c>
      <c r="I14" s="911"/>
      <c r="J14" s="911"/>
      <c r="K14" s="911"/>
      <c r="L14" s="912"/>
      <c r="M14" s="481"/>
      <c r="N14" s="482"/>
    </row>
    <row r="15" spans="1:17" ht="40" hidden="1" customHeight="1" x14ac:dyDescent="0.25">
      <c r="A15" s="478"/>
      <c r="B15" s="884" t="str">
        <f>IF(E14="","",IF(E14="Yes","VBBL 2025's Suite Air Leakage             Test Target (L/s/m2 at 75 Pa):","Skip to next section."))</f>
        <v/>
      </c>
      <c r="C15" s="885"/>
      <c r="D15" s="885"/>
      <c r="E15" s="921"/>
      <c r="F15" s="919"/>
      <c r="G15" s="922"/>
      <c r="H15" s="913" t="str">
        <f>IF(E14="","",IF(E14="Yes","Suite Air Leakage                         Test Result (L/s/m2 at 75 Pa):",""))</f>
        <v/>
      </c>
      <c r="I15" s="914"/>
      <c r="J15" s="915"/>
      <c r="K15" s="919"/>
      <c r="L15" s="920"/>
      <c r="M15" s="481"/>
      <c r="N15" s="482"/>
    </row>
    <row r="16" spans="1:17" ht="40" hidden="1" customHeight="1" x14ac:dyDescent="0.25">
      <c r="A16" s="478"/>
      <c r="B16" s="884" t="str">
        <f>IF(E14="","",IF(E14="Yes","Is the suite test result below the maximum suite air leakage rate?",""))</f>
        <v/>
      </c>
      <c r="C16" s="885"/>
      <c r="D16" s="885"/>
      <c r="E16" s="916" t="str">
        <f>IF(E14="","",IF(B15="Skip to next section.","",IF(E15="","",IF(K15="","",IF(K15&gt;E15,"No","Yes")))))</f>
        <v/>
      </c>
      <c r="F16" s="917"/>
      <c r="G16" s="917"/>
      <c r="H16" s="910" t="str">
        <f>IF(B16="","",IF(B15="See next question.","",IF(E16="No","Include lessons learned section in airtightness testing report","")))</f>
        <v/>
      </c>
      <c r="I16" s="911"/>
      <c r="J16" s="911"/>
      <c r="K16" s="911"/>
      <c r="L16" s="912"/>
      <c r="M16" s="481"/>
      <c r="N16" s="482"/>
    </row>
    <row r="17" spans="1:14" ht="5.15" customHeight="1" thickBot="1" x14ac:dyDescent="0.3">
      <c r="A17" s="478"/>
      <c r="B17" s="489"/>
      <c r="C17" s="490"/>
      <c r="D17" s="490"/>
      <c r="E17" s="490"/>
      <c r="F17" s="490"/>
      <c r="G17" s="490"/>
      <c r="H17" s="490"/>
      <c r="I17" s="490"/>
      <c r="J17" s="490"/>
      <c r="K17" s="490"/>
      <c r="L17" s="491"/>
      <c r="M17" s="481"/>
      <c r="N17" s="482"/>
    </row>
    <row r="18" spans="1:14" ht="20.149999999999999" customHeight="1" thickBot="1" x14ac:dyDescent="0.3">
      <c r="A18" s="478"/>
      <c r="B18" s="901" t="s">
        <v>677</v>
      </c>
      <c r="C18" s="902"/>
      <c r="D18" s="902"/>
      <c r="E18" s="902"/>
      <c r="F18" s="902"/>
      <c r="G18" s="902"/>
      <c r="H18" s="902"/>
      <c r="I18" s="902"/>
      <c r="J18" s="902"/>
      <c r="K18" s="902"/>
      <c r="L18" s="903"/>
      <c r="M18" s="481"/>
      <c r="N18" s="482"/>
    </row>
    <row r="19" spans="1:14" ht="68.25" customHeight="1" x14ac:dyDescent="0.25">
      <c r="A19" s="478"/>
      <c r="B19" s="897" t="s">
        <v>678</v>
      </c>
      <c r="C19" s="898"/>
      <c r="D19" s="888"/>
      <c r="E19" s="888"/>
      <c r="F19" s="888"/>
      <c r="G19" s="888"/>
      <c r="H19" s="888"/>
      <c r="I19" s="888"/>
      <c r="J19" s="888"/>
      <c r="K19" s="888"/>
      <c r="L19" s="889"/>
      <c r="M19" s="481"/>
      <c r="N19" s="482"/>
    </row>
    <row r="20" spans="1:14" ht="57.75" customHeight="1" x14ac:dyDescent="0.25">
      <c r="A20" s="478"/>
      <c r="B20" s="899" t="s">
        <v>679</v>
      </c>
      <c r="C20" s="900"/>
      <c r="D20" s="890"/>
      <c r="E20" s="890"/>
      <c r="F20" s="890"/>
      <c r="G20" s="890"/>
      <c r="H20" s="890"/>
      <c r="I20" s="890"/>
      <c r="J20" s="890"/>
      <c r="K20" s="890"/>
      <c r="L20" s="891"/>
      <c r="M20" s="481"/>
      <c r="N20" s="482"/>
    </row>
    <row r="21" spans="1:14" ht="48" customHeight="1" x14ac:dyDescent="0.25">
      <c r="A21" s="478"/>
      <c r="B21" s="884" t="s">
        <v>680</v>
      </c>
      <c r="C21" s="896"/>
      <c r="D21" s="892"/>
      <c r="E21" s="892"/>
      <c r="F21" s="892"/>
      <c r="G21" s="893"/>
      <c r="H21" s="904" t="s">
        <v>681</v>
      </c>
      <c r="I21" s="904"/>
      <c r="J21" s="905"/>
      <c r="K21" s="906"/>
      <c r="L21" s="907"/>
      <c r="M21" s="481"/>
      <c r="N21" s="482"/>
    </row>
    <row r="22" spans="1:14" ht="45.75" customHeight="1" x14ac:dyDescent="0.25">
      <c r="A22" s="478"/>
      <c r="B22" s="884" t="s">
        <v>682</v>
      </c>
      <c r="C22" s="896"/>
      <c r="D22" s="890"/>
      <c r="E22" s="890"/>
      <c r="F22" s="890"/>
      <c r="G22" s="890"/>
      <c r="H22" s="890"/>
      <c r="I22" s="890"/>
      <c r="J22" s="890"/>
      <c r="K22" s="890"/>
      <c r="L22" s="891"/>
      <c r="M22" s="481"/>
      <c r="N22" s="482"/>
    </row>
    <row r="23" spans="1:14" ht="59.25" customHeight="1" thickBot="1" x14ac:dyDescent="0.3">
      <c r="A23" s="478"/>
      <c r="B23" s="886" t="s">
        <v>683</v>
      </c>
      <c r="C23" s="887"/>
      <c r="D23" s="894"/>
      <c r="E23" s="894"/>
      <c r="F23" s="894"/>
      <c r="G23" s="894"/>
      <c r="H23" s="894"/>
      <c r="I23" s="894"/>
      <c r="J23" s="894"/>
      <c r="K23" s="894"/>
      <c r="L23" s="895"/>
      <c r="M23" s="481"/>
      <c r="N23" s="482"/>
    </row>
    <row r="24" spans="1:14" s="446" customFormat="1" x14ac:dyDescent="0.25">
      <c r="A24" s="482"/>
      <c r="B24" s="492" t="s">
        <v>446</v>
      </c>
      <c r="C24" s="482"/>
      <c r="D24" s="492"/>
      <c r="E24" s="492"/>
      <c r="F24" s="492"/>
      <c r="G24" s="492"/>
      <c r="H24" s="492"/>
      <c r="I24" s="492"/>
      <c r="J24" s="493"/>
      <c r="K24" s="493" t="s">
        <v>73</v>
      </c>
      <c r="L24" s="162" t="s">
        <v>658</v>
      </c>
      <c r="M24" s="481"/>
      <c r="N24" s="482"/>
    </row>
    <row r="25" spans="1:14" s="446" customFormat="1" x14ac:dyDescent="0.25">
      <c r="A25" s="482"/>
      <c r="B25" s="482"/>
      <c r="C25" s="482"/>
      <c r="D25" s="482"/>
      <c r="E25" s="482"/>
      <c r="F25" s="482"/>
      <c r="G25" s="482"/>
      <c r="H25" s="482"/>
      <c r="I25" s="482"/>
      <c r="J25" s="482"/>
      <c r="K25" s="482"/>
      <c r="L25" s="482"/>
      <c r="M25" s="482"/>
      <c r="N25" s="482"/>
    </row>
    <row r="26" spans="1:14" s="446" customFormat="1" x14ac:dyDescent="0.25">
      <c r="A26" s="482"/>
      <c r="B26" s="482"/>
      <c r="C26" s="482"/>
      <c r="D26" s="482"/>
      <c r="E26" s="482"/>
      <c r="F26" s="482"/>
      <c r="G26" s="482"/>
      <c r="H26" s="482"/>
      <c r="I26" s="482"/>
      <c r="J26" s="482"/>
      <c r="K26" s="482"/>
      <c r="L26" s="482"/>
      <c r="M26" s="482"/>
      <c r="N26" s="482"/>
    </row>
    <row r="27" spans="1:14" s="446" customFormat="1" x14ac:dyDescent="0.25">
      <c r="A27" s="482"/>
      <c r="B27" s="482"/>
      <c r="C27" s="482"/>
      <c r="D27" s="482"/>
      <c r="E27" s="482"/>
      <c r="F27" s="482"/>
      <c r="G27" s="482"/>
      <c r="H27" s="482"/>
      <c r="I27" s="482"/>
      <c r="J27" s="482"/>
      <c r="K27" s="482"/>
      <c r="L27" s="482"/>
      <c r="M27" s="482"/>
      <c r="N27" s="482"/>
    </row>
    <row r="28" spans="1:14" s="446" customFormat="1" x14ac:dyDescent="0.25">
      <c r="A28" s="482"/>
      <c r="B28" s="482"/>
      <c r="C28" s="482"/>
      <c r="D28" s="482"/>
      <c r="E28" s="482"/>
      <c r="F28" s="482"/>
      <c r="G28" s="482"/>
      <c r="H28" s="482"/>
      <c r="I28" s="482"/>
      <c r="J28" s="482"/>
      <c r="K28" s="482"/>
      <c r="L28" s="482"/>
      <c r="M28" s="482"/>
      <c r="N28" s="482"/>
    </row>
    <row r="29" spans="1:14" s="446" customFormat="1" x14ac:dyDescent="0.25">
      <c r="A29" s="482"/>
      <c r="B29" s="482"/>
      <c r="C29" s="482"/>
      <c r="D29" s="482"/>
      <c r="E29" s="482"/>
      <c r="F29" s="482"/>
      <c r="G29" s="482"/>
      <c r="H29" s="482"/>
      <c r="I29" s="482"/>
      <c r="J29" s="482"/>
      <c r="K29" s="482"/>
      <c r="L29" s="482"/>
      <c r="M29" s="482"/>
      <c r="N29" s="482"/>
    </row>
    <row r="30" spans="1:14" s="446" customFormat="1" x14ac:dyDescent="0.25">
      <c r="A30" s="482"/>
      <c r="B30" s="482"/>
      <c r="C30" s="482"/>
      <c r="D30" s="482"/>
      <c r="E30" s="482"/>
      <c r="F30" s="482"/>
      <c r="G30" s="482"/>
      <c r="H30" s="482"/>
      <c r="I30" s="482"/>
      <c r="J30" s="482"/>
      <c r="K30" s="482"/>
      <c r="L30" s="482"/>
      <c r="M30" s="482"/>
      <c r="N30" s="482"/>
    </row>
    <row r="31" spans="1:14" s="446" customFormat="1" x14ac:dyDescent="0.25">
      <c r="A31" s="482"/>
      <c r="B31" s="482"/>
      <c r="C31" s="482"/>
      <c r="D31" s="482"/>
      <c r="E31" s="482"/>
      <c r="F31" s="482"/>
      <c r="G31" s="482"/>
      <c r="H31" s="482"/>
      <c r="I31" s="482"/>
      <c r="J31" s="482"/>
      <c r="K31" s="482"/>
      <c r="L31" s="482"/>
      <c r="M31" s="482"/>
      <c r="N31" s="482"/>
    </row>
    <row r="32" spans="1:14" s="446" customFormat="1" ht="14" x14ac:dyDescent="0.3">
      <c r="A32" s="482"/>
      <c r="B32" s="494"/>
      <c r="C32" s="494"/>
      <c r="D32" s="494"/>
      <c r="E32" s="494"/>
      <c r="F32" s="494"/>
      <c r="G32" s="494"/>
      <c r="H32" s="494"/>
      <c r="I32" s="494"/>
      <c r="J32" s="494"/>
      <c r="K32" s="494"/>
      <c r="L32" s="494"/>
      <c r="M32" s="482"/>
      <c r="N32" s="482"/>
    </row>
    <row r="33" spans="1:14" s="446" customFormat="1" x14ac:dyDescent="0.25">
      <c r="A33" s="482"/>
      <c r="B33" s="495"/>
      <c r="C33" s="495"/>
      <c r="D33" s="482"/>
      <c r="E33" s="482"/>
      <c r="F33" s="482"/>
      <c r="G33" s="482"/>
      <c r="H33" s="482"/>
      <c r="I33" s="482"/>
      <c r="J33" s="482"/>
      <c r="K33" s="482"/>
      <c r="L33" s="482"/>
      <c r="M33" s="482"/>
      <c r="N33" s="482"/>
    </row>
    <row r="34" spans="1:14" s="446" customFormat="1" hidden="1" x14ac:dyDescent="0.25">
      <c r="A34" s="482"/>
      <c r="B34" s="482"/>
      <c r="C34" s="482"/>
      <c r="D34" s="482" t="s">
        <v>684</v>
      </c>
      <c r="E34" s="482"/>
      <c r="F34" s="482"/>
      <c r="G34" s="482"/>
      <c r="H34" s="482"/>
      <c r="I34" s="482"/>
      <c r="J34" s="482"/>
      <c r="K34" s="482"/>
      <c r="L34" s="482"/>
      <c r="M34" s="482"/>
      <c r="N34" s="482"/>
    </row>
    <row r="35" spans="1:14" s="446" customFormat="1" hidden="1" x14ac:dyDescent="0.25">
      <c r="A35" s="482"/>
      <c r="B35" s="482"/>
      <c r="C35" s="482"/>
      <c r="D35" s="496"/>
      <c r="E35" s="482"/>
      <c r="F35" s="482"/>
      <c r="G35" s="482"/>
      <c r="H35" s="482"/>
      <c r="I35" s="482"/>
      <c r="J35" s="482"/>
      <c r="K35" s="482"/>
      <c r="L35" s="482"/>
      <c r="M35" s="482"/>
      <c r="N35" s="482"/>
    </row>
    <row r="36" spans="1:14" s="446" customFormat="1" ht="14.5" hidden="1" x14ac:dyDescent="0.35">
      <c r="A36" s="482"/>
      <c r="B36" s="482"/>
      <c r="C36" s="482"/>
      <c r="D36" s="497" t="s">
        <v>685</v>
      </c>
      <c r="E36" s="482"/>
      <c r="F36" s="482"/>
      <c r="G36" s="482"/>
      <c r="H36" s="482"/>
      <c r="I36" s="482"/>
      <c r="J36" s="482"/>
      <c r="K36" s="482"/>
      <c r="L36" s="482"/>
      <c r="M36" s="482"/>
      <c r="N36" s="482"/>
    </row>
    <row r="37" spans="1:14" s="446" customFormat="1" hidden="1" x14ac:dyDescent="0.25">
      <c r="A37" s="482"/>
      <c r="B37" s="482"/>
      <c r="C37" s="482"/>
      <c r="D37" s="482" t="s">
        <v>47</v>
      </c>
      <c r="E37" s="482"/>
      <c r="F37" s="482"/>
      <c r="G37" s="482"/>
      <c r="H37" s="482"/>
      <c r="I37" s="482"/>
      <c r="J37" s="482"/>
      <c r="K37" s="482"/>
      <c r="L37" s="482"/>
      <c r="M37" s="482"/>
      <c r="N37" s="482"/>
    </row>
    <row r="38" spans="1:14" s="446" customFormat="1" hidden="1" x14ac:dyDescent="0.25">
      <c r="A38" s="482"/>
      <c r="B38" s="482"/>
      <c r="C38" s="482"/>
      <c r="D38" s="482" t="s">
        <v>48</v>
      </c>
      <c r="E38" s="482"/>
      <c r="F38" s="482"/>
      <c r="G38" s="482"/>
      <c r="H38" s="482"/>
      <c r="I38" s="482"/>
      <c r="J38" s="482"/>
      <c r="K38" s="482"/>
      <c r="L38" s="482"/>
      <c r="M38" s="482"/>
      <c r="N38" s="482"/>
    </row>
    <row r="39" spans="1:14" s="446" customFormat="1" hidden="1" x14ac:dyDescent="0.25">
      <c r="A39" s="482"/>
      <c r="B39" s="482"/>
      <c r="C39" s="482"/>
      <c r="D39" s="482" t="s">
        <v>686</v>
      </c>
      <c r="E39" s="482"/>
      <c r="F39" s="482"/>
      <c r="G39" s="482"/>
      <c r="H39" s="482"/>
      <c r="I39" s="482"/>
      <c r="J39" s="482"/>
      <c r="K39" s="482"/>
      <c r="L39" s="482"/>
      <c r="M39" s="482"/>
      <c r="N39" s="482"/>
    </row>
    <row r="40" spans="1:14" s="446" customFormat="1" hidden="1" x14ac:dyDescent="0.25">
      <c r="A40" s="482"/>
      <c r="B40" s="482"/>
      <c r="C40" s="482"/>
      <c r="D40" s="482"/>
      <c r="E40" s="482"/>
      <c r="F40" s="482"/>
      <c r="G40" s="482"/>
      <c r="H40" s="482"/>
      <c r="I40" s="482"/>
      <c r="J40" s="482"/>
      <c r="K40" s="482"/>
      <c r="L40" s="482"/>
      <c r="M40" s="482"/>
      <c r="N40" s="482"/>
    </row>
    <row r="41" spans="1:14" s="446" customFormat="1" hidden="1" x14ac:dyDescent="0.25">
      <c r="A41" s="482"/>
      <c r="B41" s="482"/>
      <c r="C41" s="482"/>
      <c r="D41" s="482"/>
      <c r="E41" s="482"/>
      <c r="F41" s="482"/>
      <c r="G41" s="482"/>
      <c r="H41" s="482"/>
      <c r="I41" s="482"/>
      <c r="J41" s="482"/>
      <c r="K41" s="482"/>
      <c r="L41" s="482"/>
      <c r="M41" s="482"/>
      <c r="N41" s="482"/>
    </row>
    <row r="42" spans="1:14" s="446" customFormat="1" hidden="1" x14ac:dyDescent="0.25">
      <c r="A42" s="482"/>
      <c r="B42" s="482"/>
      <c r="C42" s="482"/>
      <c r="D42" s="482"/>
      <c r="E42" s="482"/>
      <c r="F42" s="482"/>
      <c r="G42" s="482"/>
      <c r="H42" s="482"/>
      <c r="I42" s="482"/>
      <c r="J42" s="482"/>
      <c r="K42" s="482"/>
      <c r="L42" s="482"/>
      <c r="M42" s="482"/>
      <c r="N42" s="482"/>
    </row>
    <row r="43" spans="1:14" s="446" customFormat="1" x14ac:dyDescent="0.25">
      <c r="A43" s="482"/>
      <c r="B43" s="482"/>
      <c r="C43" s="482"/>
      <c r="D43" s="482"/>
      <c r="E43" s="482"/>
      <c r="F43" s="482"/>
      <c r="G43" s="482"/>
      <c r="H43" s="482"/>
      <c r="I43" s="482"/>
      <c r="J43" s="482"/>
      <c r="K43" s="482"/>
      <c r="L43" s="482"/>
      <c r="M43" s="482"/>
      <c r="N43" s="482"/>
    </row>
    <row r="44" spans="1:14" s="446" customFormat="1" x14ac:dyDescent="0.25">
      <c r="A44" s="482"/>
      <c r="B44" s="482"/>
      <c r="C44" s="482"/>
      <c r="D44" s="482"/>
      <c r="E44" s="482"/>
      <c r="F44" s="482"/>
      <c r="G44" s="482"/>
      <c r="H44" s="482"/>
      <c r="I44" s="482"/>
      <c r="J44" s="482"/>
      <c r="K44" s="482"/>
      <c r="L44" s="482"/>
      <c r="M44" s="482"/>
      <c r="N44" s="482"/>
    </row>
    <row r="45" spans="1:14" s="446" customFormat="1" x14ac:dyDescent="0.25">
      <c r="A45" s="482"/>
      <c r="B45" s="482"/>
      <c r="C45" s="482"/>
      <c r="D45" s="482"/>
      <c r="E45" s="482"/>
      <c r="F45" s="482"/>
      <c r="G45" s="482"/>
      <c r="H45" s="482"/>
      <c r="I45" s="482"/>
      <c r="J45" s="482"/>
      <c r="K45" s="482"/>
      <c r="L45" s="482"/>
      <c r="M45" s="482"/>
      <c r="N45" s="482"/>
    </row>
    <row r="46" spans="1:14" s="446" customFormat="1" x14ac:dyDescent="0.25">
      <c r="A46" s="482"/>
      <c r="B46" s="482"/>
      <c r="C46" s="482"/>
      <c r="D46" s="482"/>
      <c r="E46" s="482"/>
      <c r="F46" s="482"/>
      <c r="G46" s="482"/>
      <c r="H46" s="482"/>
      <c r="I46" s="482"/>
      <c r="J46" s="482"/>
      <c r="K46" s="482"/>
      <c r="L46" s="482"/>
      <c r="M46" s="482"/>
      <c r="N46" s="482"/>
    </row>
    <row r="47" spans="1:14" s="446" customFormat="1" x14ac:dyDescent="0.25">
      <c r="A47" s="482"/>
      <c r="B47" s="482"/>
      <c r="C47" s="482"/>
      <c r="D47" s="482"/>
      <c r="E47" s="482"/>
      <c r="F47" s="482"/>
      <c r="G47" s="482"/>
      <c r="H47" s="482"/>
      <c r="I47" s="482"/>
      <c r="J47" s="482"/>
      <c r="K47" s="482"/>
      <c r="L47" s="482"/>
      <c r="M47" s="482"/>
      <c r="N47" s="482"/>
    </row>
    <row r="48" spans="1:14" s="446" customFormat="1" x14ac:dyDescent="0.25">
      <c r="A48" s="482"/>
      <c r="B48" s="482"/>
      <c r="C48" s="482"/>
      <c r="D48" s="482"/>
      <c r="E48" s="482"/>
      <c r="F48" s="482"/>
      <c r="G48" s="482"/>
      <c r="H48" s="482"/>
      <c r="I48" s="482"/>
      <c r="J48" s="482"/>
      <c r="K48" s="482"/>
      <c r="L48" s="482"/>
      <c r="M48" s="482"/>
      <c r="N48" s="482"/>
    </row>
    <row r="49" spans="1:14" s="446" customFormat="1" x14ac:dyDescent="0.25">
      <c r="A49" s="482"/>
      <c r="B49" s="482"/>
      <c r="C49" s="482"/>
      <c r="D49" s="482"/>
      <c r="E49" s="482"/>
      <c r="F49" s="482"/>
      <c r="G49" s="482"/>
      <c r="H49" s="482"/>
      <c r="I49" s="482"/>
      <c r="J49" s="482"/>
      <c r="K49" s="482"/>
      <c r="L49" s="482"/>
      <c r="M49" s="482"/>
      <c r="N49" s="482"/>
    </row>
    <row r="50" spans="1:14" s="446" customFormat="1" x14ac:dyDescent="0.25">
      <c r="A50" s="482"/>
      <c r="B50" s="482"/>
      <c r="C50" s="482"/>
      <c r="D50" s="482"/>
      <c r="E50" s="482"/>
      <c r="F50" s="482"/>
      <c r="G50" s="482"/>
      <c r="H50" s="482"/>
      <c r="I50" s="482"/>
      <c r="J50" s="482"/>
      <c r="K50" s="482"/>
      <c r="L50" s="482"/>
      <c r="M50" s="482"/>
      <c r="N50" s="482"/>
    </row>
    <row r="51" spans="1:14" s="446" customFormat="1" x14ac:dyDescent="0.25">
      <c r="A51" s="482"/>
      <c r="B51" s="482"/>
      <c r="C51" s="482"/>
      <c r="D51" s="482"/>
      <c r="E51" s="482"/>
      <c r="F51" s="482"/>
      <c r="G51" s="482"/>
      <c r="H51" s="482"/>
      <c r="I51" s="482"/>
      <c r="J51" s="482"/>
      <c r="K51" s="482"/>
      <c r="L51" s="482"/>
      <c r="M51" s="482"/>
      <c r="N51" s="482"/>
    </row>
    <row r="52" spans="1:14" s="446" customFormat="1" x14ac:dyDescent="0.25">
      <c r="A52" s="482"/>
      <c r="B52" s="482"/>
      <c r="C52" s="482"/>
      <c r="D52" s="482"/>
      <c r="E52" s="482"/>
      <c r="F52" s="482"/>
      <c r="G52" s="482"/>
      <c r="H52" s="482"/>
      <c r="I52" s="482"/>
      <c r="J52" s="482"/>
      <c r="K52" s="482"/>
      <c r="L52" s="482"/>
      <c r="M52" s="482"/>
      <c r="N52" s="482"/>
    </row>
    <row r="53" spans="1:14" s="446" customFormat="1" x14ac:dyDescent="0.25">
      <c r="A53" s="482"/>
      <c r="B53" s="482"/>
      <c r="C53" s="482"/>
      <c r="D53" s="482"/>
      <c r="E53" s="482"/>
      <c r="F53" s="482"/>
      <c r="G53" s="482"/>
      <c r="H53" s="482"/>
      <c r="I53" s="482"/>
      <c r="J53" s="482"/>
      <c r="K53" s="482"/>
      <c r="L53" s="482"/>
      <c r="M53" s="482"/>
      <c r="N53" s="482"/>
    </row>
    <row r="54" spans="1:14" s="446" customFormat="1" x14ac:dyDescent="0.25">
      <c r="A54" s="482"/>
      <c r="B54" s="482"/>
      <c r="C54" s="482"/>
      <c r="D54" s="482"/>
      <c r="E54" s="482"/>
      <c r="F54" s="482"/>
      <c r="G54" s="482"/>
      <c r="H54" s="482"/>
      <c r="I54" s="482"/>
      <c r="J54" s="482"/>
      <c r="K54" s="482"/>
      <c r="L54" s="482"/>
      <c r="M54" s="482"/>
      <c r="N54" s="482"/>
    </row>
    <row r="55" spans="1:14" s="446" customFormat="1" x14ac:dyDescent="0.25">
      <c r="A55" s="482"/>
      <c r="B55" s="482"/>
      <c r="C55" s="482"/>
      <c r="D55" s="482"/>
      <c r="E55" s="482"/>
      <c r="F55" s="482"/>
      <c r="G55" s="482"/>
      <c r="H55" s="482"/>
      <c r="I55" s="482"/>
      <c r="J55" s="482"/>
      <c r="K55" s="482"/>
      <c r="L55" s="482"/>
      <c r="M55" s="482"/>
      <c r="N55" s="482"/>
    </row>
    <row r="56" spans="1:14" s="446" customFormat="1" x14ac:dyDescent="0.25">
      <c r="A56" s="482"/>
      <c r="B56" s="482"/>
      <c r="C56" s="482"/>
      <c r="D56" s="482"/>
      <c r="E56" s="482"/>
      <c r="F56" s="482"/>
      <c r="G56" s="482"/>
      <c r="H56" s="482"/>
      <c r="I56" s="482"/>
      <c r="J56" s="482"/>
      <c r="K56" s="482"/>
      <c r="L56" s="482"/>
      <c r="M56" s="482"/>
      <c r="N56" s="482"/>
    </row>
    <row r="57" spans="1:14" s="446" customFormat="1" x14ac:dyDescent="0.25">
      <c r="A57" s="482"/>
      <c r="B57" s="482"/>
      <c r="C57" s="482"/>
      <c r="D57" s="482"/>
      <c r="E57" s="482"/>
      <c r="F57" s="482"/>
      <c r="G57" s="482"/>
      <c r="H57" s="482"/>
      <c r="I57" s="482"/>
      <c r="J57" s="482"/>
      <c r="K57" s="482"/>
      <c r="L57" s="482"/>
      <c r="M57" s="482"/>
      <c r="N57" s="482"/>
    </row>
    <row r="58" spans="1:14" s="446" customFormat="1" x14ac:dyDescent="0.25"/>
    <row r="59" spans="1:14" s="446" customFormat="1" x14ac:dyDescent="0.25"/>
    <row r="60" spans="1:14" s="446" customFormat="1" x14ac:dyDescent="0.25"/>
    <row r="61" spans="1:14" s="446" customFormat="1" x14ac:dyDescent="0.25"/>
    <row r="62" spans="1:14" s="446" customFormat="1" x14ac:dyDescent="0.25"/>
    <row r="63" spans="1:14" s="446" customFormat="1" x14ac:dyDescent="0.25"/>
    <row r="64" spans="1:14" s="446" customFormat="1" x14ac:dyDescent="0.25"/>
    <row r="65" s="446" customFormat="1" x14ac:dyDescent="0.25"/>
    <row r="66" s="446" customFormat="1" x14ac:dyDescent="0.25"/>
    <row r="67" s="446" customFormat="1" x14ac:dyDescent="0.25"/>
    <row r="68" s="446" customFormat="1" x14ac:dyDescent="0.25"/>
    <row r="69" s="446" customFormat="1" x14ac:dyDescent="0.25"/>
    <row r="70" s="446" customFormat="1" x14ac:dyDescent="0.25"/>
    <row r="71" s="446" customFormat="1" x14ac:dyDescent="0.25"/>
    <row r="72" s="446" customFormat="1" x14ac:dyDescent="0.25"/>
    <row r="73" s="446" customFormat="1" x14ac:dyDescent="0.25"/>
    <row r="74" s="446" customFormat="1" x14ac:dyDescent="0.25"/>
    <row r="75" s="446" customFormat="1" x14ac:dyDescent="0.25"/>
    <row r="76" s="446" customFormat="1" x14ac:dyDescent="0.25"/>
    <row r="77" s="446" customFormat="1" x14ac:dyDescent="0.25"/>
    <row r="78" s="446" customFormat="1" x14ac:dyDescent="0.25"/>
    <row r="79" s="446" customFormat="1" x14ac:dyDescent="0.25"/>
    <row r="80" s="446" customFormat="1" x14ac:dyDescent="0.25"/>
  </sheetData>
  <sheetProtection algorithmName="SHA-512" hashValue="yHMH2ES1fORmwIA9/cGiPGo0R67zK1yGXXC8/Swa3cK7H2+qg5KsVz2KSZ01rjuaoeJR6QwA4F2HcvrAesshwQ==" saltValue="iSgOTI//c31FmF1Q87RkWQ==" spinCount="100000" sheet="1" objects="1" scenarios="1"/>
  <mergeCells count="51">
    <mergeCell ref="B6:C6"/>
    <mergeCell ref="D6:E6"/>
    <mergeCell ref="G6:I6"/>
    <mergeCell ref="K6:L6"/>
    <mergeCell ref="D1:L2"/>
    <mergeCell ref="B3:C4"/>
    <mergeCell ref="D3:I4"/>
    <mergeCell ref="J3:J4"/>
    <mergeCell ref="K3:L4"/>
    <mergeCell ref="E10:G10"/>
    <mergeCell ref="E11:G11"/>
    <mergeCell ref="H11:L11"/>
    <mergeCell ref="B7:C7"/>
    <mergeCell ref="D7:E7"/>
    <mergeCell ref="G7:I7"/>
    <mergeCell ref="K7:L7"/>
    <mergeCell ref="B8:L8"/>
    <mergeCell ref="H10:J10"/>
    <mergeCell ref="K10:L10"/>
    <mergeCell ref="B9:L9"/>
    <mergeCell ref="B10:D10"/>
    <mergeCell ref="B11:D11"/>
    <mergeCell ref="E12:G12"/>
    <mergeCell ref="H12:L12"/>
    <mergeCell ref="E13:G13"/>
    <mergeCell ref="H13:L13"/>
    <mergeCell ref="K15:L15"/>
    <mergeCell ref="E15:G15"/>
    <mergeCell ref="J21:L21"/>
    <mergeCell ref="E14:G14"/>
    <mergeCell ref="H14:L14"/>
    <mergeCell ref="B15:D15"/>
    <mergeCell ref="H15:J15"/>
    <mergeCell ref="E16:G16"/>
    <mergeCell ref="H16:L16"/>
    <mergeCell ref="B12:D12"/>
    <mergeCell ref="B13:D13"/>
    <mergeCell ref="B14:D14"/>
    <mergeCell ref="B23:C23"/>
    <mergeCell ref="D19:L19"/>
    <mergeCell ref="D20:L20"/>
    <mergeCell ref="D21:G21"/>
    <mergeCell ref="D22:L22"/>
    <mergeCell ref="D23:L23"/>
    <mergeCell ref="B22:C22"/>
    <mergeCell ref="B19:C19"/>
    <mergeCell ref="B20:C20"/>
    <mergeCell ref="B21:C21"/>
    <mergeCell ref="B16:D16"/>
    <mergeCell ref="B18:L18"/>
    <mergeCell ref="H21:I21"/>
  </mergeCells>
  <dataValidations count="1">
    <dataValidation type="list" allowBlank="1" showInputMessage="1" showErrorMessage="1" sqref="E12:G14" xr:uid="{12D53A68-2C14-40B4-954D-D38B5AC4DB33}">
      <formula1>"Yes, No"</formula1>
    </dataValidation>
  </dataValidations>
  <printOptions horizontalCentered="1"/>
  <pageMargins left="0.45" right="0.45" top="1" bottom="0.5" header="0.3" footer="0.3"/>
  <pageSetup scale="9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8C791-9C90-4CED-83EC-965001930DCF}">
  <sheetPr>
    <pageSetUpPr fitToPage="1"/>
  </sheetPr>
  <dimension ref="A1:AB80"/>
  <sheetViews>
    <sheetView showGridLines="0" zoomScaleNormal="100" workbookViewId="0"/>
  </sheetViews>
  <sheetFormatPr defaultColWidth="9.1796875" defaultRowHeight="12.5" x14ac:dyDescent="0.25"/>
  <cols>
    <col min="1" max="1" width="2.453125" style="448" customWidth="1"/>
    <col min="2" max="2" width="9.1796875" style="448"/>
    <col min="3" max="3" width="4.81640625" style="448" customWidth="1"/>
    <col min="4" max="4" width="16.54296875" style="448" customWidth="1"/>
    <col min="5" max="5" width="6.54296875" style="448" customWidth="1"/>
    <col min="6" max="6" width="5.54296875" style="448" customWidth="1"/>
    <col min="7" max="7" width="7.26953125" style="448" customWidth="1"/>
    <col min="8" max="9" width="9.1796875" style="448"/>
    <col min="10" max="10" width="13" style="448" customWidth="1"/>
    <col min="11" max="13" width="9.1796875" style="448"/>
    <col min="14" max="28" width="9.1796875" style="446" customWidth="1"/>
    <col min="29" max="16384" width="9.1796875" style="448"/>
  </cols>
  <sheetData>
    <row r="1" spans="1:17" ht="12.75" customHeight="1" x14ac:dyDescent="0.25">
      <c r="A1" s="478"/>
      <c r="B1" s="479"/>
      <c r="C1" s="480"/>
      <c r="D1" s="937" t="s">
        <v>734</v>
      </c>
      <c r="E1" s="938"/>
      <c r="F1" s="938"/>
      <c r="G1" s="938"/>
      <c r="H1" s="938"/>
      <c r="I1" s="938"/>
      <c r="J1" s="938"/>
      <c r="K1" s="938"/>
      <c r="L1" s="939"/>
      <c r="M1" s="481"/>
      <c r="N1" s="482"/>
    </row>
    <row r="2" spans="1:17" ht="13.5" customHeight="1" thickBot="1" x14ac:dyDescent="0.3">
      <c r="A2" s="478"/>
      <c r="B2" s="483"/>
      <c r="C2" s="484"/>
      <c r="D2" s="940"/>
      <c r="E2" s="941"/>
      <c r="F2" s="941"/>
      <c r="G2" s="941"/>
      <c r="H2" s="941"/>
      <c r="I2" s="941"/>
      <c r="J2" s="941"/>
      <c r="K2" s="941"/>
      <c r="L2" s="942"/>
      <c r="M2" s="481"/>
      <c r="N2" s="482"/>
    </row>
    <row r="3" spans="1:17" ht="12.75" customHeight="1" x14ac:dyDescent="0.25">
      <c r="A3" s="478"/>
      <c r="B3" s="943" t="s">
        <v>669</v>
      </c>
      <c r="C3" s="944"/>
      <c r="D3" s="947" t="s">
        <v>723</v>
      </c>
      <c r="E3" s="948"/>
      <c r="F3" s="948"/>
      <c r="G3" s="948"/>
      <c r="H3" s="948"/>
      <c r="I3" s="949"/>
      <c r="J3" s="953" t="s">
        <v>670</v>
      </c>
      <c r="K3" s="955" t="s">
        <v>637</v>
      </c>
      <c r="L3" s="956"/>
      <c r="M3" s="481"/>
      <c r="N3" s="482"/>
    </row>
    <row r="4" spans="1:17" ht="13.5" customHeight="1" thickBot="1" x14ac:dyDescent="0.3">
      <c r="A4" s="478"/>
      <c r="B4" s="945"/>
      <c r="C4" s="946"/>
      <c r="D4" s="950"/>
      <c r="E4" s="951"/>
      <c r="F4" s="951"/>
      <c r="G4" s="951"/>
      <c r="H4" s="951"/>
      <c r="I4" s="952"/>
      <c r="J4" s="954"/>
      <c r="K4" s="957"/>
      <c r="L4" s="958"/>
      <c r="M4" s="481"/>
      <c r="N4" s="482"/>
    </row>
    <row r="5" spans="1:17" ht="5.15" customHeight="1" x14ac:dyDescent="0.3">
      <c r="A5" s="478"/>
      <c r="B5" s="485"/>
      <c r="C5" s="486"/>
      <c r="D5" s="486"/>
      <c r="E5" s="486"/>
      <c r="F5" s="486"/>
      <c r="G5" s="486"/>
      <c r="H5" s="486"/>
      <c r="I5" s="486"/>
      <c r="J5" s="486"/>
      <c r="K5" s="486"/>
      <c r="L5" s="487"/>
      <c r="M5" s="481"/>
      <c r="N5" s="482"/>
    </row>
    <row r="6" spans="1:17" ht="12.75" customHeight="1" x14ac:dyDescent="0.25">
      <c r="A6" s="478"/>
      <c r="B6" s="923" t="s">
        <v>671</v>
      </c>
      <c r="C6" s="924"/>
      <c r="D6" s="976"/>
      <c r="E6" s="977"/>
      <c r="F6" s="488" t="s">
        <v>672</v>
      </c>
      <c r="G6" s="978"/>
      <c r="H6" s="978"/>
      <c r="I6" s="978"/>
      <c r="J6" s="488" t="s">
        <v>673</v>
      </c>
      <c r="K6" s="978"/>
      <c r="L6" s="979"/>
      <c r="M6" s="481"/>
      <c r="N6" s="482"/>
    </row>
    <row r="7" spans="1:17" ht="12.75" customHeight="1" thickBot="1" x14ac:dyDescent="0.3">
      <c r="A7" s="478"/>
      <c r="B7" s="923" t="s">
        <v>674</v>
      </c>
      <c r="C7" s="924"/>
      <c r="D7" s="976"/>
      <c r="E7" s="977"/>
      <c r="F7" s="488" t="s">
        <v>672</v>
      </c>
      <c r="G7" s="978"/>
      <c r="H7" s="978"/>
      <c r="I7" s="978"/>
      <c r="J7" s="488" t="s">
        <v>673</v>
      </c>
      <c r="K7" s="978"/>
      <c r="L7" s="979"/>
      <c r="M7" s="481"/>
      <c r="N7" s="482"/>
    </row>
    <row r="8" spans="1:17" ht="20.149999999999999" customHeight="1" thickBot="1" x14ac:dyDescent="0.3">
      <c r="A8" s="478"/>
      <c r="B8" s="929" t="s">
        <v>732</v>
      </c>
      <c r="C8" s="930"/>
      <c r="D8" s="930"/>
      <c r="E8" s="930"/>
      <c r="F8" s="930"/>
      <c r="G8" s="930"/>
      <c r="H8" s="930"/>
      <c r="I8" s="930"/>
      <c r="J8" s="931"/>
      <c r="K8" s="931"/>
      <c r="L8" s="932"/>
      <c r="M8" s="481"/>
      <c r="N8" s="482"/>
    </row>
    <row r="9" spans="1:17" ht="30" customHeight="1" x14ac:dyDescent="0.25">
      <c r="A9" s="478"/>
      <c r="B9" s="933" t="s">
        <v>712</v>
      </c>
      <c r="C9" s="934"/>
      <c r="D9" s="934"/>
      <c r="E9" s="934"/>
      <c r="F9" s="934"/>
      <c r="G9" s="934"/>
      <c r="H9" s="934"/>
      <c r="I9" s="934"/>
      <c r="J9" s="935"/>
      <c r="K9" s="935"/>
      <c r="L9" s="936"/>
      <c r="M9" s="481"/>
      <c r="N9" s="482"/>
    </row>
    <row r="10" spans="1:17" ht="40" customHeight="1" x14ac:dyDescent="0.25">
      <c r="A10" s="478"/>
      <c r="B10" s="884" t="s">
        <v>721</v>
      </c>
      <c r="C10" s="885"/>
      <c r="D10" s="885"/>
      <c r="E10" s="972">
        <v>1.1000000000000001</v>
      </c>
      <c r="F10" s="973"/>
      <c r="G10" s="974"/>
      <c r="H10" s="913" t="s">
        <v>720</v>
      </c>
      <c r="I10" s="914"/>
      <c r="J10" s="915"/>
      <c r="K10" s="973">
        <v>2.12</v>
      </c>
      <c r="L10" s="975"/>
      <c r="M10" s="481"/>
      <c r="N10" s="482"/>
    </row>
    <row r="11" spans="1:17" ht="40" customHeight="1" x14ac:dyDescent="0.25">
      <c r="A11" s="478"/>
      <c r="B11" s="884" t="s">
        <v>722</v>
      </c>
      <c r="C11" s="885"/>
      <c r="D11" s="885"/>
      <c r="E11" s="916" t="str">
        <f>IF(E10="","",IF(K10="","",IF(K10&gt;E10,"No","Yes")))</f>
        <v>No</v>
      </c>
      <c r="F11" s="917"/>
      <c r="G11" s="917"/>
      <c r="H11" s="910" t="str">
        <f>IF(E11="No","Include lessons learned section in airtightness testing report","")</f>
        <v>Include lessons learned section in airtightness testing report</v>
      </c>
      <c r="I11" s="911"/>
      <c r="J11" s="911"/>
      <c r="K11" s="911"/>
      <c r="L11" s="912"/>
      <c r="M11" s="481"/>
      <c r="N11" s="482"/>
      <c r="Q11" s="447"/>
    </row>
    <row r="12" spans="1:17" ht="40" hidden="1" customHeight="1" x14ac:dyDescent="0.25">
      <c r="A12" s="478"/>
      <c r="B12" s="884" t="s">
        <v>675</v>
      </c>
      <c r="C12" s="885"/>
      <c r="D12" s="885"/>
      <c r="E12" s="970" t="s">
        <v>48</v>
      </c>
      <c r="F12" s="971"/>
      <c r="G12" s="971"/>
      <c r="H12" s="913"/>
      <c r="I12" s="914"/>
      <c r="J12" s="914"/>
      <c r="K12" s="914"/>
      <c r="L12" s="918"/>
      <c r="M12" s="481"/>
      <c r="N12" s="482"/>
    </row>
    <row r="13" spans="1:17" ht="50.15" hidden="1" customHeight="1" x14ac:dyDescent="0.25">
      <c r="A13" s="478"/>
      <c r="B13" s="884" t="str">
        <f>IF(AND(E11="Yes",E12="Yes"),"Skip to next question.",IF(E12="","",IF(E12="No","Is the whole building Test Result below the Test Target, when using reduced infiltration rates?","Skip to next question.")))</f>
        <v>Is the whole building Test Result below the Test Target, when using reduced infiltration rates?</v>
      </c>
      <c r="C13" s="885"/>
      <c r="D13" s="885"/>
      <c r="E13" s="970" t="s">
        <v>48</v>
      </c>
      <c r="F13" s="971"/>
      <c r="G13" s="971"/>
      <c r="H13" s="910" t="str">
        <f>IF(B13="","",IF(B13="Skip to next question.","",IF(E13="No","Include lessons learned section in airtightness testing report","")))</f>
        <v>Include lessons learned section in airtightness testing report</v>
      </c>
      <c r="I13" s="911"/>
      <c r="J13" s="911"/>
      <c r="K13" s="911"/>
      <c r="L13" s="912"/>
      <c r="M13" s="481"/>
      <c r="N13" s="482"/>
    </row>
    <row r="14" spans="1:17" ht="40" hidden="1" customHeight="1" x14ac:dyDescent="0.25">
      <c r="A14" s="478"/>
      <c r="B14" s="884" t="s">
        <v>676</v>
      </c>
      <c r="C14" s="885"/>
      <c r="D14" s="885"/>
      <c r="E14" s="970" t="s">
        <v>47</v>
      </c>
      <c r="F14" s="971"/>
      <c r="G14" s="971"/>
      <c r="H14" s="910" t="str">
        <f>IF(E14="Yes","Provide suite airtightness testing report","")</f>
        <v>Provide suite airtightness testing report</v>
      </c>
      <c r="I14" s="911"/>
      <c r="J14" s="911"/>
      <c r="K14" s="911"/>
      <c r="L14" s="912"/>
      <c r="M14" s="481"/>
      <c r="N14" s="482"/>
    </row>
    <row r="15" spans="1:17" ht="40" hidden="1" customHeight="1" x14ac:dyDescent="0.25">
      <c r="A15" s="478"/>
      <c r="B15" s="884" t="str">
        <f>IF(E14="","",IF(E14="Yes","VBBL 2025's Suite Air Leakage             Test Target (L/s/m2 at 75 Pa):","Skip to next section."))</f>
        <v>VBBL 2025's Suite Air Leakage             Test Target (L/s/m2 at 75 Pa):</v>
      </c>
      <c r="C15" s="885"/>
      <c r="D15" s="885"/>
      <c r="E15" s="972">
        <v>1.1000000000000001</v>
      </c>
      <c r="F15" s="973"/>
      <c r="G15" s="974"/>
      <c r="H15" s="913" t="str">
        <f>IF(E14="","",IF(E14="Yes","Suite Air Leakage                         Test Result (L/s/m2 at 75 Pa):",""))</f>
        <v>Suite Air Leakage                         Test Result (L/s/m2 at 75 Pa):</v>
      </c>
      <c r="I15" s="914"/>
      <c r="J15" s="915"/>
      <c r="K15" s="973">
        <v>2</v>
      </c>
      <c r="L15" s="975"/>
      <c r="M15" s="481"/>
      <c r="N15" s="482"/>
    </row>
    <row r="16" spans="1:17" ht="40" hidden="1" customHeight="1" x14ac:dyDescent="0.25">
      <c r="A16" s="478"/>
      <c r="B16" s="884" t="str">
        <f>IF(E14="","",IF(E14="Yes","Is the suite test result below the maximum suite air leakage rate?",""))</f>
        <v>Is the suite test result below the maximum suite air leakage rate?</v>
      </c>
      <c r="C16" s="885"/>
      <c r="D16" s="885"/>
      <c r="E16" s="916" t="str">
        <f>IF(E14="","",IF(B15="Skip to next section.","",IF(E15="","",IF(K15="","",IF(K15&gt;E15,"No","Yes")))))</f>
        <v>No</v>
      </c>
      <c r="F16" s="917"/>
      <c r="G16" s="917"/>
      <c r="H16" s="910" t="str">
        <f>IF(B16="","",IF(B15="See next question.","",IF(E16="No","Include lessons learned section in airtightness testing report","")))</f>
        <v>Include lessons learned section in airtightness testing report</v>
      </c>
      <c r="I16" s="911"/>
      <c r="J16" s="911"/>
      <c r="K16" s="911"/>
      <c r="L16" s="912"/>
      <c r="M16" s="481"/>
      <c r="N16" s="482"/>
    </row>
    <row r="17" spans="1:14" ht="5.15" customHeight="1" thickBot="1" x14ac:dyDescent="0.3">
      <c r="A17" s="478"/>
      <c r="B17" s="489"/>
      <c r="C17" s="490"/>
      <c r="D17" s="490"/>
      <c r="E17" s="490"/>
      <c r="F17" s="490"/>
      <c r="G17" s="490"/>
      <c r="H17" s="490"/>
      <c r="I17" s="490"/>
      <c r="J17" s="490"/>
      <c r="K17" s="490"/>
      <c r="L17" s="491"/>
      <c r="M17" s="481"/>
      <c r="N17" s="482"/>
    </row>
    <row r="18" spans="1:14" ht="20.149999999999999" customHeight="1" thickBot="1" x14ac:dyDescent="0.3">
      <c r="A18" s="478"/>
      <c r="B18" s="901" t="s">
        <v>677</v>
      </c>
      <c r="C18" s="902"/>
      <c r="D18" s="902"/>
      <c r="E18" s="902"/>
      <c r="F18" s="902"/>
      <c r="G18" s="902"/>
      <c r="H18" s="902"/>
      <c r="I18" s="902"/>
      <c r="J18" s="902"/>
      <c r="K18" s="902"/>
      <c r="L18" s="903"/>
      <c r="M18" s="481"/>
      <c r="N18" s="482"/>
    </row>
    <row r="19" spans="1:14" ht="68.25" customHeight="1" x14ac:dyDescent="0.25">
      <c r="A19" s="478"/>
      <c r="B19" s="897" t="s">
        <v>678</v>
      </c>
      <c r="C19" s="898"/>
      <c r="D19" s="968" t="s">
        <v>687</v>
      </c>
      <c r="E19" s="968"/>
      <c r="F19" s="968"/>
      <c r="G19" s="968"/>
      <c r="H19" s="968"/>
      <c r="I19" s="968"/>
      <c r="J19" s="968"/>
      <c r="K19" s="968"/>
      <c r="L19" s="969"/>
      <c r="M19" s="481"/>
      <c r="N19" s="482"/>
    </row>
    <row r="20" spans="1:14" ht="57.75" customHeight="1" x14ac:dyDescent="0.25">
      <c r="A20" s="478"/>
      <c r="B20" s="899" t="s">
        <v>679</v>
      </c>
      <c r="C20" s="900"/>
      <c r="D20" s="959" t="s">
        <v>688</v>
      </c>
      <c r="E20" s="959"/>
      <c r="F20" s="959"/>
      <c r="G20" s="959"/>
      <c r="H20" s="959"/>
      <c r="I20" s="959"/>
      <c r="J20" s="959"/>
      <c r="K20" s="959"/>
      <c r="L20" s="960"/>
      <c r="M20" s="481"/>
      <c r="N20" s="482"/>
    </row>
    <row r="21" spans="1:14" ht="48" customHeight="1" x14ac:dyDescent="0.25">
      <c r="A21" s="478"/>
      <c r="B21" s="884" t="s">
        <v>680</v>
      </c>
      <c r="C21" s="896"/>
      <c r="D21" s="963">
        <v>8115</v>
      </c>
      <c r="E21" s="963"/>
      <c r="F21" s="963"/>
      <c r="G21" s="964"/>
      <c r="H21" s="904" t="s">
        <v>681</v>
      </c>
      <c r="I21" s="904"/>
      <c r="J21" s="965">
        <v>28785</v>
      </c>
      <c r="K21" s="966"/>
      <c r="L21" s="967"/>
      <c r="M21" s="481"/>
      <c r="N21" s="482"/>
    </row>
    <row r="22" spans="1:14" ht="45.75" customHeight="1" x14ac:dyDescent="0.25">
      <c r="A22" s="478"/>
      <c r="B22" s="884" t="s">
        <v>682</v>
      </c>
      <c r="C22" s="896"/>
      <c r="D22" s="959" t="s">
        <v>689</v>
      </c>
      <c r="E22" s="959"/>
      <c r="F22" s="959"/>
      <c r="G22" s="959"/>
      <c r="H22" s="959"/>
      <c r="I22" s="959"/>
      <c r="J22" s="959"/>
      <c r="K22" s="959"/>
      <c r="L22" s="960"/>
      <c r="M22" s="481"/>
      <c r="N22" s="482"/>
    </row>
    <row r="23" spans="1:14" ht="59.25" customHeight="1" thickBot="1" x14ac:dyDescent="0.3">
      <c r="A23" s="478"/>
      <c r="B23" s="886" t="s">
        <v>683</v>
      </c>
      <c r="C23" s="887"/>
      <c r="D23" s="961" t="s">
        <v>690</v>
      </c>
      <c r="E23" s="961"/>
      <c r="F23" s="961"/>
      <c r="G23" s="961"/>
      <c r="H23" s="961"/>
      <c r="I23" s="961"/>
      <c r="J23" s="961"/>
      <c r="K23" s="961"/>
      <c r="L23" s="962"/>
      <c r="M23" s="481"/>
      <c r="N23" s="482"/>
    </row>
    <row r="24" spans="1:14" s="446" customFormat="1" x14ac:dyDescent="0.25">
      <c r="A24" s="482"/>
      <c r="B24" s="492" t="s">
        <v>446</v>
      </c>
      <c r="C24" s="482"/>
      <c r="D24" s="492"/>
      <c r="E24" s="492"/>
      <c r="F24" s="492"/>
      <c r="G24" s="492"/>
      <c r="H24" s="492"/>
      <c r="I24" s="492"/>
      <c r="J24" s="493"/>
      <c r="K24" s="493" t="s">
        <v>73</v>
      </c>
      <c r="L24" s="162" t="s">
        <v>658</v>
      </c>
      <c r="M24" s="481"/>
      <c r="N24" s="482"/>
    </row>
    <row r="25" spans="1:14" s="446" customFormat="1" x14ac:dyDescent="0.25">
      <c r="A25" s="482"/>
      <c r="B25" s="482"/>
      <c r="C25" s="482"/>
      <c r="D25" s="482"/>
      <c r="E25" s="482"/>
      <c r="F25" s="482"/>
      <c r="G25" s="482"/>
      <c r="H25" s="482"/>
      <c r="I25" s="482"/>
      <c r="J25" s="482"/>
      <c r="K25" s="482"/>
      <c r="L25" s="482"/>
      <c r="M25" s="482"/>
      <c r="N25" s="482"/>
    </row>
    <row r="26" spans="1:14" s="446" customFormat="1" x14ac:dyDescent="0.25">
      <c r="A26" s="482"/>
      <c r="B26" s="482"/>
      <c r="C26" s="482"/>
      <c r="D26" s="482"/>
      <c r="E26" s="482"/>
      <c r="F26" s="482"/>
      <c r="G26" s="482"/>
      <c r="H26" s="482"/>
      <c r="I26" s="482"/>
      <c r="J26" s="482"/>
      <c r="K26" s="482"/>
      <c r="L26" s="482"/>
      <c r="M26" s="482"/>
      <c r="N26" s="482"/>
    </row>
    <row r="27" spans="1:14" s="446" customFormat="1" x14ac:dyDescent="0.25">
      <c r="A27" s="482"/>
      <c r="B27" s="482"/>
      <c r="C27" s="482"/>
      <c r="D27" s="482"/>
      <c r="E27" s="482"/>
      <c r="F27" s="482"/>
      <c r="G27" s="482"/>
      <c r="H27" s="482"/>
      <c r="I27" s="482"/>
      <c r="J27" s="482"/>
      <c r="K27" s="482"/>
      <c r="L27" s="482"/>
      <c r="M27" s="482"/>
      <c r="N27" s="482"/>
    </row>
    <row r="28" spans="1:14" s="446" customFormat="1" x14ac:dyDescent="0.25">
      <c r="A28" s="482"/>
      <c r="B28" s="482"/>
      <c r="C28" s="482"/>
      <c r="D28" s="482"/>
      <c r="E28" s="482"/>
      <c r="F28" s="482"/>
      <c r="G28" s="482"/>
      <c r="H28" s="482"/>
      <c r="I28" s="482"/>
      <c r="J28" s="482"/>
      <c r="K28" s="482"/>
      <c r="L28" s="482"/>
      <c r="M28" s="482"/>
      <c r="N28" s="482"/>
    </row>
    <row r="29" spans="1:14" s="446" customFormat="1" x14ac:dyDescent="0.25">
      <c r="A29" s="482"/>
      <c r="B29" s="482"/>
      <c r="C29" s="482"/>
      <c r="D29" s="482"/>
      <c r="E29" s="482"/>
      <c r="F29" s="482"/>
      <c r="G29" s="482"/>
      <c r="H29" s="482"/>
      <c r="I29" s="482"/>
      <c r="J29" s="482"/>
      <c r="K29" s="482"/>
      <c r="L29" s="482"/>
      <c r="M29" s="482"/>
      <c r="N29" s="482"/>
    </row>
    <row r="30" spans="1:14" s="446" customFormat="1" x14ac:dyDescent="0.25">
      <c r="A30" s="482"/>
      <c r="B30" s="482"/>
      <c r="C30" s="482"/>
      <c r="D30" s="482"/>
      <c r="E30" s="482"/>
      <c r="F30" s="482"/>
      <c r="G30" s="482"/>
      <c r="H30" s="482"/>
      <c r="I30" s="482"/>
      <c r="J30" s="482"/>
      <c r="K30" s="482"/>
      <c r="L30" s="482"/>
      <c r="M30" s="482"/>
      <c r="N30" s="482"/>
    </row>
    <row r="31" spans="1:14" s="446" customFormat="1" x14ac:dyDescent="0.25">
      <c r="A31" s="482"/>
      <c r="B31" s="482"/>
      <c r="C31" s="482"/>
      <c r="D31" s="482"/>
      <c r="E31" s="482"/>
      <c r="F31" s="482"/>
      <c r="G31" s="482"/>
      <c r="H31" s="482"/>
      <c r="I31" s="482"/>
      <c r="J31" s="482"/>
      <c r="K31" s="482"/>
      <c r="L31" s="482"/>
      <c r="M31" s="482"/>
      <c r="N31" s="482"/>
    </row>
    <row r="32" spans="1:14" s="446" customFormat="1" ht="14" x14ac:dyDescent="0.3">
      <c r="A32" s="482"/>
      <c r="B32" s="494"/>
      <c r="C32" s="494"/>
      <c r="D32" s="494"/>
      <c r="E32" s="494"/>
      <c r="F32" s="494"/>
      <c r="G32" s="494"/>
      <c r="H32" s="494"/>
      <c r="I32" s="494"/>
      <c r="J32" s="494"/>
      <c r="K32" s="494"/>
      <c r="L32" s="494"/>
      <c r="M32" s="482"/>
      <c r="N32" s="482"/>
    </row>
    <row r="33" spans="1:14" s="446" customFormat="1" x14ac:dyDescent="0.25">
      <c r="A33" s="482"/>
      <c r="B33" s="495"/>
      <c r="C33" s="495"/>
      <c r="D33" s="482"/>
      <c r="E33" s="482"/>
      <c r="F33" s="482"/>
      <c r="G33" s="482"/>
      <c r="H33" s="482"/>
      <c r="I33" s="482"/>
      <c r="J33" s="482"/>
      <c r="K33" s="482"/>
      <c r="L33" s="482"/>
      <c r="M33" s="482"/>
      <c r="N33" s="482"/>
    </row>
    <row r="34" spans="1:14" s="446" customFormat="1" hidden="1" x14ac:dyDescent="0.25">
      <c r="A34" s="482"/>
      <c r="B34" s="482"/>
      <c r="C34" s="482"/>
      <c r="D34" s="482" t="s">
        <v>684</v>
      </c>
      <c r="E34" s="482"/>
      <c r="F34" s="482"/>
      <c r="G34" s="482"/>
      <c r="H34" s="482"/>
      <c r="I34" s="482"/>
      <c r="J34" s="482"/>
      <c r="K34" s="482"/>
      <c r="L34" s="482"/>
      <c r="M34" s="482"/>
      <c r="N34" s="482"/>
    </row>
    <row r="35" spans="1:14" s="446" customFormat="1" hidden="1" x14ac:dyDescent="0.25">
      <c r="A35" s="482"/>
      <c r="B35" s="482"/>
      <c r="C35" s="482"/>
      <c r="D35" s="496"/>
      <c r="E35" s="482"/>
      <c r="F35" s="482"/>
      <c r="G35" s="482"/>
      <c r="H35" s="482"/>
      <c r="I35" s="482"/>
      <c r="J35" s="482"/>
      <c r="K35" s="482"/>
      <c r="L35" s="482"/>
      <c r="M35" s="482"/>
      <c r="N35" s="482"/>
    </row>
    <row r="36" spans="1:14" s="446" customFormat="1" ht="14.5" hidden="1" x14ac:dyDescent="0.35">
      <c r="A36" s="482"/>
      <c r="B36" s="482"/>
      <c r="C36" s="482"/>
      <c r="D36" s="497" t="s">
        <v>685</v>
      </c>
      <c r="E36" s="482"/>
      <c r="F36" s="482"/>
      <c r="G36" s="482"/>
      <c r="H36" s="482"/>
      <c r="I36" s="482"/>
      <c r="J36" s="482"/>
      <c r="K36" s="482"/>
      <c r="L36" s="482"/>
      <c r="M36" s="482"/>
      <c r="N36" s="482"/>
    </row>
    <row r="37" spans="1:14" s="446" customFormat="1" hidden="1" x14ac:dyDescent="0.25">
      <c r="A37" s="482"/>
      <c r="B37" s="482"/>
      <c r="C37" s="482"/>
      <c r="D37" s="482" t="s">
        <v>47</v>
      </c>
      <c r="E37" s="482"/>
      <c r="F37" s="482"/>
      <c r="G37" s="482"/>
      <c r="H37" s="482"/>
      <c r="I37" s="482"/>
      <c r="J37" s="482"/>
      <c r="K37" s="482"/>
      <c r="L37" s="482"/>
      <c r="M37" s="482"/>
      <c r="N37" s="482"/>
    </row>
    <row r="38" spans="1:14" s="446" customFormat="1" hidden="1" x14ac:dyDescent="0.25">
      <c r="A38" s="482"/>
      <c r="B38" s="482"/>
      <c r="C38" s="482"/>
      <c r="D38" s="482" t="s">
        <v>48</v>
      </c>
      <c r="E38" s="482"/>
      <c r="F38" s="482"/>
      <c r="G38" s="482"/>
      <c r="H38" s="482"/>
      <c r="I38" s="482"/>
      <c r="J38" s="482"/>
      <c r="K38" s="482"/>
      <c r="L38" s="482"/>
      <c r="M38" s="482"/>
      <c r="N38" s="482"/>
    </row>
    <row r="39" spans="1:14" s="446" customFormat="1" hidden="1" x14ac:dyDescent="0.25">
      <c r="A39" s="482"/>
      <c r="B39" s="482"/>
      <c r="C39" s="482"/>
      <c r="D39" s="482" t="s">
        <v>686</v>
      </c>
      <c r="E39" s="482"/>
      <c r="F39" s="482"/>
      <c r="G39" s="482"/>
      <c r="H39" s="482"/>
      <c r="I39" s="482"/>
      <c r="J39" s="482"/>
      <c r="K39" s="482"/>
      <c r="L39" s="482"/>
      <c r="M39" s="482"/>
      <c r="N39" s="482"/>
    </row>
    <row r="40" spans="1:14" s="446" customFormat="1" hidden="1" x14ac:dyDescent="0.25">
      <c r="A40" s="482"/>
      <c r="B40" s="482"/>
      <c r="C40" s="482"/>
      <c r="D40" s="482"/>
      <c r="E40" s="482"/>
      <c r="F40" s="482"/>
      <c r="G40" s="482"/>
      <c r="H40" s="482"/>
      <c r="I40" s="482"/>
      <c r="J40" s="482"/>
      <c r="K40" s="482"/>
      <c r="L40" s="482"/>
      <c r="M40" s="482"/>
      <c r="N40" s="482"/>
    </row>
    <row r="41" spans="1:14" s="446" customFormat="1" hidden="1" x14ac:dyDescent="0.25">
      <c r="A41" s="482"/>
      <c r="B41" s="482"/>
      <c r="C41" s="482"/>
      <c r="D41" s="482"/>
      <c r="E41" s="482"/>
      <c r="F41" s="482"/>
      <c r="G41" s="482"/>
      <c r="H41" s="482"/>
      <c r="I41" s="482"/>
      <c r="J41" s="482"/>
      <c r="K41" s="482"/>
      <c r="L41" s="482"/>
      <c r="M41" s="482"/>
      <c r="N41" s="482"/>
    </row>
    <row r="42" spans="1:14" s="446" customFormat="1" hidden="1" x14ac:dyDescent="0.25">
      <c r="A42" s="482"/>
      <c r="B42" s="482"/>
      <c r="C42" s="482"/>
      <c r="D42" s="482"/>
      <c r="E42" s="482"/>
      <c r="F42" s="482"/>
      <c r="G42" s="482"/>
      <c r="H42" s="482"/>
      <c r="I42" s="482"/>
      <c r="J42" s="482"/>
      <c r="K42" s="482"/>
      <c r="L42" s="482"/>
      <c r="M42" s="482"/>
      <c r="N42" s="482"/>
    </row>
    <row r="43" spans="1:14" s="446" customFormat="1" x14ac:dyDescent="0.25">
      <c r="A43" s="482"/>
      <c r="B43" s="482"/>
      <c r="C43" s="482"/>
      <c r="D43" s="482"/>
      <c r="E43" s="482"/>
      <c r="F43" s="482"/>
      <c r="G43" s="482"/>
      <c r="H43" s="482"/>
      <c r="I43" s="482"/>
      <c r="J43" s="482"/>
      <c r="K43" s="482"/>
      <c r="L43" s="482"/>
      <c r="M43" s="482"/>
      <c r="N43" s="482"/>
    </row>
    <row r="44" spans="1:14" s="446" customFormat="1" x14ac:dyDescent="0.25">
      <c r="A44" s="482"/>
      <c r="B44" s="482"/>
      <c r="C44" s="482"/>
      <c r="D44" s="482"/>
      <c r="E44" s="482"/>
      <c r="F44" s="482"/>
      <c r="G44" s="482"/>
      <c r="H44" s="482"/>
      <c r="I44" s="482"/>
      <c r="J44" s="482"/>
      <c r="K44" s="482"/>
      <c r="L44" s="482"/>
      <c r="M44" s="482"/>
      <c r="N44" s="482"/>
    </row>
    <row r="45" spans="1:14" s="446" customFormat="1" x14ac:dyDescent="0.25">
      <c r="A45" s="482"/>
      <c r="B45" s="482"/>
      <c r="C45" s="482"/>
      <c r="D45" s="482"/>
      <c r="E45" s="482"/>
      <c r="F45" s="482"/>
      <c r="G45" s="482"/>
      <c r="H45" s="482"/>
      <c r="I45" s="482"/>
      <c r="J45" s="482"/>
      <c r="K45" s="482"/>
      <c r="L45" s="482"/>
      <c r="M45" s="482"/>
      <c r="N45" s="482"/>
    </row>
    <row r="46" spans="1:14" s="446" customFormat="1" x14ac:dyDescent="0.25">
      <c r="A46" s="482"/>
      <c r="B46" s="482"/>
      <c r="C46" s="482"/>
      <c r="D46" s="482"/>
      <c r="E46" s="482"/>
      <c r="F46" s="482"/>
      <c r="G46" s="482"/>
      <c r="H46" s="482"/>
      <c r="I46" s="482"/>
      <c r="J46" s="482"/>
      <c r="K46" s="482"/>
      <c r="L46" s="482"/>
      <c r="M46" s="482"/>
      <c r="N46" s="482"/>
    </row>
    <row r="47" spans="1:14" s="446" customFormat="1" x14ac:dyDescent="0.25">
      <c r="A47" s="482"/>
      <c r="B47" s="482"/>
      <c r="C47" s="482"/>
      <c r="D47" s="482"/>
      <c r="E47" s="482"/>
      <c r="F47" s="482"/>
      <c r="G47" s="482"/>
      <c r="H47" s="482"/>
      <c r="I47" s="482"/>
      <c r="J47" s="482"/>
      <c r="K47" s="482"/>
      <c r="L47" s="482"/>
      <c r="M47" s="482"/>
      <c r="N47" s="482"/>
    </row>
    <row r="48" spans="1:14" s="446" customFormat="1" x14ac:dyDescent="0.25">
      <c r="A48" s="482"/>
      <c r="B48" s="482"/>
      <c r="C48" s="482"/>
      <c r="D48" s="482"/>
      <c r="E48" s="482"/>
      <c r="F48" s="482"/>
      <c r="G48" s="482"/>
      <c r="H48" s="482"/>
      <c r="I48" s="482"/>
      <c r="J48" s="482"/>
      <c r="K48" s="482"/>
      <c r="L48" s="482"/>
      <c r="M48" s="482"/>
      <c r="N48" s="482"/>
    </row>
    <row r="49" spans="1:14" s="446" customFormat="1" x14ac:dyDescent="0.25">
      <c r="A49" s="482"/>
      <c r="B49" s="482"/>
      <c r="C49" s="482"/>
      <c r="D49" s="482"/>
      <c r="E49" s="482"/>
      <c r="F49" s="482"/>
      <c r="G49" s="482"/>
      <c r="H49" s="482"/>
      <c r="I49" s="482"/>
      <c r="J49" s="482"/>
      <c r="K49" s="482"/>
      <c r="L49" s="482"/>
      <c r="M49" s="482"/>
      <c r="N49" s="482"/>
    </row>
    <row r="50" spans="1:14" s="446" customFormat="1" x14ac:dyDescent="0.25">
      <c r="A50" s="482"/>
      <c r="B50" s="482"/>
      <c r="C50" s="482"/>
      <c r="D50" s="482"/>
      <c r="E50" s="482"/>
      <c r="F50" s="482"/>
      <c r="G50" s="482"/>
      <c r="H50" s="482"/>
      <c r="I50" s="482"/>
      <c r="J50" s="482"/>
      <c r="K50" s="482"/>
      <c r="L50" s="482"/>
      <c r="M50" s="482"/>
      <c r="N50" s="482"/>
    </row>
    <row r="51" spans="1:14" s="446" customFormat="1" x14ac:dyDescent="0.25">
      <c r="A51" s="482"/>
      <c r="B51" s="482"/>
      <c r="C51" s="482"/>
      <c r="D51" s="482"/>
      <c r="E51" s="482"/>
      <c r="F51" s="482"/>
      <c r="G51" s="482"/>
      <c r="H51" s="482"/>
      <c r="I51" s="482"/>
      <c r="J51" s="482"/>
      <c r="K51" s="482"/>
      <c r="L51" s="482"/>
      <c r="M51" s="482"/>
      <c r="N51" s="482"/>
    </row>
    <row r="52" spans="1:14" s="446" customFormat="1" x14ac:dyDescent="0.25">
      <c r="A52" s="482"/>
      <c r="B52" s="482"/>
      <c r="C52" s="482"/>
      <c r="D52" s="482"/>
      <c r="E52" s="482"/>
      <c r="F52" s="482"/>
      <c r="G52" s="482"/>
      <c r="H52" s="482"/>
      <c r="I52" s="482"/>
      <c r="J52" s="482"/>
      <c r="K52" s="482"/>
      <c r="L52" s="482"/>
      <c r="M52" s="482"/>
      <c r="N52" s="482"/>
    </row>
    <row r="53" spans="1:14" s="446" customFormat="1" x14ac:dyDescent="0.25">
      <c r="A53" s="482"/>
      <c r="B53" s="482"/>
      <c r="C53" s="482"/>
      <c r="D53" s="482"/>
      <c r="E53" s="482"/>
      <c r="F53" s="482"/>
      <c r="G53" s="482"/>
      <c r="H53" s="482"/>
      <c r="I53" s="482"/>
      <c r="J53" s="482"/>
      <c r="K53" s="482"/>
      <c r="L53" s="482"/>
      <c r="M53" s="482"/>
      <c r="N53" s="482"/>
    </row>
    <row r="54" spans="1:14" s="446" customFormat="1" x14ac:dyDescent="0.25">
      <c r="A54" s="482"/>
      <c r="B54" s="482"/>
      <c r="C54" s="482"/>
      <c r="D54" s="482"/>
      <c r="E54" s="482"/>
      <c r="F54" s="482"/>
      <c r="G54" s="482"/>
      <c r="H54" s="482"/>
      <c r="I54" s="482"/>
      <c r="J54" s="482"/>
      <c r="K54" s="482"/>
      <c r="L54" s="482"/>
      <c r="M54" s="482"/>
      <c r="N54" s="482"/>
    </row>
    <row r="55" spans="1:14" s="446" customFormat="1" x14ac:dyDescent="0.25">
      <c r="A55" s="482"/>
      <c r="B55" s="482"/>
      <c r="C55" s="482"/>
      <c r="D55" s="482"/>
      <c r="E55" s="482"/>
      <c r="F55" s="482"/>
      <c r="G55" s="482"/>
      <c r="H55" s="482"/>
      <c r="I55" s="482"/>
      <c r="J55" s="482"/>
      <c r="K55" s="482"/>
      <c r="L55" s="482"/>
      <c r="M55" s="482"/>
      <c r="N55" s="482"/>
    </row>
    <row r="56" spans="1:14" s="446" customFormat="1" x14ac:dyDescent="0.25">
      <c r="A56" s="482"/>
      <c r="B56" s="482"/>
      <c r="C56" s="482"/>
      <c r="D56" s="482"/>
      <c r="E56" s="482"/>
      <c r="F56" s="482"/>
      <c r="G56" s="482"/>
      <c r="H56" s="482"/>
      <c r="I56" s="482"/>
      <c r="J56" s="482"/>
      <c r="K56" s="482"/>
      <c r="L56" s="482"/>
      <c r="M56" s="482"/>
      <c r="N56" s="482"/>
    </row>
    <row r="57" spans="1:14" s="446" customFormat="1" x14ac:dyDescent="0.25">
      <c r="A57" s="482"/>
      <c r="B57" s="482"/>
      <c r="C57" s="482"/>
      <c r="D57" s="482"/>
      <c r="E57" s="482"/>
      <c r="F57" s="482"/>
      <c r="G57" s="482"/>
      <c r="H57" s="482"/>
      <c r="I57" s="482"/>
      <c r="J57" s="482"/>
      <c r="K57" s="482"/>
      <c r="L57" s="482"/>
      <c r="M57" s="482"/>
      <c r="N57" s="482"/>
    </row>
    <row r="58" spans="1:14" s="446" customFormat="1" x14ac:dyDescent="0.25">
      <c r="A58" s="482"/>
      <c r="B58" s="482"/>
      <c r="C58" s="482"/>
      <c r="D58" s="482"/>
      <c r="E58" s="482"/>
      <c r="F58" s="482"/>
      <c r="G58" s="482"/>
      <c r="H58" s="482"/>
      <c r="I58" s="482"/>
      <c r="J58" s="482"/>
      <c r="K58" s="482"/>
      <c r="L58" s="482"/>
      <c r="M58" s="482"/>
      <c r="N58" s="482"/>
    </row>
    <row r="59" spans="1:14" s="446" customFormat="1" x14ac:dyDescent="0.25">
      <c r="A59" s="482"/>
      <c r="B59" s="482"/>
      <c r="C59" s="482"/>
      <c r="D59" s="482"/>
      <c r="E59" s="482"/>
      <c r="F59" s="482"/>
      <c r="G59" s="482"/>
      <c r="H59" s="482"/>
      <c r="I59" s="482"/>
      <c r="J59" s="482"/>
      <c r="K59" s="482"/>
      <c r="L59" s="482"/>
      <c r="M59" s="482"/>
      <c r="N59" s="482"/>
    </row>
    <row r="60" spans="1:14" s="446" customFormat="1" x14ac:dyDescent="0.25">
      <c r="A60" s="482"/>
      <c r="B60" s="482"/>
      <c r="C60" s="482"/>
      <c r="D60" s="482"/>
      <c r="E60" s="482"/>
      <c r="F60" s="482"/>
      <c r="G60" s="482"/>
      <c r="H60" s="482"/>
      <c r="I60" s="482"/>
      <c r="J60" s="482"/>
      <c r="K60" s="482"/>
      <c r="L60" s="482"/>
      <c r="M60" s="482"/>
      <c r="N60" s="482"/>
    </row>
    <row r="61" spans="1:14" s="446" customFormat="1" x14ac:dyDescent="0.25">
      <c r="A61" s="482"/>
      <c r="B61" s="482"/>
      <c r="C61" s="482"/>
      <c r="D61" s="482"/>
      <c r="E61" s="482"/>
      <c r="F61" s="482"/>
      <c r="G61" s="482"/>
      <c r="H61" s="482"/>
      <c r="I61" s="482"/>
      <c r="J61" s="482"/>
      <c r="K61" s="482"/>
      <c r="L61" s="482"/>
      <c r="M61" s="482"/>
      <c r="N61" s="482"/>
    </row>
    <row r="62" spans="1:14" s="446" customFormat="1" x14ac:dyDescent="0.25">
      <c r="A62" s="482"/>
      <c r="B62" s="482"/>
      <c r="C62" s="482"/>
      <c r="D62" s="482"/>
      <c r="E62" s="482"/>
      <c r="F62" s="482"/>
      <c r="G62" s="482"/>
      <c r="H62" s="482"/>
      <c r="I62" s="482"/>
      <c r="J62" s="482"/>
      <c r="K62" s="482"/>
      <c r="L62" s="482"/>
      <c r="M62" s="482"/>
      <c r="N62" s="482"/>
    </row>
    <row r="63" spans="1:14" s="446" customFormat="1" x14ac:dyDescent="0.25">
      <c r="A63" s="482"/>
      <c r="B63" s="482"/>
      <c r="C63" s="482"/>
      <c r="D63" s="482"/>
      <c r="E63" s="482"/>
      <c r="F63" s="482"/>
      <c r="G63" s="482"/>
      <c r="H63" s="482"/>
      <c r="I63" s="482"/>
      <c r="J63" s="482"/>
      <c r="K63" s="482"/>
      <c r="L63" s="482"/>
      <c r="M63" s="482"/>
      <c r="N63" s="482"/>
    </row>
    <row r="64" spans="1:14" s="446" customFormat="1" x14ac:dyDescent="0.25">
      <c r="A64" s="482"/>
      <c r="B64" s="482"/>
      <c r="C64" s="482"/>
      <c r="D64" s="482"/>
      <c r="E64" s="482"/>
      <c r="F64" s="482"/>
      <c r="G64" s="482"/>
      <c r="H64" s="482"/>
      <c r="I64" s="482"/>
      <c r="J64" s="482"/>
      <c r="K64" s="482"/>
      <c r="L64" s="482"/>
      <c r="M64" s="482"/>
      <c r="N64" s="482"/>
    </row>
    <row r="65" spans="1:14" s="446" customFormat="1" x14ac:dyDescent="0.25">
      <c r="A65" s="482"/>
      <c r="B65" s="482"/>
      <c r="C65" s="482"/>
      <c r="D65" s="482"/>
      <c r="E65" s="482"/>
      <c r="F65" s="482"/>
      <c r="G65" s="482"/>
      <c r="H65" s="482"/>
      <c r="I65" s="482"/>
      <c r="J65" s="482"/>
      <c r="K65" s="482"/>
      <c r="L65" s="482"/>
      <c r="M65" s="482"/>
      <c r="N65" s="482"/>
    </row>
    <row r="66" spans="1:14" s="446" customFormat="1" x14ac:dyDescent="0.25">
      <c r="A66" s="482"/>
      <c r="B66" s="482"/>
      <c r="C66" s="482"/>
      <c r="D66" s="482"/>
      <c r="E66" s="482"/>
      <c r="F66" s="482"/>
      <c r="G66" s="482"/>
      <c r="H66" s="482"/>
      <c r="I66" s="482"/>
      <c r="J66" s="482"/>
      <c r="K66" s="482"/>
      <c r="L66" s="482"/>
      <c r="M66" s="482"/>
      <c r="N66" s="482"/>
    </row>
    <row r="67" spans="1:14" s="446" customFormat="1" x14ac:dyDescent="0.25">
      <c r="A67" s="482"/>
      <c r="B67" s="482"/>
      <c r="C67" s="482"/>
      <c r="D67" s="482"/>
      <c r="E67" s="482"/>
      <c r="F67" s="482"/>
      <c r="G67" s="482"/>
      <c r="H67" s="482"/>
      <c r="I67" s="482"/>
      <c r="J67" s="482"/>
      <c r="K67" s="482"/>
      <c r="L67" s="482"/>
      <c r="M67" s="482"/>
      <c r="N67" s="482"/>
    </row>
    <row r="68" spans="1:14" s="446" customFormat="1" x14ac:dyDescent="0.25">
      <c r="A68" s="482"/>
      <c r="B68" s="482"/>
      <c r="C68" s="482"/>
      <c r="D68" s="482"/>
      <c r="E68" s="482"/>
      <c r="F68" s="482"/>
      <c r="G68" s="482"/>
      <c r="H68" s="482"/>
      <c r="I68" s="482"/>
      <c r="J68" s="482"/>
      <c r="K68" s="482"/>
      <c r="L68" s="482"/>
      <c r="M68" s="482"/>
      <c r="N68" s="482"/>
    </row>
    <row r="69" spans="1:14" s="446" customFormat="1" x14ac:dyDescent="0.25">
      <c r="A69" s="482"/>
      <c r="B69" s="482"/>
      <c r="C69" s="482"/>
      <c r="D69" s="482"/>
      <c r="E69" s="482"/>
      <c r="F69" s="482"/>
      <c r="G69" s="482"/>
      <c r="H69" s="482"/>
      <c r="I69" s="482"/>
      <c r="J69" s="482"/>
      <c r="K69" s="482"/>
      <c r="L69" s="482"/>
      <c r="M69" s="482"/>
      <c r="N69" s="482"/>
    </row>
    <row r="70" spans="1:14" s="446" customFormat="1" x14ac:dyDescent="0.25">
      <c r="A70" s="482"/>
      <c r="B70" s="482"/>
      <c r="C70" s="482"/>
      <c r="D70" s="482"/>
      <c r="E70" s="482"/>
      <c r="F70" s="482"/>
      <c r="G70" s="482"/>
      <c r="H70" s="482"/>
      <c r="I70" s="482"/>
      <c r="J70" s="482"/>
      <c r="K70" s="482"/>
      <c r="L70" s="482"/>
      <c r="M70" s="482"/>
      <c r="N70" s="482"/>
    </row>
    <row r="71" spans="1:14" s="446" customFormat="1" x14ac:dyDescent="0.25">
      <c r="A71" s="482"/>
      <c r="B71" s="482"/>
      <c r="C71" s="482"/>
      <c r="D71" s="482"/>
      <c r="E71" s="482"/>
      <c r="F71" s="482"/>
      <c r="G71" s="482"/>
      <c r="H71" s="482"/>
      <c r="I71" s="482"/>
      <c r="J71" s="482"/>
      <c r="K71" s="482"/>
      <c r="L71" s="482"/>
      <c r="M71" s="482"/>
      <c r="N71" s="482"/>
    </row>
    <row r="72" spans="1:14" s="446" customFormat="1" x14ac:dyDescent="0.25">
      <c r="A72" s="482"/>
      <c r="B72" s="482"/>
      <c r="C72" s="482"/>
      <c r="D72" s="482"/>
      <c r="E72" s="482"/>
      <c r="F72" s="482"/>
      <c r="G72" s="482"/>
      <c r="H72" s="482"/>
      <c r="I72" s="482"/>
      <c r="J72" s="482"/>
      <c r="K72" s="482"/>
      <c r="L72" s="482"/>
      <c r="M72" s="482"/>
      <c r="N72" s="482"/>
    </row>
    <row r="73" spans="1:14" s="446" customFormat="1" x14ac:dyDescent="0.25">
      <c r="A73" s="482"/>
      <c r="B73" s="482"/>
      <c r="C73" s="482"/>
      <c r="D73" s="482"/>
      <c r="E73" s="482"/>
      <c r="F73" s="482"/>
      <c r="G73" s="482"/>
      <c r="H73" s="482"/>
      <c r="I73" s="482"/>
      <c r="J73" s="482"/>
      <c r="K73" s="482"/>
      <c r="L73" s="482"/>
      <c r="M73" s="482"/>
      <c r="N73" s="482"/>
    </row>
    <row r="74" spans="1:14" s="446" customFormat="1" x14ac:dyDescent="0.25"/>
    <row r="75" spans="1:14" s="446" customFormat="1" x14ac:dyDescent="0.25"/>
    <row r="76" spans="1:14" s="446" customFormat="1" x14ac:dyDescent="0.25"/>
    <row r="77" spans="1:14" s="446" customFormat="1" x14ac:dyDescent="0.25"/>
    <row r="78" spans="1:14" s="446" customFormat="1" x14ac:dyDescent="0.25"/>
    <row r="79" spans="1:14" s="446" customFormat="1" x14ac:dyDescent="0.25"/>
    <row r="80" spans="1:14" s="446" customFormat="1" x14ac:dyDescent="0.25"/>
  </sheetData>
  <sheetProtection algorithmName="SHA-512" hashValue="A9VdgLTKzAPtA/0DNYEguZc0Nq0vkye3PHlHJcOit5Mz3dD2lMqi5h4JahZxPgnUDOsHpGBq08sHqilF74kpIA==" saltValue="zxJwovD2DrqRntQK0YMGow==" spinCount="100000" sheet="1" objects="1" scenarios="1"/>
  <mergeCells count="51">
    <mergeCell ref="B9:L9"/>
    <mergeCell ref="D1:L2"/>
    <mergeCell ref="B3:C4"/>
    <mergeCell ref="D3:I4"/>
    <mergeCell ref="J3:J4"/>
    <mergeCell ref="K3:L4"/>
    <mergeCell ref="B6:C6"/>
    <mergeCell ref="D6:E6"/>
    <mergeCell ref="G6:I6"/>
    <mergeCell ref="K6:L6"/>
    <mergeCell ref="B7:C7"/>
    <mergeCell ref="D7:E7"/>
    <mergeCell ref="G7:I7"/>
    <mergeCell ref="K7:L7"/>
    <mergeCell ref="B8:L8"/>
    <mergeCell ref="B10:D10"/>
    <mergeCell ref="E10:G10"/>
    <mergeCell ref="H10:J10"/>
    <mergeCell ref="K10:L10"/>
    <mergeCell ref="B11:D11"/>
    <mergeCell ref="E11:G11"/>
    <mergeCell ref="H11:L11"/>
    <mergeCell ref="B12:D12"/>
    <mergeCell ref="E12:G12"/>
    <mergeCell ref="H12:L12"/>
    <mergeCell ref="B13:D13"/>
    <mergeCell ref="E13:G13"/>
    <mergeCell ref="H13:L13"/>
    <mergeCell ref="B14:D14"/>
    <mergeCell ref="E14:G14"/>
    <mergeCell ref="H14:L14"/>
    <mergeCell ref="B15:D15"/>
    <mergeCell ref="E15:G15"/>
    <mergeCell ref="H15:J15"/>
    <mergeCell ref="K15:L15"/>
    <mergeCell ref="B16:D16"/>
    <mergeCell ref="E16:G16"/>
    <mergeCell ref="H16:L16"/>
    <mergeCell ref="B18:L18"/>
    <mergeCell ref="B19:C19"/>
    <mergeCell ref="D19:L19"/>
    <mergeCell ref="B22:C22"/>
    <mergeCell ref="D22:L22"/>
    <mergeCell ref="B23:C23"/>
    <mergeCell ref="D23:L23"/>
    <mergeCell ref="B20:C20"/>
    <mergeCell ref="D20:L20"/>
    <mergeCell ref="B21:C21"/>
    <mergeCell ref="D21:G21"/>
    <mergeCell ref="H21:I21"/>
    <mergeCell ref="J21:L21"/>
  </mergeCells>
  <dataValidations count="1">
    <dataValidation type="list" allowBlank="1" showInputMessage="1" showErrorMessage="1" sqref="E12:G14" xr:uid="{C9FF8AB7-E0F0-448D-B431-DB4EFDD70FAF}">
      <formula1>"Yes, No"</formula1>
    </dataValidation>
  </dataValidations>
  <printOptions horizontalCentered="1"/>
  <pageMargins left="0.45" right="0.45" top="1" bottom="0.5" header="0.3" footer="0.3"/>
  <pageSetup scale="9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11</vt:i4>
      </vt:variant>
    </vt:vector>
  </HeadingPairs>
  <TitlesOfParts>
    <vt:vector size="23" baseType="lpstr">
      <vt:lpstr>Intro, Info &amp; Instructions</vt:lpstr>
      <vt:lpstr>NC Checklist (p1 - All Paths)</vt:lpstr>
      <vt:lpstr>Sample (NC w Rz and NE)</vt:lpstr>
      <vt:lpstr>Checklist (p2 - Prescriptive)</vt:lpstr>
      <vt:lpstr>Checklist (p2 - Trade-Off)</vt:lpstr>
      <vt:lpstr>Checklist (p2 - Performance)</vt:lpstr>
      <vt:lpstr>Bldg Energy &amp; GHG Calc (Per)</vt:lpstr>
      <vt:lpstr>Airtightness Testing Results</vt:lpstr>
      <vt:lpstr>Airtightness Result (Sample)</vt:lpstr>
      <vt:lpstr>Commissioning</vt:lpstr>
      <vt:lpstr>Commissioning (Sample)</vt:lpstr>
      <vt:lpstr> </vt:lpstr>
      <vt:lpstr>'Airtightness Result (Sample)'!Print_Area</vt:lpstr>
      <vt:lpstr>'Airtightness Testing Results'!Print_Area</vt:lpstr>
      <vt:lpstr>'Bldg Energy &amp; GHG Calc (Per)'!Print_Area</vt:lpstr>
      <vt:lpstr>'Checklist (p2 - Performance)'!Print_Area</vt:lpstr>
      <vt:lpstr>'Checklist (p2 - Prescriptive)'!Print_Area</vt:lpstr>
      <vt:lpstr>'Checklist (p2 - Trade-Off)'!Print_Area</vt:lpstr>
      <vt:lpstr>Commissioning!Print_Area</vt:lpstr>
      <vt:lpstr>'Commissioning (Sample)'!Print_Area</vt:lpstr>
      <vt:lpstr>'NC Checklist (p1 - All Paths)'!Print_Area</vt:lpstr>
      <vt:lpstr>'Sample (NC w Rz and NE)'!Print_Area</vt:lpstr>
      <vt:lpstr>'Bldg Energy &amp; GHG Calc (Per)'!Print_Titles</vt:lpstr>
    </vt:vector>
  </TitlesOfParts>
  <Company>City of Vancouver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ASHRAE 90.1-2010 Checklist for NC, Additions, and Reconstruction</dc:title>
  <dc:creator>Gregory McCall</dc:creator>
  <cp:lastModifiedBy>McCall, Gregory</cp:lastModifiedBy>
  <cp:lastPrinted>2025-10-01T20:29:11Z</cp:lastPrinted>
  <dcterms:created xsi:type="dcterms:W3CDTF">2011-04-13T16:11:02Z</dcterms:created>
  <dcterms:modified xsi:type="dcterms:W3CDTF">2025-10-06T18:10:09Z</dcterms:modified>
</cp:coreProperties>
</file>