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GGM2\Desktop\Files ready to upload\4 - Sent\"/>
    </mc:Choice>
  </mc:AlternateContent>
  <xr:revisionPtr revIDLastSave="0" documentId="13_ncr:1_{5FFBA2CE-6BBF-4471-99A7-7BBF707C0FD4}" xr6:coauthVersionLast="47" xr6:coauthVersionMax="47" xr10:uidLastSave="{00000000-0000-0000-0000-000000000000}"/>
  <bookViews>
    <workbookView xWindow="-110" yWindow="-110" windowWidth="19420" windowHeight="10420" tabRatio="843" xr2:uid="{00000000-000D-0000-FFFF-FFFF00000000}"/>
  </bookViews>
  <sheets>
    <sheet name="Intro, Info &amp; Instructions" sheetId="13" r:id="rId1"/>
    <sheet name="Validation Reference" sheetId="9" state="hidden" r:id="rId2"/>
    <sheet name="Code Tables" sheetId="8" state="hidden" r:id="rId3"/>
    <sheet name="NECB-ZEBP Checklist - First TI" sheetId="11" r:id="rId4"/>
    <sheet name="Sample Checklist - First TI" sheetId="15" r:id="rId5"/>
    <sheet name="Building Envelope" sheetId="2" r:id="rId6"/>
    <sheet name="Lighting" sheetId="4" r:id="rId7"/>
    <sheet name="HVAC Equip" sheetId="17" r:id="rId8"/>
    <sheet name="Service Water Htg" sheetId="16" r:id="rId9"/>
    <sheet name="Data Line 4 Data Mine!" sheetId="14" state="hidden" r:id="rId10"/>
  </sheets>
  <definedNames>
    <definedName name="A">'Validation Reference'!$E$19:$E$39</definedName>
    <definedName name="AA">'Validation Reference'!$H$19:$H$39</definedName>
    <definedName name="B">'Validation Reference'!$E$40:$E$45</definedName>
    <definedName name="BB">'Validation Reference'!$H$40:$H$45</definedName>
    <definedName name="CC">'Validation Reference'!$H$46:$H$62</definedName>
    <definedName name="CCondensers">'Validation Reference'!$H$274:$H$283</definedName>
    <definedName name="Cee">'Validation Reference'!$E$46:$E$62</definedName>
    <definedName name="Condensers">'Validation Reference'!$E$274:$E$283</definedName>
    <definedName name="D">'Validation Reference'!$E$63:$E$66</definedName>
    <definedName name="DD">'Validation Reference'!$H$63:$H$66</definedName>
    <definedName name="E">'Validation Reference'!$E$67</definedName>
    <definedName name="EE">'Validation Reference'!$H$67:$H$73</definedName>
    <definedName name="F">'Validation Reference'!$E$74</definedName>
    <definedName name="FF">'Validation Reference'!$H$74:$H$75</definedName>
    <definedName name="G">'Validation Reference'!$E$76:$E$91</definedName>
    <definedName name="GG">'Validation Reference'!$H$76:$H$91</definedName>
    <definedName name="H">'Validation Reference'!$E$92:$E$142</definedName>
    <definedName name="HDD" localSheetId="3">#REF!</definedName>
    <definedName name="HDD" localSheetId="4">#REF!</definedName>
    <definedName name="HDD">#REF!</definedName>
    <definedName name="HH">'Validation Reference'!$H$92:$H$142</definedName>
    <definedName name="I">'Validation Reference'!$E$143:$E$155</definedName>
    <definedName name="II">'Validation Reference'!$H$143:$H$155</definedName>
    <definedName name="J">'Validation Reference'!$E$156:$E$169</definedName>
    <definedName name="JJ">'Validation Reference'!$H$156:$H$169</definedName>
    <definedName name="K">'Validation Reference'!$E$170:$E$195</definedName>
    <definedName name="KK">'Validation Reference'!$H$170:$H$195</definedName>
    <definedName name="L">'Validation Reference'!$E$196:$E$217</definedName>
    <definedName name="LL">'Validation Reference'!$H$196:$H$217</definedName>
    <definedName name="M">'Validation Reference'!$E$218:$E$247</definedName>
    <definedName name="MM">'Validation Reference'!$H$218:$H$247</definedName>
    <definedName name="N">'Validation Reference'!$E$248:$E$255</definedName>
    <definedName name="NN">'Validation Reference'!$H$248:$H$255</definedName>
    <definedName name="O">'Validation Reference'!$E$256:$E$268</definedName>
    <definedName name="OO">'Validation Reference'!$H$256:$H$268</definedName>
    <definedName name="P">'Validation Reference'!$E$269:$E$273</definedName>
    <definedName name="PP">'Validation Reference'!$H$269:$H$273</definedName>
    <definedName name="_xlnm.Print_Area" localSheetId="5">'Building Envelope'!$B$1:$L$60</definedName>
    <definedName name="_xlnm.Print_Area" localSheetId="7">'HVAC Equip'!$B$1:$L$36</definedName>
    <definedName name="_xlnm.Print_Area" localSheetId="6">Lighting!$B$1:$N$47</definedName>
    <definedName name="_xlnm.Print_Area" localSheetId="3">'NECB-ZEBP Checklist - First TI'!$B$1:$AJ$76</definedName>
    <definedName name="_xlnm.Print_Area" localSheetId="4">'Sample Checklist - First TI'!$B$1:$AJ$76</definedName>
    <definedName name="_xlnm.Print_Area" localSheetId="8">'Service Water Htg'!$B$1:$O$35</definedName>
    <definedName name="t_1" localSheetId="7">#REF!</definedName>
    <definedName name="t_1" localSheetId="3">#REF!</definedName>
    <definedName name="t_1" localSheetId="4">#REF!</definedName>
    <definedName name="t_1" localSheetId="8">#REF!</definedName>
    <definedName name="t_1">#REF!</definedName>
    <definedName name="Temperature_of_Colder_Conditioned_Space__ºC" localSheetId="7">#REF!</definedName>
    <definedName name="Temperature_of_Colder_Conditioned_Space__ºC" localSheetId="3">#REF!</definedName>
    <definedName name="Temperature_of_Colder_Conditioned_Space__ºC" localSheetId="4">#REF!</definedName>
    <definedName name="Temperature_of_Colder_Conditioned_Space__º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7" l="1"/>
  <c r="E13" i="17"/>
  <c r="E14" i="17"/>
  <c r="E15" i="17"/>
  <c r="E16" i="17"/>
  <c r="E17" i="17"/>
  <c r="E18" i="17"/>
  <c r="E19" i="17"/>
  <c r="E20" i="17"/>
  <c r="E21" i="17"/>
  <c r="E22" i="17"/>
  <c r="E23" i="17"/>
  <c r="E24" i="17"/>
  <c r="E25" i="17"/>
  <c r="E26" i="17"/>
  <c r="E27" i="17"/>
  <c r="E28" i="17"/>
  <c r="E29" i="17"/>
  <c r="E30" i="17"/>
  <c r="E31" i="17"/>
  <c r="E32" i="17"/>
  <c r="E33" i="17"/>
  <c r="E34" i="17"/>
  <c r="E35" i="17"/>
  <c r="H12" i="17"/>
  <c r="H13" i="17"/>
  <c r="H14" i="17"/>
  <c r="H15" i="17"/>
  <c r="H16" i="17"/>
  <c r="H17" i="17"/>
  <c r="H18" i="17"/>
  <c r="H19" i="17"/>
  <c r="H20" i="17"/>
  <c r="H21" i="17"/>
  <c r="H22" i="17"/>
  <c r="H23" i="17"/>
  <c r="H24" i="17"/>
  <c r="H25" i="17"/>
  <c r="H26" i="17"/>
  <c r="H27" i="17"/>
  <c r="H28" i="17"/>
  <c r="H29" i="17"/>
  <c r="H30" i="17"/>
  <c r="H31" i="17"/>
  <c r="H32" i="17"/>
  <c r="H33" i="17"/>
  <c r="H34" i="17"/>
  <c r="H35" i="17"/>
  <c r="H11" i="17"/>
  <c r="E11" i="17"/>
  <c r="J12" i="17" l="1"/>
  <c r="K12" i="17"/>
  <c r="J13" i="17"/>
  <c r="K13" i="17" s="1"/>
  <c r="J14" i="17"/>
  <c r="K14" i="17" s="1"/>
  <c r="J15" i="17"/>
  <c r="K15" i="17"/>
  <c r="J16" i="17"/>
  <c r="K16" i="17"/>
  <c r="J17" i="17"/>
  <c r="K17" i="17" s="1"/>
  <c r="J18" i="17"/>
  <c r="K18" i="17" s="1"/>
  <c r="J19" i="17"/>
  <c r="K19" i="17"/>
  <c r="J20" i="17"/>
  <c r="K20" i="17"/>
  <c r="J21" i="17"/>
  <c r="K21" i="17" s="1"/>
  <c r="J22" i="17"/>
  <c r="K22" i="17" s="1"/>
  <c r="J23" i="17"/>
  <c r="K23" i="17"/>
  <c r="J24" i="17"/>
  <c r="K24" i="17"/>
  <c r="J25" i="17"/>
  <c r="K25" i="17" s="1"/>
  <c r="J26" i="17"/>
  <c r="K26" i="17" s="1"/>
  <c r="J27" i="17"/>
  <c r="K27" i="17"/>
  <c r="J28" i="17"/>
  <c r="K28" i="17"/>
  <c r="J29" i="17"/>
  <c r="K29" i="17" s="1"/>
  <c r="J30" i="17"/>
  <c r="K30" i="17" s="1"/>
  <c r="J31" i="17"/>
  <c r="K31" i="17"/>
  <c r="J32" i="17"/>
  <c r="K32" i="17"/>
  <c r="J33" i="17"/>
  <c r="K33" i="17" s="1"/>
  <c r="J34" i="17"/>
  <c r="K34" i="17" s="1"/>
  <c r="J35" i="17"/>
  <c r="K35" i="17"/>
  <c r="K3" i="17"/>
  <c r="G4" i="17"/>
  <c r="F4" i="17"/>
  <c r="D4" i="17"/>
  <c r="F3" i="17"/>
  <c r="G3" i="17"/>
  <c r="D3"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J11" i="17" s="1"/>
  <c r="K11" i="17" s="1"/>
  <c r="H63" i="9"/>
  <c r="H283" i="9"/>
  <c r="I283" i="9" s="1"/>
  <c r="H282" i="9"/>
  <c r="I282" i="9" s="1"/>
  <c r="I281" i="9"/>
  <c r="H281" i="9"/>
  <c r="I280" i="9"/>
  <c r="H280" i="9"/>
  <c r="H279" i="9"/>
  <c r="I279" i="9" s="1"/>
  <c r="H278" i="9"/>
  <c r="I278" i="9" s="1"/>
  <c r="H277" i="9"/>
  <c r="I277" i="9" s="1"/>
  <c r="I276" i="9"/>
  <c r="H276" i="9"/>
  <c r="H275" i="9"/>
  <c r="I275" i="9" s="1"/>
  <c r="H274" i="9"/>
  <c r="I274" i="9" s="1"/>
  <c r="H273" i="9"/>
  <c r="I273" i="9" s="1"/>
  <c r="I272" i="9"/>
  <c r="H272" i="9"/>
  <c r="H271" i="9"/>
  <c r="I271" i="9" s="1"/>
  <c r="H270" i="9"/>
  <c r="I270" i="9" s="1"/>
  <c r="I269" i="9"/>
  <c r="H269" i="9"/>
  <c r="I268" i="9"/>
  <c r="H268" i="9"/>
  <c r="H267" i="9"/>
  <c r="I267" i="9" s="1"/>
  <c r="H266" i="9"/>
  <c r="I266" i="9" s="1"/>
  <c r="I265" i="9"/>
  <c r="H265" i="9"/>
  <c r="I264" i="9"/>
  <c r="H264" i="9"/>
  <c r="H263" i="9"/>
  <c r="I263" i="9" s="1"/>
  <c r="H262" i="9"/>
  <c r="I262" i="9" s="1"/>
  <c r="H261" i="9"/>
  <c r="I261" i="9" s="1"/>
  <c r="I260" i="9"/>
  <c r="H260" i="9"/>
  <c r="H259" i="9"/>
  <c r="I259" i="9" s="1"/>
  <c r="H258" i="9"/>
  <c r="I258" i="9" s="1"/>
  <c r="H257" i="9"/>
  <c r="I257" i="9" s="1"/>
  <c r="I256" i="9"/>
  <c r="H256" i="9"/>
  <c r="H255" i="9"/>
  <c r="I255" i="9" s="1"/>
  <c r="H254" i="9"/>
  <c r="I254" i="9" s="1"/>
  <c r="I253" i="9"/>
  <c r="H253" i="9"/>
  <c r="I252" i="9"/>
  <c r="H252" i="9"/>
  <c r="H251" i="9"/>
  <c r="I251" i="9" s="1"/>
  <c r="H250" i="9"/>
  <c r="I250" i="9" s="1"/>
  <c r="I249" i="9"/>
  <c r="H249" i="9"/>
  <c r="I248" i="9"/>
  <c r="H248" i="9"/>
  <c r="H247" i="9"/>
  <c r="I247" i="9" s="1"/>
  <c r="H246" i="9"/>
  <c r="I246" i="9" s="1"/>
  <c r="H245" i="9"/>
  <c r="I245" i="9" s="1"/>
  <c r="I244" i="9"/>
  <c r="H244" i="9"/>
  <c r="H243" i="9"/>
  <c r="I243" i="9" s="1"/>
  <c r="H242" i="9"/>
  <c r="I242" i="9" s="1"/>
  <c r="H241" i="9"/>
  <c r="I241" i="9" s="1"/>
  <c r="I240" i="9"/>
  <c r="H240" i="9"/>
  <c r="H239" i="9"/>
  <c r="I239" i="9" s="1"/>
  <c r="H238" i="9"/>
  <c r="I238" i="9" s="1"/>
  <c r="I237" i="9"/>
  <c r="H237" i="9"/>
  <c r="I236" i="9"/>
  <c r="H236" i="9"/>
  <c r="H235" i="9"/>
  <c r="I235" i="9" s="1"/>
  <c r="H234" i="9"/>
  <c r="I234" i="9" s="1"/>
  <c r="I233" i="9"/>
  <c r="H233" i="9"/>
  <c r="I232" i="9"/>
  <c r="H232" i="9"/>
  <c r="H231" i="9"/>
  <c r="I231" i="9" s="1"/>
  <c r="H230" i="9"/>
  <c r="I230" i="9" s="1"/>
  <c r="H229" i="9"/>
  <c r="I229" i="9" s="1"/>
  <c r="I228" i="9"/>
  <c r="H228" i="9"/>
  <c r="H227" i="9"/>
  <c r="I227" i="9" s="1"/>
  <c r="H226" i="9"/>
  <c r="I226" i="9" s="1"/>
  <c r="H225" i="9"/>
  <c r="I225" i="9" s="1"/>
  <c r="I224" i="9"/>
  <c r="H224" i="9"/>
  <c r="H223" i="9"/>
  <c r="I223" i="9" s="1"/>
  <c r="H222" i="9"/>
  <c r="I222" i="9" s="1"/>
  <c r="I221" i="9"/>
  <c r="H221" i="9"/>
  <c r="I220" i="9"/>
  <c r="H220" i="9"/>
  <c r="H219" i="9"/>
  <c r="I219" i="9" s="1"/>
  <c r="H218" i="9"/>
  <c r="I218" i="9" s="1"/>
  <c r="I217" i="9"/>
  <c r="H217" i="9"/>
  <c r="I216" i="9"/>
  <c r="H216" i="9"/>
  <c r="H215" i="9"/>
  <c r="I215" i="9" s="1"/>
  <c r="H214" i="9"/>
  <c r="I214" i="9" s="1"/>
  <c r="H213" i="9"/>
  <c r="I213" i="9" s="1"/>
  <c r="I212" i="9"/>
  <c r="H212" i="9"/>
  <c r="H211" i="9"/>
  <c r="I211" i="9" s="1"/>
  <c r="H210" i="9"/>
  <c r="I210" i="9" s="1"/>
  <c r="H209" i="9"/>
  <c r="I209" i="9" s="1"/>
  <c r="I208" i="9"/>
  <c r="H208" i="9"/>
  <c r="H207" i="9"/>
  <c r="I207" i="9" s="1"/>
  <c r="H206" i="9"/>
  <c r="I206" i="9" s="1"/>
  <c r="H205" i="9"/>
  <c r="I205" i="9" s="1"/>
  <c r="I204" i="9"/>
  <c r="H204" i="9"/>
  <c r="H203" i="9"/>
  <c r="I203" i="9" s="1"/>
  <c r="I202" i="9"/>
  <c r="H202" i="9"/>
  <c r="I201" i="9"/>
  <c r="H201" i="9"/>
  <c r="I200" i="9"/>
  <c r="H200" i="9"/>
  <c r="H199" i="9"/>
  <c r="I199" i="9" s="1"/>
  <c r="H198" i="9"/>
  <c r="I198" i="9" s="1"/>
  <c r="I197" i="9"/>
  <c r="H197" i="9"/>
  <c r="I196" i="9"/>
  <c r="H196" i="9"/>
  <c r="H195" i="9"/>
  <c r="I195" i="9" s="1"/>
  <c r="H194" i="9"/>
  <c r="I194" i="9" s="1"/>
  <c r="I193" i="9"/>
  <c r="H193" i="9"/>
  <c r="I192" i="9"/>
  <c r="H192" i="9"/>
  <c r="H191" i="9"/>
  <c r="I191" i="9" s="1"/>
  <c r="H190" i="9"/>
  <c r="I190" i="9" s="1"/>
  <c r="H189" i="9"/>
  <c r="I189" i="9" s="1"/>
  <c r="I188" i="9"/>
  <c r="H188" i="9"/>
  <c r="H187" i="9"/>
  <c r="I187" i="9" s="1"/>
  <c r="H186" i="9"/>
  <c r="I186" i="9" s="1"/>
  <c r="H185" i="9"/>
  <c r="I185" i="9" s="1"/>
  <c r="I184" i="9"/>
  <c r="H184" i="9"/>
  <c r="H183" i="9"/>
  <c r="I183" i="9" s="1"/>
  <c r="H182" i="9"/>
  <c r="I182" i="9" s="1"/>
  <c r="H181" i="9"/>
  <c r="I181" i="9" s="1"/>
  <c r="I180" i="9"/>
  <c r="H180" i="9"/>
  <c r="H179" i="9"/>
  <c r="I179" i="9" s="1"/>
  <c r="I178" i="9"/>
  <c r="H178" i="9"/>
  <c r="H177" i="9"/>
  <c r="I177" i="9" s="1"/>
  <c r="I176" i="9"/>
  <c r="H176" i="9"/>
  <c r="H175" i="9"/>
  <c r="I175" i="9" s="1"/>
  <c r="I174" i="9"/>
  <c r="H174" i="9"/>
  <c r="H173" i="9"/>
  <c r="I173" i="9" s="1"/>
  <c r="I172" i="9"/>
  <c r="H172" i="9"/>
  <c r="H171" i="9"/>
  <c r="I171" i="9" s="1"/>
  <c r="I170" i="9"/>
  <c r="H170" i="9"/>
  <c r="I169" i="9"/>
  <c r="H169" i="9"/>
  <c r="I168" i="9"/>
  <c r="H168" i="9"/>
  <c r="H167" i="9"/>
  <c r="I167" i="9" s="1"/>
  <c r="H166" i="9"/>
  <c r="I166" i="9" s="1"/>
  <c r="I165" i="9"/>
  <c r="H165" i="9"/>
  <c r="I164" i="9"/>
  <c r="H164" i="9"/>
  <c r="H163" i="9"/>
  <c r="I163" i="9" s="1"/>
  <c r="H162" i="9"/>
  <c r="I162" i="9" s="1"/>
  <c r="I161" i="9"/>
  <c r="H161" i="9"/>
  <c r="I160" i="9"/>
  <c r="H160" i="9"/>
  <c r="H159" i="9"/>
  <c r="I159" i="9" s="1"/>
  <c r="H158" i="9"/>
  <c r="I158" i="9" s="1"/>
  <c r="H157" i="9"/>
  <c r="I157" i="9" s="1"/>
  <c r="I156" i="9"/>
  <c r="H156" i="9"/>
  <c r="H155" i="9"/>
  <c r="I155" i="9" s="1"/>
  <c r="H154" i="9"/>
  <c r="I154" i="9" s="1"/>
  <c r="H153" i="9"/>
  <c r="I153" i="9" s="1"/>
  <c r="I152" i="9"/>
  <c r="H152" i="9"/>
  <c r="H151" i="9"/>
  <c r="I151" i="9" s="1"/>
  <c r="H150" i="9"/>
  <c r="I150" i="9" s="1"/>
  <c r="H149" i="9"/>
  <c r="I149" i="9" s="1"/>
  <c r="I148" i="9"/>
  <c r="H148" i="9"/>
  <c r="H147" i="9"/>
  <c r="I147" i="9" s="1"/>
  <c r="I146" i="9"/>
  <c r="H146" i="9"/>
  <c r="H145" i="9"/>
  <c r="I145" i="9" s="1"/>
  <c r="I144" i="9"/>
  <c r="H144" i="9"/>
  <c r="H143" i="9"/>
  <c r="I143" i="9" s="1"/>
  <c r="I142" i="9"/>
  <c r="H142" i="9"/>
  <c r="H141" i="9"/>
  <c r="I141" i="9" s="1"/>
  <c r="I140" i="9"/>
  <c r="H140" i="9"/>
  <c r="H139" i="9"/>
  <c r="I139" i="9" s="1"/>
  <c r="I138" i="9"/>
  <c r="H138" i="9"/>
  <c r="I137" i="9"/>
  <c r="H137" i="9"/>
  <c r="I136" i="9"/>
  <c r="H136" i="9"/>
  <c r="H135" i="9"/>
  <c r="I135" i="9" s="1"/>
  <c r="H134" i="9"/>
  <c r="I134" i="9" s="1"/>
  <c r="I133" i="9"/>
  <c r="H133" i="9"/>
  <c r="I132" i="9"/>
  <c r="H132" i="9"/>
  <c r="H131" i="9"/>
  <c r="I131" i="9" s="1"/>
  <c r="H130" i="9"/>
  <c r="I130" i="9" s="1"/>
  <c r="I129" i="9"/>
  <c r="H129" i="9"/>
  <c r="I128" i="9"/>
  <c r="H128" i="9"/>
  <c r="H127" i="9"/>
  <c r="I127" i="9" s="1"/>
  <c r="H126" i="9"/>
  <c r="I126" i="9" s="1"/>
  <c r="H125" i="9"/>
  <c r="I125" i="9" s="1"/>
  <c r="I124" i="9"/>
  <c r="H124" i="9"/>
  <c r="H123" i="9"/>
  <c r="I123" i="9" s="1"/>
  <c r="H122" i="9"/>
  <c r="I122" i="9" s="1"/>
  <c r="H121" i="9"/>
  <c r="I121" i="9" s="1"/>
  <c r="I120" i="9"/>
  <c r="H120" i="9"/>
  <c r="H119" i="9"/>
  <c r="I119" i="9" s="1"/>
  <c r="H118" i="9"/>
  <c r="I118" i="9" s="1"/>
  <c r="H117" i="9"/>
  <c r="I117" i="9" s="1"/>
  <c r="I116" i="9"/>
  <c r="H116" i="9"/>
  <c r="H115" i="9"/>
  <c r="I115" i="9" s="1"/>
  <c r="I114" i="9"/>
  <c r="H114" i="9"/>
  <c r="H113" i="9"/>
  <c r="I113" i="9" s="1"/>
  <c r="I112" i="9"/>
  <c r="H112" i="9"/>
  <c r="H111" i="9"/>
  <c r="I111" i="9" s="1"/>
  <c r="I110" i="9"/>
  <c r="H110" i="9"/>
  <c r="H109" i="9"/>
  <c r="I109" i="9" s="1"/>
  <c r="I108" i="9"/>
  <c r="H108" i="9"/>
  <c r="H107" i="9"/>
  <c r="I107" i="9" s="1"/>
  <c r="I106" i="9"/>
  <c r="H106" i="9"/>
  <c r="I105" i="9"/>
  <c r="H105" i="9"/>
  <c r="I104" i="9"/>
  <c r="H104" i="9"/>
  <c r="H103" i="9"/>
  <c r="I103" i="9" s="1"/>
  <c r="H102" i="9"/>
  <c r="I102" i="9" s="1"/>
  <c r="I101" i="9"/>
  <c r="H101" i="9"/>
  <c r="I100" i="9"/>
  <c r="H100" i="9"/>
  <c r="H99" i="9"/>
  <c r="I99" i="9" s="1"/>
  <c r="H98" i="9"/>
  <c r="I98" i="9" s="1"/>
  <c r="I97" i="9"/>
  <c r="H97" i="9"/>
  <c r="I96" i="9"/>
  <c r="H96" i="9"/>
  <c r="H95" i="9"/>
  <c r="I95" i="9" s="1"/>
  <c r="H94" i="9"/>
  <c r="I94" i="9" s="1"/>
  <c r="H93" i="9"/>
  <c r="I93" i="9" s="1"/>
  <c r="I92" i="9"/>
  <c r="H92" i="9"/>
  <c r="H91" i="9"/>
  <c r="I91" i="9" s="1"/>
  <c r="H90" i="9"/>
  <c r="I90" i="9" s="1"/>
  <c r="H89" i="9"/>
  <c r="I89" i="9" s="1"/>
  <c r="I88" i="9"/>
  <c r="H88" i="9"/>
  <c r="H87" i="9"/>
  <c r="I87" i="9" s="1"/>
  <c r="H86" i="9"/>
  <c r="I86" i="9" s="1"/>
  <c r="H85" i="9"/>
  <c r="I85" i="9" s="1"/>
  <c r="I84" i="9"/>
  <c r="H84" i="9"/>
  <c r="H83" i="9"/>
  <c r="I83" i="9" s="1"/>
  <c r="I82" i="9"/>
  <c r="H82" i="9"/>
  <c r="H81" i="9"/>
  <c r="I81" i="9" s="1"/>
  <c r="I80" i="9"/>
  <c r="H80" i="9"/>
  <c r="H79" i="9"/>
  <c r="I79" i="9" s="1"/>
  <c r="I78" i="9"/>
  <c r="H78" i="9"/>
  <c r="H77" i="9"/>
  <c r="I77" i="9" s="1"/>
  <c r="I76" i="9"/>
  <c r="H76" i="9"/>
  <c r="H75" i="9"/>
  <c r="I75" i="9" s="1"/>
  <c r="I74" i="9"/>
  <c r="H74" i="9"/>
  <c r="I73" i="9"/>
  <c r="H73" i="9"/>
  <c r="I72" i="9"/>
  <c r="H72" i="9"/>
  <c r="H71" i="9"/>
  <c r="I71" i="9" s="1"/>
  <c r="H70" i="9"/>
  <c r="I70" i="9" s="1"/>
  <c r="I69" i="9"/>
  <c r="H69" i="9"/>
  <c r="I68" i="9"/>
  <c r="H68" i="9"/>
  <c r="H67" i="9"/>
  <c r="I67" i="9" s="1"/>
  <c r="H66" i="9"/>
  <c r="I66" i="9" s="1"/>
  <c r="I65" i="9"/>
  <c r="H65" i="9"/>
  <c r="I64" i="9"/>
  <c r="H64" i="9"/>
  <c r="I63" i="9"/>
  <c r="H62" i="9"/>
  <c r="I62" i="9" s="1"/>
  <c r="H61" i="9"/>
  <c r="I61" i="9" s="1"/>
  <c r="I60" i="9"/>
  <c r="H60" i="9"/>
  <c r="H59" i="9"/>
  <c r="I59" i="9" s="1"/>
  <c r="H58" i="9"/>
  <c r="I58" i="9" s="1"/>
  <c r="H57" i="9"/>
  <c r="I57" i="9" s="1"/>
  <c r="I56" i="9"/>
  <c r="H56" i="9"/>
  <c r="H55" i="9"/>
  <c r="I55" i="9" s="1"/>
  <c r="H54" i="9"/>
  <c r="I54" i="9" s="1"/>
  <c r="H53" i="9"/>
  <c r="I53" i="9" s="1"/>
  <c r="I52" i="9"/>
  <c r="H52" i="9"/>
  <c r="H51" i="9"/>
  <c r="I51" i="9" s="1"/>
  <c r="I50" i="9"/>
  <c r="H50" i="9"/>
  <c r="H49" i="9"/>
  <c r="I49" i="9" s="1"/>
  <c r="I48" i="9"/>
  <c r="H48" i="9"/>
  <c r="H47" i="9"/>
  <c r="I47" i="9" s="1"/>
  <c r="I46" i="9"/>
  <c r="H46" i="9"/>
  <c r="H45" i="9"/>
  <c r="I45" i="9" s="1"/>
  <c r="I44" i="9"/>
  <c r="H44" i="9"/>
  <c r="H43" i="9"/>
  <c r="I43" i="9" s="1"/>
  <c r="I42" i="9"/>
  <c r="H42" i="9"/>
  <c r="I41" i="9"/>
  <c r="H41" i="9"/>
  <c r="I40" i="9"/>
  <c r="H40" i="9"/>
  <c r="H39" i="9"/>
  <c r="I39" i="9" s="1"/>
  <c r="H38" i="9"/>
  <c r="I38" i="9" s="1"/>
  <c r="I37" i="9"/>
  <c r="H37" i="9"/>
  <c r="I36" i="9"/>
  <c r="H36" i="9"/>
  <c r="H35" i="9"/>
  <c r="I35" i="9" s="1"/>
  <c r="H34" i="9"/>
  <c r="I34" i="9" s="1"/>
  <c r="I33" i="9"/>
  <c r="H33" i="9"/>
  <c r="I32" i="9"/>
  <c r="H32" i="9"/>
  <c r="H31" i="9"/>
  <c r="I31" i="9" s="1"/>
  <c r="H30" i="9"/>
  <c r="I30" i="9" s="1"/>
  <c r="H29" i="9"/>
  <c r="I29" i="9" s="1"/>
  <c r="I28" i="9"/>
  <c r="H28" i="9"/>
  <c r="H27" i="9"/>
  <c r="I27" i="9" s="1"/>
  <c r="H26" i="9"/>
  <c r="I26" i="9" s="1"/>
  <c r="H25" i="9"/>
  <c r="I25" i="9" s="1"/>
  <c r="I24" i="9"/>
  <c r="H24" i="9"/>
  <c r="H23" i="9"/>
  <c r="I23" i="9" s="1"/>
  <c r="H22" i="9"/>
  <c r="I22" i="9" s="1"/>
  <c r="H21" i="9"/>
  <c r="I21" i="9" s="1"/>
  <c r="I20" i="9"/>
  <c r="H20" i="9"/>
  <c r="H19" i="9"/>
  <c r="I19" i="9" s="1"/>
  <c r="L34" i="16"/>
  <c r="L31" i="16"/>
  <c r="L32" i="16"/>
  <c r="L33" i="16"/>
  <c r="L30" i="16"/>
  <c r="L17" i="16"/>
  <c r="L18" i="16"/>
  <c r="L19" i="16"/>
  <c r="L20" i="16"/>
  <c r="L21" i="16"/>
  <c r="L22" i="16"/>
  <c r="L23" i="16"/>
  <c r="L24" i="16"/>
  <c r="L25" i="16"/>
  <c r="L26" i="16"/>
  <c r="L27" i="16"/>
  <c r="L28" i="16"/>
  <c r="L29" i="16"/>
  <c r="L11" i="16"/>
  <c r="L12" i="16"/>
  <c r="L13" i="16"/>
  <c r="Z11" i="16"/>
  <c r="N12" i="16"/>
  <c r="N13" i="16"/>
  <c r="N14" i="16"/>
  <c r="N15" i="16"/>
  <c r="N16" i="16"/>
  <c r="N17" i="16"/>
  <c r="N18" i="16"/>
  <c r="N19" i="16"/>
  <c r="N20" i="16"/>
  <c r="N21" i="16"/>
  <c r="N22" i="16"/>
  <c r="N23" i="16"/>
  <c r="N24" i="16"/>
  <c r="N25" i="16"/>
  <c r="N26" i="16"/>
  <c r="N27" i="16"/>
  <c r="N28" i="16"/>
  <c r="N29" i="16"/>
  <c r="W34" i="16"/>
  <c r="W33" i="16"/>
  <c r="W32" i="16"/>
  <c r="W31" i="16"/>
  <c r="W30" i="16"/>
  <c r="W29" i="16"/>
  <c r="W28" i="16"/>
  <c r="W27" i="16"/>
  <c r="W26" i="16"/>
  <c r="W25" i="16"/>
  <c r="W24" i="16"/>
  <c r="W23" i="16"/>
  <c r="W22" i="16"/>
  <c r="W21" i="16"/>
  <c r="W20" i="16"/>
  <c r="W19" i="16"/>
  <c r="W18" i="16"/>
  <c r="W17" i="16"/>
  <c r="W16" i="16"/>
  <c r="W15" i="16"/>
  <c r="W14" i="16"/>
  <c r="W13" i="16"/>
  <c r="W12" i="16"/>
  <c r="BB34" i="16"/>
  <c r="BA34" i="16"/>
  <c r="BB33" i="16"/>
  <c r="BA33" i="16"/>
  <c r="BB32" i="16"/>
  <c r="BA32" i="16"/>
  <c r="BB31" i="16"/>
  <c r="BA31" i="16"/>
  <c r="BB30" i="16"/>
  <c r="BA30" i="16"/>
  <c r="BB29" i="16"/>
  <c r="BA29" i="16"/>
  <c r="BB28" i="16"/>
  <c r="BA28" i="16"/>
  <c r="BB27" i="16"/>
  <c r="BA27" i="16"/>
  <c r="BB26" i="16"/>
  <c r="BA26" i="16"/>
  <c r="BB25" i="16"/>
  <c r="BA25" i="16"/>
  <c r="BB24" i="16"/>
  <c r="BA24" i="16"/>
  <c r="BB23" i="16"/>
  <c r="BA23" i="16"/>
  <c r="BB22" i="16"/>
  <c r="BA22" i="16"/>
  <c r="BB21" i="16"/>
  <c r="BA21" i="16"/>
  <c r="BB20" i="16"/>
  <c r="BA20" i="16"/>
  <c r="BB19" i="16"/>
  <c r="BA19" i="16"/>
  <c r="BB18" i="16"/>
  <c r="BA18" i="16"/>
  <c r="BB17" i="16"/>
  <c r="BA17" i="16"/>
  <c r="BB16" i="16"/>
  <c r="BA16" i="16"/>
  <c r="BB15" i="16"/>
  <c r="BA15" i="16"/>
  <c r="BB14" i="16"/>
  <c r="BA14" i="16"/>
  <c r="BB13" i="16"/>
  <c r="BA13" i="16"/>
  <c r="BB12" i="16"/>
  <c r="BA12" i="16"/>
  <c r="BB11" i="16"/>
  <c r="BA11" i="16"/>
  <c r="AY34" i="16"/>
  <c r="AX34" i="16"/>
  <c r="AW34" i="16"/>
  <c r="AY33" i="16"/>
  <c r="AX33" i="16"/>
  <c r="AW33" i="16"/>
  <c r="AY32" i="16"/>
  <c r="AX32" i="16"/>
  <c r="AW32" i="16"/>
  <c r="AY31" i="16"/>
  <c r="AX31" i="16"/>
  <c r="AW31" i="16"/>
  <c r="AY30" i="16"/>
  <c r="AX30" i="16"/>
  <c r="AW30" i="16"/>
  <c r="AY29" i="16"/>
  <c r="AX29" i="16"/>
  <c r="AW29" i="16"/>
  <c r="AY28" i="16"/>
  <c r="AX28" i="16"/>
  <c r="AW28" i="16"/>
  <c r="AY27" i="16"/>
  <c r="AX27" i="16"/>
  <c r="AW27" i="16"/>
  <c r="AY26" i="16"/>
  <c r="AX26" i="16"/>
  <c r="AW26" i="16"/>
  <c r="AY25" i="16"/>
  <c r="AX25" i="16"/>
  <c r="AW25" i="16"/>
  <c r="AY24" i="16"/>
  <c r="AX24" i="16"/>
  <c r="AW24" i="16"/>
  <c r="AY23" i="16"/>
  <c r="AX23" i="16"/>
  <c r="AW23" i="16"/>
  <c r="AY22" i="16"/>
  <c r="AX22" i="16"/>
  <c r="AW22" i="16"/>
  <c r="AY21" i="16"/>
  <c r="AX21" i="16"/>
  <c r="AW21" i="16"/>
  <c r="AY20" i="16"/>
  <c r="AX20" i="16"/>
  <c r="AW20" i="16"/>
  <c r="AY19" i="16"/>
  <c r="AX19" i="16"/>
  <c r="AW19" i="16"/>
  <c r="AY18" i="16"/>
  <c r="AX18" i="16"/>
  <c r="AW18" i="16"/>
  <c r="AY17" i="16"/>
  <c r="AX17" i="16"/>
  <c r="AW17" i="16"/>
  <c r="AY16" i="16"/>
  <c r="AX16" i="16"/>
  <c r="AW16" i="16"/>
  <c r="AY15" i="16"/>
  <c r="AX15" i="16"/>
  <c r="AW15" i="16"/>
  <c r="AY14" i="16"/>
  <c r="AX14" i="16"/>
  <c r="AW14" i="16"/>
  <c r="AY13" i="16"/>
  <c r="AX13" i="16"/>
  <c r="AW13" i="16"/>
  <c r="AY12" i="16"/>
  <c r="AX12" i="16"/>
  <c r="AW12" i="16"/>
  <c r="AY11" i="16"/>
  <c r="AX11" i="16"/>
  <c r="AW11" i="16"/>
  <c r="AU34" i="16"/>
  <c r="AU33" i="16"/>
  <c r="AU32" i="16"/>
  <c r="AU31" i="16"/>
  <c r="AU30" i="16"/>
  <c r="AU29" i="16"/>
  <c r="T29" i="16" s="1"/>
  <c r="AU28" i="16"/>
  <c r="T28" i="16" s="1"/>
  <c r="AU27" i="16"/>
  <c r="T27" i="16" s="1"/>
  <c r="AU26" i="16"/>
  <c r="T26" i="16" s="1"/>
  <c r="AU25" i="16"/>
  <c r="AU24" i="16"/>
  <c r="AU23" i="16"/>
  <c r="T23" i="16" s="1"/>
  <c r="AU22" i="16"/>
  <c r="AU21" i="16"/>
  <c r="T21" i="16" s="1"/>
  <c r="AU20" i="16"/>
  <c r="T20" i="16" s="1"/>
  <c r="AU19" i="16"/>
  <c r="AU18" i="16"/>
  <c r="T18" i="16" s="1"/>
  <c r="AU17" i="16"/>
  <c r="T17" i="16" s="1"/>
  <c r="AU16" i="16"/>
  <c r="AV16" i="16" s="1"/>
  <c r="AU15" i="16"/>
  <c r="T15" i="16" s="1"/>
  <c r="AU14" i="16"/>
  <c r="AU13" i="16"/>
  <c r="AU12" i="16"/>
  <c r="T12" i="16" s="1"/>
  <c r="AU11" i="16"/>
  <c r="AV11" i="16" s="1"/>
  <c r="AS34" i="16"/>
  <c r="AT34" i="16" s="1"/>
  <c r="AQ34" i="16"/>
  <c r="AP34" i="16"/>
  <c r="AS33" i="16"/>
  <c r="AQ33" i="16"/>
  <c r="AP33" i="16"/>
  <c r="AS32" i="16"/>
  <c r="AT32" i="16" s="1"/>
  <c r="AQ32" i="16"/>
  <c r="AP32" i="16"/>
  <c r="AS31" i="16"/>
  <c r="AQ31" i="16"/>
  <c r="AP31" i="16"/>
  <c r="AS30" i="16"/>
  <c r="AQ30" i="16"/>
  <c r="AP30" i="16"/>
  <c r="AS29" i="16"/>
  <c r="AT29" i="16" s="1"/>
  <c r="AQ29" i="16"/>
  <c r="AP29" i="16"/>
  <c r="AS28" i="16"/>
  <c r="AT28" i="16" s="1"/>
  <c r="AQ28" i="16"/>
  <c r="AP28" i="16"/>
  <c r="AS27" i="16"/>
  <c r="AT27" i="16" s="1"/>
  <c r="AQ27" i="16"/>
  <c r="AP27" i="16"/>
  <c r="AS26" i="16"/>
  <c r="AT26" i="16" s="1"/>
  <c r="AQ26" i="16"/>
  <c r="AP26" i="16"/>
  <c r="AS25" i="16"/>
  <c r="AQ25" i="16"/>
  <c r="AP25" i="16"/>
  <c r="AS24" i="16"/>
  <c r="AT24" i="16" s="1"/>
  <c r="AQ24" i="16"/>
  <c r="AP24" i="16"/>
  <c r="AS23" i="16"/>
  <c r="AQ23" i="16"/>
  <c r="AP23" i="16"/>
  <c r="AS22" i="16"/>
  <c r="AQ22" i="16"/>
  <c r="AP22" i="16"/>
  <c r="AS21" i="16"/>
  <c r="AT21" i="16" s="1"/>
  <c r="AQ21" i="16"/>
  <c r="AP21" i="16"/>
  <c r="AS20" i="16"/>
  <c r="AQ20" i="16"/>
  <c r="AP20" i="16"/>
  <c r="AS19" i="16"/>
  <c r="AQ19" i="16"/>
  <c r="AP19" i="16"/>
  <c r="AS18" i="16"/>
  <c r="AT18" i="16" s="1"/>
  <c r="AQ18" i="16"/>
  <c r="AP18" i="16"/>
  <c r="AS17" i="16"/>
  <c r="AT17" i="16" s="1"/>
  <c r="AQ17" i="16"/>
  <c r="AP17" i="16"/>
  <c r="AS16" i="16"/>
  <c r="AT16" i="16" s="1"/>
  <c r="AQ16" i="16"/>
  <c r="AP16" i="16"/>
  <c r="AS15" i="16"/>
  <c r="AT15" i="16" s="1"/>
  <c r="AQ15" i="16"/>
  <c r="AP15" i="16"/>
  <c r="AS14" i="16"/>
  <c r="AT14" i="16" s="1"/>
  <c r="AQ14" i="16"/>
  <c r="AP14" i="16"/>
  <c r="AS13" i="16"/>
  <c r="AT13" i="16" s="1"/>
  <c r="AQ13" i="16"/>
  <c r="AP13" i="16"/>
  <c r="AS12" i="16"/>
  <c r="AQ12" i="16"/>
  <c r="AP12" i="16"/>
  <c r="AS11" i="16"/>
  <c r="AQ11" i="16"/>
  <c r="AP11" i="16"/>
  <c r="AN34" i="16"/>
  <c r="AM34" i="16"/>
  <c r="AN33" i="16"/>
  <c r="AM33" i="16"/>
  <c r="AN32" i="16"/>
  <c r="AM32" i="16"/>
  <c r="AN31" i="16"/>
  <c r="AM31" i="16"/>
  <c r="AN30" i="16"/>
  <c r="AM30" i="16"/>
  <c r="AN29" i="16"/>
  <c r="AM29" i="16"/>
  <c r="AN28" i="16"/>
  <c r="AM28" i="16"/>
  <c r="AN27" i="16"/>
  <c r="AM27" i="16"/>
  <c r="AN26" i="16"/>
  <c r="AM26" i="16"/>
  <c r="AN25" i="16"/>
  <c r="AM25" i="16"/>
  <c r="AN24" i="16"/>
  <c r="AM24" i="16"/>
  <c r="AN23" i="16"/>
  <c r="AM23" i="16"/>
  <c r="AN22" i="16"/>
  <c r="AM22" i="16"/>
  <c r="AN21" i="16"/>
  <c r="AM21" i="16"/>
  <c r="AN20" i="16"/>
  <c r="AM20" i="16"/>
  <c r="AN19" i="16"/>
  <c r="AM19" i="16"/>
  <c r="AN18" i="16"/>
  <c r="AM18" i="16"/>
  <c r="AN17" i="16"/>
  <c r="AM17" i="16"/>
  <c r="AN16" i="16"/>
  <c r="AM16" i="16"/>
  <c r="AN15" i="16"/>
  <c r="AM15" i="16"/>
  <c r="AN14" i="16"/>
  <c r="AM14" i="16"/>
  <c r="AN13" i="16"/>
  <c r="AM13" i="16"/>
  <c r="AN12" i="16"/>
  <c r="AM12" i="16"/>
  <c r="AN11" i="16"/>
  <c r="AM11" i="16"/>
  <c r="AK34" i="16"/>
  <c r="AJ34" i="16"/>
  <c r="AK33" i="16"/>
  <c r="AJ33" i="16"/>
  <c r="AK32" i="16"/>
  <c r="AJ32" i="16"/>
  <c r="AK31" i="16"/>
  <c r="AJ31" i="16"/>
  <c r="AK30" i="16"/>
  <c r="AJ30" i="16"/>
  <c r="AK29" i="16"/>
  <c r="AJ29" i="16"/>
  <c r="AK28" i="16"/>
  <c r="AJ28" i="16"/>
  <c r="AK27" i="16"/>
  <c r="AJ27" i="16"/>
  <c r="AK26" i="16"/>
  <c r="AJ26" i="16"/>
  <c r="AK25" i="16"/>
  <c r="AJ25" i="16"/>
  <c r="AK24" i="16"/>
  <c r="AJ24" i="16"/>
  <c r="AK23" i="16"/>
  <c r="AJ23" i="16"/>
  <c r="AK22" i="16"/>
  <c r="AJ22" i="16"/>
  <c r="AK21" i="16"/>
  <c r="AJ21" i="16"/>
  <c r="AK20" i="16"/>
  <c r="AJ20" i="16"/>
  <c r="AK19" i="16"/>
  <c r="AJ19" i="16"/>
  <c r="AK18" i="16"/>
  <c r="AJ18" i="16"/>
  <c r="AK17" i="16"/>
  <c r="AJ17" i="16"/>
  <c r="AK16" i="16"/>
  <c r="AJ16" i="16"/>
  <c r="AK15" i="16"/>
  <c r="AJ15" i="16"/>
  <c r="AK14" i="16"/>
  <c r="AJ14" i="16"/>
  <c r="AK13" i="16"/>
  <c r="AJ13" i="16"/>
  <c r="AK12" i="16"/>
  <c r="AJ12" i="16"/>
  <c r="AK11" i="16"/>
  <c r="AJ11" i="16"/>
  <c r="AH34" i="16"/>
  <c r="AG34" i="16"/>
  <c r="AH33" i="16"/>
  <c r="AG33" i="16"/>
  <c r="AH32" i="16"/>
  <c r="AG32" i="16"/>
  <c r="AH31" i="16"/>
  <c r="AG31" i="16"/>
  <c r="AH30" i="16"/>
  <c r="AG30" i="16"/>
  <c r="AH29" i="16"/>
  <c r="AG29" i="16"/>
  <c r="AH28" i="16"/>
  <c r="AG28" i="16"/>
  <c r="AH27" i="16"/>
  <c r="AG27" i="16"/>
  <c r="AH26" i="16"/>
  <c r="AG26" i="16"/>
  <c r="AH25" i="16"/>
  <c r="AG25" i="16"/>
  <c r="AH24" i="16"/>
  <c r="AG24" i="16"/>
  <c r="AH23" i="16"/>
  <c r="AG23" i="16"/>
  <c r="AH22" i="16"/>
  <c r="AG22" i="16"/>
  <c r="AH21" i="16"/>
  <c r="AG21" i="16"/>
  <c r="AH20" i="16"/>
  <c r="AG20" i="16"/>
  <c r="AH19" i="16"/>
  <c r="AG19" i="16"/>
  <c r="AH18" i="16"/>
  <c r="AG18" i="16"/>
  <c r="AH17" i="16"/>
  <c r="AG17" i="16"/>
  <c r="AH16" i="16"/>
  <c r="AG16" i="16"/>
  <c r="AH15" i="16"/>
  <c r="AG15" i="16"/>
  <c r="AH14" i="16"/>
  <c r="AG14" i="16"/>
  <c r="AH13" i="16"/>
  <c r="AG13" i="16"/>
  <c r="AH12" i="16"/>
  <c r="AG12" i="16"/>
  <c r="AH11" i="16"/>
  <c r="AG11" i="16"/>
  <c r="AE34" i="16"/>
  <c r="AD34" i="16"/>
  <c r="AE33" i="16"/>
  <c r="AD33" i="16"/>
  <c r="AE32" i="16"/>
  <c r="AD32" i="16"/>
  <c r="AE31" i="16"/>
  <c r="AD31" i="16"/>
  <c r="AE30" i="16"/>
  <c r="AD30" i="16"/>
  <c r="AE29" i="16"/>
  <c r="AD29" i="16"/>
  <c r="AE28" i="16"/>
  <c r="AD28" i="16"/>
  <c r="AE27" i="16"/>
  <c r="AD27" i="16"/>
  <c r="AE26" i="16"/>
  <c r="AD26" i="16"/>
  <c r="AE25" i="16"/>
  <c r="AD25" i="16"/>
  <c r="AE24" i="16"/>
  <c r="AD24" i="16"/>
  <c r="AE23" i="16"/>
  <c r="AD23" i="16"/>
  <c r="AE22" i="16"/>
  <c r="AD22" i="16"/>
  <c r="AE21" i="16"/>
  <c r="AD21" i="16"/>
  <c r="AE20" i="16"/>
  <c r="AD20" i="16"/>
  <c r="AE19" i="16"/>
  <c r="AD19" i="16"/>
  <c r="AE18" i="16"/>
  <c r="AD18" i="16"/>
  <c r="AE17" i="16"/>
  <c r="AD17" i="16"/>
  <c r="AE16" i="16"/>
  <c r="AD16" i="16"/>
  <c r="AE15" i="16"/>
  <c r="AD15" i="16"/>
  <c r="AE14" i="16"/>
  <c r="AD14" i="16"/>
  <c r="AE13" i="16"/>
  <c r="AD13" i="16"/>
  <c r="AE12" i="16"/>
  <c r="AD12" i="16"/>
  <c r="AE11" i="16"/>
  <c r="AD11" i="16"/>
  <c r="W11" i="16"/>
  <c r="K31" i="16"/>
  <c r="K32" i="16"/>
  <c r="K33" i="16"/>
  <c r="K34" i="16"/>
  <c r="N31" i="16"/>
  <c r="N32" i="16"/>
  <c r="N33" i="16"/>
  <c r="N34" i="16"/>
  <c r="N30" i="16"/>
  <c r="K30" i="16"/>
  <c r="K12" i="16"/>
  <c r="K13" i="16"/>
  <c r="K14" i="16"/>
  <c r="K15" i="16"/>
  <c r="K16" i="16"/>
  <c r="K17" i="16"/>
  <c r="K18" i="16"/>
  <c r="K19" i="16"/>
  <c r="K20" i="16"/>
  <c r="K21" i="16"/>
  <c r="K22" i="16"/>
  <c r="K23" i="16"/>
  <c r="K24" i="16"/>
  <c r="K25" i="16"/>
  <c r="K26" i="16"/>
  <c r="K27" i="16"/>
  <c r="K28" i="16"/>
  <c r="K29" i="16"/>
  <c r="N11" i="16"/>
  <c r="K11" i="16"/>
  <c r="G4" i="16"/>
  <c r="E4" i="16"/>
  <c r="D4" i="16"/>
  <c r="M3" i="16"/>
  <c r="G3" i="16"/>
  <c r="E3" i="16"/>
  <c r="D3" i="16"/>
  <c r="BC34" i="16"/>
  <c r="AZ34" i="16"/>
  <c r="U34" i="16" s="1"/>
  <c r="T34" i="16"/>
  <c r="AR34" i="16"/>
  <c r="AL34" i="16"/>
  <c r="AB34" i="16"/>
  <c r="AA34" i="16"/>
  <c r="Z34" i="16"/>
  <c r="AI34" i="16" s="1"/>
  <c r="Y34" i="16"/>
  <c r="I34" i="16"/>
  <c r="BC33" i="16"/>
  <c r="AZ33" i="16"/>
  <c r="T33" i="16"/>
  <c r="AT33" i="16"/>
  <c r="AR33" i="16"/>
  <c r="AL33" i="16"/>
  <c r="AB33" i="16"/>
  <c r="AA33" i="16"/>
  <c r="Z33" i="16"/>
  <c r="AI33" i="16" s="1"/>
  <c r="Y33" i="16"/>
  <c r="I33" i="16"/>
  <c r="BC32" i="16"/>
  <c r="AZ32" i="16"/>
  <c r="AV32" i="16"/>
  <c r="AR32" i="16"/>
  <c r="AL32" i="16"/>
  <c r="AB32" i="16"/>
  <c r="AA32" i="16"/>
  <c r="Z32" i="16"/>
  <c r="AI32" i="16" s="1"/>
  <c r="Y32" i="16"/>
  <c r="T32" i="16"/>
  <c r="I32" i="16"/>
  <c r="BC31" i="16"/>
  <c r="AZ31" i="16"/>
  <c r="U31" i="16" s="1"/>
  <c r="AV31" i="16"/>
  <c r="AT31" i="16"/>
  <c r="AR31" i="16"/>
  <c r="AL31" i="16"/>
  <c r="AB31" i="16"/>
  <c r="AA31" i="16"/>
  <c r="Z31" i="16"/>
  <c r="AI31" i="16" s="1"/>
  <c r="Y31" i="16"/>
  <c r="T31" i="16"/>
  <c r="I31" i="16"/>
  <c r="AV30" i="16"/>
  <c r="AT30" i="16"/>
  <c r="AR30" i="16"/>
  <c r="AL30" i="16"/>
  <c r="AB30" i="16"/>
  <c r="AA30" i="16"/>
  <c r="BC30" i="16" s="1"/>
  <c r="Z30" i="16"/>
  <c r="AI30" i="16" s="1"/>
  <c r="Y30" i="16"/>
  <c r="T30" i="16"/>
  <c r="I30" i="16"/>
  <c r="BC29" i="16"/>
  <c r="AZ29" i="16"/>
  <c r="U29" i="16" s="1"/>
  <c r="AR29" i="16"/>
  <c r="AB29" i="16"/>
  <c r="AA29" i="16"/>
  <c r="Z29" i="16"/>
  <c r="AI29" i="16" s="1"/>
  <c r="Y29" i="16"/>
  <c r="I29" i="16"/>
  <c r="BC28" i="16"/>
  <c r="AZ28" i="16"/>
  <c r="AB28" i="16"/>
  <c r="AA28" i="16"/>
  <c r="Z28" i="16"/>
  <c r="AI28" i="16" s="1"/>
  <c r="Y28" i="16"/>
  <c r="I28" i="16"/>
  <c r="AB27" i="16"/>
  <c r="AA27" i="16"/>
  <c r="BC27" i="16" s="1"/>
  <c r="Z27" i="16"/>
  <c r="AI27" i="16" s="1"/>
  <c r="Y27" i="16"/>
  <c r="I27" i="16"/>
  <c r="AO26" i="16"/>
  <c r="AL26" i="16"/>
  <c r="AB26" i="16"/>
  <c r="AA26" i="16"/>
  <c r="BC26" i="16" s="1"/>
  <c r="Z26" i="16"/>
  <c r="AI26" i="16" s="1"/>
  <c r="Y26" i="16"/>
  <c r="I26" i="16"/>
  <c r="T25" i="16"/>
  <c r="AT25" i="16"/>
  <c r="AB25" i="16"/>
  <c r="AA25" i="16"/>
  <c r="BC25" i="16" s="1"/>
  <c r="Z25" i="16"/>
  <c r="AI25" i="16" s="1"/>
  <c r="Y25" i="16"/>
  <c r="I25" i="16"/>
  <c r="AZ24" i="16"/>
  <c r="AV24" i="16"/>
  <c r="AR24" i="16"/>
  <c r="AL24" i="16"/>
  <c r="AB24" i="16"/>
  <c r="AA24" i="16"/>
  <c r="BC24" i="16" s="1"/>
  <c r="Z24" i="16"/>
  <c r="AI24" i="16" s="1"/>
  <c r="Y24" i="16"/>
  <c r="T24" i="16"/>
  <c r="I24" i="16"/>
  <c r="AZ23" i="16"/>
  <c r="AT23" i="16"/>
  <c r="AR23" i="16"/>
  <c r="AO23" i="16"/>
  <c r="AL23" i="16"/>
  <c r="AB23" i="16"/>
  <c r="AA23" i="16"/>
  <c r="BC23" i="16" s="1"/>
  <c r="Z23" i="16"/>
  <c r="AI23" i="16" s="1"/>
  <c r="Y23" i="16"/>
  <c r="I23" i="16"/>
  <c r="BC22" i="16"/>
  <c r="T22" i="16"/>
  <c r="AT22" i="16"/>
  <c r="AB22" i="16"/>
  <c r="AA22" i="16"/>
  <c r="Z22" i="16"/>
  <c r="AZ22" i="16" s="1"/>
  <c r="Y22" i="16"/>
  <c r="I22" i="16"/>
  <c r="AB21" i="16"/>
  <c r="AA21" i="16"/>
  <c r="BC21" i="16" s="1"/>
  <c r="Z21" i="16"/>
  <c r="AZ21" i="16" s="1"/>
  <c r="U21" i="16" s="1"/>
  <c r="Y21" i="16"/>
  <c r="I21" i="16"/>
  <c r="AT20" i="16"/>
  <c r="AB20" i="16"/>
  <c r="AA20" i="16"/>
  <c r="BC20" i="16" s="1"/>
  <c r="Z20" i="16"/>
  <c r="AZ20" i="16" s="1"/>
  <c r="Y20" i="16"/>
  <c r="I20" i="16"/>
  <c r="T19" i="16"/>
  <c r="AT19" i="16"/>
  <c r="AB19" i="16"/>
  <c r="AA19" i="16"/>
  <c r="BC19" i="16" s="1"/>
  <c r="Z19" i="16"/>
  <c r="Y19" i="16"/>
  <c r="I19" i="16"/>
  <c r="AB18" i="16"/>
  <c r="AA18" i="16"/>
  <c r="BC18" i="16" s="1"/>
  <c r="Z18" i="16"/>
  <c r="AZ18" i="16" s="1"/>
  <c r="U18" i="16" s="1"/>
  <c r="Y18" i="16"/>
  <c r="I18" i="16"/>
  <c r="AB17" i="16"/>
  <c r="AA17" i="16"/>
  <c r="BC17" i="16" s="1"/>
  <c r="Z17" i="16"/>
  <c r="AL17" i="16" s="1"/>
  <c r="Y17" i="16"/>
  <c r="I17" i="16"/>
  <c r="AB16" i="16"/>
  <c r="AA16" i="16"/>
  <c r="Z16" i="16"/>
  <c r="Y16" i="16"/>
  <c r="T16" i="16"/>
  <c r="I16" i="16"/>
  <c r="AB15" i="16"/>
  <c r="AA15" i="16"/>
  <c r="Z15" i="16"/>
  <c r="Y15" i="16"/>
  <c r="I15" i="16"/>
  <c r="T14" i="16"/>
  <c r="AB14" i="16"/>
  <c r="AA14" i="16"/>
  <c r="Z14" i="16"/>
  <c r="Y14" i="16"/>
  <c r="I14" i="16"/>
  <c r="BC13" i="16"/>
  <c r="T13" i="16"/>
  <c r="AO13" i="16"/>
  <c r="AL13" i="16"/>
  <c r="AB13" i="16"/>
  <c r="AA13" i="16"/>
  <c r="Z13" i="16"/>
  <c r="Y13" i="16"/>
  <c r="I13" i="16"/>
  <c r="AT12" i="16"/>
  <c r="AO12" i="16"/>
  <c r="AB12" i="16"/>
  <c r="AA12" i="16"/>
  <c r="BC12" i="16" s="1"/>
  <c r="Z12" i="16"/>
  <c r="AZ12" i="16" s="1"/>
  <c r="Y12" i="16"/>
  <c r="I12" i="16"/>
  <c r="AT11" i="16"/>
  <c r="AB11" i="16"/>
  <c r="AA11" i="16"/>
  <c r="BC11" i="16" s="1"/>
  <c r="Y11" i="16"/>
  <c r="AZ11" i="16" s="1"/>
  <c r="I11" i="16"/>
  <c r="BC14" i="16" l="1"/>
  <c r="AZ25" i="16"/>
  <c r="U25" i="16" s="1"/>
  <c r="AL18" i="16"/>
  <c r="S18" i="16" s="1"/>
  <c r="AL20" i="16"/>
  <c r="AO24" i="16"/>
  <c r="AR26" i="16"/>
  <c r="AL27" i="16"/>
  <c r="AL12" i="16"/>
  <c r="AO18" i="16"/>
  <c r="AO20" i="16"/>
  <c r="AL21" i="16"/>
  <c r="S21" i="16" s="1"/>
  <c r="AL22" i="16"/>
  <c r="AZ26" i="16"/>
  <c r="AO27" i="16"/>
  <c r="AL16" i="16"/>
  <c r="AO16" i="16"/>
  <c r="AO21" i="16"/>
  <c r="AO22" i="16"/>
  <c r="AL25" i="16"/>
  <c r="AR27" i="16"/>
  <c r="AL28" i="16"/>
  <c r="AZ30" i="16"/>
  <c r="AO17" i="16"/>
  <c r="AO25" i="16"/>
  <c r="AZ27" i="16"/>
  <c r="AO28" i="16"/>
  <c r="S28" i="16" s="1"/>
  <c r="S23" i="16"/>
  <c r="AR25" i="16"/>
  <c r="AR28" i="16"/>
  <c r="AL29" i="16"/>
  <c r="BC15" i="16"/>
  <c r="AF11" i="16"/>
  <c r="AI11" i="16"/>
  <c r="R11" i="16" s="1"/>
  <c r="AL11" i="16"/>
  <c r="AO11" i="16"/>
  <c r="S11" i="16" s="1"/>
  <c r="AR11" i="16"/>
  <c r="AO15" i="16"/>
  <c r="BC16" i="16"/>
  <c r="U28" i="16"/>
  <c r="U26" i="16"/>
  <c r="S24" i="16"/>
  <c r="U23" i="16"/>
  <c r="S22" i="16"/>
  <c r="AZ19" i="16"/>
  <c r="AL19" i="16"/>
  <c r="AO19" i="16"/>
  <c r="AZ17" i="16"/>
  <c r="U17" i="16" s="1"/>
  <c r="AZ15" i="16"/>
  <c r="U15" i="16" s="1"/>
  <c r="AL15" i="16"/>
  <c r="AZ14" i="16"/>
  <c r="U14" i="16" s="1"/>
  <c r="AL14" i="16"/>
  <c r="AO14" i="16"/>
  <c r="S14" i="16" s="1"/>
  <c r="U30" i="16"/>
  <c r="U33" i="16"/>
  <c r="S27" i="16"/>
  <c r="Q26" i="16"/>
  <c r="U32" i="16"/>
  <c r="Q33" i="16"/>
  <c r="Q24" i="16"/>
  <c r="Q32" i="16"/>
  <c r="U24" i="16"/>
  <c r="S26" i="16"/>
  <c r="Q29" i="16"/>
  <c r="U27" i="16"/>
  <c r="Q27" i="16"/>
  <c r="Q30" i="16"/>
  <c r="AZ13" i="16"/>
  <c r="U11" i="16"/>
  <c r="AZ16" i="16"/>
  <c r="U16" i="16" s="1"/>
  <c r="Q23" i="16"/>
  <c r="Q28" i="16"/>
  <c r="Q31" i="16"/>
  <c r="Q25" i="16"/>
  <c r="Q34" i="16"/>
  <c r="S13" i="16"/>
  <c r="S17" i="16"/>
  <c r="S20" i="16"/>
  <c r="S25" i="16"/>
  <c r="U20" i="16"/>
  <c r="U12" i="16"/>
  <c r="U22" i="16"/>
  <c r="S12" i="16"/>
  <c r="U19" i="16"/>
  <c r="Q11" i="16"/>
  <c r="U13" i="16"/>
  <c r="S16" i="16"/>
  <c r="S19" i="16"/>
  <c r="T11" i="16"/>
  <c r="AF12" i="16"/>
  <c r="AV12" i="16"/>
  <c r="AF13" i="16"/>
  <c r="AV13" i="16"/>
  <c r="AF14" i="16"/>
  <c r="AV14" i="16"/>
  <c r="AF15" i="16"/>
  <c r="AV15" i="16"/>
  <c r="AF16" i="16"/>
  <c r="AF17" i="16"/>
  <c r="AV17" i="16"/>
  <c r="AF18" i="16"/>
  <c r="AV18" i="16"/>
  <c r="AF19" i="16"/>
  <c r="AV19" i="16"/>
  <c r="AF20" i="16"/>
  <c r="AV20" i="16"/>
  <c r="AF21" i="16"/>
  <c r="AV21" i="16"/>
  <c r="AF22" i="16"/>
  <c r="AV22" i="16"/>
  <c r="AF23" i="16"/>
  <c r="R23" i="16" s="1"/>
  <c r="AV23" i="16"/>
  <c r="AF24" i="16"/>
  <c r="R24" i="16" s="1"/>
  <c r="AF25" i="16"/>
  <c r="R25" i="16" s="1"/>
  <c r="AV25" i="16"/>
  <c r="AF26" i="16"/>
  <c r="R26" i="16" s="1"/>
  <c r="AV26" i="16"/>
  <c r="AF27" i="16"/>
  <c r="R27" i="16" s="1"/>
  <c r="AV27" i="16"/>
  <c r="AF28" i="16"/>
  <c r="R28" i="16" s="1"/>
  <c r="AV28" i="16"/>
  <c r="AF29" i="16"/>
  <c r="R29" i="16" s="1"/>
  <c r="AV29" i="16"/>
  <c r="AF30" i="16"/>
  <c r="R30" i="16" s="1"/>
  <c r="AF31" i="16"/>
  <c r="R31" i="16" s="1"/>
  <c r="AF32" i="16"/>
  <c r="R32" i="16" s="1"/>
  <c r="AF33" i="16"/>
  <c r="R33" i="16" s="1"/>
  <c r="AV33" i="16"/>
  <c r="AF34" i="16"/>
  <c r="R34" i="16" s="1"/>
  <c r="AV34" i="16"/>
  <c r="AO29" i="16"/>
  <c r="S29" i="16" s="1"/>
  <c r="AO30" i="16"/>
  <c r="S30" i="16" s="1"/>
  <c r="AO31" i="16"/>
  <c r="S31" i="16" s="1"/>
  <c r="AO32" i="16"/>
  <c r="S32" i="16" s="1"/>
  <c r="AO33" i="16"/>
  <c r="S33" i="16" s="1"/>
  <c r="AO34" i="16"/>
  <c r="S34" i="16" s="1"/>
  <c r="AI12" i="16"/>
  <c r="AI13" i="16"/>
  <c r="AI14" i="16"/>
  <c r="AI15" i="16"/>
  <c r="AI16" i="16"/>
  <c r="AI17" i="16"/>
  <c r="AI18" i="16"/>
  <c r="AI19" i="16"/>
  <c r="AI20" i="16"/>
  <c r="AI21" i="16"/>
  <c r="AI22" i="16"/>
  <c r="AR12" i="16"/>
  <c r="Q12" i="16" s="1"/>
  <c r="AR13" i="16"/>
  <c r="Q13" i="16" s="1"/>
  <c r="AR14" i="16"/>
  <c r="AR15" i="16"/>
  <c r="AR16" i="16"/>
  <c r="AR17" i="16"/>
  <c r="Q17" i="16" s="1"/>
  <c r="AR18" i="16"/>
  <c r="Q18" i="16" s="1"/>
  <c r="AR19" i="16"/>
  <c r="Q19" i="16" s="1"/>
  <c r="AR20" i="16"/>
  <c r="Q20" i="16" s="1"/>
  <c r="AR21" i="16"/>
  <c r="Q21" i="16" s="1"/>
  <c r="AR22" i="16"/>
  <c r="Q22" i="16" s="1"/>
  <c r="Q14" i="16" l="1"/>
  <c r="R13" i="16"/>
  <c r="Q15" i="16"/>
  <c r="S15" i="16"/>
  <c r="Q16" i="16"/>
  <c r="L16" i="16" s="1"/>
  <c r="R14" i="16"/>
  <c r="L14" i="16" s="1"/>
  <c r="R22" i="16"/>
  <c r="R18" i="16"/>
  <c r="R21" i="16"/>
  <c r="R17" i="16"/>
  <c r="R16" i="16"/>
  <c r="R12" i="16"/>
  <c r="R15" i="16"/>
  <c r="R20" i="16"/>
  <c r="R19" i="16"/>
  <c r="L15" i="16" l="1"/>
  <c r="G37" i="2" l="1"/>
  <c r="G40" i="2"/>
  <c r="K118" i="2"/>
  <c r="K98" i="2"/>
  <c r="K119" i="2"/>
  <c r="K97" i="2"/>
  <c r="K94" i="2"/>
  <c r="K95" i="2"/>
  <c r="K91" i="2"/>
  <c r="K92" i="2"/>
  <c r="K13" i="4" l="1"/>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12" i="4"/>
  <c r="AG55" i="15"/>
  <c r="AG47" i="15"/>
  <c r="AG41" i="15"/>
  <c r="AG35" i="15"/>
  <c r="AB28" i="15"/>
  <c r="U59" i="15" s="1"/>
  <c r="O16" i="15"/>
  <c r="R13" i="15" s="1"/>
  <c r="R15" i="15"/>
  <c r="AM2" i="15"/>
  <c r="R14" i="15" l="1"/>
  <c r="L13" i="4"/>
  <c r="Q13" i="4" s="1"/>
  <c r="L14" i="4"/>
  <c r="Q14" i="4" s="1"/>
  <c r="L15" i="4"/>
  <c r="Q15" i="4" s="1"/>
  <c r="L16" i="4"/>
  <c r="Q16" i="4" s="1"/>
  <c r="L17" i="4"/>
  <c r="Q17" i="4" s="1"/>
  <c r="L18" i="4"/>
  <c r="Q18" i="4" s="1"/>
  <c r="L19" i="4"/>
  <c r="Q19" i="4" s="1"/>
  <c r="L20" i="4"/>
  <c r="Q20" i="4" s="1"/>
  <c r="L21" i="4"/>
  <c r="Q21" i="4" s="1"/>
  <c r="L22" i="4"/>
  <c r="Q22" i="4" s="1"/>
  <c r="L23" i="4"/>
  <c r="Q23" i="4" s="1"/>
  <c r="L24" i="4"/>
  <c r="Q24" i="4" s="1"/>
  <c r="L25" i="4"/>
  <c r="Q25" i="4" s="1"/>
  <c r="L26" i="4"/>
  <c r="Q26" i="4" s="1"/>
  <c r="L27" i="4"/>
  <c r="Q27" i="4" s="1"/>
  <c r="L28" i="4"/>
  <c r="Q28" i="4" s="1"/>
  <c r="L29" i="4"/>
  <c r="Q29" i="4" s="1"/>
  <c r="L30" i="4"/>
  <c r="Q30" i="4" s="1"/>
  <c r="L31" i="4"/>
  <c r="Q31" i="4" s="1"/>
  <c r="L32" i="4"/>
  <c r="Q32" i="4" s="1"/>
  <c r="L33" i="4"/>
  <c r="Q33" i="4" s="1"/>
  <c r="L34" i="4"/>
  <c r="Q34" i="4" s="1"/>
  <c r="L35" i="4"/>
  <c r="Q35" i="4" s="1"/>
  <c r="L36" i="4"/>
  <c r="Q36" i="4" s="1"/>
  <c r="L37" i="4"/>
  <c r="Q37" i="4" s="1"/>
  <c r="L38" i="4"/>
  <c r="Q38" i="4" s="1"/>
  <c r="L39" i="4"/>
  <c r="Q39" i="4" s="1"/>
  <c r="L40" i="4"/>
  <c r="Q40" i="4" s="1"/>
  <c r="L41" i="4"/>
  <c r="Q41" i="4" s="1"/>
  <c r="L42" i="4"/>
  <c r="Q42" i="4" s="1"/>
  <c r="L43" i="4"/>
  <c r="Q43" i="4" s="1"/>
  <c r="L44" i="4"/>
  <c r="Q44" i="4" s="1"/>
  <c r="L45" i="4"/>
  <c r="Q45" i="4" s="1"/>
  <c r="L46" i="4"/>
  <c r="Q46" i="4" s="1"/>
  <c r="G4" i="4" l="1"/>
  <c r="G3" i="4"/>
  <c r="K48" i="2" l="1"/>
  <c r="K52" i="2"/>
  <c r="K56" i="2"/>
  <c r="K57" i="2"/>
  <c r="K58" i="2"/>
  <c r="K59" i="2"/>
  <c r="N59" i="2"/>
  <c r="N58" i="2"/>
  <c r="N57" i="2"/>
  <c r="N56" i="2"/>
  <c r="N55" i="2"/>
  <c r="N54" i="2"/>
  <c r="N53" i="2"/>
  <c r="N52" i="2"/>
  <c r="N51" i="2"/>
  <c r="N50" i="2"/>
  <c r="N49" i="2"/>
  <c r="N48" i="2"/>
  <c r="N47" i="2"/>
  <c r="N46" i="2"/>
  <c r="N45" i="2"/>
  <c r="I119" i="2"/>
  <c r="I118" i="2"/>
  <c r="I117" i="2"/>
  <c r="I98" i="2"/>
  <c r="I97" i="2"/>
  <c r="I96" i="2"/>
  <c r="I95" i="2"/>
  <c r="I94" i="2"/>
  <c r="I93" i="2"/>
  <c r="I92" i="2"/>
  <c r="C92" i="2"/>
  <c r="I91" i="2"/>
  <c r="C91" i="2"/>
  <c r="I90" i="2"/>
  <c r="K53" i="2" s="1"/>
  <c r="C90" i="2"/>
  <c r="K55" i="2" l="1"/>
  <c r="K54" i="2"/>
  <c r="K46" i="2"/>
  <c r="K51" i="2"/>
  <c r="K49" i="2"/>
  <c r="K45" i="2"/>
  <c r="K50" i="2"/>
  <c r="K47" i="2"/>
  <c r="AK5" i="14"/>
  <c r="AJ5" i="14"/>
  <c r="AI5" i="14"/>
  <c r="AH5" i="14"/>
  <c r="AG5" i="14"/>
  <c r="AF5" i="14"/>
  <c r="AD5" i="14"/>
  <c r="AC5" i="14"/>
  <c r="AB5" i="14"/>
  <c r="AE5" i="14"/>
  <c r="F5" i="14"/>
  <c r="D5" i="14"/>
  <c r="E5" i="14" l="1"/>
  <c r="AA5" i="14"/>
  <c r="Y5" i="14"/>
  <c r="X5" i="14"/>
  <c r="W5" i="14"/>
  <c r="V5" i="14"/>
  <c r="U5" i="14"/>
  <c r="T5" i="14"/>
  <c r="S5" i="14"/>
  <c r="R5" i="14"/>
  <c r="Q5" i="14"/>
  <c r="P5" i="14"/>
  <c r="O5" i="14"/>
  <c r="N5" i="14"/>
  <c r="M5" i="14"/>
  <c r="L5" i="14"/>
  <c r="K5" i="14"/>
  <c r="J5" i="14"/>
  <c r="I5" i="14"/>
  <c r="C5" i="14"/>
  <c r="K20" i="2" l="1"/>
  <c r="K21" i="2"/>
  <c r="K22" i="2"/>
  <c r="K23" i="2"/>
  <c r="K24" i="2"/>
  <c r="G47" i="4"/>
  <c r="I47" i="4"/>
  <c r="K47" i="4" l="1"/>
  <c r="L12" i="4"/>
  <c r="Q12" i="4" s="1"/>
  <c r="Q47" i="4" l="1"/>
  <c r="L47" i="4" s="1"/>
  <c r="C37" i="2" l="1"/>
  <c r="C41" i="2"/>
  <c r="K31" i="2"/>
  <c r="K13" i="2"/>
  <c r="K14" i="2"/>
  <c r="K15" i="2"/>
  <c r="K16" i="2"/>
  <c r="K17" i="2"/>
  <c r="K18" i="2"/>
  <c r="K19" i="2"/>
  <c r="K25" i="2"/>
  <c r="K26" i="2"/>
  <c r="K27" i="2"/>
  <c r="K28" i="2"/>
  <c r="K29" i="2"/>
  <c r="K30" i="2"/>
  <c r="K12" i="2"/>
  <c r="N3" i="4" l="1"/>
  <c r="E4" i="4"/>
  <c r="E3" i="4"/>
  <c r="D4" i="4"/>
  <c r="D3" i="4"/>
  <c r="C36" i="2"/>
  <c r="C35" i="2"/>
  <c r="K3" i="2" l="1"/>
  <c r="D3" i="2"/>
  <c r="E3" i="2"/>
  <c r="F3" i="2"/>
  <c r="D4" i="2"/>
  <c r="E4" i="2"/>
  <c r="F4" i="2"/>
  <c r="J36" i="2"/>
  <c r="H36" i="2"/>
  <c r="AG41" i="11"/>
  <c r="AG55" i="11"/>
  <c r="AG47" i="11"/>
  <c r="AG35" i="11"/>
  <c r="AB28" i="11"/>
  <c r="O16" i="11"/>
  <c r="R15" i="11"/>
  <c r="R14" i="11"/>
  <c r="R13" i="11"/>
  <c r="AM2" i="11"/>
  <c r="U59" i="11" l="1"/>
  <c r="Z5" i="14"/>
  <c r="G24" i="8"/>
  <c r="F24" i="8"/>
  <c r="E24" i="8"/>
  <c r="D24" i="8"/>
  <c r="C24" i="8"/>
  <c r="B24" i="8"/>
  <c r="AV3" i="8"/>
  <c r="AU3" i="8"/>
  <c r="AT3" i="8"/>
  <c r="AS3" i="8"/>
  <c r="AR3" i="8"/>
  <c r="AQ3" i="8"/>
  <c r="AN3" i="8"/>
  <c r="AM3" i="8"/>
  <c r="AL3" i="8"/>
  <c r="AK3" i="8"/>
  <c r="AJ3" i="8"/>
  <c r="AI3" i="8"/>
  <c r="P3" i="8"/>
  <c r="O3" i="8"/>
  <c r="N3" i="8"/>
  <c r="M3" i="8"/>
  <c r="L3" i="8"/>
  <c r="K3" i="8"/>
  <c r="G5" i="14" l="1"/>
  <c r="H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B3" authorId="0" shapeId="0" xr:uid="{00000000-0006-0000-0300-00000100000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xr:uid="{00000000-0006-0000-0300-000002000000}">
      <text>
        <r>
          <rPr>
            <sz val="8"/>
            <color indexed="81"/>
            <rFont val="Tahoma"/>
            <family val="2"/>
          </rPr>
          <t xml:space="preserve">Insert the suite or unit number if your space uses the address of the main building, otherwise leave blank.
</t>
        </r>
      </text>
    </comment>
    <comment ref="K3" authorId="0" shapeId="0" xr:uid="{00000000-0006-0000-0300-000003000000}">
      <text>
        <r>
          <rPr>
            <sz val="8"/>
            <color indexed="81"/>
            <rFont val="Tahoma"/>
            <family val="2"/>
          </rPr>
          <t>Insert Building number.</t>
        </r>
      </text>
    </comment>
    <comment ref="O3" authorId="0" shapeId="0" xr:uid="{00000000-0006-0000-0300-000004000000}">
      <text>
        <r>
          <rPr>
            <sz val="8"/>
            <color indexed="81"/>
            <rFont val="Tahoma"/>
            <family val="2"/>
          </rPr>
          <t>Insert building's street name by using drop box.</t>
        </r>
      </text>
    </comment>
    <comment ref="AE3" authorId="0" shapeId="0" xr:uid="{00000000-0006-0000-0300-000005000000}">
      <text>
        <r>
          <rPr>
            <sz val="8"/>
            <color indexed="81"/>
            <rFont val="Tahoma"/>
            <family val="2"/>
          </rPr>
          <t>Submit without number, then update once permit number is known.</t>
        </r>
      </text>
    </comment>
    <comment ref="B4" authorId="0" shapeId="0" xr:uid="{00000000-0006-0000-0300-00000600000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xr:uid="{00000000-0006-0000-0300-000007000000}">
      <text>
        <r>
          <rPr>
            <sz val="8"/>
            <color indexed="81"/>
            <rFont val="Tahoma"/>
            <family val="2"/>
          </rPr>
          <t xml:space="preserve">Insert the suite number, if any, of your commercial space, otherwise leave blank.
</t>
        </r>
      </text>
    </comment>
    <comment ref="K4" authorId="0" shapeId="0" xr:uid="{00000000-0006-0000-0300-000008000000}">
      <text>
        <r>
          <rPr>
            <sz val="8"/>
            <color indexed="81"/>
            <rFont val="Tahoma"/>
            <family val="2"/>
          </rPr>
          <t>Insert Tenancy number.</t>
        </r>
      </text>
    </comment>
    <comment ref="O4" authorId="0" shapeId="0" xr:uid="{00000000-0006-0000-0300-000009000000}">
      <text>
        <r>
          <rPr>
            <sz val="8"/>
            <color indexed="81"/>
            <rFont val="Tahoma"/>
            <family val="2"/>
          </rPr>
          <t>Insert tenancy's street name by using drop box.</t>
        </r>
      </text>
    </comment>
    <comment ref="C13" authorId="0" shapeId="0" xr:uid="{00000000-0006-0000-0300-00000A00000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xr:uid="{00000000-0006-0000-0300-00000B000000}">
      <text>
        <r>
          <rPr>
            <sz val="8"/>
            <color indexed="81"/>
            <rFont val="Tahoma"/>
            <family val="2"/>
          </rPr>
          <t>Indicate Usage(s) starting with largest area, then add in order of decreasing area.</t>
        </r>
      </text>
    </comment>
    <comment ref="O13" authorId="0" shapeId="0" xr:uid="{00000000-0006-0000-0300-00000C000000}">
      <text>
        <r>
          <rPr>
            <sz val="8"/>
            <color indexed="81"/>
            <rFont val="Tahoma"/>
            <family val="2"/>
          </rPr>
          <t>Indicate area in square meters. Example:  3540 not 3540sqm.</t>
        </r>
      </text>
    </comment>
    <comment ref="AF13" authorId="0" shapeId="0" xr:uid="{00000000-0006-0000-0300-00000D00000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xr:uid="{00000000-0006-0000-0300-00000E00000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ASHRAE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xr:uid="{00000000-0006-0000-0300-00000F00000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xr:uid="{00000000-0006-0000-0300-00001000000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xr:uid="{00000000-0006-0000-0300-00001100000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xr:uid="{00000000-0006-0000-0300-00001200000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xr:uid="{00000000-0006-0000-0300-000013000000}">
      <text>
        <r>
          <rPr>
            <sz val="8"/>
            <color indexed="81"/>
            <rFont val="Tahoma"/>
            <family val="2"/>
          </rPr>
          <t>If not applicable, indicate "N/A".
Indicate EUI requirement per the Rezoning Conditions.</t>
        </r>
      </text>
    </comment>
    <comment ref="Q20" authorId="0" shapeId="0" xr:uid="{00000000-0006-0000-0300-00001400000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xr:uid="{00000000-0006-0000-0300-00001500000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xr:uid="{00000000-0006-0000-0300-00001600000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xr:uid="{00000000-0006-0000-0300-000017000000}">
      <text>
        <r>
          <rPr>
            <sz val="8"/>
            <color indexed="81"/>
            <rFont val="Tahoma"/>
            <family val="2"/>
          </rPr>
          <t>If not applicable, indicate "N/A".
Indicate EUI achieved per the modeling output (ECB).</t>
        </r>
      </text>
    </comment>
    <comment ref="Q21" authorId="0" shapeId="0" xr:uid="{00000000-0006-0000-0300-00001800000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xr:uid="{00000000-0006-0000-0300-000019000000}">
      <text>
        <r>
          <rPr>
            <sz val="8"/>
            <color indexed="81"/>
            <rFont val="Tahoma"/>
            <family val="2"/>
          </rPr>
          <t>New Construction or Core &amp; Shell</t>
        </r>
      </text>
    </comment>
    <comment ref="AE21" authorId="0" shapeId="0" xr:uid="{00000000-0006-0000-0300-00001A00000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xr:uid="{00000000-0006-0000-0300-00001B00000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xr:uid="{00000000-0006-0000-0300-00001C000000}">
      <text>
        <r>
          <rPr>
            <sz val="8"/>
            <color indexed="81"/>
            <rFont val="Tahoma"/>
            <family val="2"/>
          </rPr>
          <t>Indicate here any additional Renewable Energy system not listed within Drop-Down menu.</t>
        </r>
      </text>
    </comment>
    <comment ref="C25" authorId="0" shapeId="0" xr:uid="{00000000-0006-0000-0300-00001D000000}">
      <text>
        <r>
          <rPr>
            <sz val="8"/>
            <color indexed="81"/>
            <rFont val="Tahoma"/>
            <family val="2"/>
          </rPr>
          <t>Do not include the City neighbourhood energy systems here.  See below for declaration of City neighbourhood energy systems.</t>
        </r>
      </text>
    </comment>
    <comment ref="AB25" authorId="0" shapeId="0" xr:uid="{00000000-0006-0000-0300-00001E000000}">
      <text>
        <r>
          <rPr>
            <sz val="8"/>
            <color indexed="81"/>
            <rFont val="Tahoma"/>
            <family val="2"/>
          </rPr>
          <t>Indicate here any additional High Performance Energy system not listed within Drop-Down menu.</t>
        </r>
      </text>
    </comment>
    <comment ref="J28" authorId="0" shapeId="0" xr:uid="{00000000-0006-0000-0300-00001F00000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xr:uid="{00000000-0006-0000-0300-000020000000}">
      <text>
        <r>
          <rPr>
            <sz val="8"/>
            <color indexed="81"/>
            <rFont val="Tahoma"/>
            <family val="2"/>
          </rPr>
          <t>Are either architects or engineers involved in this project?</t>
        </r>
      </text>
    </comment>
    <comment ref="AG33" authorId="0" shapeId="0" xr:uid="{00000000-0006-0000-0300-000021000000}">
      <text>
        <r>
          <rPr>
            <sz val="8"/>
            <color indexed="81"/>
            <rFont val="Tahoma"/>
            <family val="2"/>
          </rPr>
          <t>Only Food and/or Beverage establishments are eligible for exterior patio heating systems.</t>
        </r>
      </text>
    </comment>
    <comment ref="N35" authorId="0" shapeId="0" xr:uid="{00000000-0006-0000-0300-000022000000}">
      <text>
        <r>
          <rPr>
            <sz val="8"/>
            <color indexed="81"/>
            <rFont val="Tahoma"/>
            <family val="2"/>
          </rPr>
          <t>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xr:uid="{00000000-0006-0000-0300-000023000000}">
      <text>
        <r>
          <rPr>
            <sz val="8"/>
            <color indexed="81"/>
            <rFont val="Tahoma"/>
            <family val="2"/>
          </rPr>
          <t>Indicate party responsible for "Yes" or "No" response.  Include company name and name of individual.</t>
        </r>
      </text>
    </comment>
    <comment ref="D39" authorId="0" shapeId="0" xr:uid="{00000000-0006-0000-0300-000024000000}">
      <text>
        <r>
          <rPr>
            <sz val="8"/>
            <color indexed="81"/>
            <rFont val="Tahoma"/>
            <family val="2"/>
          </rPr>
          <t>If building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xr:uid="{00000000-0006-0000-0300-00002500000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xr:uid="{00000000-0006-0000-0300-000026000000}">
      <text>
        <r>
          <rPr>
            <sz val="8"/>
            <color indexed="81"/>
            <rFont val="Tahoma"/>
            <family val="2"/>
          </rPr>
          <t>Indicate party responsible for "Yes" or "No" response.  Include company name and name of individual.</t>
        </r>
      </text>
    </comment>
    <comment ref="N47" authorId="0" shapeId="0" xr:uid="{00000000-0006-0000-0300-00002700000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xr:uid="{00000000-0006-0000-0300-000028000000}">
      <text>
        <r>
          <rPr>
            <sz val="8"/>
            <color indexed="81"/>
            <rFont val="Tahoma"/>
            <family val="2"/>
          </rPr>
          <t>Indicate party responsible for "Yes" or "No" response.  Include company name and name of individual.</t>
        </r>
      </text>
    </comment>
    <comment ref="Y51" authorId="0" shapeId="0" xr:uid="{00000000-0006-0000-0300-000029000000}">
      <text>
        <r>
          <rPr>
            <sz val="8"/>
            <color indexed="81"/>
            <rFont val="Tahoma"/>
            <family val="2"/>
          </rPr>
          <t>Insert source of input per these examples:
- ASHRAE 62 - 2001 (except Addendum n)
or
- ASHRAE 62.1 - 20__
etc</t>
        </r>
      </text>
    </comment>
    <comment ref="Y53" authorId="0" shapeId="0" xr:uid="{00000000-0006-0000-0300-00002A000000}">
      <text>
        <r>
          <rPr>
            <sz val="8"/>
            <color indexed="81"/>
            <rFont val="Tahoma"/>
            <family val="2"/>
          </rPr>
          <t>Insert source of input per these examples:
- Actual: Supplied by Owner
or
- ASHRAE 90.1 - 20__ Table or Chart #
etc</t>
        </r>
      </text>
    </comment>
    <comment ref="N55" authorId="0" shapeId="0" xr:uid="{00000000-0006-0000-0300-00002B00000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xr:uid="{00000000-0006-0000-0300-00002C000000}">
      <text>
        <r>
          <rPr>
            <sz val="8"/>
            <color indexed="81"/>
            <rFont val="Tahoma"/>
            <family val="2"/>
          </rPr>
          <t>Indicate party responsible for "Yes" or "No" response.  Include company name and name of individual.</t>
        </r>
      </text>
    </comment>
    <comment ref="S59" authorId="0" shapeId="0" xr:uid="{00000000-0006-0000-0300-00002D000000}">
      <text>
        <r>
          <rPr>
            <sz val="8"/>
            <color indexed="81"/>
            <rFont val="Tahoma"/>
            <family val="2"/>
          </rPr>
          <t>Indicate "X" if you are providing a water heating system that satisfies the requirements.
Indicate "N/A" if a water heating system is not provided.</t>
        </r>
      </text>
    </comment>
    <comment ref="D69" authorId="0" shapeId="0" xr:uid="{00000000-0006-0000-0300-00002E000000}">
      <text>
        <r>
          <rPr>
            <sz val="8"/>
            <color indexed="81"/>
            <rFont val="Tahoma"/>
            <family val="2"/>
          </rPr>
          <t>Choose the necessary area of revision (Env, Lighting, HVAC, SWH) here, then the associated revised document for resubmission, on the same row, in the column to the right.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B3" authorId="0" shapeId="0" xr:uid="{00000000-0006-0000-0400-00000100000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xr:uid="{00000000-0006-0000-0400-000002000000}">
      <text>
        <r>
          <rPr>
            <sz val="8"/>
            <color indexed="81"/>
            <rFont val="Tahoma"/>
            <family val="2"/>
          </rPr>
          <t xml:space="preserve">Insert the suite or unit number if your space uses the address of the main building, otherwise leave blank.
</t>
        </r>
      </text>
    </comment>
    <comment ref="K3" authorId="0" shapeId="0" xr:uid="{00000000-0006-0000-0400-000003000000}">
      <text>
        <r>
          <rPr>
            <sz val="8"/>
            <color indexed="81"/>
            <rFont val="Tahoma"/>
            <family val="2"/>
          </rPr>
          <t>Insert Building number.</t>
        </r>
      </text>
    </comment>
    <comment ref="O3" authorId="0" shapeId="0" xr:uid="{00000000-0006-0000-0400-000004000000}">
      <text>
        <r>
          <rPr>
            <sz val="8"/>
            <color indexed="81"/>
            <rFont val="Tahoma"/>
            <family val="2"/>
          </rPr>
          <t>Insert building's street name by using drop box.</t>
        </r>
      </text>
    </comment>
    <comment ref="AE3" authorId="0" shapeId="0" xr:uid="{00000000-0006-0000-0400-000005000000}">
      <text>
        <r>
          <rPr>
            <sz val="8"/>
            <color indexed="81"/>
            <rFont val="Tahoma"/>
            <family val="2"/>
          </rPr>
          <t>Submit without number, then update once permit number is known.</t>
        </r>
      </text>
    </comment>
    <comment ref="B4" authorId="0" shapeId="0" xr:uid="{00000000-0006-0000-0400-00000600000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xr:uid="{00000000-0006-0000-0400-000007000000}">
      <text>
        <r>
          <rPr>
            <sz val="8"/>
            <color indexed="81"/>
            <rFont val="Tahoma"/>
            <family val="2"/>
          </rPr>
          <t xml:space="preserve">Insert the suite number, if any, of your commercial space, otherwise leave blank.
</t>
        </r>
      </text>
    </comment>
    <comment ref="K4" authorId="0" shapeId="0" xr:uid="{00000000-0006-0000-0400-000008000000}">
      <text>
        <r>
          <rPr>
            <sz val="8"/>
            <color indexed="81"/>
            <rFont val="Tahoma"/>
            <family val="2"/>
          </rPr>
          <t>Insert Tenancy number.</t>
        </r>
      </text>
    </comment>
    <comment ref="O4" authorId="0" shapeId="0" xr:uid="{00000000-0006-0000-0400-000009000000}">
      <text>
        <r>
          <rPr>
            <sz val="8"/>
            <color indexed="81"/>
            <rFont val="Tahoma"/>
            <family val="2"/>
          </rPr>
          <t>Insert tenancy's street name by using drop box.</t>
        </r>
      </text>
    </comment>
    <comment ref="C13" authorId="0" shapeId="0" xr:uid="{00000000-0006-0000-0400-00000A00000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xr:uid="{00000000-0006-0000-0400-00000B000000}">
      <text>
        <r>
          <rPr>
            <sz val="8"/>
            <color indexed="81"/>
            <rFont val="Tahoma"/>
            <family val="2"/>
          </rPr>
          <t>Indicate Usage(s) starting with largest area, then add in order of decreasing area.</t>
        </r>
      </text>
    </comment>
    <comment ref="O13" authorId="0" shapeId="0" xr:uid="{00000000-0006-0000-0400-00000C000000}">
      <text>
        <r>
          <rPr>
            <sz val="8"/>
            <color indexed="81"/>
            <rFont val="Tahoma"/>
            <family val="2"/>
          </rPr>
          <t>Indicate area in square meters. Example:  3540 not 3540sqm.</t>
        </r>
      </text>
    </comment>
    <comment ref="AF13" authorId="0" shapeId="0" xr:uid="{00000000-0006-0000-0400-00000D00000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xr:uid="{00000000-0006-0000-0400-00000E00000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ASHRAE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xr:uid="{00000000-0006-0000-0400-00000F00000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xr:uid="{00000000-0006-0000-0400-00001000000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xr:uid="{00000000-0006-0000-0400-00001100000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xr:uid="{00000000-0006-0000-0400-00001200000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xr:uid="{00000000-0006-0000-0400-000013000000}">
      <text>
        <r>
          <rPr>
            <sz val="8"/>
            <color indexed="81"/>
            <rFont val="Tahoma"/>
            <family val="2"/>
          </rPr>
          <t>If not applicable, indicate "N/A".
Indicate EUI requirement per the Rezoning Conditions.</t>
        </r>
      </text>
    </comment>
    <comment ref="Q20" authorId="0" shapeId="0" xr:uid="{00000000-0006-0000-0400-00001400000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xr:uid="{00000000-0006-0000-0400-00001500000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xr:uid="{00000000-0006-0000-0400-00001600000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xr:uid="{00000000-0006-0000-0400-000017000000}">
      <text>
        <r>
          <rPr>
            <sz val="8"/>
            <color indexed="81"/>
            <rFont val="Tahoma"/>
            <family val="2"/>
          </rPr>
          <t>If not applicable, indicate "N/A".
Indicate EUI achieved per the modeling output (ECB).</t>
        </r>
      </text>
    </comment>
    <comment ref="Q21" authorId="0" shapeId="0" xr:uid="{00000000-0006-0000-0400-00001800000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xr:uid="{00000000-0006-0000-0400-000019000000}">
      <text>
        <r>
          <rPr>
            <sz val="8"/>
            <color indexed="81"/>
            <rFont val="Tahoma"/>
            <family val="2"/>
          </rPr>
          <t>New Construction or Core &amp; Shell</t>
        </r>
      </text>
    </comment>
    <comment ref="AE21" authorId="0" shapeId="0" xr:uid="{00000000-0006-0000-0400-00001A00000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xr:uid="{00000000-0006-0000-0400-00001B00000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xr:uid="{00000000-0006-0000-0400-00001C000000}">
      <text>
        <r>
          <rPr>
            <sz val="8"/>
            <color indexed="81"/>
            <rFont val="Tahoma"/>
            <family val="2"/>
          </rPr>
          <t>Indicate here any additional Renewable Energy system not listed within Drop-Down menu.</t>
        </r>
      </text>
    </comment>
    <comment ref="C25" authorId="0" shapeId="0" xr:uid="{00000000-0006-0000-0400-00001D000000}">
      <text>
        <r>
          <rPr>
            <sz val="8"/>
            <color indexed="81"/>
            <rFont val="Tahoma"/>
            <family val="2"/>
          </rPr>
          <t>Do not include the City neighbourhood energy systems here.  See below for declaration of City neighbourhood energy systems.</t>
        </r>
      </text>
    </comment>
    <comment ref="AB25" authorId="0" shapeId="0" xr:uid="{00000000-0006-0000-0400-00001E000000}">
      <text>
        <r>
          <rPr>
            <sz val="8"/>
            <color indexed="81"/>
            <rFont val="Tahoma"/>
            <family val="2"/>
          </rPr>
          <t>Indicate here any additional High Performance Energy system not listed within Drop-Down menu.</t>
        </r>
      </text>
    </comment>
    <comment ref="J28" authorId="0" shapeId="0" xr:uid="{00000000-0006-0000-0400-00001F00000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xr:uid="{00000000-0006-0000-0400-000020000000}">
      <text>
        <r>
          <rPr>
            <sz val="8"/>
            <color indexed="81"/>
            <rFont val="Tahoma"/>
            <family val="2"/>
          </rPr>
          <t>Are either architects or engineers involved in this project?</t>
        </r>
      </text>
    </comment>
    <comment ref="AG33" authorId="0" shapeId="0" xr:uid="{00000000-0006-0000-0400-000021000000}">
      <text>
        <r>
          <rPr>
            <sz val="8"/>
            <color indexed="81"/>
            <rFont val="Tahoma"/>
            <family val="2"/>
          </rPr>
          <t>Only Food and/or Beverage establishments are eligible for exterior patio heating systems.</t>
        </r>
      </text>
    </comment>
    <comment ref="N35" authorId="0" shapeId="0" xr:uid="{00000000-0006-0000-0400-000022000000}">
      <text>
        <r>
          <rPr>
            <sz val="8"/>
            <color indexed="81"/>
            <rFont val="Tahoma"/>
            <family val="2"/>
          </rPr>
          <t>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xr:uid="{00000000-0006-0000-0400-000023000000}">
      <text>
        <r>
          <rPr>
            <sz val="8"/>
            <color indexed="81"/>
            <rFont val="Tahoma"/>
            <family val="2"/>
          </rPr>
          <t>Indicate party responsible for "Yes" or "No" response.  Include company name and name of individual.</t>
        </r>
      </text>
    </comment>
    <comment ref="D39" authorId="0" shapeId="0" xr:uid="{00000000-0006-0000-0400-000024000000}">
      <text>
        <r>
          <rPr>
            <sz val="8"/>
            <color indexed="81"/>
            <rFont val="Tahoma"/>
            <family val="2"/>
          </rPr>
          <t>If building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xr:uid="{00000000-0006-0000-0400-00002500000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xr:uid="{00000000-0006-0000-0400-000026000000}">
      <text>
        <r>
          <rPr>
            <sz val="8"/>
            <color indexed="81"/>
            <rFont val="Tahoma"/>
            <family val="2"/>
          </rPr>
          <t>Indicate party responsible for "Yes" or "No" response.  Include company name and name of individual.</t>
        </r>
      </text>
    </comment>
    <comment ref="N47" authorId="0" shapeId="0" xr:uid="{00000000-0006-0000-0400-00002700000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xr:uid="{00000000-0006-0000-0400-000028000000}">
      <text>
        <r>
          <rPr>
            <sz val="8"/>
            <color indexed="81"/>
            <rFont val="Tahoma"/>
            <family val="2"/>
          </rPr>
          <t>Indicate party responsible for "Yes" or "No" response.  Include company name and name of individual.</t>
        </r>
      </text>
    </comment>
    <comment ref="Y51" authorId="0" shapeId="0" xr:uid="{00000000-0006-0000-0400-000029000000}">
      <text>
        <r>
          <rPr>
            <sz val="8"/>
            <color indexed="81"/>
            <rFont val="Tahoma"/>
            <family val="2"/>
          </rPr>
          <t>Insert source of input per these examples:
- ASHRAE 62 - 2001 (except Addendum n)
or
- ASHRAE 62.1 - 20__
etc</t>
        </r>
      </text>
    </comment>
    <comment ref="Y53" authorId="0" shapeId="0" xr:uid="{00000000-0006-0000-0400-00002A000000}">
      <text>
        <r>
          <rPr>
            <sz val="8"/>
            <color indexed="81"/>
            <rFont val="Tahoma"/>
            <family val="2"/>
          </rPr>
          <t>Insert source of input per these examples:
- Actual: Supplied by Owner
or
- ASHRAE 90.1 - 20__ Table or Chart #
etc</t>
        </r>
      </text>
    </comment>
    <comment ref="N55" authorId="0" shapeId="0" xr:uid="{00000000-0006-0000-0400-00002B00000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xr:uid="{00000000-0006-0000-0400-00002C000000}">
      <text>
        <r>
          <rPr>
            <sz val="8"/>
            <color indexed="81"/>
            <rFont val="Tahoma"/>
            <family val="2"/>
          </rPr>
          <t>Indicate party responsible for "Yes" or "No" response.  Include company name and name of individual.</t>
        </r>
      </text>
    </comment>
    <comment ref="S59" authorId="0" shapeId="0" xr:uid="{00000000-0006-0000-0400-00002D000000}">
      <text>
        <r>
          <rPr>
            <sz val="8"/>
            <color indexed="81"/>
            <rFont val="Tahoma"/>
            <family val="2"/>
          </rPr>
          <t>Indicate "X" if you are providing a water heating system that satisfies the requirements.
Indicate "N/A" if a water heating system is not provided.</t>
        </r>
      </text>
    </comment>
    <comment ref="D69" authorId="0" shapeId="0" xr:uid="{00000000-0006-0000-0400-00002E000000}">
      <text>
        <r>
          <rPr>
            <sz val="8"/>
            <color indexed="81"/>
            <rFont val="Tahoma"/>
            <family val="2"/>
          </rPr>
          <t>Choose the necessary area of revision (Env, Lighting, HVAC, SWH) here, then the associated revised document for resubmission, on the same row, in the column to the right.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C37" authorId="0" shapeId="0" xr:uid="{00000000-0006-0000-0500-000001000000}">
      <text>
        <r>
          <rPr>
            <sz val="8"/>
            <color indexed="81"/>
            <rFont val="Tahoma"/>
            <family val="2"/>
          </rPr>
          <t>Alteration rules per the NECB alteration language found within "Notes to Part 11" of the VBBL. See link.</t>
        </r>
      </text>
    </comment>
    <comment ref="C41" authorId="0" shapeId="0" xr:uid="{00000000-0006-0000-0500-000002000000}">
      <text>
        <r>
          <rPr>
            <sz val="8"/>
            <color indexed="81"/>
            <rFont val="Arial"/>
            <family val="2"/>
          </rPr>
          <t>Includes new skylights to be added.</t>
        </r>
      </text>
    </comment>
    <comment ref="F41" authorId="0" shapeId="0" xr:uid="{00000000-0006-0000-0500-000003000000}">
      <text>
        <r>
          <rPr>
            <sz val="8"/>
            <color indexed="81"/>
            <rFont val="Arial"/>
            <family val="2"/>
          </rPr>
          <t xml:space="preserve">Ex:  1.7% to be indicated as 1.7 </t>
        </r>
      </text>
    </comment>
    <comment ref="D43" authorId="0" shapeId="0" xr:uid="{00000000-0006-0000-0500-000004000000}">
      <text>
        <r>
          <rPr>
            <sz val="9"/>
            <color indexed="81"/>
            <rFont val="Tahoma"/>
            <family val="2"/>
          </rPr>
          <t>Complete questions within Rows 33-41 before attempting to complete Fenestration Table below.</t>
        </r>
      </text>
    </comment>
    <comment ref="I44" authorId="0" shapeId="0" xr:uid="{00000000-0006-0000-0500-000005000000}">
      <text>
        <r>
          <rPr>
            <sz val="8"/>
            <color indexed="81"/>
            <rFont val="Arial"/>
            <family val="2"/>
          </rPr>
          <t>USI value for Repaired or replaced skylight assembly.</t>
        </r>
      </text>
    </comment>
    <comment ref="J44" authorId="0" shapeId="0" xr:uid="{00000000-0006-0000-0500-000006000000}">
      <text>
        <r>
          <rPr>
            <sz val="8"/>
            <color indexed="81"/>
            <rFont val="Arial"/>
            <family val="2"/>
          </rPr>
          <t>USI value for New or Repaired skylight assembly.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L10" authorId="0" shapeId="0" xr:uid="{00000000-0006-0000-0600-000001000000}">
      <text>
        <r>
          <rPr>
            <sz val="8"/>
            <color indexed="81"/>
            <rFont val="Arial"/>
            <family val="2"/>
          </rPr>
          <t>Adjusted to imperial W/sqft.</t>
        </r>
      </text>
    </comment>
    <comment ref="K47" authorId="0" shapeId="0" xr:uid="{00000000-0006-0000-0600-000002000000}">
      <text>
        <r>
          <rPr>
            <sz val="8"/>
            <color indexed="81"/>
            <rFont val="Arial"/>
            <family val="2"/>
          </rPr>
          <t>Total Design LP divided by Total Area.</t>
        </r>
      </text>
    </comment>
    <comment ref="L47" authorId="0" shapeId="0" xr:uid="{00000000-0006-0000-0600-000003000000}">
      <text>
        <r>
          <rPr>
            <sz val="8"/>
            <color indexed="81"/>
            <rFont val="Arial"/>
            <family val="2"/>
          </rPr>
          <t>Total LP allowance divided by Total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Zahra Teshnizi</author>
  </authors>
  <commentList>
    <comment ref="U1" authorId="0" shapeId="0" xr:uid="{00000000-0006-0000-0900-000001000000}">
      <text>
        <r>
          <rPr>
            <b/>
            <sz val="9"/>
            <color indexed="81"/>
            <rFont val="Tahoma"/>
            <family val="2"/>
          </rPr>
          <t>Zahra Teshnizi:</t>
        </r>
        <r>
          <rPr>
            <sz val="9"/>
            <color indexed="81"/>
            <rFont val="Tahoma"/>
            <family val="2"/>
          </rPr>
          <t xml:space="preserve">
http://evaluebc.bcassessment.ca/</t>
        </r>
      </text>
    </comment>
  </commentList>
</comments>
</file>

<file path=xl/sharedStrings.xml><?xml version="1.0" encoding="utf-8"?>
<sst xmlns="http://schemas.openxmlformats.org/spreadsheetml/2006/main" count="2674" uniqueCount="1294">
  <si>
    <t>Assembly #</t>
  </si>
  <si>
    <t>Wall</t>
  </si>
  <si>
    <t>Roof</t>
  </si>
  <si>
    <t>Floor</t>
  </si>
  <si>
    <t>Fenestration</t>
  </si>
  <si>
    <t>-</t>
  </si>
  <si>
    <t>Assembly Type</t>
  </si>
  <si>
    <t>Space Type</t>
  </si>
  <si>
    <t>Equipment Performance</t>
  </si>
  <si>
    <t>Part 3</t>
  </si>
  <si>
    <t>Table 3.2.2.2.</t>
  </si>
  <si>
    <t>Table 3.2.2.4.</t>
  </si>
  <si>
    <t>Table 3.2.3.1</t>
  </si>
  <si>
    <t>Above Ground Opaque Building Assembly</t>
  </si>
  <si>
    <t>Zone 4: &lt;3000</t>
  </si>
  <si>
    <t>Zone 5: 3000 to 3999</t>
  </si>
  <si>
    <t>Zone 6: 4000 to 4999</t>
  </si>
  <si>
    <t>Zone 7A: 5000 to 5999</t>
  </si>
  <si>
    <t>Zone 7B: 6000 to 6999</t>
  </si>
  <si>
    <r>
      <t xml:space="preserve">Zone 8: </t>
    </r>
    <r>
      <rPr>
        <sz val="11"/>
        <color theme="1"/>
        <rFont val="Calibri"/>
        <family val="2"/>
      </rPr>
      <t>≥ 7000</t>
    </r>
  </si>
  <si>
    <t>Component</t>
  </si>
  <si>
    <t>Assemblies in Contact with the Ground</t>
  </si>
  <si>
    <t>All Doors</t>
  </si>
  <si>
    <t>Walls</t>
  </si>
  <si>
    <t>Roofs</t>
  </si>
  <si>
    <t>Floors</t>
  </si>
  <si>
    <t>Doors</t>
  </si>
  <si>
    <t>Underground Walls</t>
  </si>
  <si>
    <t>Underground Roofs</t>
  </si>
  <si>
    <t>Underground Floors</t>
  </si>
  <si>
    <t>FDWR Requirements Article 3.2.1.4.</t>
  </si>
  <si>
    <t xml:space="preserve"> Table 6.2.2.1.</t>
  </si>
  <si>
    <t>Building Type</t>
  </si>
  <si>
    <r>
      <t>Lighting Power Density, W/m</t>
    </r>
    <r>
      <rPr>
        <vertAlign val="superscript"/>
        <sz val="10"/>
        <color theme="1"/>
        <rFont val="Helvetica LT Std"/>
        <family val="2"/>
      </rPr>
      <t>2</t>
    </r>
  </si>
  <si>
    <t>Automotive facility</t>
  </si>
  <si>
    <t>Convention centre</t>
  </si>
  <si>
    <t>Courthouse</t>
  </si>
  <si>
    <t>Dining: bar lounge/leisure</t>
  </si>
  <si>
    <r>
      <t xml:space="preserve">EF </t>
    </r>
    <r>
      <rPr>
        <sz val="10"/>
        <color theme="1"/>
        <rFont val="Calibri"/>
        <family val="2"/>
      </rPr>
      <t>≥ 2.1</t>
    </r>
  </si>
  <si>
    <t>Dining: cafeteria/fast food</t>
  </si>
  <si>
    <t>dining: family</t>
  </si>
  <si>
    <t>Dormitory</t>
  </si>
  <si>
    <t>Exercise centre</t>
  </si>
  <si>
    <t>Fire station</t>
  </si>
  <si>
    <t>Gymnasium</t>
  </si>
  <si>
    <t>Health care clinic</t>
  </si>
  <si>
    <t>Oil-fired, instantaneous; Input ≤ 61.5 kW</t>
  </si>
  <si>
    <t>Hospital</t>
  </si>
  <si>
    <t>Hotel/Motel</t>
  </si>
  <si>
    <t>Library</t>
  </si>
  <si>
    <t>Manufacturing facility</t>
  </si>
  <si>
    <t>Motion picture theatre</t>
  </si>
  <si>
    <t>Multi-unit residential building</t>
  </si>
  <si>
    <t>Museum</t>
  </si>
  <si>
    <t>Office</t>
  </si>
  <si>
    <t>Penitentiary</t>
  </si>
  <si>
    <t>Performing arts theatre</t>
  </si>
  <si>
    <t>Police station</t>
  </si>
  <si>
    <t>Post office</t>
  </si>
  <si>
    <t xml:space="preserve">Religious building </t>
  </si>
  <si>
    <t>Retail area</t>
  </si>
  <si>
    <t>School/university</t>
  </si>
  <si>
    <t>Sports arena</t>
  </si>
  <si>
    <t>Storage garage</t>
  </si>
  <si>
    <t>Town hall</t>
  </si>
  <si>
    <t>Transportation facility</t>
  </si>
  <si>
    <t>Warehouse</t>
  </si>
  <si>
    <t>SPVAC and SPVHP in cooling mode</t>
  </si>
  <si>
    <t>Workshop</t>
  </si>
  <si>
    <t>SPVHP in heating mode</t>
  </si>
  <si>
    <t>Atrium &lt; 6 m in height</t>
  </si>
  <si>
    <t>Atrium between 6 m and 12 m in height</t>
  </si>
  <si>
    <t>Atrium &gt; 12 m in height</t>
  </si>
  <si>
    <t>Audience seating area – permanent for auditorium</t>
  </si>
  <si>
    <t>Air-cooled</t>
  </si>
  <si>
    <t>Audience seating area – permanent for convention centre</t>
  </si>
  <si>
    <t>Audience seating area – permanent for gymnasium</t>
  </si>
  <si>
    <t>Audience seating area – permanent for motion picture theatre</t>
  </si>
  <si>
    <t>Audience seating area – permanent for penitentiary</t>
  </si>
  <si>
    <t>Audience seating area – permanent for performing arts theatre</t>
  </si>
  <si>
    <t>Direct-expansion ground-source heat pumps</t>
  </si>
  <si>
    <t>Audience seating area – permanent for religious building</t>
  </si>
  <si>
    <t>Audience seating area – permanent for sports arena</t>
  </si>
  <si>
    <t>Audience seating area – permanent other</t>
  </si>
  <si>
    <t>Banking activity area and offices</t>
  </si>
  <si>
    <t>Classroom/Lecture hall/Training room for penitentiary</t>
  </si>
  <si>
    <t>Classroom/Lecture hall/Training room other</t>
  </si>
  <si>
    <t>Computer/Server room</t>
  </si>
  <si>
    <t>Conference/Meeting/ Multi-purpose room</t>
  </si>
  <si>
    <t>Confinement cell</t>
  </si>
  <si>
    <t>Copy/Print room</t>
  </si>
  <si>
    <t>Corridor/Transition area for hospital</t>
  </si>
  <si>
    <t>Corridor/Transition area for manufacturing facility</t>
  </si>
  <si>
    <t>Corridor/Transition area for space designed to ANSI/IES RP-28 (and used primarily by residents)</t>
  </si>
  <si>
    <t>Corridor/Transition area other</t>
  </si>
  <si>
    <t>Courtroom</t>
  </si>
  <si>
    <t>Dining area for bar lounge/leisure dining</t>
  </si>
  <si>
    <t>Dining area for cafeteria/fast food dining</t>
  </si>
  <si>
    <t>Dining area for family dining</t>
  </si>
  <si>
    <t>Dining area for penitentiary</t>
  </si>
  <si>
    <t>EER = 9.5</t>
  </si>
  <si>
    <t>Dining area for space designed to ANSI/IES RP-28 (and used primarily by residents)</t>
  </si>
  <si>
    <t>Dining area other</t>
  </si>
  <si>
    <t>Dressing/Fitting room for performing arts theatre</t>
  </si>
  <si>
    <t>Electrical/Mechanical room</t>
  </si>
  <si>
    <t>Emergency vehicle garage</t>
  </si>
  <si>
    <t>Food preparation area</t>
  </si>
  <si>
    <t>Guest room</t>
  </si>
  <si>
    <t>Laboratory for classroom</t>
  </si>
  <si>
    <t>&lt; 19 kW</t>
  </si>
  <si>
    <t>Laboratory other</t>
  </si>
  <si>
    <t>≥ 19 kW and &lt; 40 kW</t>
  </si>
  <si>
    <t>Laundry/Washing area</t>
  </si>
  <si>
    <t>≥ 40 kW and &lt; 70 kW</t>
  </si>
  <si>
    <t>Loading dock – interior</t>
  </si>
  <si>
    <t>Lobby for elevator</t>
  </si>
  <si>
    <t>Lobby for hotel</t>
  </si>
  <si>
    <t>Lobby for motion picture theatre</t>
  </si>
  <si>
    <t>Lobby for performing arts theatre</t>
  </si>
  <si>
    <t>Lobby for space designed to ANSI/IES RP-28 (and used primarily by residents)</t>
  </si>
  <si>
    <t>Lobby other</t>
  </si>
  <si>
    <t>Locker room</t>
  </si>
  <si>
    <t>Lounge/Break room for health care facility</t>
  </si>
  <si>
    <t>Lounge/Break room other</t>
  </si>
  <si>
    <t>Office open plan</t>
  </si>
  <si>
    <t>Pharmacy area</t>
  </si>
  <si>
    <t>Sales area</t>
  </si>
  <si>
    <t>Seating area – general</t>
  </si>
  <si>
    <t>Stairway</t>
  </si>
  <si>
    <t>The LPD and lighting control requirements for a stairway shall be the same as those for the space containing the stairway.</t>
  </si>
  <si>
    <t>Stairwell</t>
  </si>
  <si>
    <t>Storage garage – interior</t>
  </si>
  <si>
    <t>Vehicle maintenance area</t>
  </si>
  <si>
    <t>Washroom for space designed to ANSI/IES RP-28 (and used primarily by residents)</t>
  </si>
  <si>
    <t>Washroom other</t>
  </si>
  <si>
    <t>≥ 70 kW</t>
  </si>
  <si>
    <t>Convention centre – exhibit space</t>
  </si>
  <si>
    <t>Dormitory – living quarters</t>
  </si>
  <si>
    <t>Fire station – sleeping quarters</t>
  </si>
  <si>
    <t>Gymnasium/Fitness centre exercise area</t>
  </si>
  <si>
    <t>Gymnasium/Fitness centre playing area</t>
  </si>
  <si>
    <t>Health care facility exam/treatment room</t>
  </si>
  <si>
    <t>Health care facility imaging room</t>
  </si>
  <si>
    <t>Health care facility medical supply room</t>
  </si>
  <si>
    <t>Health care facility nursery</t>
  </si>
  <si>
    <t>Health care facility nurses' station</t>
  </si>
  <si>
    <t>Health care facility operating room</t>
  </si>
  <si>
    <t>Health care facility patient room</t>
  </si>
  <si>
    <t>Health care facility physical therapy room</t>
  </si>
  <si>
    <t>Health care facility recovery room</t>
  </si>
  <si>
    <t>Library reading area</t>
  </si>
  <si>
    <t>Library stacks</t>
  </si>
  <si>
    <t>Manufacturing facility detailed manufacturing area</t>
  </si>
  <si>
    <t>Manufacturing facility equipment room</t>
  </si>
  <si>
    <t>Manufacturing facility extra high bay area (&gt; 15 m floor-to-ceiling height)</t>
  </si>
  <si>
    <t>Manufacturing facility high bay area (7.5 m to 15 m floor-to-ceiling height)</t>
  </si>
  <si>
    <t>Manufacturing facility low bay area (&lt; 7.5 m floor-to-ceiling height)</t>
  </si>
  <si>
    <t>All capacities</t>
  </si>
  <si>
    <t>Museum general exhibition area</t>
  </si>
  <si>
    <t>Museum restoration room</t>
  </si>
  <si>
    <t>Post office – sorting area</t>
  </si>
  <si>
    <t>Religious building fellowship hall</t>
  </si>
  <si>
    <t>Religious building worship/pulpit/choir area</t>
  </si>
  <si>
    <t>Retail facility dressing/fitting room</t>
  </si>
  <si>
    <t xml:space="preserve">Retail facility mall concourse </t>
  </si>
  <si>
    <t>Space designed to ANSI/IES RP-28 chapel (used primarily by residents)</t>
  </si>
  <si>
    <t>Space designed to ANSI/IES RP-28 recreation room (used primarily by residents)</t>
  </si>
  <si>
    <t>Sports arena – playing area Class I facility</t>
  </si>
  <si>
    <t>Sports arena – playing area Class II facility</t>
  </si>
  <si>
    <t>Sports arena – playing area Class III facility</t>
  </si>
  <si>
    <t>Sports arena – playing area Class IV facility</t>
  </si>
  <si>
    <t>Transportation facility airport concourse</t>
  </si>
  <si>
    <t>Transportation facility baggage/carousel area</t>
  </si>
  <si>
    <t>Transportation facility terminal ticket counter</t>
  </si>
  <si>
    <t>Warehouse – storage area medium to bulky palletized items</t>
  </si>
  <si>
    <t>Warehouse – storage area small hand-carried items</t>
  </si>
  <si>
    <t>Table 5.2.12.2.</t>
  </si>
  <si>
    <t>Climate Zone</t>
  </si>
  <si>
    <t xml:space="preserve">City </t>
  </si>
  <si>
    <t>Zone</t>
  </si>
  <si>
    <t>Yes</t>
  </si>
  <si>
    <t>Zone 4 &lt; 3000 HDD</t>
  </si>
  <si>
    <t>Type of Building</t>
  </si>
  <si>
    <t>No</t>
  </si>
  <si>
    <t>Zone 5 3000 to 3999 HDD</t>
  </si>
  <si>
    <t>New</t>
  </si>
  <si>
    <t>N/A</t>
  </si>
  <si>
    <t>Zone 6 4000 to 4999 HDD</t>
  </si>
  <si>
    <t>Addition to existing building</t>
  </si>
  <si>
    <t>Zone 7A 5000 to 5999 HDD</t>
  </si>
  <si>
    <t>Zone 7B 6000 to 6999 HDD</t>
  </si>
  <si>
    <r>
      <t xml:space="preserve">Zone 8 </t>
    </r>
    <r>
      <rPr>
        <sz val="11"/>
        <color theme="1"/>
        <rFont val="Calibri"/>
        <family val="2"/>
      </rPr>
      <t>≥ 7000 HDD</t>
    </r>
  </si>
  <si>
    <t>Building Area Method</t>
  </si>
  <si>
    <t>Space-by-Space Method</t>
  </si>
  <si>
    <t>Help Messages</t>
  </si>
  <si>
    <t>Message 1</t>
  </si>
  <si>
    <t>Certain NECB requirements are climatic zone dependant. Please refer to Table C-1 for to find the number of heating degree-days (HDD) for your building location and enter the number of HDDs for your building location. If the building is semi-heated select the appropriate value from the 'Degree-Days Below 15C' column and enter the value under the "Heating Degree Days 15C" field.</t>
  </si>
  <si>
    <t>Message 2</t>
  </si>
  <si>
    <t>A building with a design set-point temperature less that 15C is considered to be 'semi-heated'.</t>
  </si>
  <si>
    <t>Message 3</t>
  </si>
  <si>
    <t>For additional information on calculating building envelope areas, please refer to Article 3.1.1.6.</t>
  </si>
  <si>
    <t>Building Address :</t>
  </si>
  <si>
    <t>Building Permit Application No.:</t>
  </si>
  <si>
    <t>Tenancy Address :</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</si>
  <si>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</si>
  <si>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IMPORTANT - Submission Format and Process:</t>
  </si>
  <si>
    <t>Space Use, Area &amp; Performance Information</t>
  </si>
  <si>
    <t>Primary Use/Area:</t>
  </si>
  <si>
    <t>TI Space(s)</t>
  </si>
  <si>
    <t>Second Use/Area:</t>
  </si>
  <si>
    <t>Tertiary Use/Area:</t>
  </si>
  <si>
    <t>Is public access via an outdoor entrance?</t>
  </si>
  <si>
    <r>
      <t>Total Area (m</t>
    </r>
    <r>
      <rPr>
        <vertAlign val="superscript"/>
        <sz val="10"/>
        <rFont val="Arial"/>
        <family val="2"/>
      </rPr>
      <t>2</t>
    </r>
    <r>
      <rPr>
        <sz val="10"/>
        <rFont val="Arial"/>
        <family val="2"/>
      </rPr>
      <t>):</t>
    </r>
  </si>
  <si>
    <t>Building Use Description</t>
  </si>
  <si>
    <t>Is existing outdoor entrance being modified?</t>
  </si>
  <si>
    <t>Neighbourhood Energy (N/E) Systems</t>
  </si>
  <si>
    <t>Rz Cond's</t>
  </si>
  <si>
    <t xml:space="preserve">EUI required: </t>
  </si>
  <si>
    <t xml:space="preserve">Energy reduction: </t>
  </si>
  <si>
    <t xml:space="preserve">LEED ver: </t>
  </si>
  <si>
    <t xml:space="preserve">LEED targets: </t>
  </si>
  <si>
    <t xml:space="preserve">achieved: </t>
  </si>
  <si>
    <t>Renewable / High Performance Energy Systems</t>
  </si>
  <si>
    <t>- Renewable Energy systems:</t>
  </si>
  <si>
    <t>- High Performance Energy systems:</t>
  </si>
  <si>
    <t xml:space="preserve">If within a Neighbourhood Energy area, indicate which system: </t>
  </si>
  <si>
    <t>Base Building's N/E status:</t>
  </si>
  <si>
    <t>TI's thermal energy requirement:</t>
  </si>
  <si>
    <t xml:space="preserve">Are Reg'd Professionals involved with this project? </t>
  </si>
  <si>
    <t xml:space="preserve">Applicability: </t>
  </si>
  <si>
    <t>Energy Statements on Drawings</t>
  </si>
  <si>
    <t>Dwg #:</t>
  </si>
  <si>
    <t>or;</t>
  </si>
  <si>
    <t>Building Envelope Energy Perf Comparison Calc</t>
  </si>
  <si>
    <t>Complies with NECB Envelope Alterations (2.1.1)</t>
  </si>
  <si>
    <t>Drawing: Reflected Ceiling Plan</t>
  </si>
  <si>
    <t>Categories of Alterations</t>
  </si>
  <si>
    <t>vancouver.ca/home-property-development/large-building-energy-requirements-forms-checklists.aspx</t>
  </si>
  <si>
    <t>DOC/2012/155502</t>
  </si>
  <si>
    <t>Version:</t>
  </si>
  <si>
    <t>Drop Down Boxes</t>
  </si>
  <si>
    <t>Box 1</t>
  </si>
  <si>
    <t>Box 2</t>
  </si>
  <si>
    <t>Renewable Energy</t>
  </si>
  <si>
    <t>Box 4</t>
  </si>
  <si>
    <t>Box 6</t>
  </si>
  <si>
    <t>N/E</t>
  </si>
  <si>
    <t>Box 8</t>
  </si>
  <si>
    <t>X</t>
  </si>
  <si>
    <t>Use Base Building N/E System</t>
  </si>
  <si>
    <t>Photovoltaic systems</t>
  </si>
  <si>
    <t>Repair</t>
  </si>
  <si>
    <t>None</t>
  </si>
  <si>
    <t>Solar Thermal systems</t>
  </si>
  <si>
    <t>Bio-fuel based energy</t>
  </si>
  <si>
    <t>Geothermal Heating</t>
  </si>
  <si>
    <t>Geothermal Electric</t>
  </si>
  <si>
    <t>Low-impact Hydro Electric</t>
  </si>
  <si>
    <t>Wave &amp; Tidal Power</t>
  </si>
  <si>
    <t>LEED Version</t>
  </si>
  <si>
    <t>LEED Certif</t>
  </si>
  <si>
    <t>Building Use(s)</t>
  </si>
  <si>
    <t>Building Use description will appear here.</t>
  </si>
  <si>
    <t>LEED v1.0</t>
  </si>
  <si>
    <t>Unknown (Core &amp; Shell)</t>
  </si>
  <si>
    <t>Use this designation if interior space design is not part of this scope of work.  To be defined during TI (Tenant Improvement) design stage.</t>
  </si>
  <si>
    <t>LEED v1.1</t>
  </si>
  <si>
    <t>Platinum</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</si>
  <si>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</si>
  <si>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</si>
  <si>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LEED 2009</t>
  </si>
  <si>
    <t>Gold</t>
  </si>
  <si>
    <t>Data Centre</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</si>
  <si>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</si>
  <si>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LEED Mid Rise</t>
  </si>
  <si>
    <t>Silver</t>
  </si>
  <si>
    <t>Distribution Centre</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</si>
  <si>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</si>
  <si>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LEED v4</t>
  </si>
  <si>
    <t>Certified</t>
  </si>
  <si>
    <t>Education (Adult C Educ)</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</si>
  <si>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</si>
  <si>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Education (College/Univ)</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</si>
  <si>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</si>
  <si>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Education (K-12)</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</si>
  <si>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</si>
  <si>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LEED Type</t>
  </si>
  <si>
    <t>Education (Pre/Daycare)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</si>
  <si>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</si>
  <si>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Education (Vocational)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</si>
  <si>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</si>
  <si>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Food (Fast Food Rest)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</si>
  <si>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</si>
  <si>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NC - New Const'n</t>
  </si>
  <si>
    <t>Food (Restaurant)</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</si>
  <si>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</si>
  <si>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CS - Core &amp; Shell</t>
  </si>
  <si>
    <t>Food Sales (specialty)</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</si>
  <si>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</si>
  <si>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</si>
  <si>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</si>
  <si>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Gov (Convention Ctr)</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</si>
  <si>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</si>
  <si>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High Performance Energy</t>
  </si>
  <si>
    <t>Gov (Courthouse)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</si>
  <si>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</si>
  <si>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Gov (Fire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</si>
  <si>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</si>
  <si>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Gov (Library)</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</si>
  <si>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</si>
  <si>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Ground Source Heat Pump</t>
  </si>
  <si>
    <t>Gov (Police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</si>
  <si>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</si>
  <si>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Air Source Heat Pump</t>
  </si>
  <si>
    <t>Gov (Post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</si>
  <si>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</si>
  <si>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Waste Heat Recovery (All types)</t>
  </si>
  <si>
    <t>Gov (Prison)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</si>
  <si>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</si>
  <si>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Hotel</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</si>
  <si>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</si>
  <si>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Laboratory</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</si>
  <si>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</si>
  <si>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Manuf/Indust Plant</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</si>
  <si>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</si>
  <si>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Medical (Amb Surg Ctr)</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</si>
  <si>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</si>
  <si>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Applicability</t>
  </si>
  <si>
    <t>Medical (Clinic/Emerg)</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</si>
  <si>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</si>
  <si>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Medical (Hospital)</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</si>
  <si>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</si>
  <si>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Applies</t>
  </si>
  <si>
    <t>Medical (PT/Rehab)</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</si>
  <si>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</si>
  <si>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Medical (Vet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</si>
  <si>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</si>
  <si>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 xml:space="preserve"> </t>
  </si>
  <si>
    <t>Medical Office</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</si>
  <si>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</si>
  <si>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Base Building's N/E status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</si>
  <si>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</si>
  <si>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Office (Financial)</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</si>
  <si>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</si>
  <si>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Connected to N/E System</t>
  </si>
  <si>
    <t>Other</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</si>
  <si>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</si>
  <si>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Not Connected to N/E System</t>
  </si>
  <si>
    <t>Other (Education)</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</si>
  <si>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</si>
  <si>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(Entertainment)</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</si>
  <si>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</si>
  <si>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(Lodging/Res)</t>
  </si>
  <si>
    <t>Other – Lodging/Residential refers to buildings used for residential purposes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</si>
  <si>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(Mall)</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</si>
  <si>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</si>
  <si>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(Public Services)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</si>
  <si>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</si>
  <si>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Neighbourhood Energy Systems</t>
  </si>
  <si>
    <t>Other (Recreation)</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</si>
  <si>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</si>
  <si>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(Rest/Bar)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</si>
  <si>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</si>
  <si>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</si>
  <si>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</si>
  <si>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Choose One</t>
  </si>
  <si>
    <t>Other (Specialty Hosp)</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</si>
  <si>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</si>
  <si>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Other (Stadium)</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</si>
  <si>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</si>
  <si>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Creative Energy (Central Heat) N/E system</t>
  </si>
  <si>
    <t>Other (Tech)</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</si>
  <si>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</si>
  <si>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City Owned False Creek NEU Service Area</t>
  </si>
  <si>
    <t>Other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</si>
  <si>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</si>
  <si>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East Fraserlands (River District) N/E system</t>
  </si>
  <si>
    <t>Parking</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</si>
  <si>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</si>
  <si>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r>
      <t>Total site of 8,000 m</t>
    </r>
    <r>
      <rPr>
        <vertAlign val="superscript"/>
        <sz val="8"/>
        <rFont val="Arial"/>
        <family val="2"/>
      </rPr>
      <t>2</t>
    </r>
    <r>
      <rPr>
        <sz val="8"/>
        <rFont val="Arial"/>
        <family val="2"/>
      </rPr>
      <t xml:space="preserve"> or greater</t>
    </r>
  </si>
  <si>
    <t>Personal Services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</si>
  <si>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</si>
  <si>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r>
      <t>Total new development of 45,000 m</t>
    </r>
    <r>
      <rPr>
        <vertAlign val="superscript"/>
        <sz val="8"/>
        <rFont val="Arial"/>
        <family val="2"/>
      </rPr>
      <t>2</t>
    </r>
    <r>
      <rPr>
        <sz val="8"/>
        <rFont val="Arial"/>
        <family val="2"/>
      </rPr>
      <t xml:space="preserve"> or greater</t>
    </r>
  </si>
  <si>
    <t>Rec (Aquarium)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</si>
  <si>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</si>
  <si>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Rec (Arena - indoor)</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</si>
  <si>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</si>
  <si>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Rec (Bar/Nightclub)</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</si>
  <si>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</si>
  <si>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Rec (Bowling Alley)</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</si>
  <si>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</si>
  <si>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Rec (Casino)</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</si>
  <si>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</si>
  <si>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Rec (Fitness Ctr/Gym)</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</si>
  <si>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</si>
  <si>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Rec (Ice/Curling Rink)</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</si>
  <si>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</si>
  <si>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Renewable &amp; HP Energies</t>
  </si>
  <si>
    <t>Rec (Movie Theatre)</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</si>
  <si>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</si>
  <si>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Rec (Museum)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</si>
  <si>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</si>
  <si>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Rec (Performing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</si>
  <si>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</si>
  <si>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Rec (Race Track)</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</si>
  <si>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</si>
  <si>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Rec (Roller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</si>
  <si>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</si>
  <si>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Rec (Social/Mtg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</si>
  <si>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</si>
  <si>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Rec (Stadium -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</si>
  <si>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</si>
  <si>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(Stadium -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</si>
  <si>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</si>
  <si>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</si>
  <si>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</si>
  <si>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Rec (Zoo)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</si>
  <si>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</si>
  <si>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Residential (Barracks)</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</si>
  <si>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</si>
  <si>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(Hall/Dorm)</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</si>
  <si>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</si>
  <si>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 (Multifamily-Common Areas)</t>
  </si>
  <si>
    <t>Multifamily-Common Areas refers only to the common areas of residential buildings that contain more than two residential living units. These properties may be high rise buildings (4 or more stories), or mixed use buildings of 3 stories or less. Occupants of these buildings may include tenants, cooperators, and/or individual owners.   IMPORTANT:  Work done on the building's envelope is considered base building work and should use this checklist. For work done within residential suites, applicants are to use the Alterations to Residential Suites checklist.</t>
  </si>
  <si>
    <t>Residential (Senior Care)</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</si>
  <si>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</si>
  <si>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Retail</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</si>
  <si>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</si>
  <si>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Retail (Auto Dealership)</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</si>
  <si>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</si>
  <si>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Retail (Conv w Gas Stn)</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</si>
  <si>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</si>
  <si>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Retail (Convenience St)</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</si>
  <si>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</si>
  <si>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Retail (Lifestyle Ctr)</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</si>
  <si>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</si>
  <si>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Retail (Mall - enclosed)</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</si>
  <si>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</si>
  <si>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Retail (Repair: Car/Shoe)</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</si>
  <si>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</si>
  <si>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Retail (Strip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</si>
  <si>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</si>
  <si>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Retail (Supermkt/Groc)</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</si>
  <si>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</si>
  <si>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Retail (Wholesale Club)</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</si>
  <si>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</si>
  <si>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Self 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</si>
  <si>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</si>
  <si>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Trans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</si>
  <si>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</si>
  <si>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Warehouse (Non-Refrig)</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</si>
  <si>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</si>
  <si>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Warehouse (Refrig)</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</si>
  <si>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</si>
  <si>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</si>
  <si>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</si>
  <si>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Building Address</t>
  </si>
  <si>
    <t>Building Envelope Compliance Table (tab below)</t>
  </si>
  <si>
    <t>Service Water Htg Compliance Table (tab below)</t>
  </si>
  <si>
    <t>Type of Alteration</t>
  </si>
  <si>
    <t>Design</t>
  </si>
  <si>
    <t>Type of Alt</t>
  </si>
  <si>
    <t>Slab</t>
  </si>
  <si>
    <t>Door</t>
  </si>
  <si>
    <t>Glazing</t>
  </si>
  <si>
    <t>Existing</t>
  </si>
  <si>
    <t>Yes/No</t>
  </si>
  <si>
    <t xml:space="preserve"> Building's horizontal fenestration;</t>
  </si>
  <si>
    <t>Added and Altered Fenestration Assemblies</t>
  </si>
  <si>
    <t>VLOOKUP Table</t>
  </si>
  <si>
    <t>Tenant Address:</t>
  </si>
  <si>
    <t>Building Address:</t>
  </si>
  <si>
    <t>Roof (w grnd)</t>
  </si>
  <si>
    <t>Wall (w grnd)</t>
  </si>
  <si>
    <t>Reconstructed and Altered Opaque Assemblies</t>
  </si>
  <si>
    <t>Building Permit Application #:</t>
  </si>
  <si>
    <t>Email:</t>
  </si>
  <si>
    <t>Telephone:</t>
  </si>
  <si>
    <t>Contact Person:</t>
  </si>
  <si>
    <t>Designer of Rec:</t>
  </si>
  <si>
    <r>
      <t xml:space="preserve">Code or Allowable       </t>
    </r>
    <r>
      <rPr>
        <b/>
        <sz val="9"/>
        <color theme="1"/>
        <rFont val="Arial"/>
        <family val="2"/>
      </rPr>
      <t>(USI / U)</t>
    </r>
  </si>
  <si>
    <r>
      <t>Assembly USI</t>
    </r>
    <r>
      <rPr>
        <b/>
        <vertAlign val="subscript"/>
        <sz val="10"/>
        <color theme="1"/>
        <rFont val="Arial"/>
        <family val="2"/>
      </rPr>
      <t>max</t>
    </r>
    <r>
      <rPr>
        <b/>
        <sz val="10"/>
        <color theme="1"/>
        <rFont val="Arial"/>
        <family val="2"/>
      </rPr>
      <t xml:space="preserve"> Value  </t>
    </r>
    <r>
      <rPr>
        <b/>
        <sz val="9"/>
        <color theme="1"/>
        <rFont val="Arial"/>
        <family val="2"/>
      </rPr>
      <t>(W/(m</t>
    </r>
    <r>
      <rPr>
        <b/>
        <vertAlign val="superscript"/>
        <sz val="9"/>
        <color theme="1"/>
        <rFont val="Arial"/>
        <family val="2"/>
      </rPr>
      <t>2</t>
    </r>
    <r>
      <rPr>
        <b/>
        <sz val="9"/>
        <color theme="1"/>
        <rFont val="Arial"/>
        <family val="2"/>
      </rPr>
      <t>∙K))</t>
    </r>
  </si>
  <si>
    <t>NECB Part 4)  Lighting</t>
  </si>
  <si>
    <t>NECB Part 3)  Building Envelope</t>
  </si>
  <si>
    <t>NECB Part 5)  HVAC</t>
  </si>
  <si>
    <t>NECB Part 6) Service Water Htg</t>
  </si>
  <si>
    <t>New (replace)</t>
  </si>
  <si>
    <t>New (add)</t>
  </si>
  <si>
    <r>
      <t xml:space="preserve">Code or Max Allowable       </t>
    </r>
    <r>
      <rPr>
        <b/>
        <sz val="9"/>
        <color theme="1"/>
        <rFont val="Arial"/>
        <family val="2"/>
      </rPr>
      <t>(USI / U)</t>
    </r>
  </si>
  <si>
    <t xml:space="preserve">   i) Skylight is being repaired/replaced/added?</t>
  </si>
  <si>
    <t xml:space="preserve"> Building's vertical fenestration (Door or Glazing);</t>
  </si>
  <si>
    <t xml:space="preserve">   i) Door or Glazing is being repaired/replaced/added?</t>
  </si>
  <si>
    <t>SL =</t>
  </si>
  <si>
    <t>EF =</t>
  </si>
  <si>
    <t>Code</t>
  </si>
  <si>
    <t>Assembly Name / Description</t>
  </si>
  <si>
    <t>Assembly # / Tag</t>
  </si>
  <si>
    <t>Skylight</t>
  </si>
  <si>
    <t>0.757  /  0.133</t>
  </si>
  <si>
    <t>0.568  /  0.100</t>
  </si>
  <si>
    <t>Lighting Power Density by Building Type for Use with the Building Area Method (Forming Part of Sentences 4.2.1.5.(1), (4) and (5))</t>
  </si>
  <si>
    <t>Lighting Power Density by Space Type for Use with Space by Space Method</t>
  </si>
  <si>
    <t>ID #</t>
  </si>
  <si>
    <r>
      <t xml:space="preserve">LPD </t>
    </r>
    <r>
      <rPr>
        <b/>
        <sz val="8"/>
        <color theme="1"/>
        <rFont val="Arial"/>
        <family val="2"/>
      </rPr>
      <t>(W/ft</t>
    </r>
    <r>
      <rPr>
        <b/>
        <vertAlign val="superscript"/>
        <sz val="8"/>
        <color theme="1"/>
        <rFont val="Arial"/>
        <family val="2"/>
      </rPr>
      <t>2</t>
    </r>
    <r>
      <rPr>
        <b/>
        <sz val="8"/>
        <color theme="1"/>
        <rFont val="Arial"/>
        <family val="2"/>
      </rPr>
      <t>)</t>
    </r>
  </si>
  <si>
    <t>Interior Space</t>
  </si>
  <si>
    <t>Code Allowable LP</t>
  </si>
  <si>
    <r>
      <t>Assembly USI</t>
    </r>
    <r>
      <rPr>
        <b/>
        <vertAlign val="subscript"/>
        <sz val="10"/>
        <color theme="1"/>
        <rFont val="Arial"/>
        <family val="2"/>
      </rPr>
      <t>max</t>
    </r>
    <r>
      <rPr>
        <b/>
        <sz val="10"/>
        <color theme="1"/>
        <rFont val="Arial"/>
        <family val="2"/>
      </rPr>
      <t xml:space="preserve"> Value  </t>
    </r>
    <r>
      <rPr>
        <b/>
        <sz val="8"/>
        <color theme="1"/>
        <rFont val="Arial"/>
        <family val="2"/>
      </rPr>
      <t>(W/(m</t>
    </r>
    <r>
      <rPr>
        <b/>
        <vertAlign val="superscript"/>
        <sz val="8"/>
        <color theme="1"/>
        <rFont val="Arial"/>
        <family val="2"/>
      </rPr>
      <t>2</t>
    </r>
    <r>
      <rPr>
        <b/>
        <sz val="8"/>
        <color theme="1"/>
        <rFont val="Arial"/>
        <family val="2"/>
      </rPr>
      <t>∙K))</t>
    </r>
  </si>
  <si>
    <r>
      <t xml:space="preserve">Equipment Performance                               </t>
    </r>
    <r>
      <rPr>
        <b/>
        <sz val="8"/>
        <color theme="1"/>
        <rFont val="Arial"/>
        <family val="2"/>
      </rPr>
      <t xml:space="preserve"> (AFUE, CoP, EER, E</t>
    </r>
    <r>
      <rPr>
        <b/>
        <vertAlign val="subscript"/>
        <sz val="8"/>
        <color theme="1"/>
        <rFont val="Arial"/>
        <family val="2"/>
      </rPr>
      <t>t</t>
    </r>
    <r>
      <rPr>
        <b/>
        <sz val="8"/>
        <color theme="1"/>
        <rFont val="Arial"/>
        <family val="2"/>
      </rPr>
      <t>, SEER)</t>
    </r>
  </si>
  <si>
    <t>STEP 1:  Review the applicability of the energy process to your project</t>
  </si>
  <si>
    <r>
      <rPr>
        <b/>
        <u/>
        <sz val="10"/>
        <color indexed="10"/>
        <rFont val="Arial"/>
        <family val="2"/>
      </rPr>
      <t>IMPORTANT</t>
    </r>
    <r>
      <rPr>
        <b/>
        <u/>
        <sz val="10"/>
        <rFont val="Arial"/>
        <family val="2"/>
      </rPr>
      <t xml:space="preserve">   Energy Checklist Process:   Applicability</t>
    </r>
  </si>
  <si>
    <r>
      <t xml:space="preserve">Some project types do not need to complete the energy checklist process. Projects where the </t>
    </r>
    <r>
      <rPr>
        <u/>
        <sz val="10"/>
        <rFont val="Arial"/>
        <family val="2"/>
      </rPr>
      <t>entire</t>
    </r>
    <r>
      <rPr>
        <sz val="10"/>
        <rFont val="Arial"/>
        <family val="2"/>
      </rPr>
      <t xml:space="preserve"> scope of work is limited to that listed on the Energy Checklist Exemption form are exempt from the energy checklist and submission process. </t>
    </r>
  </si>
  <si>
    <r>
      <rPr>
        <u/>
        <sz val="10"/>
        <color indexed="10"/>
        <rFont val="Arial"/>
        <family val="2"/>
      </rPr>
      <t>How to apply for an exemption from the energy checklist process:</t>
    </r>
    <r>
      <rPr>
        <sz val="10"/>
        <rFont val="Arial"/>
        <family val="2"/>
      </rPr>
      <t xml:space="preserve">  Projects eligible for the energy checklist exemption can submit a completed Energy Checklist Exemption form found within the "Energy Requirements for Tenant Improvements" document (link below). Simply print out the exemption form and indicate the applicable project type(s). Include a hardcopy of the completed exemption form with your building permit application package.</t>
    </r>
    <r>
      <rPr>
        <sz val="10"/>
        <color indexed="10"/>
        <rFont val="Arial"/>
        <family val="2"/>
      </rPr>
      <t/>
    </r>
  </si>
  <si>
    <r>
      <rPr>
        <b/>
        <sz val="10"/>
        <color indexed="10"/>
        <rFont val="Arial"/>
        <family val="2"/>
      </rPr>
      <t>IMPORTANT:</t>
    </r>
    <r>
      <rPr>
        <sz val="10"/>
        <rFont val="Arial"/>
        <family val="2"/>
      </rPr>
      <t xml:space="preserve"> Applying the Energy Checklist Exemption to an ineligible project will result in the building permit application being rejected on the basis of insufficient energy documentation.</t>
    </r>
  </si>
  <si>
    <r>
      <rPr>
        <u/>
        <sz val="10"/>
        <rFont val="Arial"/>
        <family val="2"/>
      </rPr>
      <t xml:space="preserve">Any project where the scope of work involves </t>
    </r>
    <r>
      <rPr>
        <u/>
        <sz val="10"/>
        <color indexed="10"/>
        <rFont val="Arial"/>
        <family val="2"/>
      </rPr>
      <t>energy components of the building's systems,</t>
    </r>
    <r>
      <rPr>
        <sz val="10"/>
        <rFont val="Arial"/>
        <family val="2"/>
      </rPr>
      <t xml:space="preserve"> such as building envelope insulation, exterior doors or glazing/skylights, motors (&gt;1 HP), burners, coils, heat exchangers, transformers, receptacles, lights, and/or controls for HVAC/Lighting/Service Water Heating systems, </t>
    </r>
    <r>
      <rPr>
        <u/>
        <sz val="10"/>
        <rFont val="Arial"/>
        <family val="2"/>
      </rPr>
      <t>is required to complete the energy checklist and submission process.</t>
    </r>
  </si>
  <si>
    <t>Access the Energy Checklist Exemption form (within the Energy Requirements for Tenant Improvements document)</t>
  </si>
  <si>
    <t>STEP 2:  Review the Training Videos on how to use and apply the energy checklist and documentation</t>
  </si>
  <si>
    <t>Tutorials:   Training Videos</t>
  </si>
  <si>
    <t>In January 2016, the City of Vancouver began providing web-based training videos to assist applicants with the energy checklists needed for building permit applications. These training videos are accessible via the following link:</t>
  </si>
  <si>
    <t>Access the energy checklist Training Videos</t>
  </si>
  <si>
    <t xml:space="preserve">STEP 3:  Review the details for submission of energy documentation </t>
  </si>
  <si>
    <t>Submission Format and Process</t>
  </si>
  <si>
    <r>
      <t xml:space="preserve">The content of this submission is to reflect </t>
    </r>
    <r>
      <rPr>
        <u/>
        <sz val="10"/>
        <rFont val="Arial"/>
        <family val="2"/>
      </rPr>
      <t>the scope of work only</t>
    </r>
    <r>
      <rPr>
        <sz val="10"/>
        <rFont val="Arial"/>
        <family val="2"/>
      </rPr>
      <t>, and not the base building equipment or envelope characteristics.</t>
    </r>
  </si>
  <si>
    <t>Occupancy Permit Application Stage</t>
  </si>
  <si>
    <t>Complete the Occupancy Permit portion of the same energy checklist finalized during the building permit stage, then submit with your occupancy permit application.</t>
  </si>
  <si>
    <r>
      <t xml:space="preserve">Check the appropriate box that confirms whether or not the building permit stage energy checklist still accurately reflects the completed project.  If not, then indicate this and resubmit the appropriate energy compliance forms needed to update the energy documents for this project.  Resubmit </t>
    </r>
    <r>
      <rPr>
        <u/>
        <sz val="10"/>
        <rFont val="Arial"/>
        <family val="2"/>
      </rPr>
      <t>only the forms needed</t>
    </r>
    <r>
      <rPr>
        <sz val="10"/>
        <rFont val="Arial"/>
        <family val="2"/>
      </rPr>
      <t xml:space="preserve"> to accurately reflect the changes made during the construction phase.</t>
    </r>
  </si>
  <si>
    <t>STEP 4:  As needed, review detailed information to assist with the completion of the energy documentation</t>
  </si>
  <si>
    <t>i)</t>
  </si>
  <si>
    <t>ii)</t>
  </si>
  <si>
    <t>the scope of work includes one or more of the following classifications:  Repair, Minor Renovation, Major Renovation, Reconstruction, Additions, Changes of Major Occupancy Classification</t>
  </si>
  <si>
    <t>Review the training videos - link provided above.</t>
  </si>
  <si>
    <t>The checklist is divided into three parts;</t>
  </si>
  <si>
    <t>iii)</t>
  </si>
  <si>
    <r>
      <t xml:space="preserve">The content of this submission is to reflect the project's </t>
    </r>
    <r>
      <rPr>
        <u/>
        <sz val="10"/>
        <color indexed="10"/>
        <rFont val="Arial"/>
        <family val="2"/>
      </rPr>
      <t>scope of work only</t>
    </r>
    <r>
      <rPr>
        <sz val="10"/>
        <color indexed="10"/>
        <rFont val="Arial"/>
        <family val="2"/>
      </rPr>
      <t xml:space="preserve">, and not the base building equipment or envelope characteristics. </t>
    </r>
  </si>
  <si>
    <t>Specific information about how to apply and complete the energy sections can be found below.</t>
  </si>
  <si>
    <t>General Building Data</t>
  </si>
  <si>
    <t>Provide information about the building and project. Review the Samples (see tabs at bottom of screen) and complete the building and/or tenancy address information as per the samples.</t>
  </si>
  <si>
    <t>Indicate the area of each space listed in square meters. Also, indicate the total area of all spaces involved in the alteration project, when grouped as;</t>
  </si>
  <si>
    <t>"Non-residential Conditioned Space":</t>
  </si>
  <si>
    <t>Spaces pertaining to Commercial, Retail, Industrial, Institutional uses etc.</t>
  </si>
  <si>
    <t>"Residential Conditioned Space":</t>
  </si>
  <si>
    <t>Common areas in residential buildings including building envelope work of residential suites</t>
  </si>
  <si>
    <t>"Semiheated Space":</t>
  </si>
  <si>
    <t>Spaces not fully "conditioned". Typically storage areas or work garages with overhead doors that are often opened or left open. Basically, not designed to maintain 22C.</t>
  </si>
  <si>
    <t>(Note that the term "Conditioned" is meant to indicate "heated" and/or "air-conditioned" and suitable for continuous occupancy, as opposed to semiheated storage spaces not meant to be occupied.)</t>
  </si>
  <si>
    <t>(Neighbourhood energy systems are energy supply systems such as the steam system in Gastown that supplies heat to buildings typically through below grade tie-in and heat exchanger systems)</t>
  </si>
  <si>
    <t>First, if the building is within a N/E area then use the drop-down to indicate which system, otherwise indicate "N/A" if not within a N/E area. Next, indicate if the building is actually connected to the N/E system as some buildings are not connected. Answering these two questions will automatically result in the "TI's thermal energy requirement" being indicated in the last box. For instance, it may forbid the use of electric water heaters to be installed as the building may already provide stub-outs for heat exchanger type water heaters.</t>
  </si>
  <si>
    <t>Building Envelope applies…</t>
  </si>
  <si>
    <t>… if your scope of work on the building envelope includes the addition or deletion of glazing, skylights, doors, or insulation.</t>
  </si>
  <si>
    <t>HVAC applies…</t>
  </si>
  <si>
    <t>… if you are adding any HVAC equipment (including kitchen exhaust and make-up air systems) that has an energy component such as motors (greater than 1 HP), burners, coils, or heat exchangers.</t>
  </si>
  <si>
    <t>Service Water Heating applies…</t>
  </si>
  <si>
    <t>… if you are adding any Service Water Heating equipment (boilers, hot water heater, on-demand system) that has an energy component such as motors (greater than 1 HP), burners, coils, or heat exchangers.</t>
  </si>
  <si>
    <t>Power applies…</t>
  </si>
  <si>
    <t>… if you are adding new Transformers or new Receptacles.</t>
  </si>
  <si>
    <t>Lighting applies…</t>
  </si>
  <si>
    <t>… if you are adding lighting, and/or</t>
  </si>
  <si>
    <t>Steps:</t>
  </si>
  <si>
    <t>Determine which sections apply and indicate on the checklist.</t>
  </si>
  <si>
    <t>Indicate the responsible party for each section.</t>
  </si>
  <si>
    <t>The purpose of this statement process is to provide a simple yet accurate way of determining the energy design criteria used in a building's original design, and subsequent upgrades.  Energy statements on the drawings will provide a foundation upon which future design teams can assess building performance and determine the most effective approach to achieve their energy upgrade goals.</t>
  </si>
  <si>
    <t>Effective January 1, 2015, the City of Vancouver's new Building By-law requires existing buildings to perform some form of energy upgrade/assessment when applying for building permits.  Design teams will need historical energy design information in order to provide the best assessment for energy upgrades.  Archive drawings with clear and concise energy design criteria will provide valuable assistance to future design teams.</t>
  </si>
  <si>
    <r>
      <t xml:space="preserve">… if you are replacing or removing lighting </t>
    </r>
    <r>
      <rPr>
        <u/>
        <sz val="10"/>
        <rFont val="Arial"/>
        <family val="2"/>
      </rPr>
      <t>load</t>
    </r>
    <r>
      <rPr>
        <sz val="10"/>
        <rFont val="Arial"/>
        <family val="2"/>
      </rPr>
      <t xml:space="preserve"> to a space.</t>
    </r>
  </si>
  <si>
    <t>No.</t>
  </si>
  <si>
    <t>Data Extracted from (Tab Name)</t>
  </si>
  <si>
    <t>Version</t>
  </si>
  <si>
    <t>Tenant or CRU no.</t>
  </si>
  <si>
    <t>TIPs Eligible?</t>
  </si>
  <si>
    <t>BOMA BESt?</t>
  </si>
  <si>
    <t>b/t 90.1-2010?</t>
  </si>
  <si>
    <t>BP Application No.</t>
  </si>
  <si>
    <t>Primary Use</t>
  </si>
  <si>
    <t>Primary Use Area</t>
  </si>
  <si>
    <t>Secondary Use</t>
  </si>
  <si>
    <t>Secondary Use Area</t>
  </si>
  <si>
    <t>Tertiary Use</t>
  </si>
  <si>
    <t>Tertiary Use Area</t>
  </si>
  <si>
    <t>Non-Res Space Area</t>
  </si>
  <si>
    <t>Resid Space Area</t>
  </si>
  <si>
    <t>Semiheated Space Area</t>
  </si>
  <si>
    <t>Exterior Heated Patio or Space Area</t>
  </si>
  <si>
    <t>Any Reg Proff on Project?</t>
  </si>
  <si>
    <t>Voluntry Upgrade, Repair, Small Suite, Minor Renov, Major Renov, Change MOC, Alteration (Addition)</t>
  </si>
  <si>
    <t>N/E System</t>
  </si>
  <si>
    <t>Base Bldg's N/E Status</t>
  </si>
  <si>
    <t>TI's Thermal Energy Reqmt</t>
  </si>
  <si>
    <t>Bldg Env</t>
  </si>
  <si>
    <t>HVAC</t>
  </si>
  <si>
    <t>SWH</t>
  </si>
  <si>
    <t>Power</t>
  </si>
  <si>
    <t>Lighting</t>
  </si>
  <si>
    <t>Exemption</t>
  </si>
  <si>
    <t>Option Chosen (Required)</t>
  </si>
  <si>
    <t>Non-Menu Item Chosen (Required)</t>
  </si>
  <si>
    <t>Data Mining Admin</t>
  </si>
  <si>
    <t>General Building Information</t>
  </si>
  <si>
    <t>Permit Type(s)</t>
  </si>
  <si>
    <t>N Energy Systems</t>
  </si>
  <si>
    <t>ASHRAE - Scope of Work</t>
  </si>
  <si>
    <t>Energy Upgrade</t>
  </si>
  <si>
    <t>Energy Checklist - Alterations</t>
  </si>
  <si>
    <r>
      <t>Non-residential Cond'd Space Area (m</t>
    </r>
    <r>
      <rPr>
        <vertAlign val="superscript"/>
        <sz val="10"/>
        <rFont val="Arial"/>
        <family val="2"/>
      </rPr>
      <t>2</t>
    </r>
    <r>
      <rPr>
        <sz val="10"/>
        <rFont val="Arial"/>
        <family val="2"/>
      </rPr>
      <t>):</t>
    </r>
  </si>
  <si>
    <r>
      <t>Resid Cond'd Common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</si>
  <si>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</si>
  <si>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t>Opaque Assemblies (Walls, Roof, Door, Slab, Floor)</t>
  </si>
  <si>
    <t>Fenestration (Glazing, Door, Skylight)</t>
  </si>
  <si>
    <t>If glazing &lt; 40%</t>
  </si>
  <si>
    <t>If replacement &lt; 25%</t>
  </si>
  <si>
    <t>If replacement &gt; 25%</t>
  </si>
  <si>
    <t>Match existing, or better</t>
  </si>
  <si>
    <t>If glazing &gt; 40%</t>
  </si>
  <si>
    <t>Trade-off</t>
  </si>
  <si>
    <t>If skylight &lt; 2%</t>
  </si>
  <si>
    <t>If 2% &gt; skylight &lt; 5%</t>
  </si>
  <si>
    <t>Office enclosed, ≤ 25 sqm</t>
  </si>
  <si>
    <t>Office enclosed, &gt; 25 sqm</t>
  </si>
  <si>
    <t>Storage room &lt; 5 sqm</t>
  </si>
  <si>
    <t>Space Use</t>
  </si>
  <si>
    <t>(see Table 4.2.1.6.)</t>
  </si>
  <si>
    <t>Area</t>
  </si>
  <si>
    <r>
      <rPr>
        <b/>
        <sz val="8"/>
        <color theme="1"/>
        <rFont val="Arial"/>
        <family val="2"/>
      </rPr>
      <t>(ft</t>
    </r>
    <r>
      <rPr>
        <b/>
        <vertAlign val="superscript"/>
        <sz val="8"/>
        <color theme="1"/>
        <rFont val="Arial"/>
        <family val="2"/>
      </rPr>
      <t>2</t>
    </r>
    <r>
      <rPr>
        <b/>
        <sz val="8"/>
        <color theme="1"/>
        <rFont val="Arial"/>
        <family val="2"/>
      </rPr>
      <t>)</t>
    </r>
  </si>
  <si>
    <t>Applicable            Controls</t>
  </si>
  <si>
    <r>
      <t xml:space="preserve">Lighting                    Power                        </t>
    </r>
    <r>
      <rPr>
        <b/>
        <sz val="8"/>
        <color theme="1"/>
        <rFont val="Arial"/>
        <family val="2"/>
      </rPr>
      <t>(W)</t>
    </r>
  </si>
  <si>
    <t>Lighting for First TIs within NECB/ZEBP Buildings</t>
  </si>
  <si>
    <t>Envelope for First TIs within NECB/ZEBP Buildings</t>
  </si>
  <si>
    <t>Energy Checklist for First TIs within NECB/ZEBP Buildings</t>
  </si>
  <si>
    <t xml:space="preserve">Service Water Heating for First TIs within NECB/ZEBP Buildings </t>
  </si>
  <si>
    <t>Lighting Compliance Table (tab below)</t>
  </si>
  <si>
    <t>HVAC Compliance Table (tab below)</t>
  </si>
  <si>
    <t xml:space="preserve">Source of Ventilation design:  </t>
  </si>
  <si>
    <t>OCCUPANCY PERMIT STAGE</t>
  </si>
  <si>
    <t>Check one only;</t>
  </si>
  <si>
    <t>Building Permit stage submission is complete and accurate - No Revisions Required</t>
  </si>
  <si>
    <t>OR</t>
  </si>
  <si>
    <t>Submitting revised Deliverables (Submit only the documentation that differs from Building Permit stage Deliverables)</t>
  </si>
  <si>
    <t>List All Revised and Resubmitted Deliverables Using Drop-Down Boxes Below;</t>
  </si>
  <si>
    <t>Revised Documentation</t>
  </si>
  <si>
    <t>VBBL (10.2.1.2/10.2.1.3) - Deliverables for NECB/ZEBP First TIs</t>
  </si>
  <si>
    <t>Building Envelope</t>
  </si>
  <si>
    <t>Service Water Heating</t>
  </si>
  <si>
    <t>NECB Section</t>
  </si>
  <si>
    <t>Building Envelope Compliance</t>
  </si>
  <si>
    <t>HVAC Compliance</t>
  </si>
  <si>
    <t>Service Water Heating Compliance</t>
  </si>
  <si>
    <t>Lighting Compliance</t>
  </si>
  <si>
    <t>Admin</t>
  </si>
  <si>
    <t>Admin - Checklist</t>
  </si>
  <si>
    <t>Entire Energy Package (checklist + all supporting docs)</t>
  </si>
  <si>
    <t>NECB Part</t>
  </si>
  <si>
    <t>First Tenant Improvements</t>
  </si>
  <si>
    <r>
      <t xml:space="preserve">the project space has </t>
    </r>
    <r>
      <rPr>
        <b/>
        <u/>
        <sz val="10"/>
        <rFont val="Arial"/>
        <family val="2"/>
      </rPr>
      <t>not</t>
    </r>
    <r>
      <rPr>
        <sz val="10"/>
        <rFont val="Arial"/>
        <family val="2"/>
      </rPr>
      <t xml:space="preserve"> been previously occupied, and</t>
    </r>
  </si>
  <si>
    <r>
      <t xml:space="preserve">Tenant improvements within a space </t>
    </r>
    <r>
      <rPr>
        <u/>
        <sz val="10"/>
        <rFont val="Arial"/>
        <family val="2"/>
      </rPr>
      <t>not previously occupied</t>
    </r>
    <r>
      <rPr>
        <sz val="10"/>
        <rFont val="Arial"/>
        <family val="2"/>
      </rPr>
      <t xml:space="preserve"> are considered an extension of the original new construction and are to be treated like new construction.</t>
    </r>
  </si>
  <si>
    <t>Permit applications for "First TI" projects are to report their energy compliance for;</t>
  </si>
  <si>
    <t>Completing the Checklist for First TIs</t>
  </si>
  <si>
    <t>General building information relevant to building energy performance,</t>
  </si>
  <si>
    <t>Energy requirements of the VBBL's Part 10 which references the ASHRAE and NECB energy standards/code, and</t>
  </si>
  <si>
    <t>Occupancy Permit stage</t>
  </si>
  <si>
    <t xml:space="preserve">Indicate the Use of the space or spaces, and their respective areas. Indicate the building's status with respect to Neighbourhood Energy (N/E) systems.  </t>
  </si>
  <si>
    <t>First Tis are treated as new construction and therefore NECB energy requirements apply accordingly, per the scope of work.  The energy-related scope of work is determined through the following applicability process for the following areas;</t>
  </si>
  <si>
    <t>Frist TIs within buildings designed to NECB or ZEBP are required to use the NECB prescriptive approach, since, in the case of ZEBP (10.2.2.5) there are only modelling targets (TEUI/TEDI/GHGI) and no performance information for individual systems or components available. The following can be used to determine if NECB energy requirements apply based on the project's scope of work in these areas.</t>
  </si>
  <si>
    <t>Applying the NECB/ZEBP Energy Requirements for First TI Projects.</t>
  </si>
  <si>
    <t>Complete each section accordingly.</t>
  </si>
  <si>
    <t>Energy Statements on Drawings:</t>
  </si>
  <si>
    <r>
      <t>The Energy Statements on Drawings excel file can be accessed via the link provided on the Checklist.  (</t>
    </r>
    <r>
      <rPr>
        <b/>
        <u/>
        <sz val="10"/>
        <rFont val="Arial"/>
        <family val="2"/>
      </rPr>
      <t>Note</t>
    </r>
    <r>
      <rPr>
        <sz val="10"/>
        <rFont val="Arial"/>
        <family val="2"/>
      </rPr>
      <t>: for smaller projects, this information can be written on the drawings by hand)</t>
    </r>
  </si>
  <si>
    <t>First TI projects within NECB&amp;ZEBP Buildings -  Energy Requirements</t>
  </si>
  <si>
    <t>Most First TI projects are limited to a single space with a single space use such as office or retail, however some First TI projects involve a single space with multiple uses such as an office or retail in front with a workshop or warehouse or storage space or spaces in back. Some First TI projects will involve more than one space, sometimes on more than one floor. Indicate as many different space uses as is relevant to the project. Note that the "Building Use Description" tool is available if unsure about how to categorize a particular space and its use.</t>
  </si>
  <si>
    <r>
      <rPr>
        <u/>
        <sz val="10"/>
        <rFont val="Arial"/>
        <family val="2"/>
      </rPr>
      <t>Building Entrance(s):</t>
    </r>
    <r>
      <rPr>
        <sz val="10"/>
        <rFont val="Arial"/>
        <family val="2"/>
      </rPr>
      <t xml:space="preserve">  Indicate if the space is accessed directly from the outdoors and whether or not the scope of work includes modifications to an existing outdoor entrance, or the creation of a new outdoor entrance.</t>
    </r>
  </si>
  <si>
    <t>This checklist is to be completed when performing "First" TI modifications to spaces never previously occupied. First TIs are therefore considered new construction. The application of NECB for new construction is limited to Major Occupancy A, B or F buildings or First TIs within buildings containing commercial D or E (Office, Retail), or buildings over 3 storeys containing multifamily dwellings.</t>
  </si>
  <si>
    <t>ABERDEEN STREET</t>
  </si>
  <si>
    <t>E-4</t>
  </si>
  <si>
    <t>E-1</t>
  </si>
  <si>
    <t>Owner - J Smith</t>
  </si>
  <si>
    <t>DEF Electrical - R. Johnson</t>
  </si>
  <si>
    <t>ABC Mechanical - S. Jones</t>
  </si>
  <si>
    <t>ASHRAE 62-2001 (except addendum n)</t>
  </si>
  <si>
    <t>Source of Operation Schedule:</t>
  </si>
  <si>
    <t>Actual: Supplied by Owner/Tenant</t>
  </si>
  <si>
    <t>Oakridge Energy D/E system</t>
  </si>
  <si>
    <r>
      <t xml:space="preserve">Effective September 15, 2025, this First TI checklist is to be submitted at the Building Permit </t>
    </r>
    <r>
      <rPr>
        <u/>
        <sz val="10"/>
        <rFont val="Arial"/>
        <family val="2"/>
      </rPr>
      <t>application</t>
    </r>
    <r>
      <rPr>
        <sz val="10"/>
        <rFont val="Arial"/>
        <family val="2"/>
      </rPr>
      <t xml:space="preserve"> stage.  Submit online with Building Permit application.</t>
    </r>
  </si>
  <si>
    <t>Use the this Checklist for "First TIs" when the following two conditions apply;</t>
  </si>
  <si>
    <t>Part 10 of the Vancouver Building By-law (VBBL) and its reference of NECB 2020</t>
  </si>
  <si>
    <t>At the bottom of this screen there are a number of excel tabs.  The next tab is the "NECB-ZEBP Checklist - First TI" and is to be completed and submitted for building permit.  Note that there are several other tabs that show samples of various completed checklists.  Be sure to follow these samples carefully to minimize the chance of delaying your permit application.  It is important to note that checklists with blanks will be considered incomplete and the applicant will be asked to resubmit.</t>
  </si>
  <si>
    <t>Energy Requirements:  VBBL Part 10 &amp; NECB 2020/ZEBP (10.2.2.5)</t>
  </si>
  <si>
    <r>
      <t xml:space="preserve">10.2.2.19. is an allowance for </t>
    </r>
    <r>
      <rPr>
        <sz val="10"/>
        <color indexed="10"/>
        <rFont val="Arial"/>
        <family val="2"/>
      </rPr>
      <t>limited exterior heating of patios</t>
    </r>
    <r>
      <rPr>
        <sz val="10"/>
        <rFont val="Arial"/>
        <family val="2"/>
      </rPr>
      <t xml:space="preserve"> for Food and Beverage establishments only. It has a number of requirements pertaining to type of heating and associated controls to prevent heating of unoccupied spaces and heating during warm weather conditions.</t>
    </r>
  </si>
  <si>
    <t>Part 10 of the VBBL references energy requirements in the form of standards (90.1/NECB/ZEBP) or individual requirements such as Articles 10.2.2.8. through 10.2.2.22.</t>
  </si>
  <si>
    <r>
      <t xml:space="preserve">Effective September 15, 2025, this First TI checklist is to be completed and submitted at the Building Permit </t>
    </r>
    <r>
      <rPr>
        <u/>
        <sz val="10"/>
        <rFont val="Arial"/>
        <family val="2"/>
      </rPr>
      <t>application</t>
    </r>
    <r>
      <rPr>
        <sz val="10"/>
        <rFont val="Arial"/>
        <family val="2"/>
      </rPr>
      <t xml:space="preserve"> stage.  Submit online with your Building Permit application.  Include all relevent documents pertaining to scope of work.</t>
    </r>
  </si>
  <si>
    <t xml:space="preserve">10.2.2.19. - Does the proposed scope of work include the design and provision of exterior patio/space heating systems? </t>
  </si>
  <si>
    <t>BP-2025-12345</t>
  </si>
  <si>
    <t>Version:    250403-1</t>
  </si>
  <si>
    <t>0.290  /  0.051</t>
  </si>
  <si>
    <t>0.164  /  0.029</t>
  </si>
  <si>
    <t>0.193  /  0.033</t>
  </si>
  <si>
    <t>2.12 /  0.373</t>
  </si>
  <si>
    <t>1.9  /  0.335</t>
  </si>
  <si>
    <t>2.12  /  0.373</t>
  </si>
  <si>
    <t>2.69  /  0.473</t>
  </si>
  <si>
    <t>If skylight &gt; 2%</t>
  </si>
  <si>
    <t>Storage room ≥ 5 sqm</t>
  </si>
  <si>
    <t>Electric, instantaneous;</t>
  </si>
  <si>
    <t>typically approaches 100% efficiency</t>
  </si>
  <si>
    <t>UEF =</t>
  </si>
  <si>
    <r>
      <t xml:space="preserve">Electric, storage-type;  Input </t>
    </r>
    <r>
      <rPr>
        <sz val="10"/>
        <color theme="1"/>
        <rFont val="Calibri"/>
        <family val="2"/>
      </rPr>
      <t>≤ 12 kW;  Capacity 50 ≤ V</t>
    </r>
    <r>
      <rPr>
        <vertAlign val="subscript"/>
        <sz val="10"/>
        <color theme="1"/>
        <rFont val="Calibri"/>
        <family val="2"/>
      </rPr>
      <t>r</t>
    </r>
    <r>
      <rPr>
        <sz val="10"/>
        <color theme="1"/>
        <rFont val="Calibri"/>
        <family val="2"/>
      </rPr>
      <t xml:space="preserve"> &lt; 270 L</t>
    </r>
  </si>
  <si>
    <r>
      <t xml:space="preserve">Electric, storage-type;  Input ≤ 12 kW;  </t>
    </r>
    <r>
      <rPr>
        <sz val="10"/>
        <color theme="1"/>
        <rFont val="Calibri"/>
        <family val="2"/>
      </rPr>
      <t>Capacity 270 ≤ V</t>
    </r>
    <r>
      <rPr>
        <vertAlign val="subscript"/>
        <sz val="10"/>
        <color theme="1"/>
        <rFont val="Calibri"/>
        <family val="2"/>
      </rPr>
      <t>r</t>
    </r>
    <r>
      <rPr>
        <sz val="10"/>
        <color theme="1"/>
        <rFont val="Calibri"/>
        <family val="2"/>
      </rPr>
      <t xml:space="preserve"> &lt; 454 L</t>
    </r>
  </si>
  <si>
    <r>
      <t>Electric, storage-type, heat pump;  Input ≤ 24A and ≤</t>
    </r>
    <r>
      <rPr>
        <sz val="10"/>
        <color theme="1"/>
        <rFont val="Calibri"/>
        <family val="2"/>
      </rPr>
      <t xml:space="preserve"> 250 V</t>
    </r>
  </si>
  <si>
    <r>
      <t>SL ≤ 0.3 +102.2/V</t>
    </r>
    <r>
      <rPr>
        <vertAlign val="subscript"/>
        <sz val="10"/>
        <color theme="1"/>
        <rFont val="Calibri"/>
        <family val="2"/>
      </rPr>
      <t>r</t>
    </r>
  </si>
  <si>
    <t>Electric, storage-type;  Input &gt; 12 kW;  ΔT = 44.4°C</t>
  </si>
  <si>
    <r>
      <t>E</t>
    </r>
    <r>
      <rPr>
        <vertAlign val="subscript"/>
        <sz val="10"/>
        <color theme="1"/>
        <rFont val="Calibri"/>
        <family val="2"/>
        <scheme val="minor"/>
      </rPr>
      <t>t</t>
    </r>
    <r>
      <rPr>
        <sz val="10"/>
        <color theme="1"/>
        <rFont val="Calibri"/>
        <family val="2"/>
        <scheme val="minor"/>
      </rPr>
      <t xml:space="preserve"> =
SL =</t>
    </r>
  </si>
  <si>
    <r>
      <t>E</t>
    </r>
    <r>
      <rPr>
        <vertAlign val="subscript"/>
        <sz val="10"/>
        <color theme="1"/>
        <rFont val="Calibri"/>
        <family val="2"/>
        <scheme val="minor"/>
      </rPr>
      <t>t</t>
    </r>
    <r>
      <rPr>
        <sz val="10"/>
        <color theme="1"/>
        <rFont val="Calibri"/>
        <family val="2"/>
        <scheme val="minor"/>
      </rPr>
      <t xml:space="preserve"> ≥ 78%
SL ≤ (1.25 Q) + (16.57 √V</t>
    </r>
    <r>
      <rPr>
        <vertAlign val="subscript"/>
        <sz val="10"/>
        <color theme="1"/>
        <rFont val="Calibri"/>
        <family val="2"/>
        <scheme val="minor"/>
      </rPr>
      <t>r</t>
    </r>
    <r>
      <rPr>
        <sz val="10"/>
        <color theme="1"/>
        <rFont val="Calibri"/>
        <family val="2"/>
        <scheme val="minor"/>
      </rPr>
      <t>)</t>
    </r>
  </si>
  <si>
    <r>
      <t>Gas-fired, storage type;  22 kW &lt; Input ≤ 30.5 kW;  Capacity V</t>
    </r>
    <r>
      <rPr>
        <vertAlign val="subscript"/>
        <sz val="10"/>
        <color theme="1"/>
        <rFont val="Calibri"/>
        <family val="2"/>
        <scheme val="minor"/>
      </rPr>
      <t>r</t>
    </r>
    <r>
      <rPr>
        <sz val="10"/>
        <color theme="1"/>
        <rFont val="Calibri"/>
        <family val="2"/>
        <scheme val="minor"/>
      </rPr>
      <t xml:space="preserve"> ≤ 454 L;  FHR &gt; 0</t>
    </r>
  </si>
  <si>
    <r>
      <t>Gas-fired, instant's;  &lt; 59 kW;  Capacity V</t>
    </r>
    <r>
      <rPr>
        <vertAlign val="subscript"/>
        <sz val="10"/>
        <color theme="1"/>
        <rFont val="Calibri"/>
        <family val="2"/>
        <scheme val="minor"/>
      </rPr>
      <t>r</t>
    </r>
    <r>
      <rPr>
        <sz val="10"/>
        <color theme="1"/>
        <rFont val="Calibri"/>
        <family val="2"/>
        <scheme val="minor"/>
      </rPr>
      <t xml:space="preserve"> ≤ 7.6 L;  Input/V</t>
    </r>
    <r>
      <rPr>
        <vertAlign val="subscript"/>
        <sz val="10"/>
        <color theme="1"/>
        <rFont val="Calibri"/>
        <family val="2"/>
        <scheme val="minor"/>
      </rPr>
      <t>s</t>
    </r>
    <r>
      <rPr>
        <sz val="10"/>
        <color theme="1"/>
        <rFont val="Calibri"/>
        <family val="2"/>
        <scheme val="minor"/>
      </rPr>
      <t xml:space="preserve">  ≥ 310 W/L;  &lt; 6.4 L/min</t>
    </r>
  </si>
  <si>
    <r>
      <t>Gas-fired, instant's;  &lt; 59 kW;  Capacity V</t>
    </r>
    <r>
      <rPr>
        <vertAlign val="subscript"/>
        <sz val="10"/>
        <color theme="1"/>
        <rFont val="Calibri"/>
        <family val="2"/>
        <scheme val="minor"/>
      </rPr>
      <t>r</t>
    </r>
    <r>
      <rPr>
        <sz val="10"/>
        <color theme="1"/>
        <rFont val="Calibri"/>
        <family val="2"/>
        <scheme val="minor"/>
      </rPr>
      <t xml:space="preserve"> ≤ 7.6 L;  Input/V</t>
    </r>
    <r>
      <rPr>
        <vertAlign val="subscript"/>
        <sz val="10"/>
        <color theme="1"/>
        <rFont val="Calibri"/>
        <family val="2"/>
        <scheme val="minor"/>
      </rPr>
      <t>s</t>
    </r>
    <r>
      <rPr>
        <sz val="10"/>
        <color theme="1"/>
        <rFont val="Calibri"/>
        <family val="2"/>
        <scheme val="minor"/>
      </rPr>
      <t xml:space="preserve">  ≥ 310 W/L;  ≥ 6.4 L/min</t>
    </r>
  </si>
  <si>
    <t>UEF ≥ 0.86</t>
  </si>
  <si>
    <t>UEF ≥ 0.87</t>
  </si>
  <si>
    <r>
      <t>E</t>
    </r>
    <r>
      <rPr>
        <vertAlign val="subscript"/>
        <sz val="10"/>
        <color theme="1"/>
        <rFont val="Calibri"/>
        <family val="2"/>
        <scheme val="minor"/>
      </rPr>
      <t>t</t>
    </r>
    <r>
      <rPr>
        <sz val="10"/>
        <color theme="1"/>
        <rFont val="Calibri"/>
        <family val="2"/>
        <scheme val="minor"/>
      </rPr>
      <t xml:space="preserve"> ≥ 94%</t>
    </r>
  </si>
  <si>
    <r>
      <t>E</t>
    </r>
    <r>
      <rPr>
        <vertAlign val="subscript"/>
        <sz val="10"/>
        <color theme="1"/>
        <rFont val="Calibri"/>
        <family val="2"/>
        <scheme val="minor"/>
      </rPr>
      <t>t</t>
    </r>
    <r>
      <rPr>
        <sz val="10"/>
        <color theme="1"/>
        <rFont val="Calibri"/>
        <family val="2"/>
        <scheme val="minor"/>
      </rPr>
      <t xml:space="preserve"> =</t>
    </r>
  </si>
  <si>
    <r>
      <t>Gas-fired, instantaneous;  All other Input Powers;  Input/V</t>
    </r>
    <r>
      <rPr>
        <vertAlign val="subscript"/>
        <sz val="10"/>
        <color theme="1"/>
        <rFont val="Calibri"/>
        <family val="2"/>
        <scheme val="minor"/>
      </rPr>
      <t>s</t>
    </r>
    <r>
      <rPr>
        <sz val="10"/>
        <color theme="1"/>
        <rFont val="Calibri"/>
        <family val="2"/>
        <scheme val="minor"/>
      </rPr>
      <t xml:space="preserve">  ≥ 310 W/L</t>
    </r>
  </si>
  <si>
    <t>Gas-fired, storage type;  All other Input Powers;  ΔT = 50°C</t>
  </si>
  <si>
    <r>
      <t xml:space="preserve">SEF </t>
    </r>
    <r>
      <rPr>
        <sz val="10"/>
        <color theme="1"/>
        <rFont val="Calibri"/>
        <family val="2"/>
      </rPr>
      <t>≥ 1.4</t>
    </r>
  </si>
  <si>
    <r>
      <t xml:space="preserve">SEF </t>
    </r>
    <r>
      <rPr>
        <sz val="10"/>
        <color theme="1"/>
        <rFont val="Calibri"/>
        <family val="2"/>
      </rPr>
      <t>≥ 0.9</t>
    </r>
  </si>
  <si>
    <t>SEF =</t>
  </si>
  <si>
    <t>Solar Thermal Service Water Heaters;  Gas-fired back-up;  All Capacities</t>
  </si>
  <si>
    <t>Solar Thermal Service Water Heaters;  Electric back-up;  All Capacities</t>
  </si>
  <si>
    <t>COP =</t>
  </si>
  <si>
    <t>≥ 4.0 COP</t>
  </si>
  <si>
    <t>Pool Heaters, heat pump;  Outdoor air 10°C db / 6.8°C wb;  26.7°C entering water</t>
  </si>
  <si>
    <t>Pool Heaters, oil-fired</t>
  </si>
  <si>
    <t>Pool Heaters, gas-fired;  Input &lt; 117.2 kW</t>
  </si>
  <si>
    <r>
      <t>Oil-fired, instant's;  Input Others;  V</t>
    </r>
    <r>
      <rPr>
        <vertAlign val="subscript"/>
        <sz val="10"/>
        <color theme="1"/>
        <rFont val="Calibri"/>
        <family val="2"/>
        <scheme val="minor"/>
      </rPr>
      <t>r</t>
    </r>
    <r>
      <rPr>
        <sz val="10"/>
        <color theme="1"/>
        <rFont val="Calibri"/>
        <family val="2"/>
        <scheme val="minor"/>
      </rPr>
      <t xml:space="preserve"> &lt; 37.8 L;  Input/V</t>
    </r>
    <r>
      <rPr>
        <vertAlign val="subscript"/>
        <sz val="10"/>
        <color theme="1"/>
        <rFont val="Calibri"/>
        <family val="2"/>
        <scheme val="minor"/>
      </rPr>
      <t>s</t>
    </r>
    <r>
      <rPr>
        <sz val="10"/>
        <color theme="1"/>
        <rFont val="Calibri"/>
        <family val="2"/>
        <scheme val="minor"/>
      </rPr>
      <t xml:space="preserve"> ≥ 310 W/L</t>
    </r>
  </si>
  <si>
    <r>
      <t>Oil-fired, instant's;  Input Others;  V</t>
    </r>
    <r>
      <rPr>
        <vertAlign val="subscript"/>
        <sz val="10"/>
        <color theme="1"/>
        <rFont val="Calibri"/>
        <family val="2"/>
        <scheme val="minor"/>
      </rPr>
      <t>r</t>
    </r>
    <r>
      <rPr>
        <sz val="10"/>
        <color theme="1"/>
        <rFont val="Calibri"/>
        <family val="2"/>
        <scheme val="minor"/>
      </rPr>
      <t xml:space="preserve"> ≥ 37.8 L;  Input/V</t>
    </r>
    <r>
      <rPr>
        <vertAlign val="subscript"/>
        <sz val="10"/>
        <color theme="1"/>
        <rFont val="Calibri"/>
        <family val="2"/>
        <scheme val="minor"/>
      </rPr>
      <t>s</t>
    </r>
    <r>
      <rPr>
        <sz val="10"/>
        <color theme="1"/>
        <rFont val="Calibri"/>
        <family val="2"/>
        <scheme val="minor"/>
      </rPr>
      <t xml:space="preserve"> ≥ 310 W/L;  ΔT = 50°C</t>
    </r>
  </si>
  <si>
    <r>
      <t>Gas-fired, storage type;  Input ≤ 22 kW;  76 ≤ V</t>
    </r>
    <r>
      <rPr>
        <vertAlign val="subscript"/>
        <sz val="10"/>
        <color theme="1"/>
        <rFont val="Calibri"/>
        <family val="2"/>
        <scheme val="minor"/>
      </rPr>
      <t>s</t>
    </r>
    <r>
      <rPr>
        <sz val="10"/>
        <color theme="1"/>
        <rFont val="Calibri"/>
        <family val="2"/>
        <scheme val="minor"/>
      </rPr>
      <t xml:space="preserve"> &lt; 208 L;  FHR &lt; 68</t>
    </r>
  </si>
  <si>
    <r>
      <t>Gas-fired, storage type;  Input ≤ 22 kW;  76 ≤ V</t>
    </r>
    <r>
      <rPr>
        <vertAlign val="subscript"/>
        <sz val="10"/>
        <color theme="1"/>
        <rFont val="Calibri"/>
        <family val="2"/>
        <scheme val="minor"/>
      </rPr>
      <t>s</t>
    </r>
    <r>
      <rPr>
        <sz val="10"/>
        <color theme="1"/>
        <rFont val="Calibri"/>
        <family val="2"/>
        <scheme val="minor"/>
      </rPr>
      <t xml:space="preserve"> &lt; 208 L;  68 ≤ FHR &lt; 193</t>
    </r>
  </si>
  <si>
    <r>
      <t>Gas-fired, storage type;  Input ≤ 22 kW;  76 ≤ V</t>
    </r>
    <r>
      <rPr>
        <vertAlign val="subscript"/>
        <sz val="10"/>
        <color theme="1"/>
        <rFont val="Calibri"/>
        <family val="2"/>
        <scheme val="minor"/>
      </rPr>
      <t>s</t>
    </r>
    <r>
      <rPr>
        <sz val="10"/>
        <color theme="1"/>
        <rFont val="Calibri"/>
        <family val="2"/>
        <scheme val="minor"/>
      </rPr>
      <t xml:space="preserve"> &lt; 208 L;  193 ≤ FHR &lt; 284</t>
    </r>
  </si>
  <si>
    <r>
      <t>Gas-fired, storage type;  Input ≤ 22 kW;  76 ≤ V</t>
    </r>
    <r>
      <rPr>
        <vertAlign val="subscript"/>
        <sz val="10"/>
        <color theme="1"/>
        <rFont val="Calibri"/>
        <family val="2"/>
        <scheme val="minor"/>
      </rPr>
      <t>s</t>
    </r>
    <r>
      <rPr>
        <sz val="10"/>
        <color theme="1"/>
        <rFont val="Calibri"/>
        <family val="2"/>
        <scheme val="minor"/>
      </rPr>
      <t xml:space="preserve"> &lt; 208 L;  FHR ≥ 284</t>
    </r>
  </si>
  <si>
    <r>
      <t>Gas-fired, storage type;  Input ≤ 22 kW;  208 ≤ V</t>
    </r>
    <r>
      <rPr>
        <vertAlign val="subscript"/>
        <sz val="10"/>
        <color theme="1"/>
        <rFont val="Calibri"/>
        <family val="2"/>
        <scheme val="minor"/>
      </rPr>
      <t>s</t>
    </r>
    <r>
      <rPr>
        <sz val="10"/>
        <color theme="1"/>
        <rFont val="Calibri"/>
        <family val="2"/>
        <scheme val="minor"/>
      </rPr>
      <t xml:space="preserve"> &lt; 380 L;  FHR &lt; 68</t>
    </r>
  </si>
  <si>
    <r>
      <t>Gas-fired, storage type;  Input ≤ 22 kW;  208 ≤ V</t>
    </r>
    <r>
      <rPr>
        <vertAlign val="subscript"/>
        <sz val="10"/>
        <color theme="1"/>
        <rFont val="Calibri"/>
        <family val="2"/>
        <scheme val="minor"/>
      </rPr>
      <t>s</t>
    </r>
    <r>
      <rPr>
        <sz val="10"/>
        <color theme="1"/>
        <rFont val="Calibri"/>
        <family val="2"/>
        <scheme val="minor"/>
      </rPr>
      <t xml:space="preserve"> &lt; 380 L;  68 ≤ FHR &lt; 193</t>
    </r>
  </si>
  <si>
    <r>
      <t>Gas-fired, storage type;  Input ≤ 22 kW;  208 ≤ V</t>
    </r>
    <r>
      <rPr>
        <vertAlign val="subscript"/>
        <sz val="10"/>
        <color theme="1"/>
        <rFont val="Calibri"/>
        <family val="2"/>
        <scheme val="minor"/>
      </rPr>
      <t>s</t>
    </r>
    <r>
      <rPr>
        <sz val="10"/>
        <color theme="1"/>
        <rFont val="Calibri"/>
        <family val="2"/>
        <scheme val="minor"/>
      </rPr>
      <t xml:space="preserve"> &lt; 380 L;  193 ≤ FHR &lt; 284</t>
    </r>
  </si>
  <si>
    <r>
      <t>Gas-fired, storage type;  Input ≤ 22 kW;  208 ≤ V</t>
    </r>
    <r>
      <rPr>
        <vertAlign val="subscript"/>
        <sz val="10"/>
        <color theme="1"/>
        <rFont val="Calibri"/>
        <family val="2"/>
        <scheme val="minor"/>
      </rPr>
      <t>s</t>
    </r>
    <r>
      <rPr>
        <sz val="10"/>
        <color theme="1"/>
        <rFont val="Calibri"/>
        <family val="2"/>
        <scheme val="minor"/>
      </rPr>
      <t xml:space="preserve"> &lt; 380 L;  FHR ≥ 284</t>
    </r>
  </si>
  <si>
    <r>
      <t xml:space="preserve">UEF </t>
    </r>
    <r>
      <rPr>
        <sz val="10"/>
        <color theme="1"/>
        <rFont val="Calibri"/>
        <family val="2"/>
      </rPr>
      <t>≥ 0.2509 - (0.00032 V</t>
    </r>
    <r>
      <rPr>
        <vertAlign val="subscript"/>
        <sz val="10"/>
        <color theme="1"/>
        <rFont val="Calibri"/>
        <family val="2"/>
      </rPr>
      <t>s</t>
    </r>
    <r>
      <rPr>
        <sz val="10"/>
        <color theme="1"/>
        <rFont val="Calibri"/>
        <family val="2"/>
      </rPr>
      <t>)</t>
    </r>
  </si>
  <si>
    <r>
      <t>UEF ≥ 0.3456 - (0.00053 V</t>
    </r>
    <r>
      <rPr>
        <vertAlign val="subscript"/>
        <sz val="10"/>
        <color theme="1"/>
        <rFont val="Calibri"/>
        <family val="2"/>
        <scheme val="minor"/>
      </rPr>
      <t>s</t>
    </r>
    <r>
      <rPr>
        <sz val="10"/>
        <color theme="1"/>
        <rFont val="Calibri"/>
        <family val="2"/>
        <scheme val="minor"/>
      </rPr>
      <t>)</t>
    </r>
  </si>
  <si>
    <r>
      <t>UEF ≥ 0.5982 - (0.00050 V</t>
    </r>
    <r>
      <rPr>
        <vertAlign val="subscript"/>
        <sz val="10"/>
        <color theme="1"/>
        <rFont val="Calibri"/>
        <family val="2"/>
        <scheme val="minor"/>
      </rPr>
      <t>s</t>
    </r>
    <r>
      <rPr>
        <sz val="10"/>
        <color theme="1"/>
        <rFont val="Calibri"/>
        <family val="2"/>
        <scheme val="minor"/>
      </rPr>
      <t>)</t>
    </r>
  </si>
  <si>
    <r>
      <t>UEF ≥ 0.6483 - (0.00045 V</t>
    </r>
    <r>
      <rPr>
        <vertAlign val="subscript"/>
        <sz val="10"/>
        <color theme="1"/>
        <rFont val="Calibri"/>
        <family val="2"/>
        <scheme val="minor"/>
      </rPr>
      <t>s</t>
    </r>
    <r>
      <rPr>
        <sz val="10"/>
        <color theme="1"/>
        <rFont val="Calibri"/>
        <family val="2"/>
        <scheme val="minor"/>
      </rPr>
      <t>)</t>
    </r>
  </si>
  <si>
    <r>
      <t>UEF ≥ 0.6920 - (0.00034 V</t>
    </r>
    <r>
      <rPr>
        <vertAlign val="subscript"/>
        <sz val="10"/>
        <color theme="1"/>
        <rFont val="Calibri"/>
        <family val="2"/>
        <scheme val="minor"/>
      </rPr>
      <t>s</t>
    </r>
    <r>
      <rPr>
        <sz val="10"/>
        <color theme="1"/>
        <rFont val="Calibri"/>
        <family val="2"/>
        <scheme val="minor"/>
      </rPr>
      <t>)</t>
    </r>
  </si>
  <si>
    <r>
      <t>UEF ≥ 0.6470 - (0.00016 V</t>
    </r>
    <r>
      <rPr>
        <vertAlign val="subscript"/>
        <sz val="10"/>
        <color theme="1"/>
        <rFont val="Calibri"/>
        <family val="2"/>
        <scheme val="minor"/>
      </rPr>
      <t>s</t>
    </r>
    <r>
      <rPr>
        <sz val="10"/>
        <color theme="1"/>
        <rFont val="Calibri"/>
        <family val="2"/>
        <scheme val="minor"/>
      </rPr>
      <t>)</t>
    </r>
  </si>
  <si>
    <r>
      <t>UEF ≥ 0.7689 - (0.00013 V</t>
    </r>
    <r>
      <rPr>
        <vertAlign val="subscript"/>
        <sz val="10"/>
        <color theme="1"/>
        <rFont val="Calibri"/>
        <family val="2"/>
        <scheme val="minor"/>
      </rPr>
      <t>s</t>
    </r>
    <r>
      <rPr>
        <sz val="10"/>
        <color theme="1"/>
        <rFont val="Calibri"/>
        <family val="2"/>
        <scheme val="minor"/>
      </rPr>
      <t>)</t>
    </r>
  </si>
  <si>
    <r>
      <t>UEF ≥ 0.7897 - (0.00011 V</t>
    </r>
    <r>
      <rPr>
        <vertAlign val="subscript"/>
        <sz val="10"/>
        <color theme="1"/>
        <rFont val="Calibri"/>
        <family val="2"/>
        <scheme val="minor"/>
      </rPr>
      <t>s</t>
    </r>
    <r>
      <rPr>
        <sz val="10"/>
        <color theme="1"/>
        <rFont val="Calibri"/>
        <family val="2"/>
        <scheme val="minor"/>
      </rPr>
      <t>)</t>
    </r>
  </si>
  <si>
    <r>
      <t>UEF ≥ 0.8072 - (0.00008 V</t>
    </r>
    <r>
      <rPr>
        <vertAlign val="subscript"/>
        <sz val="10"/>
        <color theme="1"/>
        <rFont val="Calibri"/>
        <family val="2"/>
        <scheme val="minor"/>
      </rPr>
      <t>s</t>
    </r>
    <r>
      <rPr>
        <sz val="10"/>
        <color theme="1"/>
        <rFont val="Calibri"/>
        <family val="2"/>
        <scheme val="minor"/>
      </rPr>
      <t>)</t>
    </r>
  </si>
  <si>
    <r>
      <t>UEF ≥ 0.8107 - (0.00021 V</t>
    </r>
    <r>
      <rPr>
        <vertAlign val="subscript"/>
        <sz val="10"/>
        <color theme="1"/>
        <rFont val="Calibri"/>
        <family val="2"/>
        <scheme val="minor"/>
      </rPr>
      <t>s</t>
    </r>
    <r>
      <rPr>
        <sz val="10"/>
        <color theme="1"/>
        <rFont val="Calibri"/>
        <family val="2"/>
        <scheme val="minor"/>
      </rPr>
      <t>)</t>
    </r>
  </si>
  <si>
    <r>
      <t>EF ≥ 0.68 - (0.0005 V</t>
    </r>
    <r>
      <rPr>
        <vertAlign val="subscript"/>
        <sz val="10"/>
        <color theme="1"/>
        <rFont val="Calibri"/>
        <family val="2"/>
        <scheme val="minor"/>
      </rPr>
      <t>r</t>
    </r>
    <r>
      <rPr>
        <sz val="10"/>
        <color theme="1"/>
        <rFont val="Calibri"/>
        <family val="2"/>
        <scheme val="minor"/>
      </rPr>
      <t>)</t>
    </r>
  </si>
  <si>
    <r>
      <t>Oil-fired, storage type;  Input ≤ 30.5 kW;  Capacity V</t>
    </r>
    <r>
      <rPr>
        <vertAlign val="subscript"/>
        <sz val="10"/>
        <color theme="1"/>
        <rFont val="Calibri"/>
        <family val="2"/>
        <scheme val="minor"/>
      </rPr>
      <t>r</t>
    </r>
    <r>
      <rPr>
        <sz val="10"/>
        <color theme="1"/>
        <rFont val="Calibri"/>
        <family val="2"/>
        <scheme val="minor"/>
      </rPr>
      <t xml:space="preserve"> &gt; 76 L</t>
    </r>
  </si>
  <si>
    <r>
      <t>Oil-fired, storage type;  Input ≤ 30.5 kW;  Capacity V</t>
    </r>
    <r>
      <rPr>
        <vertAlign val="subscript"/>
        <sz val="10"/>
        <color theme="1"/>
        <rFont val="Calibri"/>
        <family val="2"/>
        <scheme val="minor"/>
      </rPr>
      <t>r</t>
    </r>
    <r>
      <rPr>
        <sz val="10"/>
        <color theme="1"/>
        <rFont val="Calibri"/>
        <family val="2"/>
        <scheme val="minor"/>
      </rPr>
      <t xml:space="preserve"> &gt; 76 L;  FHR &lt; 68</t>
    </r>
  </si>
  <si>
    <r>
      <t>Oil-fired, storage type;  Input ≤ 30.5 kW;  Capacity V</t>
    </r>
    <r>
      <rPr>
        <vertAlign val="subscript"/>
        <sz val="10"/>
        <color theme="1"/>
        <rFont val="Calibri"/>
        <family val="2"/>
        <scheme val="minor"/>
      </rPr>
      <t>r</t>
    </r>
    <r>
      <rPr>
        <sz val="10"/>
        <color theme="1"/>
        <rFont val="Calibri"/>
        <family val="2"/>
        <scheme val="minor"/>
      </rPr>
      <t xml:space="preserve"> &gt; 76 L;  68 ≤ FHR &lt; 193</t>
    </r>
  </si>
  <si>
    <r>
      <t>Oil-fired, storage type;  Input ≤ 30.5 kW;  Capacity V</t>
    </r>
    <r>
      <rPr>
        <vertAlign val="subscript"/>
        <sz val="10"/>
        <color theme="1"/>
        <rFont val="Calibri"/>
        <family val="2"/>
        <scheme val="minor"/>
      </rPr>
      <t>r</t>
    </r>
    <r>
      <rPr>
        <sz val="10"/>
        <color theme="1"/>
        <rFont val="Calibri"/>
        <family val="2"/>
        <scheme val="minor"/>
      </rPr>
      <t xml:space="preserve"> &gt; 76 L;  193 ≤ FHR &lt; 284</t>
    </r>
  </si>
  <si>
    <r>
      <t xml:space="preserve">UEF </t>
    </r>
    <r>
      <rPr>
        <sz val="10"/>
        <color theme="1"/>
        <rFont val="Calibri"/>
        <family val="2"/>
      </rPr>
      <t>≥ 0.5330 - (0.00042 V</t>
    </r>
    <r>
      <rPr>
        <vertAlign val="subscript"/>
        <sz val="10"/>
        <color theme="1"/>
        <rFont val="Calibri"/>
        <family val="2"/>
      </rPr>
      <t>s</t>
    </r>
    <r>
      <rPr>
        <sz val="10"/>
        <color theme="1"/>
        <rFont val="Calibri"/>
        <family val="2"/>
      </rPr>
      <t>)</t>
    </r>
  </si>
  <si>
    <r>
      <t xml:space="preserve">UEF </t>
    </r>
    <r>
      <rPr>
        <sz val="10"/>
        <color theme="1"/>
        <rFont val="Calibri"/>
        <family val="2"/>
      </rPr>
      <t>≥ 0.6078 - (0.00042 V</t>
    </r>
    <r>
      <rPr>
        <vertAlign val="subscript"/>
        <sz val="10"/>
        <color theme="1"/>
        <rFont val="Calibri"/>
        <family val="2"/>
      </rPr>
      <t>s</t>
    </r>
    <r>
      <rPr>
        <sz val="10"/>
        <color theme="1"/>
        <rFont val="Calibri"/>
        <family val="2"/>
      </rPr>
      <t>)</t>
    </r>
  </si>
  <si>
    <r>
      <t xml:space="preserve">UEF </t>
    </r>
    <r>
      <rPr>
        <sz val="10"/>
        <color theme="1"/>
        <rFont val="Calibri"/>
        <family val="2"/>
      </rPr>
      <t>≥ 0.6815 - (0.00037 V</t>
    </r>
    <r>
      <rPr>
        <vertAlign val="subscript"/>
        <sz val="10"/>
        <color theme="1"/>
        <rFont val="Calibri"/>
        <family val="2"/>
      </rPr>
      <t>s</t>
    </r>
    <r>
      <rPr>
        <sz val="10"/>
        <color theme="1"/>
        <rFont val="Calibri"/>
        <family val="2"/>
      </rPr>
      <t>)</t>
    </r>
  </si>
  <si>
    <r>
      <t>Oil-fired, storage type;  Input ≤ 30.5 kW;  Capacity V</t>
    </r>
    <r>
      <rPr>
        <vertAlign val="subscript"/>
        <sz val="10"/>
        <color theme="1"/>
        <rFont val="Calibri"/>
        <family val="2"/>
        <scheme val="minor"/>
      </rPr>
      <t>r</t>
    </r>
    <r>
      <rPr>
        <sz val="10"/>
        <color theme="1"/>
        <rFont val="Calibri"/>
        <family val="2"/>
        <scheme val="minor"/>
      </rPr>
      <t xml:space="preserve"> ≤ 76 L;  FHR ≥ 284</t>
    </r>
  </si>
  <si>
    <r>
      <t xml:space="preserve">UEF </t>
    </r>
    <r>
      <rPr>
        <sz val="10"/>
        <color theme="1"/>
        <rFont val="Calibri"/>
        <family val="2"/>
      </rPr>
      <t>≥ 0.6740 - (0.00035 V</t>
    </r>
    <r>
      <rPr>
        <vertAlign val="subscript"/>
        <sz val="10"/>
        <color theme="1"/>
        <rFont val="Calibri"/>
        <family val="2"/>
      </rPr>
      <t>s</t>
    </r>
    <r>
      <rPr>
        <sz val="10"/>
        <color theme="1"/>
        <rFont val="Calibri"/>
        <family val="2"/>
      </rPr>
      <t>)</t>
    </r>
  </si>
  <si>
    <r>
      <t>E</t>
    </r>
    <r>
      <rPr>
        <vertAlign val="subscript"/>
        <sz val="10"/>
        <color theme="1"/>
        <rFont val="Calibri"/>
        <family val="2"/>
        <scheme val="minor"/>
      </rPr>
      <t>t</t>
    </r>
    <r>
      <rPr>
        <sz val="10"/>
        <color theme="1"/>
        <rFont val="Calibri"/>
        <family val="2"/>
        <scheme val="minor"/>
      </rPr>
      <t xml:space="preserve"> ≥ 80%
SL ≤ (1.25 Q) + (16.57 √V</t>
    </r>
    <r>
      <rPr>
        <vertAlign val="subscript"/>
        <sz val="10"/>
        <color theme="1"/>
        <rFont val="Calibri"/>
        <family val="2"/>
        <scheme val="minor"/>
      </rPr>
      <t>r</t>
    </r>
    <r>
      <rPr>
        <sz val="10"/>
        <color theme="1"/>
        <rFont val="Calibri"/>
        <family val="2"/>
        <scheme val="minor"/>
      </rPr>
      <t>)</t>
    </r>
  </si>
  <si>
    <t>Oil-fired, storage type;  All other Input Powers</t>
  </si>
  <si>
    <r>
      <t>E</t>
    </r>
    <r>
      <rPr>
        <vertAlign val="subscript"/>
        <sz val="10"/>
        <color theme="1"/>
        <rFont val="Calibri"/>
        <family val="2"/>
        <scheme val="minor"/>
      </rPr>
      <t>t</t>
    </r>
    <r>
      <rPr>
        <sz val="10"/>
        <color theme="1"/>
        <rFont val="Calibri"/>
        <family val="2"/>
        <scheme val="minor"/>
      </rPr>
      <t xml:space="preserve"> ≥ 80%</t>
    </r>
  </si>
  <si>
    <r>
      <t>E</t>
    </r>
    <r>
      <rPr>
        <vertAlign val="subscript"/>
        <sz val="10"/>
        <color theme="1"/>
        <rFont val="Calibri"/>
        <family val="2"/>
        <scheme val="minor"/>
      </rPr>
      <t>t</t>
    </r>
    <r>
      <rPr>
        <sz val="10"/>
        <color theme="1"/>
        <rFont val="Calibri"/>
        <family val="2"/>
        <scheme val="minor"/>
      </rPr>
      <t xml:space="preserve"> ≥ 82%</t>
    </r>
  </si>
  <si>
    <r>
      <t>E</t>
    </r>
    <r>
      <rPr>
        <vertAlign val="subscript"/>
        <sz val="10"/>
        <color theme="1"/>
        <rFont val="Calibri"/>
        <family val="2"/>
        <scheme val="minor"/>
      </rPr>
      <t>t</t>
    </r>
    <r>
      <rPr>
        <sz val="10"/>
        <color theme="1"/>
        <rFont val="Calibri"/>
        <family val="2"/>
        <scheme val="minor"/>
      </rPr>
      <t xml:space="preserve"> ≥ 78%</t>
    </r>
  </si>
  <si>
    <r>
      <t>SL ≤ 0.472V</t>
    </r>
    <r>
      <rPr>
        <vertAlign val="subscript"/>
        <sz val="10"/>
        <color theme="1"/>
        <rFont val="Calibri"/>
        <family val="2"/>
      </rPr>
      <t>r</t>
    </r>
    <r>
      <rPr>
        <sz val="10"/>
        <color theme="1"/>
        <rFont val="Calibri"/>
        <family val="2"/>
      </rPr>
      <t xml:space="preserve"> - 33.5 (bottom inlet);  SL ≤ 0.472V</t>
    </r>
    <r>
      <rPr>
        <vertAlign val="subscript"/>
        <sz val="10"/>
        <color theme="1"/>
        <rFont val="Calibri"/>
        <family val="2"/>
      </rPr>
      <t>r</t>
    </r>
    <r>
      <rPr>
        <sz val="10"/>
        <color theme="1"/>
        <rFont val="Calibri"/>
        <family val="2"/>
      </rPr>
      <t xml:space="preserve"> - 38.5 (top inlet)</t>
    </r>
  </si>
  <si>
    <r>
      <t>SL ≤ 40 + 0.20V</t>
    </r>
    <r>
      <rPr>
        <vertAlign val="subscript"/>
        <sz val="10"/>
        <color theme="1"/>
        <rFont val="Calibri"/>
        <family val="2"/>
      </rPr>
      <t>r</t>
    </r>
    <r>
      <rPr>
        <sz val="10"/>
        <color theme="1"/>
        <rFont val="Calibri"/>
        <family val="2"/>
      </rPr>
      <t xml:space="preserve"> (bottom inlet);  SL ≤ 35 + 0.20V</t>
    </r>
    <r>
      <rPr>
        <vertAlign val="subscript"/>
        <sz val="10"/>
        <color theme="1"/>
        <rFont val="Calibri"/>
        <family val="2"/>
      </rPr>
      <t>r</t>
    </r>
    <r>
      <rPr>
        <sz val="10"/>
        <color theme="1"/>
        <rFont val="Calibri"/>
        <family val="2"/>
      </rPr>
      <t xml:space="preserve"> (top inlet)</t>
    </r>
  </si>
  <si>
    <r>
      <t>EF ≥ 0.59 - (0.0005 V</t>
    </r>
    <r>
      <rPr>
        <vertAlign val="subscript"/>
        <sz val="10"/>
        <color theme="1"/>
        <rFont val="Calibri"/>
        <family val="2"/>
        <scheme val="minor"/>
      </rPr>
      <t>r</t>
    </r>
    <r>
      <rPr>
        <sz val="10"/>
        <color theme="1"/>
        <rFont val="Calibri"/>
        <family val="2"/>
        <scheme val="minor"/>
      </rPr>
      <t>)</t>
    </r>
  </si>
  <si>
    <t>SL (top inlet)</t>
  </si>
  <si>
    <t>SL (bottom inlet)</t>
  </si>
  <si>
    <t>SL (w division)</t>
  </si>
  <si>
    <t>EF</t>
  </si>
  <si>
    <t>Et (&amp; instant)</t>
  </si>
  <si>
    <t>Et and SL (w Q &amp; sq root Vr) combo</t>
  </si>
  <si>
    <t>UEF (w FHR and Vs)</t>
  </si>
  <si>
    <t>SL ≤
SL ≤</t>
  </si>
  <si>
    <t>SL =
SL =</t>
  </si>
  <si>
    <t>SL ≤</t>
  </si>
  <si>
    <t>EF ≥</t>
  </si>
  <si>
    <t>Et ≥</t>
  </si>
  <si>
    <t>UEF ≥</t>
  </si>
  <si>
    <t>Et ≥
SL ≤</t>
  </si>
  <si>
    <t>SEF ≥</t>
  </si>
  <si>
    <t>COP ≥</t>
  </si>
  <si>
    <t>4.0 COP</t>
  </si>
  <si>
    <r>
      <t>Oil-fired, storage type;  30.5 kW&lt; Input ≤ 41 kW;  V</t>
    </r>
    <r>
      <rPr>
        <vertAlign val="subscript"/>
        <sz val="10"/>
        <color theme="1"/>
        <rFont val="Calibri"/>
        <family val="2"/>
        <scheme val="minor"/>
      </rPr>
      <t>r</t>
    </r>
    <r>
      <rPr>
        <sz val="10"/>
        <color theme="1"/>
        <rFont val="Calibri"/>
        <family val="2"/>
        <scheme val="minor"/>
      </rPr>
      <t xml:space="preserve"> ≤ 454 L;  Input/V</t>
    </r>
    <r>
      <rPr>
        <vertAlign val="subscript"/>
        <sz val="10"/>
        <color theme="1"/>
        <rFont val="Calibri"/>
        <family val="2"/>
        <scheme val="minor"/>
      </rPr>
      <t>s</t>
    </r>
    <r>
      <rPr>
        <sz val="10"/>
        <color theme="1"/>
        <rFont val="Calibri"/>
        <family val="2"/>
        <scheme val="minor"/>
      </rPr>
      <t xml:space="preserve"> &lt; 310 W/L;  FHR &gt; 0</t>
    </r>
  </si>
  <si>
    <t>Bldg Permit Applic #:</t>
  </si>
  <si>
    <t>Equip # and Description</t>
  </si>
  <si>
    <r>
      <t xml:space="preserve">Component or             Equipment Type                     </t>
    </r>
    <r>
      <rPr>
        <b/>
        <sz val="8"/>
        <color rgb="FFFF0000"/>
        <rFont val="Arial"/>
        <family val="2"/>
      </rPr>
      <t>(see Table 6.2.2.1.)</t>
    </r>
  </si>
  <si>
    <r>
      <t xml:space="preserve">Q Rated Input   </t>
    </r>
    <r>
      <rPr>
        <b/>
        <sz val="8"/>
        <color theme="1"/>
        <rFont val="Arial"/>
        <family val="2"/>
      </rPr>
      <t>(kW)</t>
    </r>
  </si>
  <si>
    <r>
      <t>V</t>
    </r>
    <r>
      <rPr>
        <b/>
        <vertAlign val="subscript"/>
        <sz val="10"/>
        <color theme="1"/>
        <rFont val="Arial"/>
        <family val="2"/>
      </rPr>
      <t>r</t>
    </r>
    <r>
      <rPr>
        <b/>
        <sz val="10"/>
        <color theme="1"/>
        <rFont val="Arial"/>
        <family val="2"/>
      </rPr>
      <t xml:space="preserve"> Rated Capacity</t>
    </r>
    <r>
      <rPr>
        <b/>
        <sz val="8"/>
        <color theme="1"/>
        <rFont val="Arial"/>
        <family val="2"/>
      </rPr>
      <t xml:space="preserve"> (L)</t>
    </r>
  </si>
  <si>
    <r>
      <t>V</t>
    </r>
    <r>
      <rPr>
        <b/>
        <sz val="6"/>
        <color theme="1"/>
        <rFont val="Arial"/>
        <family val="2"/>
      </rPr>
      <t>s</t>
    </r>
    <r>
      <rPr>
        <b/>
        <sz val="10"/>
        <color theme="1"/>
        <rFont val="Arial"/>
        <family val="2"/>
      </rPr>
      <t xml:space="preserve"> Tank Volume</t>
    </r>
    <r>
      <rPr>
        <b/>
        <sz val="8"/>
        <color theme="1"/>
        <rFont val="Arial"/>
        <family val="2"/>
      </rPr>
      <t xml:space="preserve"> (L)</t>
    </r>
  </si>
  <si>
    <r>
      <t>Q / V</t>
    </r>
    <r>
      <rPr>
        <b/>
        <vertAlign val="subscript"/>
        <sz val="10"/>
        <color theme="1"/>
        <rFont val="Arial"/>
        <family val="2"/>
      </rPr>
      <t>s</t>
    </r>
    <r>
      <rPr>
        <b/>
        <sz val="10"/>
        <color theme="1"/>
        <rFont val="Arial"/>
        <family val="2"/>
      </rPr>
      <t xml:space="preserve"> </t>
    </r>
    <r>
      <rPr>
        <b/>
        <sz val="8"/>
        <color theme="1"/>
        <rFont val="Arial"/>
        <family val="2"/>
      </rPr>
      <t xml:space="preserve">(W/L) </t>
    </r>
  </si>
  <si>
    <t>FHR Rating Cond</t>
  </si>
  <si>
    <t>Summation of All Numeric Formulas + Text Results</t>
  </si>
  <si>
    <t>Applicant Inputs</t>
  </si>
  <si>
    <t>Formula</t>
  </si>
  <si>
    <t>Q</t>
  </si>
  <si>
    <t>Vr</t>
  </si>
  <si>
    <t>Vs</t>
  </si>
  <si>
    <t>FHR</t>
  </si>
  <si>
    <t>Equation Result</t>
  </si>
  <si>
    <t>Et and SL (w Q &amp; SqRt Vr) combo</t>
  </si>
  <si>
    <t>5.2.12.1.-A</t>
  </si>
  <si>
    <t>A</t>
  </si>
  <si>
    <t>AA</t>
  </si>
  <si>
    <t>5.2.12.1.-B</t>
  </si>
  <si>
    <t>B</t>
  </si>
  <si>
    <t>BB</t>
  </si>
  <si>
    <t>5.2.12.1.-C</t>
  </si>
  <si>
    <t>Cee</t>
  </si>
  <si>
    <t>CC</t>
  </si>
  <si>
    <t>5.2.12.1.-D</t>
  </si>
  <si>
    <t>D</t>
  </si>
  <si>
    <t>DD</t>
  </si>
  <si>
    <t>5.2.12.1.-E</t>
  </si>
  <si>
    <t>E</t>
  </si>
  <si>
    <t>EE</t>
  </si>
  <si>
    <t>5.2.12.1.-F</t>
  </si>
  <si>
    <t>F</t>
  </si>
  <si>
    <t>FF</t>
  </si>
  <si>
    <t>5.2.12.1.-G</t>
  </si>
  <si>
    <t>G</t>
  </si>
  <si>
    <t>GG</t>
  </si>
  <si>
    <t>5.2.12.1.-H</t>
  </si>
  <si>
    <t>H</t>
  </si>
  <si>
    <t>HH</t>
  </si>
  <si>
    <t>5.2.12.1.-I</t>
  </si>
  <si>
    <t>I</t>
  </si>
  <si>
    <t>II</t>
  </si>
  <si>
    <t>5.2.12.1.-J</t>
  </si>
  <si>
    <t>J</t>
  </si>
  <si>
    <t>JJ</t>
  </si>
  <si>
    <t>5.2.12.1.-K</t>
  </si>
  <si>
    <t>K</t>
  </si>
  <si>
    <t>KK</t>
  </si>
  <si>
    <t>5.2.12.1.-L</t>
  </si>
  <si>
    <t>L</t>
  </si>
  <si>
    <t>LL</t>
  </si>
  <si>
    <t>5.2.12.1.-M</t>
  </si>
  <si>
    <t>M</t>
  </si>
  <si>
    <t>MM</t>
  </si>
  <si>
    <t>5.2.12.1.-N</t>
  </si>
  <si>
    <t>N</t>
  </si>
  <si>
    <t>NN</t>
  </si>
  <si>
    <t>5.2.12.1.-O</t>
  </si>
  <si>
    <t>O</t>
  </si>
  <si>
    <t>OO</t>
  </si>
  <si>
    <t>5.2.12.1.-P</t>
  </si>
  <si>
    <t>P</t>
  </si>
  <si>
    <t>PP</t>
  </si>
  <si>
    <t>5.2.12.2.</t>
  </si>
  <si>
    <t>Condensers</t>
  </si>
  <si>
    <t>CCondensers</t>
  </si>
  <si>
    <t>Table 5.2.12.1.-A</t>
  </si>
  <si>
    <t>Single-package, space-constrained</t>
  </si>
  <si>
    <t>&lt; 19</t>
  </si>
  <si>
    <t>SEER = 13
HSPF V = 6.4</t>
  </si>
  <si>
    <t>SEER =
HSPF V =</t>
  </si>
  <si>
    <t>Single-package, others</t>
  </si>
  <si>
    <t>SEER = 15
HSPF V = 7.4</t>
  </si>
  <si>
    <t>Split system, space-constrained</t>
  </si>
  <si>
    <t>Split system, others</t>
  </si>
  <si>
    <t>Small-duct, high-velocity</t>
  </si>
  <si>
    <t>SEER = 13
HSPF V = 5.9</t>
  </si>
  <si>
    <t>Large air conditioners and heat pumps, split and single-package, all electrical phases, in cooling mode</t>
  </si>
  <si>
    <t>≥ 19 and &lt; 40</t>
  </si>
  <si>
    <t>Electric resistance heating section or no heating section.</t>
  </si>
  <si>
    <t>EER = 11.2
IEER = 12.9</t>
  </si>
  <si>
    <t>EER =
IEER =</t>
  </si>
  <si>
    <t>Other types of heating sections.</t>
  </si>
  <si>
    <t>EER = 11.0
IEER = 12.7</t>
  </si>
  <si>
    <t>≥ 40 and &lt; 70</t>
  </si>
  <si>
    <t>EER = 11.0
IEER = 12.4</t>
  </si>
  <si>
    <t>EER = 10.8
IEER = 12.2</t>
  </si>
  <si>
    <t>≥ 70 and &lt; 223</t>
  </si>
  <si>
    <t>EER = 10.0
IEER = 11.6</t>
  </si>
  <si>
    <t>EER = 9.8
IEER = 11.4</t>
  </si>
  <si>
    <t>≥ 223</t>
  </si>
  <si>
    <t>EER = 9.7
IEER = 11.2</t>
  </si>
  <si>
    <t>EER = 9.5
IEER = 11.0</t>
  </si>
  <si>
    <t>Large heat pumps, split and single-package, all electrical phases, in heating mode</t>
  </si>
  <si>
    <t>at 8.3ºC</t>
  </si>
  <si>
    <t>COPh = 3.30</t>
  </si>
  <si>
    <t>COPh =</t>
  </si>
  <si>
    <t>at –8.3ºC</t>
  </si>
  <si>
    <t>COPh = 2.25</t>
  </si>
  <si>
    <t>COPh = 3.20</t>
  </si>
  <si>
    <t>COPh = 2.05</t>
  </si>
  <si>
    <t>Table 5.2.12.1.-B</t>
  </si>
  <si>
    <t>&lt; 70</t>
  </si>
  <si>
    <t>EER = 11</t>
  </si>
  <si>
    <t>EER =</t>
  </si>
  <si>
    <t>EER = 10</t>
  </si>
  <si>
    <t>COPh = 3.3</t>
  </si>
  <si>
    <t>COPh = 3.0</t>
  </si>
  <si>
    <t>Table 5.2.12.1.-C</t>
  </si>
  <si>
    <t>Water-cooled and evaporatively cooled, split and single-package</t>
  </si>
  <si>
    <t>EER = 12.1
IEER = 12.3</t>
  </si>
  <si>
    <t>Water-cooled, split and single-package</t>
  </si>
  <si>
    <t>EER = 12.1
IEER = 13.9</t>
  </si>
  <si>
    <t>EER = 11.9
IEER = 13.7</t>
  </si>
  <si>
    <t>EER = 12.5
IEER = 13.9</t>
  </si>
  <si>
    <t>EER = 12.3
IEER = 13.7</t>
  </si>
  <si>
    <t>EER = 12.4
IEER = 13.6</t>
  </si>
  <si>
    <t>EER = 12.2
IEER = 13.4</t>
  </si>
  <si>
    <t>Evaporatively cooled, split and single-package</t>
  </si>
  <si>
    <t>EER = 11.9
IEER = 12.1</t>
  </si>
  <si>
    <t>EER = 12.0
IEER = 12.2</t>
  </si>
  <si>
    <t>EER = 11.8
IEER = 12.0</t>
  </si>
  <si>
    <t>EER = 11.7
IEER = 11.9</t>
  </si>
  <si>
    <t>EER = 12.2
IEER = 13.5</t>
  </si>
  <si>
    <t>EER = 12.0
IEER = 13.3</t>
  </si>
  <si>
    <t>EER = 11.5
IEER = 11.7</t>
  </si>
  <si>
    <t>Table 5.2.12.1.-D</t>
  </si>
  <si>
    <t>EER = 11.2</t>
  </si>
  <si>
    <t>Water-cooled and evaporatively cooled</t>
  </si>
  <si>
    <t>EER = 13.1</t>
  </si>
  <si>
    <t>≥ 70</t>
  </si>
  <si>
    <t>EER = 10.5
IEER = 11.8</t>
  </si>
  <si>
    <t>EER = 13.5
IEER = 14.0</t>
  </si>
  <si>
    <t>Table 5.2.12.1.-E</t>
  </si>
  <si>
    <t>Water-to-air</t>
  </si>
  <si>
    <t xml:space="preserve">&lt; 5 </t>
  </si>
  <si>
    <t>Water loop</t>
  </si>
  <si>
    <t>COPc = 3.58
COPh = 4.3</t>
  </si>
  <si>
    <t>COPc =
COPh =</t>
  </si>
  <si>
    <t>≥5 and&lt; 40</t>
  </si>
  <si>
    <t>COPc = 3.81
COPh = 4.3</t>
  </si>
  <si>
    <t>&lt; 40</t>
  </si>
  <si>
    <t>Groundwater</t>
  </si>
  <si>
    <t>COPc = 5.28
COPh = 3.7</t>
  </si>
  <si>
    <t>Ground loop</t>
  </si>
  <si>
    <t>COPc = 4.13
COPh = 3.2</t>
  </si>
  <si>
    <t>COPc = 3.11
COPh = 3.7</t>
  </si>
  <si>
    <t>COPc = 5.60
COPh = 3.4</t>
  </si>
  <si>
    <t>COPc = 4.21
COPh = 2.8</t>
  </si>
  <si>
    <t>Table 5.2.12.1.-F</t>
  </si>
  <si>
    <t>≤ 21</t>
  </si>
  <si>
    <t>COPc = 3.81
COPh = 3.1</t>
  </si>
  <si>
    <t>&gt; 21</t>
  </si>
  <si>
    <t>No reqm't</t>
  </si>
  <si>
    <t>Table 5.2.12.1.-G</t>
  </si>
  <si>
    <t>PTAC and PTHP in cooling mode, standard and non-standard sizes</t>
  </si>
  <si>
    <t>&lt; 2.1</t>
  </si>
  <si>
    <t>EER = 11.9</t>
  </si>
  <si>
    <t>≥ 2.1 and &lt; 4.4</t>
  </si>
  <si>
    <t>EER = 14.1 – (1.0435 × CapkW)</t>
  </si>
  <si>
    <t>≥ 4.4</t>
  </si>
  <si>
    <t>PTHP in heating mode, standard and non-standard sizes</t>
  </si>
  <si>
    <t>COPh = 3.67 – (0.1739 × CapkW)</t>
  </si>
  <si>
    <t>COPh = 2.9</t>
  </si>
  <si>
    <t>Louvered, without reverse cycle</t>
  </si>
  <si>
    <t>&lt; 5.9</t>
  </si>
  <si>
    <t>CEER = 10.7</t>
  </si>
  <si>
    <t>CEER =</t>
  </si>
  <si>
    <t>≥ 5.9 and ≤ 10.6</t>
  </si>
  <si>
    <t>CEER = 9.0</t>
  </si>
  <si>
    <t>Louvered, with reverse cycle</t>
  </si>
  <si>
    <t>CEER = 9.8</t>
  </si>
  <si>
    <t>CEER = 9.3</t>
  </si>
  <si>
    <t>Non-louvered, without reverse cycle</t>
  </si>
  <si>
    <t>&lt; 4.1</t>
  </si>
  <si>
    <t>CEER = 9.6</t>
  </si>
  <si>
    <t>≥ 4.1 and ≤ 10.6</t>
  </si>
  <si>
    <t>CEER = 9.4</t>
  </si>
  <si>
    <t>Non-louvered, with reverse cycle</t>
  </si>
  <si>
    <t>CEER = 8.7</t>
  </si>
  <si>
    <t>Room air conditioners, casement only</t>
  </si>
  <si>
    <t>CEER = 9.5</t>
  </si>
  <si>
    <t>Room air conditioners, casement slider</t>
  </si>
  <si>
    <t>CEER = 10.4</t>
  </si>
  <si>
    <t>Table 5.2.12.1.-H</t>
  </si>
  <si>
    <t>Air-cooled, floor-mounted, with or without fluid economizer</t>
  </si>
  <si>
    <t>&lt; 23</t>
  </si>
  <si>
    <t>Downflow or upflow, ducted</t>
  </si>
  <si>
    <t>SCOP = 2.67</t>
  </si>
  <si>
    <t>SCOP =</t>
  </si>
  <si>
    <t>≥ 23 and &lt; 86</t>
  </si>
  <si>
    <t>SCOP = 2.55</t>
  </si>
  <si>
    <t>≥ 86</t>
  </si>
  <si>
    <t>SCOP = 2.33</t>
  </si>
  <si>
    <t>Upflow, non-ducted</t>
  </si>
  <si>
    <t>SCOP = 2.09</t>
  </si>
  <si>
    <t>Horizontal</t>
  </si>
  <si>
    <t>SCOP = 2.65</t>
  </si>
  <si>
    <t>≥ 23 and &lt; 70</t>
  </si>
  <si>
    <t>SCOP = 1.99</t>
  </si>
  <si>
    <t>SCOP = 1.81</t>
  </si>
  <si>
    <t>SCOP = 2.47</t>
  </si>
  <si>
    <t>Water-cooled, floor-mounted, with or without fluid economizer</t>
  </si>
  <si>
    <t>SCOP = 2.74</t>
  </si>
  <si>
    <t>SCOP = 2.61</t>
  </si>
  <si>
    <t>SCOP = 2.44</t>
  </si>
  <si>
    <t>SCOP = 2.71</t>
  </si>
  <si>
    <t>SCOP = 2.34</t>
  </si>
  <si>
    <t>SCOP = 2.60</t>
  </si>
  <si>
    <t>SCOP = 2.24</t>
  </si>
  <si>
    <t>SCOP = 2.54</t>
  </si>
  <si>
    <t>Glycol-cooled, floor-mounted, with or without fluid economizer</t>
  </si>
  <si>
    <t>SCOP = 2.48</t>
  </si>
  <si>
    <t>SCOP = 2.16</t>
  </si>
  <si>
    <t>SCOP = 2.12</t>
  </si>
  <si>
    <t>SCOP = 2.10</t>
  </si>
  <si>
    <t>SCOP = 1.94</t>
  </si>
  <si>
    <t>Air-cooled, ceiling-mounted, free air discharge condenser, with or without fluid economizer</t>
  </si>
  <si>
    <t>&lt; 8.5</t>
  </si>
  <si>
    <t>Ducted</t>
  </si>
  <si>
    <t>SCOP = 2.01</t>
  </si>
  <si>
    <t>Non-ducted</t>
  </si>
  <si>
    <t>SCOP = 2.04</t>
  </si>
  <si>
    <t>≥ 8.5 and &lt; 19</t>
  </si>
  <si>
    <t>SCOP = 1.97</t>
  </si>
  <si>
    <t>SCOP = 2.00</t>
  </si>
  <si>
    <t>≥ 19</t>
  </si>
  <si>
    <t>SCOP = 1.87</t>
  </si>
  <si>
    <t>SCOP = 1.89</t>
  </si>
  <si>
    <t>Air-cooled, ceiling-mounted, ducted condenser, with or without fluid economizer</t>
  </si>
  <si>
    <t>SCOP = 1.82</t>
  </si>
  <si>
    <t>SCOP = 1.68</t>
  </si>
  <si>
    <t>SCOP = 1.78</t>
  </si>
  <si>
    <t>SCOP = 1.70</t>
  </si>
  <si>
    <t>Water-cooled, ceiling-mounted, with or without fluid economizer</t>
  </si>
  <si>
    <t>SCOP = 2.36</t>
  </si>
  <si>
    <t>SCOP = 2.23</t>
  </si>
  <si>
    <t>SCOP = 2.26</t>
  </si>
  <si>
    <t>SCOP = 2.13</t>
  </si>
  <si>
    <t>Glycol-cooled, ceiling-mounted, with or without fluid economizer</t>
  </si>
  <si>
    <t>SCOP = 1.92</t>
  </si>
  <si>
    <t>SCOP = 1.95</t>
  </si>
  <si>
    <t>SCOP = 1.88</t>
  </si>
  <si>
    <t>SCOP = 1.93</t>
  </si>
  <si>
    <t>SCOP = 1.73</t>
  </si>
  <si>
    <t>SCOP = 1.76</t>
  </si>
  <si>
    <t>Table 5.2.12.1.-I</t>
  </si>
  <si>
    <t>Air-cooled air conditioners and heat pumps, with or without heat recovery</t>
  </si>
  <si>
    <t>SEER = 15
HSPF V = 7.8</t>
  </si>
  <si>
    <t>Air-cooled air conditioners</t>
  </si>
  <si>
    <t>EER = 11.2
IEER = 15.5</t>
  </si>
  <si>
    <t>EER = 11.0
IEER = 14.9</t>
  </si>
  <si>
    <t>EER = 10.0
IEER = 13.9</t>
  </si>
  <si>
    <t>Air-source heat pumps, with or without heat recovery</t>
  </si>
  <si>
    <t>COPh evaluated at 8.3ºC db / 6.1ºC wb, and at –8.3ºC db / –9.4ºC wb</t>
  </si>
  <si>
    <t>EER = 10.8
IEER = 14.4
COPh = 3.30
COPh = 2.25</t>
  </si>
  <si>
    <t>EER =
IEER =
COPh =
COPh =</t>
  </si>
  <si>
    <t>COPh evaluated at 8.3ºC db / 6.1ºC wb, and –8.3ºC db / –9.4ºC wb</t>
  </si>
  <si>
    <t>EER = 10.4
IEER = 13.7
COPh = 3.20
COPh = 2.05</t>
  </si>
  <si>
    <t>COPh = evaluated at 8.3ºC db / 6.1ºC wb, and at –8.3ºC db / –9.4ºC wb</t>
  </si>
  <si>
    <t>EER = 9.3
IEER = 12.5
COPh = 3.20
COPh = 2.05</t>
  </si>
  <si>
    <t>Water-source heat pumps, with or without heat recovery</t>
  </si>
  <si>
    <t>EER = 11.8
IEER = 15.8
COPh = 4.3</t>
  </si>
  <si>
    <t>EER =
IEER =
COPh =</t>
  </si>
  <si>
    <t>≥ 40</t>
  </si>
  <si>
    <t>EER = 9.8
IEER = 12.0
COPh = 4.0</t>
  </si>
  <si>
    <t>Groundwater source heat pumps, with or without heat recovery</t>
  </si>
  <si>
    <t>EER = 16.2
COPh = 3.6</t>
  </si>
  <si>
    <t>EER =
COPh =</t>
  </si>
  <si>
    <t>EER = 13.8
COPh = 3.3</t>
  </si>
  <si>
    <t>Ground-source heat pumps, with or without heat recovery</t>
  </si>
  <si>
    <t>EER = 13.2
COPh = 3.1</t>
  </si>
  <si>
    <t>EER = 10.8
COPh = 2.8</t>
  </si>
  <si>
    <t>Table 5.2.12.1.-J</t>
  </si>
  <si>
    <t>&gt; 0</t>
  </si>
  <si>
    <t>ISMRE = 1.8</t>
  </si>
  <si>
    <t>ISMRE =</t>
  </si>
  <si>
    <t>Air-source heat pumps</t>
  </si>
  <si>
    <t>ISMRE = 1.8
ISCOP = 1.2</t>
  </si>
  <si>
    <t>ISMRE =
ISCOP =</t>
  </si>
  <si>
    <t>Water-cooled</t>
  </si>
  <si>
    <t>Cooling tower / condenser water</t>
  </si>
  <si>
    <t>ISMRE = 2.2</t>
  </si>
  <si>
    <t>Chilled water</t>
  </si>
  <si>
    <t>ISMRE = 2.7</t>
  </si>
  <si>
    <t>Water-source heat pumps</t>
  </si>
  <si>
    <t>Water source</t>
  </si>
  <si>
    <t>ISMRE = 1.8
ISCOP = 3.5</t>
  </si>
  <si>
    <t>Groundwater source</t>
  </si>
  <si>
    <t>ISMRE = 2.3
ISCOP = 3.2</t>
  </si>
  <si>
    <t>Ground-source, closed loop</t>
  </si>
  <si>
    <t>ISMRE = 2.2
ISCOP = 2.0</t>
  </si>
  <si>
    <t>Air-cooled, with energy recovery</t>
  </si>
  <si>
    <t>ISMRE = 2.4</t>
  </si>
  <si>
    <t>Air-source heat pumps, with energy recovery</t>
  </si>
  <si>
    <t>ISMRE = 2.4
ISCOP = 3.3</t>
  </si>
  <si>
    <t>Water-cooled, with energy recovery</t>
  </si>
  <si>
    <t>ISMRE = 3.0</t>
  </si>
  <si>
    <t>Water-source heat pumps, with energy recovery</t>
  </si>
  <si>
    <t>ISMRE = 2.2
ISCOP = 4.8</t>
  </si>
  <si>
    <t>ISMRE = 2.6
ISCOP = 4.0</t>
  </si>
  <si>
    <t>ISMRE = 2.4
ISCOP = 3.8</t>
  </si>
  <si>
    <t>Table 5.2.12.1.-K</t>
  </si>
  <si>
    <t>Air-cooled, with or without remote condensers, all types of compressors</t>
  </si>
  <si>
    <t>&lt; 528</t>
  </si>
  <si>
    <t>Path A (typ full load operation)</t>
  </si>
  <si>
    <t>COPc = 2.985
IPLV = 4.048</t>
  </si>
  <si>
    <t xml:space="preserve">COPc = 
IPLV = </t>
  </si>
  <si>
    <t>≥ 528</t>
  </si>
  <si>
    <t>COPc = 2.985
IPLV = 4.137</t>
  </si>
  <si>
    <t>Water-cooled, rotary screw, scroll, or reciprocating compressor</t>
  </si>
  <si>
    <t>&lt; 264</t>
  </si>
  <si>
    <t>COPc = 4.694
IPLV = 5.867</t>
  </si>
  <si>
    <t>≥ 264 and &lt; 528</t>
  </si>
  <si>
    <t>COPc = 4.889
IPLV = 6.286</t>
  </si>
  <si>
    <t>≥ 528 and &lt; 1 055</t>
  </si>
  <si>
    <t>COPc = 5.334
IPLV = 6.519</t>
  </si>
  <si>
    <t>≥ 1 055 and &lt; 2 110</t>
  </si>
  <si>
    <t>COPc = 5.771
IPLV = 6.770</t>
  </si>
  <si>
    <t>≥ 2 110</t>
  </si>
  <si>
    <t>COPc = 6.286
IPLV = 7.041</t>
  </si>
  <si>
    <t>Water-cooled, centrifugal compressor</t>
  </si>
  <si>
    <t>COPc = 5.771
IPLV = 6.401</t>
  </si>
  <si>
    <t>≥ 1 055 and
&lt; 1 407</t>
  </si>
  <si>
    <t>COPc = 6.286
IPLV = 6.770</t>
  </si>
  <si>
    <t>≥ 1 407</t>
  </si>
  <si>
    <t>Path B (typ part load operation)</t>
  </si>
  <si>
    <t>COPc = 2.866
IPLV = 4.669</t>
  </si>
  <si>
    <t>COPc = 2.866
IPLV = 4.758</t>
  </si>
  <si>
    <t>COPc = 4.513
IPLV = 7.041</t>
  </si>
  <si>
    <t>COPc = 4.694
IPLV = 7.184</t>
  </si>
  <si>
    <t>COPc = 5.177
IPLV = 8.001</t>
  </si>
  <si>
    <t>COPc = 5.633
IPLV = 8.586</t>
  </si>
  <si>
    <t>COPc = 6.018
IPLV = 9.264</t>
  </si>
  <si>
    <t>COPc = 5.065
IPLV = 8.001</t>
  </si>
  <si>
    <t>COPc = 5.544
IPLV = 8.801</t>
  </si>
  <si>
    <t>≥ 1 055 and &lt; 1 407</t>
  </si>
  <si>
    <t>COPc = 5.917
IPLV = 9.027</t>
  </si>
  <si>
    <t>Single-effect absorption, air-cooled</t>
  </si>
  <si>
    <t>COPc = 0.600</t>
  </si>
  <si>
    <t xml:space="preserve">COPc = </t>
  </si>
  <si>
    <t>Single-effect absorption, water-cooled</t>
  </si>
  <si>
    <t>COPc = 0.700</t>
  </si>
  <si>
    <t>Double-effect absorption, indirect fire</t>
  </si>
  <si>
    <t>COPc = 1.000
IPLV = 1.050</t>
  </si>
  <si>
    <t>Double-effect absorption, direct fire</t>
  </si>
  <si>
    <t>COPc = 1.000
IPLV = 1.000</t>
  </si>
  <si>
    <t>Table 5.2.12.1.-L</t>
  </si>
  <si>
    <t>Air-source heat pumps, in cooling mode</t>
  </si>
  <si>
    <t>COPc = 2.836
IPLV = 3.846</t>
  </si>
  <si>
    <t>COPc = 2.836
IPLV = 3.930</t>
  </si>
  <si>
    <t>Water-source heat pumps and heat recovery chillers, rotary screw, scroll, or reciprocating compressor, in cooling mode</t>
  </si>
  <si>
    <t>COPc = 4.659
IPLV = 5.574</t>
  </si>
  <si>
    <t>COPc = 4.645
IPLV = 5.972</t>
  </si>
  <si>
    <t>COPc = 5.067
IPLV = 6.193</t>
  </si>
  <si>
    <t>COPc = 5.482
IPLV = 6.432</t>
  </si>
  <si>
    <t>COPc = 5.072
IPLV = 6.689</t>
  </si>
  <si>
    <t>Water-source heat pumps and heat recovery chillers, centrifugal compressor, in cooling mode</t>
  </si>
  <si>
    <t>COPc = 5.482
IPLV = 6.081</t>
  </si>
  <si>
    <t>COPc = 5.972
IPLV = 6.432</t>
  </si>
  <si>
    <t>≥ 1 055</t>
  </si>
  <si>
    <t>COPc = 5.972
IPLV = 6.689</t>
  </si>
  <si>
    <t>COPc = 2.723
IPLV = 4.436</t>
  </si>
  <si>
    <t>COPc = 2.723
IPLV = 4.520</t>
  </si>
  <si>
    <t>COPc = 4.287
IPLV = 6.689</t>
  </si>
  <si>
    <t>COPc = 4.459
IPLV = 6.825</t>
  </si>
  <si>
    <t>COPc = 4.918
IPLV = 7.601</t>
  </si>
  <si>
    <t>COPc = 5.351
IPLV = 8.157</t>
  </si>
  <si>
    <t>COPc = 5.717
IPLV = 8.801</t>
  </si>
  <si>
    <t>COPc = 4.812
IPLV = 7.601</t>
  </si>
  <si>
    <t>COPc = 5.267
IPLV = 6.361</t>
  </si>
  <si>
    <t>COPc = 5.621
IPLV = 8.567</t>
  </si>
  <si>
    <t>Table 5.2.12.1.-M</t>
  </si>
  <si>
    <t>Air-source heat pumps, in heating mode</t>
  </si>
  <si>
    <t>LWT = 40ºC, EAT = 8ºC db / 6ºC wb</t>
  </si>
  <si>
    <t>COPh = 3.350</t>
  </si>
  <si>
    <t>LWT = 40ºC, EAT = –8ºC db / –9ºC wb</t>
  </si>
  <si>
    <t>COPh = 2.250</t>
  </si>
  <si>
    <t>Water-source heat pumps, rotary screw, scroll, reciprocating or centrifugal compressor, in heating mode</t>
  </si>
  <si>
    <t>&lt; 1 055</t>
  </si>
  <si>
    <t>LWT = 40ºC, EST / LST = 12ºC / 7ºC</t>
  </si>
  <si>
    <t>COPh = 4.760</t>
  </si>
  <si>
    <t>LWT = 40ºC, EST / LST = 24ºC / 19ºC</t>
  </si>
  <si>
    <t>COPh = 5.060</t>
  </si>
  <si>
    <t>Heat-recovery chillers, rotary screw, scroll, reciprocating or centrifugal compressor, simultaneous heating and cooling modes</t>
  </si>
  <si>
    <t>COPhr = 8.550</t>
  </si>
  <si>
    <t>COPhr =</t>
  </si>
  <si>
    <t>COPhr = 9.140</t>
  </si>
  <si>
    <t>LWT = 50ºC, EAT = 8ºC db / 6ºC wb</t>
  </si>
  <si>
    <t>COPh = 2.720</t>
  </si>
  <si>
    <t>LWT = 50ºC, EAT = –8ºC db / –9ºC wb</t>
  </si>
  <si>
    <t>COPh = 1.920</t>
  </si>
  <si>
    <t>LWT = 50ºC, EST / LST = 12ºC / 7ºC</t>
  </si>
  <si>
    <t>COPh = 3.610</t>
  </si>
  <si>
    <t>LWT = 50ºC, EST / LST = 24ºC / 19ºC</t>
  </si>
  <si>
    <t>COPh = 3.880</t>
  </si>
  <si>
    <t>COPhr = 6.290</t>
  </si>
  <si>
    <t>COPhr = 6.850</t>
  </si>
  <si>
    <t>LWT = 60ºC, EAT = 8ºC db / 6ºC wb</t>
  </si>
  <si>
    <t>COPh = 2.330</t>
  </si>
  <si>
    <t>LWT = 60ºC, EAT = –8ºC db / –9ºC wb</t>
  </si>
  <si>
    <t>COPh = 1.640</t>
  </si>
  <si>
    <t>LWT = 60ºC, EST / LST = 12ºC / 7ºC</t>
  </si>
  <si>
    <t>COPh = 2.660</t>
  </si>
  <si>
    <t>LWT = 60ºC, EST / LST = 24ºC / 19ºC</t>
  </si>
  <si>
    <t>COPh = 3.530</t>
  </si>
  <si>
    <t>COPh = 2.950</t>
  </si>
  <si>
    <t>COPh = 3.870</t>
  </si>
  <si>
    <t>COPhr = 4.390</t>
  </si>
  <si>
    <t>COPhr = 6.100</t>
  </si>
  <si>
    <t>COPhr = 4.960</t>
  </si>
  <si>
    <t>COPhr = 6.800</t>
  </si>
  <si>
    <t>Table 5.2.12.1.-N</t>
  </si>
  <si>
    <t>Electric</t>
  </si>
  <si>
    <t>&lt; 88</t>
  </si>
  <si>
    <t>Must include auto water temp control</t>
  </si>
  <si>
    <t>Y/N?</t>
  </si>
  <si>
    <t>≥ 88</t>
  </si>
  <si>
    <t>Gas-fired</t>
  </si>
  <si>
    <r>
      <t>AFUE = 90% (water)</t>
    </r>
    <r>
      <rPr>
        <sz val="6"/>
        <color indexed="8"/>
        <rFont val="Arial"/>
        <family val="1"/>
        <charset val="204"/>
      </rPr>
      <t xml:space="preserve">
</t>
    </r>
    <r>
      <rPr>
        <sz val="9"/>
        <color indexed="8"/>
        <rFont val="Arial"/>
        <family val="1"/>
        <charset val="204"/>
      </rPr>
      <t>AFUE = 82% (steam)</t>
    </r>
  </si>
  <si>
    <r>
      <t>AFUE =</t>
    </r>
    <r>
      <rPr>
        <sz val="6"/>
        <color indexed="8"/>
        <rFont val="Arial"/>
        <family val="1"/>
        <charset val="204"/>
      </rPr>
      <t xml:space="preserve">
</t>
    </r>
    <r>
      <rPr>
        <sz val="9"/>
        <color indexed="8"/>
        <rFont val="Arial"/>
        <family val="1"/>
        <charset val="204"/>
      </rPr>
      <t>AFUE =</t>
    </r>
  </si>
  <si>
    <t>≥ 88 and &lt; 733</t>
  </si>
  <si>
    <t>Et ≥ 90% (water)
Et ≥ 81% (steam)</t>
  </si>
  <si>
    <r>
      <t>Et =</t>
    </r>
    <r>
      <rPr>
        <sz val="6"/>
        <color indexed="8"/>
        <rFont val="Arial"/>
        <family val="1"/>
        <charset val="204"/>
      </rPr>
      <t xml:space="preserve">
</t>
    </r>
    <r>
      <rPr>
        <sz val="9"/>
        <color indexed="8"/>
        <rFont val="Arial"/>
        <family val="1"/>
        <charset val="204"/>
      </rPr>
      <t>Et =</t>
    </r>
  </si>
  <si>
    <t>≥ 733 and
&lt; 2 930</t>
  </si>
  <si>
    <t>Ec ≥ 90% (water)
Et ≥ 82% (steam)</t>
  </si>
  <si>
    <r>
      <t>Ec =</t>
    </r>
    <r>
      <rPr>
        <sz val="6"/>
        <color indexed="8"/>
        <rFont val="Arial"/>
        <family val="1"/>
        <charset val="204"/>
      </rPr>
      <t xml:space="preserve">
</t>
    </r>
    <r>
      <rPr>
        <sz val="9"/>
        <color indexed="8"/>
        <rFont val="Arial"/>
        <family val="1"/>
        <charset val="204"/>
      </rPr>
      <t>Et =</t>
    </r>
  </si>
  <si>
    <t>Oil-fired</t>
  </si>
  <si>
    <r>
      <t>AFUE = 86% (water)</t>
    </r>
    <r>
      <rPr>
        <sz val="6"/>
        <color indexed="8"/>
        <rFont val="Arial"/>
        <family val="1"/>
        <charset val="204"/>
      </rPr>
      <t xml:space="preserve">
</t>
    </r>
    <r>
      <rPr>
        <sz val="9"/>
        <color indexed="8"/>
        <rFont val="Arial"/>
        <family val="1"/>
        <charset val="204"/>
      </rPr>
      <t>AFUE = 85% (steam)</t>
    </r>
  </si>
  <si>
    <r>
      <t>Et = 87% (water)</t>
    </r>
    <r>
      <rPr>
        <sz val="6"/>
        <color indexed="8"/>
        <rFont val="Arial"/>
        <family val="1"/>
        <charset val="204"/>
      </rPr>
      <t xml:space="preserve">
</t>
    </r>
    <r>
      <rPr>
        <sz val="9"/>
        <color indexed="8"/>
        <rFont val="Arial"/>
        <family val="1"/>
        <charset val="204"/>
      </rPr>
      <t>Et = 84% (steam)</t>
    </r>
  </si>
  <si>
    <r>
      <t>Ec = 88% (water)</t>
    </r>
    <r>
      <rPr>
        <sz val="6"/>
        <color indexed="8"/>
        <rFont val="Arial"/>
        <family val="1"/>
        <charset val="204"/>
      </rPr>
      <t xml:space="preserve">
</t>
    </r>
    <r>
      <rPr>
        <sz val="9"/>
        <color indexed="8"/>
        <rFont val="Arial"/>
        <family val="1"/>
        <charset val="204"/>
      </rPr>
      <t>Et = 85% (steam)</t>
    </r>
  </si>
  <si>
    <t>Table 5.2.12.1.-O</t>
  </si>
  <si>
    <r>
      <t xml:space="preserve">Electric </t>
    </r>
    <r>
      <rPr>
        <i/>
        <sz val="9"/>
        <color indexed="8"/>
        <rFont val="Arial"/>
        <family val="1"/>
        <charset val="204"/>
      </rPr>
      <t>furnaces</t>
    </r>
  </si>
  <si>
    <t>&lt; 66</t>
  </si>
  <si>
    <t>FER = 0.044 × Qmax + 165</t>
  </si>
  <si>
    <t>FER =</t>
  </si>
  <si>
    <t>≥ 66</t>
  </si>
  <si>
    <r>
      <t xml:space="preserve">Gas-fired warm-air </t>
    </r>
    <r>
      <rPr>
        <i/>
        <sz val="9"/>
        <color indexed="8"/>
        <rFont val="Arial"/>
        <family val="1"/>
        <charset val="204"/>
      </rPr>
      <t>furnaces</t>
    </r>
  </si>
  <si>
    <t>≤ 66</t>
  </si>
  <si>
    <t>Without integrated cooling</t>
  </si>
  <si>
    <t>AFUE = 95%
FER = 0.044 × Qmax + 195</t>
  </si>
  <si>
    <r>
      <t>AFUE =</t>
    </r>
    <r>
      <rPr>
        <sz val="6"/>
        <color indexed="8"/>
        <rFont val="Arial"/>
        <family val="1"/>
        <charset val="204"/>
      </rPr>
      <t xml:space="preserve">
</t>
    </r>
    <r>
      <rPr>
        <sz val="9"/>
        <color indexed="8"/>
        <rFont val="Arial"/>
        <family val="1"/>
        <charset val="204"/>
      </rPr>
      <t>FER =</t>
    </r>
  </si>
  <si>
    <r>
      <t xml:space="preserve">Outdoor </t>
    </r>
    <r>
      <rPr>
        <i/>
        <sz val="9"/>
        <color indexed="8"/>
        <rFont val="Arial"/>
        <family val="1"/>
        <charset val="204"/>
      </rPr>
      <t xml:space="preserve">furnaces </t>
    </r>
    <r>
      <rPr>
        <sz val="9"/>
        <color indexed="8"/>
        <rFont val="Arial"/>
        <family val="1"/>
        <charset val="204"/>
      </rPr>
      <t>with integrated cooling</t>
    </r>
  </si>
  <si>
    <r>
      <t>AFUE = 78%</t>
    </r>
    <r>
      <rPr>
        <sz val="6"/>
        <color indexed="8"/>
        <rFont val="Arial"/>
        <family val="1"/>
        <charset val="204"/>
      </rPr>
      <t xml:space="preserve">
</t>
    </r>
    <r>
      <rPr>
        <sz val="9"/>
        <color indexed="8"/>
        <rFont val="Arial"/>
        <family val="1"/>
        <charset val="204"/>
      </rPr>
      <t>FER = 0.044 × Qmax + 199</t>
    </r>
  </si>
  <si>
    <t>Through-the-wall, with integrated cooling</t>
  </si>
  <si>
    <t>AFUE = 90%
FER = 0.044 × Qmax + 195</t>
  </si>
  <si>
    <t>Three-phase electric supply</t>
  </si>
  <si>
    <t>AFUE = 78% or
Et = 80%</t>
  </si>
  <si>
    <t>AFUE =
Et =</t>
  </si>
  <si>
    <t>&gt; 66 and ≤ 117</t>
  </si>
  <si>
    <t>Et = 81%</t>
  </si>
  <si>
    <t>Et =</t>
  </si>
  <si>
    <r>
      <t xml:space="preserve">Gas-fired packaged </t>
    </r>
    <r>
      <rPr>
        <i/>
        <sz val="9"/>
        <color indexed="8"/>
        <rFont val="Arial"/>
        <family val="1"/>
        <charset val="204"/>
      </rPr>
      <t>furnaces</t>
    </r>
  </si>
  <si>
    <t>≤ 2 931</t>
  </si>
  <si>
    <t>Et = 80%</t>
  </si>
  <si>
    <r>
      <t xml:space="preserve">Gas-fired duct </t>
    </r>
    <r>
      <rPr>
        <i/>
        <sz val="9"/>
        <color indexed="8"/>
        <rFont val="Arial"/>
        <family val="1"/>
        <charset val="204"/>
      </rPr>
      <t>furnaces</t>
    </r>
  </si>
  <si>
    <r>
      <t xml:space="preserve">Gas-fired </t>
    </r>
    <r>
      <rPr>
        <i/>
        <sz val="9"/>
        <color indexed="8"/>
        <rFont val="Arial"/>
        <family val="1"/>
        <charset val="204"/>
      </rPr>
      <t>unit heaters</t>
    </r>
  </si>
  <si>
    <t>Et = 82%</t>
  </si>
  <si>
    <r>
      <t xml:space="preserve">Oil-fired warm-air </t>
    </r>
    <r>
      <rPr>
        <i/>
        <sz val="9"/>
        <color indexed="8"/>
        <rFont val="Arial"/>
        <family val="1"/>
        <charset val="204"/>
      </rPr>
      <t>furnaces</t>
    </r>
  </si>
  <si>
    <t>Et = 84.5%
AFUE = 85%</t>
  </si>
  <si>
    <t>Et  =
AFUE =</t>
  </si>
  <si>
    <t>&gt; 66</t>
  </si>
  <si>
    <r>
      <t xml:space="preserve">Oil-fired duct </t>
    </r>
    <r>
      <rPr>
        <i/>
        <sz val="9"/>
        <color indexed="8"/>
        <rFont val="Arial"/>
        <family val="1"/>
        <charset val="204"/>
      </rPr>
      <t xml:space="preserve">furnaces </t>
    </r>
    <r>
      <rPr>
        <sz val="9"/>
        <color indexed="8"/>
        <rFont val="Arial"/>
        <family val="1"/>
        <charset val="204"/>
      </rPr>
      <t xml:space="preserve">and </t>
    </r>
    <r>
      <rPr>
        <i/>
        <sz val="9"/>
        <color indexed="8"/>
        <rFont val="Arial"/>
        <family val="1"/>
        <charset val="204"/>
      </rPr>
      <t>unit heaters</t>
    </r>
  </si>
  <si>
    <t>Table 5.2.12.1.-P</t>
  </si>
  <si>
    <t>Gas-fired fireplaces and stoves, non-decorative</t>
  </si>
  <si>
    <t>FE = 50%, with direct vent and without standing pilot light</t>
  </si>
  <si>
    <t>FE =</t>
  </si>
  <si>
    <t>Solid-fuel-burning stoves</t>
  </si>
  <si>
    <r>
      <t xml:space="preserve">Solid-fuel-burning </t>
    </r>
    <r>
      <rPr>
        <i/>
        <sz val="9"/>
        <color indexed="8"/>
        <rFont val="Arial"/>
        <family val="1"/>
        <charset val="204"/>
      </rPr>
      <t>boilers</t>
    </r>
  </si>
  <si>
    <t>&lt; 2 000</t>
  </si>
  <si>
    <t>Gas-fired infrared heaters, high-intensity</t>
  </si>
  <si>
    <t>≤ 117 kW per burner</t>
  </si>
  <si>
    <t>NRE ≥ 55%</t>
  </si>
  <si>
    <t>NRE =</t>
  </si>
  <si>
    <t>Gas-fired infrared heaters, tubular and low-intensity</t>
  </si>
  <si>
    <t>NRE ≥ 45%</t>
  </si>
  <si>
    <t>Cooling tower / fluid cooler: centrifugal fan, direct-contact</t>
  </si>
  <si>
    <t>35°C entering water, 29.4°C leaving water, 23.9°C wet bulb</t>
  </si>
  <si>
    <t>Elect/Thermal Ratio ≤ 0.026</t>
  </si>
  <si>
    <t xml:space="preserve">E/T Ratio = </t>
  </si>
  <si>
    <t>Cooling tower / fluid cooler: propeller or axial fan, direct-contact</t>
  </si>
  <si>
    <t>Elect/Thermal Ratio ≤ 0.013</t>
  </si>
  <si>
    <t>Cooling tower / fluid cooler: centrifugal fan, indirect-contact evaporative</t>
  </si>
  <si>
    <t>38.9°C entering water, 32.2°C leaving water, 23.9°C wet bulb</t>
  </si>
  <si>
    <t>Elect/Thermal Ratio ≤ 0.061</t>
  </si>
  <si>
    <t>Cooling tower / fluid cooler: propeller or axial fan, indirect-contact evaporative</t>
  </si>
  <si>
    <t>Cooling tower / fluid cooler: propeller or axial fan, dry</t>
  </si>
  <si>
    <t>46.1°C entering water, 40.6°C leaving water,  35°C dry bulb</t>
  </si>
  <si>
    <t>Elect/Thermal Ratio ≤ 0.113</t>
  </si>
  <si>
    <t>Condenser: centrifugal fan, indirect-contact evaporative</t>
  </si>
  <si>
    <r>
      <t>R-717 test fluid:</t>
    </r>
    <r>
      <rPr>
        <sz val="6"/>
        <color indexed="8"/>
        <rFont val="Arial"/>
        <family val="1"/>
        <charset val="204"/>
      </rPr>
      <t xml:space="preserve"> </t>
    </r>
    <r>
      <rPr>
        <sz val="9"/>
        <color indexed="8"/>
        <rFont val="Arial"/>
        <family val="1"/>
        <charset val="204"/>
      </rPr>
      <t>35.7°C condensing temperature, 60°C entering gas temperature, 23.9°C wet bulb</t>
    </r>
  </si>
  <si>
    <t>Elect/Thermal Ratio ≤ 0.023</t>
  </si>
  <si>
    <r>
      <t>R-448A test fluid:</t>
    </r>
    <r>
      <rPr>
        <sz val="6"/>
        <color indexed="8"/>
        <rFont val="Arial"/>
        <family val="1"/>
        <charset val="204"/>
      </rPr>
      <t xml:space="preserve"> </t>
    </r>
    <r>
      <rPr>
        <sz val="9"/>
        <color indexed="8"/>
        <rFont val="Arial"/>
        <family val="1"/>
        <charset val="204"/>
      </rPr>
      <t>40.6°C condensing temperature, 73.9°C entering gas temperature, 23.9°C wet bulb</t>
    </r>
  </si>
  <si>
    <t>Elect/Thermal Ratio ≤ 0.019</t>
  </si>
  <si>
    <t>Condenser: propeller or axial fan, indirect-contact evaporative</t>
  </si>
  <si>
    <t>R-717 test fluid: 35.7°C condensing temperature, 60°C entering gas temperature, 23.9°C wet bulb</t>
  </si>
  <si>
    <t>Elect/Thermal Ratio ≤ 0.016</t>
  </si>
  <si>
    <t>Condenser: air-cooled</t>
  </si>
  <si>
    <t>51.7°C condensing temperature, 87.8°C entering gas temperature, 8.3°C subcooling 35°C dry bulb</t>
  </si>
  <si>
    <t>Elect/Thermal Ratio ≤ 0.015</t>
  </si>
  <si>
    <t xml:space="preserve">HVAC Alterations for NECB/ZEBP Buildings </t>
  </si>
  <si>
    <t>Equipment # and Description</t>
  </si>
  <si>
    <t>HVAC Equip Table #</t>
  </si>
  <si>
    <r>
      <t xml:space="preserve">Component or
Equipment Type
</t>
    </r>
    <r>
      <rPr>
        <b/>
        <sz val="8"/>
        <color rgb="FFFF0000"/>
        <rFont val="Arial"/>
        <family val="2"/>
      </rPr>
      <t>(Tables 5.2.12.1.- A through P)</t>
    </r>
  </si>
  <si>
    <t>Cooling / Heating Capacity       (kW)</t>
  </si>
  <si>
    <t>Rating Conditions</t>
  </si>
  <si>
    <r>
      <t xml:space="preserve">Code                   </t>
    </r>
    <r>
      <rPr>
        <b/>
        <sz val="7.5"/>
        <color rgb="FFFF0000"/>
        <rFont val="Arial"/>
        <family val="2"/>
      </rPr>
      <t>(Table 5.2.12.1.)</t>
    </r>
  </si>
  <si>
    <t>250425-1</t>
  </si>
  <si>
    <t>Version:    250425-1</t>
  </si>
  <si>
    <t>Version:  250425-1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</si>
</sst>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0.0"/>
    <numFmt numFmtId="167" formatCode="0.0%"/>
    <numFmt numFmtId="168" formatCode="0.000"/>
    <numFmt numFmtId="169" formatCode="_-* #,##0_-;\-* #,##0_-;_-* &quot;-&quot;??_-;_-@_-"/>
    <numFmt numFmtId="170" formatCode="0.0"/>
    <numFmt numFmtId="171" formatCode="0.0000"/>
  </numFmts>
  <fonts count="83">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font>
    <font>
      <b/>
      <sz val="10"/>
      <color theme="1"/>
      <name val="Arial"/>
      <family val="2"/>
    </font>
    <font>
      <sz val="10"/>
      <color theme="1"/>
      <name val="Helvetica LT Std"/>
      <family val="2"/>
    </font>
    <font>
      <vertAlign val="superscript"/>
      <sz val="10"/>
      <color theme="1"/>
      <name val="Helvetica LT Std"/>
      <family val="2"/>
    </font>
    <font>
      <sz val="10"/>
      <color theme="1"/>
      <name val="Calibri"/>
      <family val="2"/>
    </font>
    <font>
      <sz val="10"/>
      <color theme="1"/>
      <name val="Arial Narrow"/>
      <family val="2"/>
    </font>
    <font>
      <sz val="10"/>
      <name val="Arial"/>
      <family val="2"/>
    </font>
    <font>
      <b/>
      <u/>
      <sz val="13"/>
      <name val="Arial"/>
      <family val="2"/>
    </font>
    <font>
      <sz val="10"/>
      <name val="Arial"/>
      <family val="2"/>
    </font>
    <font>
      <b/>
      <u/>
      <sz val="10"/>
      <name val="Arial"/>
      <family val="2"/>
    </font>
    <font>
      <u/>
      <sz val="10"/>
      <name val="Arial"/>
      <family val="2"/>
    </font>
    <font>
      <sz val="10"/>
      <color theme="1"/>
      <name val="Arial"/>
      <family val="2"/>
    </font>
    <font>
      <sz val="11"/>
      <color theme="1"/>
      <name val="Calibri"/>
      <family val="2"/>
      <scheme val="minor"/>
    </font>
    <font>
      <b/>
      <sz val="12"/>
      <name val="Arial"/>
      <family val="2"/>
    </font>
    <font>
      <sz val="8"/>
      <color indexed="10"/>
      <name val="Arial"/>
      <family val="2"/>
    </font>
    <font>
      <sz val="8"/>
      <name val="Arial"/>
      <family val="2"/>
    </font>
    <font>
      <b/>
      <sz val="11"/>
      <color rgb="FFFF0000"/>
      <name val="Arial"/>
      <family val="2"/>
    </font>
    <font>
      <b/>
      <u/>
      <sz val="11"/>
      <color indexed="10"/>
      <name val="Arial"/>
      <family val="2"/>
    </font>
    <font>
      <b/>
      <sz val="11"/>
      <color indexed="10"/>
      <name val="Arial"/>
      <family val="2"/>
    </font>
    <font>
      <b/>
      <u/>
      <sz val="9"/>
      <name val="Arial"/>
      <family val="2"/>
    </font>
    <font>
      <sz val="9"/>
      <name val="Arial"/>
      <family val="2"/>
    </font>
    <font>
      <vertAlign val="superscript"/>
      <sz val="10"/>
      <name val="Arial"/>
      <family val="2"/>
    </font>
    <font>
      <sz val="8"/>
      <color rgb="FF0066CC"/>
      <name val="Arial"/>
      <family val="2"/>
    </font>
    <font>
      <u/>
      <sz val="10"/>
      <color theme="10"/>
      <name val="Arial"/>
      <family val="2"/>
    </font>
    <font>
      <sz val="8"/>
      <color rgb="FF0000FF"/>
      <name val="Arial"/>
      <family val="2"/>
    </font>
    <font>
      <u/>
      <sz val="10"/>
      <color indexed="10"/>
      <name val="Arial"/>
      <family val="2"/>
    </font>
    <font>
      <sz val="10"/>
      <color theme="0"/>
      <name val="Arial"/>
      <family val="2"/>
    </font>
    <font>
      <sz val="10"/>
      <color indexed="10"/>
      <name val="Arial"/>
      <family val="2"/>
    </font>
    <font>
      <sz val="10"/>
      <color indexed="40"/>
      <name val="Arial"/>
      <family val="2"/>
    </font>
    <font>
      <b/>
      <u/>
      <sz val="10"/>
      <color indexed="57"/>
      <name val="Arial"/>
      <family val="2"/>
    </font>
    <font>
      <sz val="10"/>
      <color indexed="57"/>
      <name val="Arial"/>
      <family val="2"/>
    </font>
    <font>
      <b/>
      <u/>
      <sz val="10"/>
      <color indexed="14"/>
      <name val="Arial"/>
      <family val="2"/>
    </font>
    <font>
      <sz val="10"/>
      <color indexed="14"/>
      <name val="Arial"/>
      <family val="2"/>
    </font>
    <font>
      <vertAlign val="superscript"/>
      <sz val="8"/>
      <name val="Arial"/>
      <family val="2"/>
    </font>
    <font>
      <sz val="9"/>
      <color theme="1"/>
      <name val="Arial"/>
      <family val="2"/>
    </font>
    <font>
      <b/>
      <sz val="10"/>
      <name val="Arial"/>
      <family val="2"/>
    </font>
    <font>
      <b/>
      <sz val="10"/>
      <color indexed="10"/>
      <name val="Arial"/>
      <family val="2"/>
    </font>
    <font>
      <sz val="10"/>
      <color rgb="FFFF0000"/>
      <name val="Arial"/>
      <family val="2"/>
    </font>
    <font>
      <sz val="8"/>
      <color theme="1"/>
      <name val="Arial"/>
      <family val="2"/>
    </font>
    <font>
      <sz val="8"/>
      <color indexed="81"/>
      <name val="Tahoma"/>
      <family val="2"/>
    </font>
    <font>
      <u/>
      <sz val="8"/>
      <color indexed="81"/>
      <name val="Tahoma"/>
      <family val="2"/>
    </font>
    <font>
      <b/>
      <sz val="20"/>
      <color theme="1"/>
      <name val="Calibri"/>
      <family val="2"/>
      <scheme val="minor"/>
    </font>
    <font>
      <sz val="11"/>
      <color theme="1"/>
      <name val="Arial"/>
      <family val="2"/>
    </font>
    <font>
      <b/>
      <sz val="9"/>
      <color theme="1"/>
      <name val="Arial"/>
      <family val="2"/>
    </font>
    <font>
      <b/>
      <vertAlign val="superscript"/>
      <sz val="9"/>
      <color theme="1"/>
      <name val="Arial"/>
      <family val="2"/>
    </font>
    <font>
      <b/>
      <u/>
      <sz val="10"/>
      <color theme="1"/>
      <name val="Arial"/>
      <family val="2"/>
    </font>
    <font>
      <b/>
      <vertAlign val="subscript"/>
      <sz val="10"/>
      <color theme="1"/>
      <name val="Arial"/>
      <family val="2"/>
    </font>
    <font>
      <sz val="8"/>
      <name val="Wingdings"/>
      <charset val="2"/>
    </font>
    <font>
      <b/>
      <sz val="8"/>
      <color theme="1"/>
      <name val="Arial"/>
      <family val="2"/>
    </font>
    <font>
      <u/>
      <sz val="8"/>
      <color theme="10"/>
      <name val="Arial"/>
      <family val="2"/>
    </font>
    <font>
      <b/>
      <sz val="6"/>
      <color theme="1"/>
      <name val="Arial"/>
      <family val="2"/>
    </font>
    <font>
      <b/>
      <sz val="13"/>
      <color theme="1"/>
      <name val="Arial"/>
      <family val="2"/>
    </font>
    <font>
      <b/>
      <sz val="15"/>
      <color theme="1"/>
      <name val="Arial"/>
      <family val="2"/>
    </font>
    <font>
      <b/>
      <vertAlign val="subscript"/>
      <sz val="8"/>
      <color theme="1"/>
      <name val="Arial"/>
      <family val="2"/>
    </font>
    <font>
      <sz val="8"/>
      <color indexed="81"/>
      <name val="Arial"/>
      <family val="2"/>
    </font>
    <font>
      <b/>
      <vertAlign val="superscript"/>
      <sz val="8"/>
      <color theme="1"/>
      <name val="Arial"/>
      <family val="2"/>
    </font>
    <font>
      <b/>
      <sz val="10"/>
      <color theme="1"/>
      <name val="Helvetica LT Std"/>
    </font>
    <font>
      <sz val="6"/>
      <color theme="1"/>
      <name val="Arial"/>
      <family val="2"/>
    </font>
    <font>
      <sz val="7"/>
      <color theme="1"/>
      <name val="Arial"/>
      <family val="2"/>
    </font>
    <font>
      <b/>
      <sz val="8"/>
      <color rgb="FFFF0000"/>
      <name val="Arial"/>
      <family val="2"/>
    </font>
    <font>
      <sz val="10"/>
      <name val="Arial"/>
      <family val="2"/>
    </font>
    <font>
      <b/>
      <u/>
      <sz val="10"/>
      <color indexed="10"/>
      <name val="Arial"/>
      <family val="2"/>
    </font>
    <font>
      <b/>
      <sz val="11"/>
      <color theme="1"/>
      <name val="Arial"/>
      <family val="2"/>
    </font>
    <font>
      <b/>
      <sz val="11"/>
      <color theme="0"/>
      <name val="Arial"/>
      <family val="2"/>
    </font>
    <font>
      <sz val="11"/>
      <color theme="0"/>
      <name val="Arial"/>
      <family val="2"/>
    </font>
    <font>
      <b/>
      <sz val="9"/>
      <color indexed="81"/>
      <name val="Tahoma"/>
      <family val="2"/>
    </font>
    <font>
      <sz val="9"/>
      <color indexed="81"/>
      <name val="Tahoma"/>
      <family val="2"/>
    </font>
    <font>
      <sz val="11"/>
      <color theme="0" tint="-0.249977111117893"/>
      <name val="Calibri"/>
      <family val="2"/>
      <scheme val="minor"/>
    </font>
    <font>
      <sz val="9"/>
      <color theme="0" tint="-0.249977111117893"/>
      <name val="Arial"/>
      <family val="2"/>
    </font>
    <font>
      <b/>
      <u/>
      <sz val="8"/>
      <name val="Arial"/>
      <family val="2"/>
    </font>
    <font>
      <vertAlign val="subscript"/>
      <sz val="10"/>
      <color theme="1"/>
      <name val="Calibri"/>
      <family val="2"/>
    </font>
    <font>
      <vertAlign val="subscript"/>
      <sz val="10"/>
      <color theme="1"/>
      <name val="Calibri"/>
      <family val="2"/>
      <scheme val="minor"/>
    </font>
    <font>
      <sz val="8"/>
      <name val="Calibri"/>
      <family val="2"/>
      <scheme val="minor"/>
    </font>
    <font>
      <b/>
      <sz val="10"/>
      <color theme="1"/>
      <name val="Calibri"/>
      <family val="2"/>
      <scheme val="minor"/>
    </font>
    <font>
      <sz val="9"/>
      <color indexed="8"/>
      <name val="Arial"/>
      <family val="2"/>
    </font>
    <font>
      <sz val="9"/>
      <color indexed="8"/>
      <name val="Arial"/>
      <family val="1"/>
      <charset val="204"/>
    </font>
    <font>
      <sz val="6"/>
      <color indexed="8"/>
      <name val="Arial"/>
      <family val="1"/>
      <charset val="204"/>
    </font>
    <font>
      <i/>
      <sz val="9"/>
      <color indexed="8"/>
      <name val="Arial"/>
      <family val="1"/>
      <charset val="204"/>
    </font>
    <font>
      <b/>
      <sz val="7.5"/>
      <color rgb="FFFF0000"/>
      <name val="Arial"/>
      <family val="2"/>
    </font>
    <font>
      <sz val="8"/>
      <color theme="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8F8F8"/>
        <bgColor indexed="64"/>
      </patternFill>
    </fill>
  </fills>
  <borders count="9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medium">
        <color auto="1"/>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diagonal/>
    </border>
    <border>
      <left/>
      <right/>
      <top style="thin">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style="thin">
        <color auto="1"/>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diagonal/>
    </border>
    <border>
      <left style="medium">
        <color indexed="64"/>
      </left>
      <right style="medium">
        <color indexed="64"/>
      </right>
      <top/>
      <bottom/>
      <diagonal/>
    </border>
    <border>
      <left/>
      <right style="thin">
        <color rgb="FF000000"/>
      </right>
      <top/>
      <bottom/>
      <diagonal/>
    </border>
    <border>
      <left/>
      <right style="thin">
        <color rgb="FF000000"/>
      </right>
      <top/>
      <bottom style="thin">
        <color rgb="FF000000"/>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thin">
        <color rgb="FF000000"/>
      </bottom>
      <diagonal/>
    </border>
    <border>
      <left/>
      <right style="thin">
        <color auto="1"/>
      </right>
      <top style="thin">
        <color rgb="FF000000"/>
      </top>
      <bottom/>
      <diagonal/>
    </border>
    <border>
      <left/>
      <right style="thin">
        <color auto="1"/>
      </right>
      <top/>
      <bottom style="thin">
        <color rgb="FF000000"/>
      </bottom>
      <diagonal/>
    </border>
    <border>
      <left/>
      <right style="medium">
        <color indexed="64"/>
      </right>
      <top style="thin">
        <color auto="1"/>
      </top>
      <bottom/>
      <diagonal/>
    </border>
  </borders>
  <cellStyleXfs count="11">
    <xf numFmtId="0" fontId="0" fillId="0" borderId="0"/>
    <xf numFmtId="0" fontId="9"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164" fontId="15"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26" fillId="0" borderId="0" applyNumberFormat="0" applyFill="0" applyBorder="0" applyAlignment="0" applyProtection="0"/>
    <xf numFmtId="0" fontId="63" fillId="0" borderId="0"/>
  </cellStyleXfs>
  <cellXfs count="1168">
    <xf numFmtId="0" fontId="0" fillId="0" borderId="0" xfId="0"/>
    <xf numFmtId="0" fontId="0" fillId="0" borderId="0" xfId="0"/>
    <xf numFmtId="0" fontId="0" fillId="0" borderId="0" xfId="0"/>
    <xf numFmtId="0" fontId="0" fillId="0" borderId="0" xfId="0" applyAlignment="1">
      <alignment wrapText="1"/>
    </xf>
    <xf numFmtId="0" fontId="9" fillId="0" borderId="0" xfId="1" applyProtection="1"/>
    <xf numFmtId="0" fontId="9" fillId="0" borderId="0" xfId="1"/>
    <xf numFmtId="0" fontId="11" fillId="0" borderId="28" xfId="1" applyFont="1" applyBorder="1" applyProtection="1"/>
    <xf numFmtId="0" fontId="11" fillId="0" borderId="0" xfId="1" applyFont="1" applyBorder="1" applyProtection="1"/>
    <xf numFmtId="0" fontId="11" fillId="0" borderId="29" xfId="1" applyFont="1" applyBorder="1" applyProtection="1"/>
    <xf numFmtId="0" fontId="12" fillId="0" borderId="28" xfId="1" quotePrefix="1" applyFont="1" applyFill="1" applyBorder="1" applyAlignment="1" applyProtection="1">
      <alignment horizontal="left" vertical="center"/>
    </xf>
    <xf numFmtId="0" fontId="9" fillId="0" borderId="0" xfId="1" applyBorder="1" applyProtection="1"/>
    <xf numFmtId="0" fontId="16" fillId="0" borderId="0" xfId="1" applyFont="1" applyBorder="1" applyAlignment="1" applyProtection="1">
      <alignment vertical="center"/>
    </xf>
    <xf numFmtId="0" fontId="9" fillId="0" borderId="8" xfId="1" applyBorder="1" applyProtection="1"/>
    <xf numFmtId="0" fontId="9" fillId="0" borderId="9" xfId="1" applyBorder="1" applyProtection="1"/>
    <xf numFmtId="0" fontId="9" fillId="0" borderId="10" xfId="1" applyBorder="1" applyProtection="1"/>
    <xf numFmtId="0" fontId="9" fillId="0" borderId="11" xfId="1" applyBorder="1" applyProtection="1"/>
    <xf numFmtId="0" fontId="9" fillId="0" borderId="12" xfId="1" applyBorder="1" applyProtection="1"/>
    <xf numFmtId="0" fontId="9" fillId="0" borderId="0" xfId="1" applyAlignment="1" applyProtection="1">
      <alignment horizontal="left"/>
    </xf>
    <xf numFmtId="0" fontId="22" fillId="0" borderId="0" xfId="1" quotePrefix="1" applyFont="1" applyFill="1" applyBorder="1" applyAlignment="1" applyProtection="1">
      <alignment horizontal="left" vertical="center"/>
    </xf>
    <xf numFmtId="0" fontId="23" fillId="0" borderId="0" xfId="1" quotePrefix="1" applyFont="1" applyFill="1" applyBorder="1" applyAlignment="1" applyProtection="1">
      <alignment horizontal="left" vertical="center" wrapText="1"/>
    </xf>
    <xf numFmtId="0" fontId="9" fillId="0" borderId="12" xfId="1" applyBorder="1" applyAlignment="1" applyProtection="1">
      <alignment horizontal="left"/>
    </xf>
    <xf numFmtId="0" fontId="9" fillId="0" borderId="0" xfId="1" applyBorder="1" applyAlignment="1" applyProtection="1">
      <alignment horizontal="left"/>
    </xf>
    <xf numFmtId="0" fontId="9" fillId="0" borderId="0" xfId="1" quotePrefix="1" applyAlignment="1" applyProtection="1">
      <alignment horizontal="left"/>
    </xf>
    <xf numFmtId="0" fontId="9" fillId="0" borderId="11" xfId="1" quotePrefix="1" applyBorder="1" applyAlignment="1" applyProtection="1">
      <alignment horizontal="left"/>
    </xf>
    <xf numFmtId="0" fontId="9" fillId="0" borderId="0" xfId="1" applyFont="1" applyBorder="1" applyAlignment="1" applyProtection="1">
      <alignment horizontal="left"/>
    </xf>
    <xf numFmtId="0" fontId="9" fillId="0" borderId="0" xfId="1" applyFont="1" applyBorder="1" applyAlignment="1" applyProtection="1"/>
    <xf numFmtId="0" fontId="9" fillId="0" borderId="0" xfId="1" applyBorder="1" applyAlignment="1" applyProtection="1">
      <alignment horizontal="right"/>
    </xf>
    <xf numFmtId="0" fontId="9" fillId="0" borderId="0" xfId="1" applyFont="1" applyFill="1" applyBorder="1" applyAlignment="1" applyProtection="1"/>
    <xf numFmtId="0" fontId="9" fillId="0" borderId="0" xfId="1" applyBorder="1" applyAlignment="1" applyProtection="1"/>
    <xf numFmtId="0" fontId="9" fillId="0" borderId="11" xfId="1" applyBorder="1" applyAlignment="1" applyProtection="1">
      <alignment horizontal="left"/>
    </xf>
    <xf numFmtId="0" fontId="18" fillId="0" borderId="0" xfId="1" applyFont="1" applyAlignment="1" applyProtection="1">
      <alignment horizontal="left"/>
    </xf>
    <xf numFmtId="0" fontId="18" fillId="0" borderId="0" xfId="1" applyFont="1" applyProtection="1"/>
    <xf numFmtId="166" fontId="9" fillId="0" borderId="0" xfId="1" applyNumberFormat="1" applyBorder="1" applyAlignment="1" applyProtection="1">
      <alignment horizontal="right"/>
    </xf>
    <xf numFmtId="0" fontId="12" fillId="0" borderId="0" xfId="1" applyFont="1" applyBorder="1" applyAlignment="1" applyProtection="1">
      <alignment horizontal="left"/>
    </xf>
    <xf numFmtId="0" fontId="9" fillId="0" borderId="0" xfId="1" quotePrefix="1" applyFont="1" applyBorder="1" applyAlignment="1" applyProtection="1">
      <alignment horizontal="left"/>
    </xf>
    <xf numFmtId="0" fontId="9" fillId="0" borderId="0" xfId="1" applyBorder="1" applyAlignment="1" applyProtection="1">
      <alignment horizontal="center"/>
    </xf>
    <xf numFmtId="0" fontId="13" fillId="0" borderId="0" xfId="1" applyFont="1" applyBorder="1" applyAlignment="1" applyProtection="1"/>
    <xf numFmtId="0" fontId="18" fillId="0" borderId="0" xfId="1" applyFont="1" applyBorder="1" applyProtection="1"/>
    <xf numFmtId="0" fontId="13" fillId="0" borderId="0" xfId="1" applyFont="1" applyBorder="1" applyAlignment="1" applyProtection="1">
      <alignment wrapText="1"/>
    </xf>
    <xf numFmtId="0" fontId="26" fillId="0" borderId="0" xfId="9" applyBorder="1" applyAlignment="1" applyProtection="1"/>
    <xf numFmtId="0" fontId="26" fillId="0" borderId="29" xfId="9" applyBorder="1" applyAlignment="1" applyProtection="1"/>
    <xf numFmtId="0" fontId="9" fillId="0" borderId="0" xfId="1" applyFont="1" applyBorder="1" applyAlignment="1" applyProtection="1">
      <alignment horizontal="right"/>
    </xf>
    <xf numFmtId="0" fontId="9" fillId="0" borderId="14" xfId="1" applyBorder="1" applyProtection="1"/>
    <xf numFmtId="0" fontId="9" fillId="0" borderId="15" xfId="1" applyBorder="1" applyProtection="1"/>
    <xf numFmtId="0" fontId="9" fillId="0" borderId="16" xfId="1" applyBorder="1" applyProtection="1"/>
    <xf numFmtId="0" fontId="9" fillId="0" borderId="10" xfId="1" applyBorder="1" applyAlignment="1" applyProtection="1">
      <alignment horizontal="left"/>
    </xf>
    <xf numFmtId="0" fontId="18" fillId="0" borderId="0" xfId="1" applyFont="1" applyBorder="1" applyAlignment="1" applyProtection="1">
      <alignment horizontal="center"/>
    </xf>
    <xf numFmtId="0" fontId="9" fillId="0" borderId="0" xfId="1" applyFont="1" applyBorder="1" applyAlignment="1" applyProtection="1">
      <alignment horizontal="center" vertical="center" wrapText="1"/>
    </xf>
    <xf numFmtId="0" fontId="18" fillId="0" borderId="0" xfId="1" applyFont="1" applyBorder="1" applyAlignment="1" applyProtection="1">
      <alignment horizontal="center" vertical="center"/>
    </xf>
    <xf numFmtId="0" fontId="13" fillId="0" borderId="0" xfId="1" applyFont="1" applyBorder="1" applyAlignment="1" applyProtection="1">
      <alignment horizontal="left"/>
    </xf>
    <xf numFmtId="1" fontId="9" fillId="0" borderId="0" xfId="1" applyNumberFormat="1" applyBorder="1" applyAlignment="1" applyProtection="1">
      <alignment horizontal="center"/>
    </xf>
    <xf numFmtId="0" fontId="26" fillId="0" borderId="28" xfId="9" applyBorder="1" applyAlignment="1" applyProtection="1"/>
    <xf numFmtId="0" fontId="12" fillId="0" borderId="0" xfId="1" applyFont="1" applyBorder="1" applyAlignment="1" applyProtection="1">
      <alignment horizontal="right"/>
    </xf>
    <xf numFmtId="0" fontId="18" fillId="0" borderId="1" xfId="1" applyFont="1" applyBorder="1" applyAlignment="1" applyProtection="1">
      <alignment horizontal="center"/>
      <protection locked="0"/>
    </xf>
    <xf numFmtId="0" fontId="9" fillId="0" borderId="0" xfId="1" applyFont="1" applyBorder="1" applyAlignment="1" applyProtection="1">
      <alignment vertical="center"/>
    </xf>
    <xf numFmtId="0" fontId="26" fillId="0" borderId="0" xfId="9" applyBorder="1" applyAlignment="1" applyProtection="1">
      <alignment vertical="center"/>
    </xf>
    <xf numFmtId="0" fontId="9" fillId="0" borderId="0" xfId="1" quotePrefix="1" applyBorder="1" applyAlignment="1" applyProtection="1">
      <alignment horizontal="left"/>
    </xf>
    <xf numFmtId="0" fontId="28" fillId="0" borderId="0" xfId="1" applyFont="1" applyBorder="1" applyProtection="1"/>
    <xf numFmtId="0" fontId="9" fillId="0" borderId="0" xfId="1" applyFont="1" applyBorder="1" applyProtection="1"/>
    <xf numFmtId="1" fontId="9" fillId="0" borderId="15" xfId="1" applyNumberFormat="1" applyBorder="1" applyAlignment="1" applyProtection="1">
      <alignment horizontal="center"/>
    </xf>
    <xf numFmtId="0" fontId="9" fillId="0" borderId="16" xfId="1" applyBorder="1" applyAlignment="1" applyProtection="1">
      <alignment horizontal="left"/>
    </xf>
    <xf numFmtId="0" fontId="18" fillId="0" borderId="0" xfId="1" applyFont="1" applyBorder="1" applyAlignment="1" applyProtection="1">
      <alignment horizontal="left"/>
    </xf>
    <xf numFmtId="0" fontId="9" fillId="0" borderId="0" xfId="1" applyAlignment="1" applyProtection="1"/>
    <xf numFmtId="0" fontId="9" fillId="0" borderId="0" xfId="1" applyBorder="1" applyAlignment="1" applyProtection="1">
      <alignment horizontal="center" vertical="center"/>
    </xf>
    <xf numFmtId="0" fontId="18" fillId="0" borderId="0" xfId="1" applyFont="1" applyBorder="1" applyAlignment="1" applyProtection="1">
      <alignment horizontal="left" vertical="center"/>
    </xf>
    <xf numFmtId="0" fontId="18" fillId="0" borderId="0" xfId="1" applyFont="1" applyFill="1" applyBorder="1" applyAlignment="1" applyProtection="1"/>
    <xf numFmtId="0" fontId="29" fillId="0" borderId="0" xfId="1" applyFont="1" applyFill="1" applyBorder="1" applyAlignment="1" applyProtection="1">
      <alignment horizontal="center" vertical="center"/>
    </xf>
    <xf numFmtId="0" fontId="9" fillId="0" borderId="0" xfId="1" applyAlignment="1"/>
    <xf numFmtId="1" fontId="12" fillId="0" borderId="0" xfId="1" applyNumberFormat="1" applyFont="1" applyBorder="1" applyAlignment="1" applyProtection="1">
      <alignment horizontal="center"/>
    </xf>
    <xf numFmtId="0" fontId="30" fillId="0" borderId="0" xfId="1" quotePrefix="1" applyFont="1" applyBorder="1" applyAlignment="1" applyProtection="1">
      <alignment horizontal="left"/>
    </xf>
    <xf numFmtId="0" fontId="9" fillId="0" borderId="0" xfId="1" quotePrefix="1" applyFont="1" applyBorder="1" applyAlignment="1" applyProtection="1">
      <alignment horizontal="right"/>
    </xf>
    <xf numFmtId="0" fontId="9" fillId="0" borderId="0" xfId="1" applyFont="1" applyProtection="1"/>
    <xf numFmtId="0" fontId="30" fillId="0" borderId="0" xfId="1" applyFont="1" applyBorder="1" applyProtection="1"/>
    <xf numFmtId="0" fontId="9" fillId="0" borderId="0" xfId="1" quotePrefix="1" applyBorder="1" applyAlignment="1" applyProtection="1">
      <alignment horizontal="right"/>
    </xf>
    <xf numFmtId="0" fontId="31" fillId="0" borderId="0" xfId="1" quotePrefix="1" applyFont="1" applyBorder="1" applyAlignment="1" applyProtection="1">
      <alignment horizontal="right"/>
    </xf>
    <xf numFmtId="0" fontId="31" fillId="0" borderId="0" xfId="1" applyFont="1" applyBorder="1" applyAlignment="1" applyProtection="1"/>
    <xf numFmtId="0" fontId="30" fillId="0" borderId="0" xfId="1" quotePrefix="1" applyFont="1" applyBorder="1" applyAlignment="1" applyProtection="1">
      <alignment horizontal="right"/>
    </xf>
    <xf numFmtId="0" fontId="31" fillId="0" borderId="0" xfId="1" applyFont="1" applyBorder="1" applyProtection="1"/>
    <xf numFmtId="0" fontId="32" fillId="0" borderId="0" xfId="1" applyFont="1" applyBorder="1" applyProtection="1"/>
    <xf numFmtId="0" fontId="33" fillId="0" borderId="0" xfId="1" quotePrefix="1" applyFont="1" applyBorder="1" applyAlignment="1" applyProtection="1">
      <alignment horizontal="right"/>
    </xf>
    <xf numFmtId="0" fontId="33" fillId="0" borderId="0" xfId="1" applyFont="1" applyBorder="1" applyProtection="1"/>
    <xf numFmtId="0" fontId="33" fillId="0" borderId="0" xfId="1" applyFont="1" applyBorder="1" applyAlignment="1" applyProtection="1"/>
    <xf numFmtId="0" fontId="9" fillId="0" borderId="0" xfId="1" applyFill="1" applyBorder="1" applyProtection="1"/>
    <xf numFmtId="0" fontId="18" fillId="0" borderId="0" xfId="1" applyFont="1" applyFill="1" applyBorder="1" applyProtection="1"/>
    <xf numFmtId="0" fontId="34" fillId="0" borderId="0" xfId="1" applyFont="1" applyBorder="1" applyProtection="1"/>
    <xf numFmtId="0" fontId="35" fillId="0" borderId="0" xfId="1" quotePrefix="1" applyFont="1" applyBorder="1" applyAlignment="1" applyProtection="1">
      <alignment horizontal="right"/>
    </xf>
    <xf numFmtId="0" fontId="35" fillId="0" borderId="0" xfId="1" applyFont="1" applyBorder="1" applyProtection="1"/>
    <xf numFmtId="0" fontId="9" fillId="0" borderId="0" xfId="1" applyFont="1" applyFill="1" applyBorder="1" applyProtection="1"/>
    <xf numFmtId="0" fontId="12" fillId="0" borderId="0" xfId="1" applyFont="1" applyBorder="1" applyProtection="1"/>
    <xf numFmtId="0" fontId="18" fillId="0" borderId="0" xfId="1" quotePrefix="1" applyFont="1" applyFill="1" applyBorder="1" applyProtection="1"/>
    <xf numFmtId="0" fontId="18" fillId="0" borderId="0" xfId="1" applyFont="1" applyBorder="1" applyAlignment="1" applyProtection="1"/>
    <xf numFmtId="0" fontId="0" fillId="0" borderId="0" xfId="0" applyNumberFormat="1"/>
    <xf numFmtId="0" fontId="0" fillId="0" borderId="0" xfId="0" applyFill="1"/>
    <xf numFmtId="0" fontId="37" fillId="0" borderId="0" xfId="0" applyFont="1"/>
    <xf numFmtId="0" fontId="9" fillId="0" borderId="0" xfId="1" applyFont="1" applyBorder="1" applyAlignment="1" applyProtection="1">
      <alignment horizontal="left"/>
    </xf>
    <xf numFmtId="0" fontId="9" fillId="0" borderId="0" xfId="1" applyBorder="1" applyProtection="1"/>
    <xf numFmtId="0" fontId="26" fillId="0" borderId="0" xfId="9" applyBorder="1" applyAlignment="1" applyProtection="1">
      <alignment horizontal="left"/>
    </xf>
    <xf numFmtId="0" fontId="18" fillId="0" borderId="0" xfId="1" applyFont="1" applyBorder="1" applyAlignment="1" applyProtection="1">
      <alignment horizontal="center"/>
    </xf>
    <xf numFmtId="0" fontId="18" fillId="0" borderId="0" xfId="1" applyFont="1" applyBorder="1" applyAlignment="1" applyProtection="1">
      <alignment horizontal="center"/>
      <protection locked="0"/>
    </xf>
    <xf numFmtId="0" fontId="18" fillId="0" borderId="0" xfId="1" quotePrefix="1" applyFont="1" applyBorder="1" applyAlignment="1" applyProtection="1">
      <alignment horizontal="right"/>
    </xf>
    <xf numFmtId="0" fontId="17" fillId="0" borderId="0" xfId="1" applyFont="1" applyBorder="1" applyProtection="1"/>
    <xf numFmtId="0" fontId="17" fillId="0" borderId="0" xfId="1" quotePrefix="1" applyFont="1" applyBorder="1" applyAlignment="1" applyProtection="1">
      <alignment horizontal="right"/>
    </xf>
    <xf numFmtId="0" fontId="0" fillId="0" borderId="11" xfId="0" applyBorder="1" applyProtection="1"/>
    <xf numFmtId="0" fontId="0" fillId="0" borderId="0" xfId="0" applyBorder="1" applyProtection="1"/>
    <xf numFmtId="0" fontId="4" fillId="3" borderId="1" xfId="0" applyFont="1" applyFill="1" applyBorder="1" applyAlignment="1" applyProtection="1">
      <alignment horizontal="center" vertical="center" wrapText="1"/>
    </xf>
    <xf numFmtId="0" fontId="0" fillId="2" borderId="11" xfId="0" applyFill="1" applyBorder="1" applyProtection="1"/>
    <xf numFmtId="0" fontId="44" fillId="2" borderId="12" xfId="0" applyFont="1" applyFill="1" applyBorder="1" applyAlignment="1" applyProtection="1">
      <alignment horizontal="center" vertical="center"/>
    </xf>
    <xf numFmtId="0" fontId="41" fillId="0" borderId="0" xfId="0" applyFont="1" applyBorder="1" applyProtection="1"/>
    <xf numFmtId="0" fontId="44" fillId="2" borderId="11" xfId="0" applyFont="1" applyFill="1" applyBorder="1" applyAlignment="1" applyProtection="1">
      <alignment horizontal="center" vertical="center"/>
    </xf>
    <xf numFmtId="0" fontId="41" fillId="0" borderId="0" xfId="0" applyFont="1" applyFill="1" applyBorder="1" applyProtection="1"/>
    <xf numFmtId="0" fontId="41" fillId="0" borderId="0" xfId="0" applyFont="1" applyFill="1" applyBorder="1" applyAlignment="1" applyProtection="1">
      <alignment horizontal="right"/>
    </xf>
    <xf numFmtId="0" fontId="45" fillId="0" borderId="0" xfId="0" applyFont="1" applyProtection="1"/>
    <xf numFmtId="0" fontId="14" fillId="0" borderId="0" xfId="0" applyFont="1" applyProtection="1"/>
    <xf numFmtId="0" fontId="4" fillId="0" borderId="1" xfId="0" quotePrefix="1" applyFont="1" applyBorder="1" applyAlignment="1" applyProtection="1">
      <alignment horizontal="center"/>
    </xf>
    <xf numFmtId="0" fontId="37" fillId="0" borderId="0" xfId="0" applyFont="1" applyProtection="1"/>
    <xf numFmtId="0" fontId="37" fillId="0" borderId="0" xfId="0" quotePrefix="1" applyFont="1" applyAlignment="1" applyProtection="1">
      <alignment horizontal="right"/>
    </xf>
    <xf numFmtId="0" fontId="0" fillId="0" borderId="0" xfId="0" applyProtection="1"/>
    <xf numFmtId="0" fontId="37" fillId="0" borderId="0" xfId="0" applyFont="1" applyAlignment="1" applyProtection="1">
      <alignment horizontal="right"/>
    </xf>
    <xf numFmtId="0" fontId="45" fillId="0" borderId="0" xfId="0" applyFont="1" applyAlignment="1" applyProtection="1">
      <alignment horizontal="right"/>
    </xf>
    <xf numFmtId="0" fontId="0" fillId="0" borderId="0" xfId="0" applyAlignment="1" applyProtection="1">
      <alignment horizontal="right"/>
    </xf>
    <xf numFmtId="0" fontId="41" fillId="0" borderId="1" xfId="0" applyFont="1" applyBorder="1" applyAlignment="1" applyProtection="1">
      <alignment horizontal="center"/>
      <protection locked="0"/>
    </xf>
    <xf numFmtId="170" fontId="41" fillId="0" borderId="1" xfId="0" applyNumberFormat="1" applyFont="1" applyBorder="1" applyAlignment="1" applyProtection="1">
      <alignment horizontal="center"/>
      <protection locked="0"/>
    </xf>
    <xf numFmtId="0" fontId="0" fillId="0" borderId="0" xfId="0" applyProtection="1">
      <protection locked="0"/>
    </xf>
    <xf numFmtId="0" fontId="2" fillId="0" borderId="0" xfId="0" applyFont="1" applyProtection="1"/>
    <xf numFmtId="0" fontId="41" fillId="0" borderId="11" xfId="0" applyFont="1" applyBorder="1" applyProtection="1"/>
    <xf numFmtId="0" fontId="41" fillId="0" borderId="12" xfId="0" applyFont="1" applyBorder="1" applyProtection="1"/>
    <xf numFmtId="0" fontId="51" fillId="3" borderId="1" xfId="0" applyFont="1" applyFill="1" applyBorder="1" applyProtection="1"/>
    <xf numFmtId="0" fontId="0" fillId="0" borderId="14" xfId="0" applyBorder="1" applyProtection="1"/>
    <xf numFmtId="0" fontId="0" fillId="0" borderId="15" xfId="0" applyBorder="1" applyProtection="1"/>
    <xf numFmtId="0" fontId="0" fillId="0" borderId="16" xfId="0" applyBorder="1" applyProtection="1"/>
    <xf numFmtId="0" fontId="41" fillId="0" borderId="0" xfId="0" applyFont="1" applyProtection="1"/>
    <xf numFmtId="0" fontId="26" fillId="0" borderId="9" xfId="9" applyFill="1" applyBorder="1" applyAlignment="1" applyProtection="1">
      <alignment vertical="center"/>
    </xf>
    <xf numFmtId="164" fontId="41" fillId="0" borderId="0" xfId="5" applyFont="1" applyProtection="1"/>
    <xf numFmtId="164" fontId="60" fillId="0" borderId="0" xfId="5" applyFont="1" applyProtection="1"/>
    <xf numFmtId="43" fontId="60" fillId="0" borderId="0" xfId="0" applyNumberFormat="1" applyFont="1" applyProtection="1"/>
    <xf numFmtId="43" fontId="41" fillId="0" borderId="1" xfId="0" applyNumberFormat="1" applyFont="1" applyBorder="1" applyProtection="1"/>
    <xf numFmtId="43" fontId="0" fillId="0" borderId="0" xfId="0" applyNumberFormat="1" applyProtection="1"/>
    <xf numFmtId="0" fontId="9" fillId="0" borderId="0" xfId="6" applyFont="1" applyBorder="1" applyAlignment="1" applyProtection="1">
      <alignment horizontal="left" vertical="top" wrapText="1"/>
    </xf>
    <xf numFmtId="0" fontId="63" fillId="0" borderId="0" xfId="10" applyBorder="1" applyProtection="1"/>
    <xf numFmtId="0" fontId="63" fillId="0" borderId="0" xfId="10" applyProtection="1"/>
    <xf numFmtId="0" fontId="63" fillId="0" borderId="0" xfId="10"/>
    <xf numFmtId="0" fontId="9" fillId="0" borderId="28" xfId="10" applyFont="1" applyBorder="1" applyProtection="1"/>
    <xf numFmtId="0" fontId="9" fillId="0" borderId="0" xfId="10" applyFont="1" applyBorder="1" applyProtection="1"/>
    <xf numFmtId="0" fontId="9" fillId="0" borderId="29" xfId="10" applyFont="1" applyBorder="1" applyProtection="1"/>
    <xf numFmtId="0" fontId="12" fillId="0" borderId="28" xfId="10" quotePrefix="1" applyFont="1" applyFill="1" applyBorder="1" applyAlignment="1" applyProtection="1">
      <alignment horizontal="left" vertical="center"/>
    </xf>
    <xf numFmtId="0" fontId="63" fillId="0" borderId="29" xfId="10" applyBorder="1" applyProtection="1"/>
    <xf numFmtId="0" fontId="9" fillId="0" borderId="0" xfId="10" quotePrefix="1" applyFont="1" applyBorder="1" applyAlignment="1" applyProtection="1">
      <alignment horizontal="right"/>
    </xf>
    <xf numFmtId="0" fontId="26" fillId="0" borderId="0" xfId="9" applyAlignment="1">
      <alignment horizontal="center" vertical="center"/>
    </xf>
    <xf numFmtId="0" fontId="9" fillId="0" borderId="29" xfId="10" applyFont="1" applyBorder="1" applyAlignment="1" applyProtection="1"/>
    <xf numFmtId="0" fontId="9" fillId="0" borderId="0" xfId="10" applyFont="1" applyBorder="1" applyAlignment="1" applyProtection="1">
      <alignment horizontal="left" wrapText="1"/>
    </xf>
    <xf numFmtId="0" fontId="9" fillId="0" borderId="6" xfId="10" applyFont="1" applyBorder="1" applyProtection="1"/>
    <xf numFmtId="0" fontId="9" fillId="0" borderId="7" xfId="10" applyFont="1" applyBorder="1" applyProtection="1"/>
    <xf numFmtId="0" fontId="9" fillId="0" borderId="2" xfId="10" applyFont="1" applyBorder="1" applyProtection="1"/>
    <xf numFmtId="0" fontId="63" fillId="0" borderId="28" xfId="10" applyBorder="1" applyProtection="1"/>
    <xf numFmtId="0" fontId="9" fillId="0" borderId="28" xfId="10" applyFont="1" applyBorder="1" applyAlignment="1" applyProtection="1"/>
    <xf numFmtId="0" fontId="9" fillId="0" borderId="0" xfId="10" applyFont="1" applyBorder="1" applyAlignment="1" applyProtection="1"/>
    <xf numFmtId="0" fontId="9" fillId="0" borderId="0" xfId="10" quotePrefix="1" applyFont="1" applyFill="1" applyBorder="1" applyAlignment="1" applyProtection="1">
      <alignment horizontal="left" vertical="center"/>
    </xf>
    <xf numFmtId="0" fontId="9" fillId="0" borderId="29" xfId="10" quotePrefix="1" applyFont="1" applyFill="1" applyBorder="1" applyAlignment="1" applyProtection="1">
      <alignment horizontal="left" vertical="center"/>
    </xf>
    <xf numFmtId="0" fontId="9" fillId="0" borderId="0" xfId="10" quotePrefix="1" applyFont="1" applyFill="1" applyBorder="1" applyAlignment="1" applyProtection="1">
      <alignment horizontal="left" vertical="center" wrapText="1"/>
    </xf>
    <xf numFmtId="0" fontId="9" fillId="0" borderId="29" xfId="10" quotePrefix="1" applyFont="1" applyFill="1" applyBorder="1" applyAlignment="1" applyProtection="1">
      <alignment horizontal="left" vertical="center" wrapText="1"/>
    </xf>
    <xf numFmtId="0" fontId="9" fillId="0" borderId="29" xfId="6" applyFont="1" applyBorder="1" applyAlignment="1" applyProtection="1">
      <alignment horizontal="left" vertical="top" wrapText="1"/>
    </xf>
    <xf numFmtId="0" fontId="38" fillId="0" borderId="0" xfId="10" applyFont="1" applyBorder="1" applyProtection="1"/>
    <xf numFmtId="0" fontId="38" fillId="0" borderId="0" xfId="10" quotePrefix="1" applyFont="1" applyFill="1" applyBorder="1" applyAlignment="1" applyProtection="1">
      <alignment horizontal="left" vertical="center"/>
    </xf>
    <xf numFmtId="0" fontId="63" fillId="0" borderId="6" xfId="10" applyBorder="1" applyProtection="1"/>
    <xf numFmtId="0" fontId="63" fillId="0" borderId="7" xfId="10" applyBorder="1" applyProtection="1"/>
    <xf numFmtId="0" fontId="63" fillId="0" borderId="2" xfId="10" applyBorder="1" applyProtection="1"/>
    <xf numFmtId="0" fontId="12" fillId="0" borderId="28" xfId="10" applyFont="1" applyBorder="1" applyAlignment="1" applyProtection="1">
      <alignment vertical="center"/>
    </xf>
    <xf numFmtId="0" fontId="9" fillId="0" borderId="0" xfId="10" applyFont="1" applyBorder="1" applyAlignment="1" applyProtection="1">
      <alignment vertical="center"/>
    </xf>
    <xf numFmtId="0" fontId="9" fillId="0" borderId="29" xfId="10" applyFont="1" applyBorder="1" applyAlignment="1" applyProtection="1">
      <alignment vertical="center"/>
    </xf>
    <xf numFmtId="0" fontId="9" fillId="0" borderId="0" xfId="10" applyFont="1" applyBorder="1" applyAlignment="1" applyProtection="1">
      <alignment vertical="center" wrapText="1"/>
    </xf>
    <xf numFmtId="0" fontId="9" fillId="0" borderId="0" xfId="10" applyFont="1" applyBorder="1" applyAlignment="1" applyProtection="1">
      <alignment horizontal="left" vertical="center" wrapText="1"/>
    </xf>
    <xf numFmtId="0" fontId="9" fillId="0" borderId="29" xfId="10" applyFont="1" applyBorder="1" applyAlignment="1" applyProtection="1">
      <alignment horizontal="left" vertical="center" wrapText="1"/>
    </xf>
    <xf numFmtId="0" fontId="63" fillId="0" borderId="29" xfId="10" applyBorder="1" applyAlignment="1" applyProtection="1">
      <alignment horizontal="left"/>
    </xf>
    <xf numFmtId="0" fontId="9" fillId="0" borderId="6" xfId="10" applyFont="1" applyBorder="1" applyAlignment="1" applyProtection="1"/>
    <xf numFmtId="0" fontId="9" fillId="0" borderId="7" xfId="10" applyFont="1" applyBorder="1" applyAlignment="1" applyProtection="1">
      <alignment vertical="center"/>
    </xf>
    <xf numFmtId="0" fontId="9" fillId="0" borderId="2" xfId="10" applyFont="1" applyBorder="1" applyAlignment="1" applyProtection="1">
      <alignment vertical="center"/>
    </xf>
    <xf numFmtId="0" fontId="12" fillId="0" borderId="28" xfId="10" applyFont="1" applyBorder="1" applyProtection="1"/>
    <xf numFmtId="0" fontId="38" fillId="0" borderId="0" xfId="10" applyFont="1" applyFill="1" applyBorder="1" applyAlignment="1" applyProtection="1">
      <alignment horizontal="left" vertical="center"/>
    </xf>
    <xf numFmtId="0" fontId="9" fillId="0" borderId="29" xfId="10" applyFont="1" applyBorder="1" applyAlignment="1" applyProtection="1">
      <alignment horizontal="left" wrapText="1"/>
    </xf>
    <xf numFmtId="0" fontId="9" fillId="0" borderId="0" xfId="10" applyFont="1" applyBorder="1" applyAlignment="1" applyProtection="1">
      <alignment horizontal="left"/>
    </xf>
    <xf numFmtId="0" fontId="9" fillId="0" borderId="0" xfId="10" applyFont="1" applyBorder="1" applyAlignment="1" applyProtection="1">
      <alignment horizontal="right"/>
    </xf>
    <xf numFmtId="0" fontId="63" fillId="0" borderId="0" xfId="10" applyAlignment="1" applyProtection="1">
      <alignment wrapText="1"/>
    </xf>
    <xf numFmtId="0" fontId="63" fillId="0" borderId="0" xfId="10" applyAlignment="1">
      <alignment wrapText="1"/>
    </xf>
    <xf numFmtId="0" fontId="9" fillId="0" borderId="0" xfId="1" applyFont="1" applyAlignment="1"/>
    <xf numFmtId="0" fontId="9" fillId="0" borderId="0" xfId="1" applyAlignment="1">
      <alignment horizontal="center"/>
    </xf>
    <xf numFmtId="0" fontId="9" fillId="0" borderId="0" xfId="0" applyFont="1" applyBorder="1" applyAlignment="1" applyProtection="1"/>
    <xf numFmtId="0" fontId="9" fillId="0" borderId="7" xfId="0" applyFont="1" applyBorder="1" applyAlignment="1" applyProtection="1"/>
    <xf numFmtId="0" fontId="0" fillId="0" borderId="7" xfId="0" applyBorder="1" applyAlignment="1" applyProtection="1"/>
    <xf numFmtId="0" fontId="0" fillId="0" borderId="0" xfId="0" applyBorder="1" applyAlignment="1" applyProtection="1"/>
    <xf numFmtId="0" fontId="71" fillId="0" borderId="0" xfId="0" applyFont="1" applyAlignment="1" applyProtection="1">
      <alignment horizontal="right"/>
    </xf>
    <xf numFmtId="0" fontId="70" fillId="0" borderId="0" xfId="0" applyFont="1" applyProtection="1"/>
    <xf numFmtId="0" fontId="51" fillId="0" borderId="0" xfId="0" applyFont="1" applyBorder="1" applyAlignment="1" applyProtection="1">
      <alignment horizontal="center"/>
      <protection hidden="1"/>
    </xf>
    <xf numFmtId="0" fontId="41" fillId="0" borderId="1" xfId="0" applyFont="1" applyBorder="1" applyAlignment="1" applyProtection="1">
      <alignment horizontal="center"/>
      <protection hidden="1"/>
    </xf>
    <xf numFmtId="0" fontId="0" fillId="0" borderId="0" xfId="0" applyProtection="1">
      <protection hidden="1"/>
    </xf>
    <xf numFmtId="0" fontId="1" fillId="0" borderId="0" xfId="0" applyFont="1" applyAlignment="1" applyProtection="1">
      <alignment wrapText="1"/>
      <protection hidden="1"/>
    </xf>
    <xf numFmtId="0" fontId="0" fillId="0" borderId="8" xfId="0" applyBorder="1" applyAlignment="1" applyProtection="1">
      <alignment wrapText="1"/>
      <protection hidden="1"/>
    </xf>
    <xf numFmtId="0" fontId="0" fillId="0" borderId="9" xfId="0" applyBorder="1" applyProtection="1">
      <protection hidden="1"/>
    </xf>
    <xf numFmtId="0" fontId="0" fillId="0" borderId="10" xfId="0" applyBorder="1" applyProtection="1">
      <protection hidden="1"/>
    </xf>
    <xf numFmtId="0" fontId="0" fillId="0" borderId="0" xfId="0" applyAlignment="1" applyProtection="1">
      <alignment wrapText="1"/>
      <protection hidden="1"/>
    </xf>
    <xf numFmtId="0" fontId="0" fillId="0" borderId="11"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Protection="1">
      <protection hidden="1"/>
    </xf>
    <xf numFmtId="0" fontId="0" fillId="0" borderId="12" xfId="0" applyBorder="1" applyProtection="1">
      <protection hidden="1"/>
    </xf>
    <xf numFmtId="0" fontId="2" fillId="0" borderId="0" xfId="0" applyFont="1" applyAlignment="1" applyProtection="1">
      <alignment horizontal="center"/>
      <protection hidden="1"/>
    </xf>
    <xf numFmtId="0" fontId="4" fillId="3" borderId="64" xfId="0" applyFont="1" applyFill="1" applyBorder="1" applyAlignment="1" applyProtection="1">
      <alignment horizontal="center" vertical="center" wrapText="1"/>
      <protection hidden="1"/>
    </xf>
    <xf numFmtId="0" fontId="2" fillId="0" borderId="0" xfId="0" applyFont="1" applyBorder="1" applyProtection="1">
      <protection hidden="1"/>
    </xf>
    <xf numFmtId="0" fontId="0" fillId="0" borderId="0" xfId="0" applyFill="1" applyBorder="1" applyProtection="1">
      <protection hidden="1"/>
    </xf>
    <xf numFmtId="0" fontId="5" fillId="0" borderId="65" xfId="0" applyFont="1" applyBorder="1" applyAlignment="1" applyProtection="1">
      <alignment horizontal="center" vertical="center"/>
      <protection hidden="1"/>
    </xf>
    <xf numFmtId="0" fontId="5" fillId="0" borderId="63" xfId="0" applyFont="1" applyBorder="1" applyAlignment="1" applyProtection="1">
      <alignment vertical="center" wrapText="1"/>
      <protection hidden="1"/>
    </xf>
    <xf numFmtId="0" fontId="2" fillId="0" borderId="1" xfId="0" applyFont="1" applyBorder="1" applyProtection="1">
      <protection hidden="1"/>
    </xf>
    <xf numFmtId="0" fontId="8" fillId="0" borderId="27"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0" fillId="0" borderId="14" xfId="0" applyBorder="1" applyAlignment="1" applyProtection="1">
      <alignment wrapText="1"/>
      <protection hidden="1"/>
    </xf>
    <xf numFmtId="0" fontId="0" fillId="0" borderId="15" xfId="0" applyBorder="1" applyProtection="1">
      <protection hidden="1"/>
    </xf>
    <xf numFmtId="0" fontId="0" fillId="0" borderId="16" xfId="0" applyBorder="1" applyProtection="1">
      <protection hidden="1"/>
    </xf>
    <xf numFmtId="0" fontId="8" fillId="0" borderId="1" xfId="0" applyFont="1" applyFill="1" applyBorder="1" applyProtection="1">
      <protection hidden="1"/>
    </xf>
    <xf numFmtId="0" fontId="2" fillId="0" borderId="0" xfId="0" applyFont="1" applyProtection="1">
      <protection hidden="1"/>
    </xf>
    <xf numFmtId="0" fontId="8" fillId="0" borderId="19" xfId="0" applyFont="1" applyFill="1" applyBorder="1" applyAlignment="1" applyProtection="1">
      <alignment horizontal="left" vertical="top" wrapText="1"/>
      <protection hidden="1"/>
    </xf>
    <xf numFmtId="0" fontId="4" fillId="3" borderId="61" xfId="0" applyFont="1" applyFill="1" applyBorder="1" applyAlignment="1" applyProtection="1">
      <alignment horizontal="center" vertical="center" wrapText="1"/>
      <protection hidden="1"/>
    </xf>
    <xf numFmtId="0" fontId="8" fillId="0" borderId="60" xfId="0" quotePrefix="1" applyFont="1" applyFill="1" applyBorder="1" applyAlignment="1" applyProtection="1">
      <alignment vertical="top" wrapText="1"/>
      <protection hidden="1"/>
    </xf>
    <xf numFmtId="0" fontId="59" fillId="3" borderId="62" xfId="0" applyFont="1" applyFill="1" applyBorder="1" applyAlignment="1" applyProtection="1">
      <alignment horizontal="center" vertical="center"/>
      <protection hidden="1"/>
    </xf>
    <xf numFmtId="0" fontId="8" fillId="0" borderId="21" xfId="0" applyFont="1" applyFill="1" applyBorder="1" applyAlignment="1" applyProtection="1">
      <alignment vertical="top" wrapText="1"/>
      <protection hidden="1"/>
    </xf>
    <xf numFmtId="0" fontId="8" fillId="0" borderId="20" xfId="0" applyFont="1" applyFill="1" applyBorder="1" applyAlignment="1" applyProtection="1">
      <alignment horizontal="center" vertical="top" wrapText="1"/>
      <protection hidden="1"/>
    </xf>
    <xf numFmtId="0" fontId="8" fillId="0" borderId="13" xfId="0" applyFont="1" applyFill="1" applyBorder="1" applyAlignment="1" applyProtection="1">
      <alignment vertical="top" wrapText="1"/>
      <protection hidden="1"/>
    </xf>
    <xf numFmtId="0" fontId="8" fillId="0" borderId="13" xfId="0" applyFont="1" applyFill="1" applyBorder="1" applyAlignment="1" applyProtection="1">
      <alignment horizontal="center" vertical="top" wrapText="1"/>
      <protection hidden="1"/>
    </xf>
    <xf numFmtId="0" fontId="8" fillId="0" borderId="20" xfId="0" applyFont="1" applyFill="1" applyBorder="1" applyAlignment="1" applyProtection="1">
      <alignment vertical="top" wrapText="1"/>
      <protection hidden="1"/>
    </xf>
    <xf numFmtId="0" fontId="8" fillId="0" borderId="13" xfId="0" applyFont="1" applyFill="1" applyBorder="1" applyAlignment="1" applyProtection="1">
      <alignment wrapText="1"/>
      <protection hidden="1"/>
    </xf>
    <xf numFmtId="0" fontId="8" fillId="0" borderId="13" xfId="0" applyFont="1" applyFill="1" applyBorder="1" applyAlignment="1" applyProtection="1">
      <alignment horizontal="center" wrapText="1"/>
      <protection hidden="1"/>
    </xf>
    <xf numFmtId="0" fontId="8" fillId="0" borderId="13" xfId="0" applyFont="1" applyFill="1" applyBorder="1" applyAlignment="1" applyProtection="1">
      <alignment horizontal="left" vertical="top" wrapText="1"/>
      <protection hidden="1"/>
    </xf>
    <xf numFmtId="0" fontId="8" fillId="0" borderId="13" xfId="0" applyFont="1" applyFill="1" applyBorder="1" applyAlignment="1" applyProtection="1">
      <alignment horizontal="center"/>
      <protection hidden="1"/>
    </xf>
    <xf numFmtId="0" fontId="8" fillId="0" borderId="13" xfId="0" quotePrefix="1" applyFont="1" applyFill="1" applyBorder="1" applyAlignment="1" applyProtection="1">
      <alignment vertical="top" wrapText="1"/>
      <protection hidden="1"/>
    </xf>
    <xf numFmtId="0" fontId="2" fillId="0" borderId="13" xfId="0" quotePrefix="1" applyFont="1" applyBorder="1" applyProtection="1">
      <protection hidden="1"/>
    </xf>
    <xf numFmtId="0" fontId="65" fillId="0" borderId="4" xfId="1" applyFont="1" applyBorder="1" applyAlignment="1" applyProtection="1">
      <alignment vertical="center" textRotation="90" wrapText="1"/>
      <protection hidden="1"/>
    </xf>
    <xf numFmtId="0" fontId="65" fillId="0" borderId="4" xfId="1" applyFont="1" applyBorder="1" applyAlignment="1" applyProtection="1">
      <alignment vertical="center" wrapText="1"/>
      <protection hidden="1"/>
    </xf>
    <xf numFmtId="0" fontId="65" fillId="0" borderId="3" xfId="1" applyFont="1" applyBorder="1" applyAlignment="1" applyProtection="1">
      <alignment horizontal="center" vertical="center" wrapText="1"/>
      <protection hidden="1"/>
    </xf>
    <xf numFmtId="0" fontId="65" fillId="0" borderId="66" xfId="1" applyFont="1" applyBorder="1" applyAlignment="1" applyProtection="1">
      <alignment horizontal="center" vertical="center" wrapText="1"/>
      <protection hidden="1"/>
    </xf>
    <xf numFmtId="0" fontId="65" fillId="0" borderId="36" xfId="1" applyFont="1" applyBorder="1" applyAlignment="1" applyProtection="1">
      <alignment horizontal="center" vertical="center" wrapText="1"/>
      <protection hidden="1"/>
    </xf>
    <xf numFmtId="0" fontId="65" fillId="0" borderId="9" xfId="1" applyFont="1" applyBorder="1" applyAlignment="1" applyProtection="1">
      <alignment horizontal="center" vertical="center" wrapText="1"/>
      <protection hidden="1"/>
    </xf>
    <xf numFmtId="0" fontId="65" fillId="0" borderId="1" xfId="1" applyFont="1" applyBorder="1" applyAlignment="1" applyProtection="1">
      <alignment horizontal="center" vertical="center" wrapText="1"/>
      <protection hidden="1"/>
    </xf>
    <xf numFmtId="0" fontId="65" fillId="0" borderId="30" xfId="1" applyFont="1" applyBorder="1" applyAlignment="1" applyProtection="1">
      <alignment horizontal="center" vertical="center" wrapText="1"/>
      <protection hidden="1"/>
    </xf>
    <xf numFmtId="0" fontId="65" fillId="0" borderId="10" xfId="1" applyFont="1" applyBorder="1" applyAlignment="1" applyProtection="1">
      <alignment horizontal="center" vertical="center" wrapText="1"/>
      <protection hidden="1"/>
    </xf>
    <xf numFmtId="0" fontId="65" fillId="0" borderId="66" xfId="1" applyFont="1" applyBorder="1" applyAlignment="1" applyProtection="1">
      <alignment vertical="center" textRotation="90" wrapText="1"/>
      <protection hidden="1"/>
    </xf>
    <xf numFmtId="0" fontId="65" fillId="0" borderId="36" xfId="1" applyFont="1" applyBorder="1" applyAlignment="1" applyProtection="1">
      <alignment vertical="center" textRotation="90" wrapText="1"/>
      <protection hidden="1"/>
    </xf>
    <xf numFmtId="0" fontId="65" fillId="0" borderId="67" xfId="1" applyFont="1" applyBorder="1" applyAlignment="1" applyProtection="1">
      <alignment vertical="center" textRotation="90" wrapText="1"/>
      <protection hidden="1"/>
    </xf>
    <xf numFmtId="0" fontId="65" fillId="0" borderId="10" xfId="1" applyFont="1" applyBorder="1" applyAlignment="1" applyProtection="1">
      <alignment vertical="center" textRotation="90" wrapText="1"/>
      <protection hidden="1"/>
    </xf>
    <xf numFmtId="0" fontId="65" fillId="0" borderId="68" xfId="1" applyFont="1" applyBorder="1" applyAlignment="1" applyProtection="1">
      <alignment horizontal="center" vertical="center" wrapText="1"/>
      <protection hidden="1"/>
    </xf>
    <xf numFmtId="0" fontId="9" fillId="0" borderId="0" xfId="1" applyFont="1" applyAlignment="1" applyProtection="1">
      <protection hidden="1"/>
    </xf>
    <xf numFmtId="0" fontId="14" fillId="5" borderId="0" xfId="1" applyFont="1" applyFill="1" applyBorder="1" applyAlignment="1" applyProtection="1">
      <alignment horizontal="center" textRotation="90" wrapText="1"/>
      <protection hidden="1"/>
    </xf>
    <xf numFmtId="0" fontId="66" fillId="5" borderId="7" xfId="1" applyFont="1" applyFill="1" applyBorder="1" applyAlignment="1" applyProtection="1">
      <alignment horizontal="center" vertical="center"/>
      <protection hidden="1"/>
    </xf>
    <xf numFmtId="0" fontId="66" fillId="5" borderId="46" xfId="1" applyFont="1" applyFill="1" applyBorder="1" applyAlignment="1" applyProtection="1">
      <alignment vertical="center" wrapText="1"/>
      <protection hidden="1"/>
    </xf>
    <xf numFmtId="0" fontId="9" fillId="0" borderId="1" xfId="1" applyBorder="1" applyAlignment="1" applyProtection="1">
      <alignment horizontal="center"/>
      <protection hidden="1"/>
    </xf>
    <xf numFmtId="0" fontId="9" fillId="0" borderId="1" xfId="1" applyFont="1" applyBorder="1" applyProtection="1">
      <protection hidden="1"/>
    </xf>
    <xf numFmtId="166" fontId="9" fillId="0" borderId="1" xfId="1" applyNumberFormat="1" applyBorder="1" applyAlignment="1" applyProtection="1">
      <alignment horizontal="center"/>
      <protection hidden="1"/>
    </xf>
    <xf numFmtId="1" fontId="9" fillId="0" borderId="1" xfId="1" applyNumberFormat="1" applyBorder="1" applyAlignment="1" applyProtection="1">
      <alignment horizontal="center"/>
      <protection hidden="1"/>
    </xf>
    <xf numFmtId="0" fontId="9" fillId="0" borderId="0" xfId="1" applyAlignment="1" applyProtection="1">
      <alignment horizontal="center"/>
      <protection hidden="1"/>
    </xf>
    <xf numFmtId="0" fontId="9" fillId="0" borderId="0" xfId="1" applyProtection="1">
      <protection hidden="1"/>
    </xf>
    <xf numFmtId="0" fontId="0" fillId="0" borderId="0" xfId="0" applyAlignment="1" applyProtection="1">
      <protection hidden="1"/>
    </xf>
    <xf numFmtId="0" fontId="26" fillId="0" borderId="0" xfId="9" applyBorder="1" applyAlignment="1" applyProtection="1">
      <alignment horizontal="left"/>
    </xf>
    <xf numFmtId="0" fontId="9" fillId="0" borderId="0" xfId="1" applyFont="1" applyBorder="1" applyAlignment="1" applyProtection="1">
      <alignment horizontal="left"/>
    </xf>
    <xf numFmtId="0" fontId="9" fillId="0" borderId="0" xfId="1" applyFont="1" applyBorder="1" applyAlignment="1" applyProtection="1">
      <alignment horizontal="right"/>
    </xf>
    <xf numFmtId="0" fontId="18" fillId="0" borderId="1" xfId="1" applyFont="1" applyBorder="1" applyAlignment="1" applyProtection="1">
      <alignment horizontal="center"/>
      <protection locked="0"/>
    </xf>
    <xf numFmtId="0" fontId="9" fillId="0" borderId="0" xfId="1" applyBorder="1" applyProtection="1"/>
    <xf numFmtId="0" fontId="14" fillId="0" borderId="0" xfId="0" applyFont="1" applyAlignment="1">
      <alignment horizontal="left"/>
    </xf>
    <xf numFmtId="0" fontId="18" fillId="0" borderId="0" xfId="1" applyFont="1" applyBorder="1" applyAlignment="1" applyProtection="1">
      <alignment horizontal="center"/>
    </xf>
    <xf numFmtId="0" fontId="0" fillId="0" borderId="12" xfId="0" applyBorder="1" applyProtection="1"/>
    <xf numFmtId="0" fontId="18" fillId="0" borderId="0" xfId="1" applyFont="1" applyAlignment="1" applyProtection="1">
      <alignment horizontal="left"/>
    </xf>
    <xf numFmtId="0" fontId="9" fillId="0" borderId="0" xfId="1" applyBorder="1" applyProtection="1"/>
    <xf numFmtId="0" fontId="14" fillId="0" borderId="0" xfId="0" applyFont="1" applyAlignment="1">
      <alignment horizontal="left"/>
    </xf>
    <xf numFmtId="0" fontId="9" fillId="0" borderId="0" xfId="1" applyFont="1" applyBorder="1" applyAlignment="1" applyProtection="1">
      <alignment horizontal="right"/>
    </xf>
    <xf numFmtId="2" fontId="41" fillId="7" borderId="24" xfId="0" applyNumberFormat="1" applyFont="1" applyFill="1" applyBorder="1" applyAlignment="1" applyProtection="1">
      <alignment horizontal="center" vertical="center" wrapText="1"/>
      <protection hidden="1"/>
    </xf>
    <xf numFmtId="2" fontId="41" fillId="7" borderId="1" xfId="0" applyNumberFormat="1" applyFont="1" applyFill="1" applyBorder="1" applyAlignment="1" applyProtection="1">
      <alignment horizontal="center" vertical="center" wrapText="1"/>
      <protection hidden="1"/>
    </xf>
    <xf numFmtId="2" fontId="41" fillId="7" borderId="50" xfId="0" applyNumberFormat="1" applyFont="1" applyFill="1" applyBorder="1" applyAlignment="1" applyProtection="1">
      <alignment horizontal="center" vertical="center" wrapText="1"/>
      <protection hidden="1"/>
    </xf>
    <xf numFmtId="2" fontId="41" fillId="7" borderId="49" xfId="0" applyNumberFormat="1" applyFont="1" applyFill="1" applyBorder="1" applyAlignment="1" applyProtection="1">
      <alignment horizontal="center" vertical="center" wrapText="1"/>
      <protection hidden="1"/>
    </xf>
    <xf numFmtId="0" fontId="41" fillId="0" borderId="0" xfId="0" applyFont="1" applyProtection="1">
      <protection locked="0"/>
    </xf>
    <xf numFmtId="0" fontId="41" fillId="0" borderId="0" xfId="0" applyFont="1" applyFill="1" applyBorder="1" applyAlignment="1" applyProtection="1">
      <alignment wrapText="1"/>
      <protection hidden="1"/>
    </xf>
    <xf numFmtId="0" fontId="51" fillId="0" borderId="28" xfId="0" applyFont="1" applyBorder="1" applyProtection="1">
      <protection hidden="1"/>
    </xf>
    <xf numFmtId="0" fontId="37" fillId="0" borderId="0" xfId="0" applyFont="1" applyBorder="1" applyProtection="1">
      <protection hidden="1"/>
    </xf>
    <xf numFmtId="0" fontId="37" fillId="0" borderId="29" xfId="0" applyFont="1" applyBorder="1" applyProtection="1">
      <protection hidden="1"/>
    </xf>
    <xf numFmtId="0" fontId="41" fillId="0" borderId="0" xfId="0" applyFont="1" applyBorder="1" applyProtection="1">
      <protection hidden="1"/>
    </xf>
    <xf numFmtId="0" fontId="41" fillId="0" borderId="29" xfId="0" applyFont="1" applyBorder="1" applyProtection="1">
      <protection hidden="1"/>
    </xf>
    <xf numFmtId="170" fontId="41" fillId="0" borderId="0" xfId="0" applyNumberFormat="1" applyFont="1" applyBorder="1" applyAlignment="1" applyProtection="1">
      <alignment horizontal="center"/>
      <protection hidden="1"/>
    </xf>
    <xf numFmtId="0" fontId="41" fillId="0" borderId="29" xfId="0" applyFont="1" applyBorder="1" applyAlignment="1" applyProtection="1">
      <alignment horizontal="left"/>
      <protection hidden="1"/>
    </xf>
    <xf numFmtId="0" fontId="41" fillId="0" borderId="0" xfId="0" applyFont="1" applyBorder="1" applyAlignment="1" applyProtection="1">
      <alignment horizontal="left"/>
      <protection hidden="1"/>
    </xf>
    <xf numFmtId="0" fontId="41" fillId="0" borderId="0" xfId="0" applyFont="1" applyBorder="1" applyAlignment="1" applyProtection="1">
      <alignment horizontal="center"/>
      <protection hidden="1"/>
    </xf>
    <xf numFmtId="0" fontId="44" fillId="0" borderId="6" xfId="0" applyFont="1" applyFill="1" applyBorder="1" applyAlignment="1" applyProtection="1">
      <alignment horizontal="center" vertical="center"/>
      <protection hidden="1"/>
    </xf>
    <xf numFmtId="0" fontId="44" fillId="0" borderId="7" xfId="0" applyFont="1" applyFill="1" applyBorder="1" applyAlignment="1" applyProtection="1">
      <alignment horizontal="center" vertical="center"/>
      <protection hidden="1"/>
    </xf>
    <xf numFmtId="0" fontId="44" fillId="0" borderId="2" xfId="0" applyFont="1" applyFill="1" applyBorder="1" applyAlignment="1" applyProtection="1">
      <alignment horizontal="center" vertical="center"/>
      <protection hidden="1"/>
    </xf>
    <xf numFmtId="168" fontId="61" fillId="7" borderId="27" xfId="5" applyNumberFormat="1" applyFont="1" applyFill="1" applyBorder="1" applyAlignment="1" applyProtection="1">
      <alignment horizontal="center" vertical="center"/>
      <protection hidden="1"/>
    </xf>
    <xf numFmtId="0" fontId="41" fillId="0" borderId="44" xfId="0" applyFont="1" applyFill="1" applyBorder="1" applyAlignment="1" applyProtection="1">
      <alignment horizontal="center" vertical="center" wrapText="1"/>
      <protection locked="0"/>
    </xf>
    <xf numFmtId="0" fontId="41" fillId="0" borderId="57" xfId="0" applyFont="1" applyFill="1" applyBorder="1" applyAlignment="1" applyProtection="1">
      <alignment horizontal="center" vertical="center" wrapText="1"/>
      <protection locked="0"/>
    </xf>
    <xf numFmtId="0" fontId="41" fillId="0" borderId="42" xfId="0" applyFont="1" applyFill="1" applyBorder="1" applyProtection="1">
      <protection locked="0"/>
    </xf>
    <xf numFmtId="0" fontId="18" fillId="0" borderId="1" xfId="0" applyFont="1" applyFill="1" applyBorder="1" applyAlignment="1" applyProtection="1">
      <alignment horizontal="center" vertical="center" wrapText="1"/>
      <protection locked="0"/>
    </xf>
    <xf numFmtId="168" fontId="18" fillId="0" borderId="1" xfId="0" applyNumberFormat="1" applyFont="1" applyFill="1" applyBorder="1" applyAlignment="1" applyProtection="1">
      <alignment horizontal="center" vertical="center" wrapText="1"/>
      <protection locked="0"/>
    </xf>
    <xf numFmtId="0" fontId="41" fillId="0" borderId="43" xfId="0" applyFont="1" applyFill="1" applyBorder="1" applyAlignment="1" applyProtection="1">
      <alignment horizontal="center" vertical="center"/>
      <protection locked="0"/>
    </xf>
    <xf numFmtId="0" fontId="41" fillId="0" borderId="26"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wrapText="1"/>
      <protection locked="0"/>
    </xf>
    <xf numFmtId="168" fontId="18" fillId="0" borderId="49" xfId="0" applyNumberFormat="1" applyFont="1" applyFill="1" applyBorder="1" applyAlignment="1" applyProtection="1">
      <alignment horizontal="center" vertical="center" wrapText="1"/>
      <protection locked="0"/>
    </xf>
    <xf numFmtId="0" fontId="18" fillId="0" borderId="0" xfId="1" applyFont="1" applyBorder="1" applyAlignment="1" applyProtection="1">
      <protection locked="0"/>
    </xf>
    <xf numFmtId="0" fontId="14" fillId="0" borderId="0" xfId="0" applyFont="1" applyAlignment="1"/>
    <xf numFmtId="0" fontId="0" fillId="0" borderId="8" xfId="0" quotePrefix="1" applyBorder="1" applyAlignment="1" applyProtection="1">
      <alignment horizontal="left"/>
    </xf>
    <xf numFmtId="0" fontId="28" fillId="0" borderId="9" xfId="0" applyFont="1" applyBorder="1" applyProtection="1"/>
    <xf numFmtId="0" fontId="18" fillId="0" borderId="9" xfId="0" applyFont="1" applyBorder="1" applyAlignment="1" applyProtection="1">
      <alignment horizontal="center"/>
    </xf>
    <xf numFmtId="0" fontId="0" fillId="0" borderId="9" xfId="0" applyBorder="1" applyProtection="1"/>
    <xf numFmtId="0" fontId="26" fillId="0" borderId="9" xfId="9" applyBorder="1" applyAlignment="1" applyProtection="1">
      <alignment horizontal="left"/>
    </xf>
    <xf numFmtId="0" fontId="26" fillId="0" borderId="9" xfId="9" applyBorder="1" applyAlignment="1" applyProtection="1"/>
    <xf numFmtId="0" fontId="0" fillId="0" borderId="9" xfId="0" applyBorder="1" applyAlignment="1" applyProtection="1">
      <alignment horizontal="left"/>
    </xf>
    <xf numFmtId="0" fontId="9" fillId="0" borderId="9" xfId="0" applyFont="1" applyBorder="1" applyProtection="1"/>
    <xf numFmtId="0" fontId="0" fillId="0" borderId="11" xfId="0" quotePrefix="1" applyBorder="1" applyAlignment="1" applyProtection="1">
      <alignment horizontal="left"/>
    </xf>
    <xf numFmtId="0" fontId="38" fillId="0" borderId="0" xfId="0" applyFont="1"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right"/>
    </xf>
    <xf numFmtId="0" fontId="18" fillId="0" borderId="1" xfId="0" applyFont="1" applyBorder="1" applyAlignment="1" applyProtection="1">
      <alignment horizontal="center"/>
      <protection locked="0"/>
    </xf>
    <xf numFmtId="0" fontId="72" fillId="0" borderId="0" xfId="0" applyFont="1" applyBorder="1" applyAlignment="1" applyProtection="1">
      <alignment horizontal="center" vertical="center"/>
    </xf>
    <xf numFmtId="0" fontId="0" fillId="0" borderId="0" xfId="0" quotePrefix="1" applyBorder="1" applyAlignment="1" applyProtection="1">
      <alignment horizontal="right"/>
    </xf>
    <xf numFmtId="0" fontId="28" fillId="0" borderId="0" xfId="0" applyFont="1" applyBorder="1" applyProtection="1"/>
    <xf numFmtId="0" fontId="0" fillId="0" borderId="14" xfId="0" quotePrefix="1" applyBorder="1" applyAlignment="1" applyProtection="1">
      <alignment horizontal="left"/>
    </xf>
    <xf numFmtId="0" fontId="0" fillId="0" borderId="15" xfId="0" applyBorder="1" applyAlignment="1" applyProtection="1">
      <alignment horizontal="center" vertical="center"/>
    </xf>
    <xf numFmtId="0" fontId="0" fillId="0" borderId="15" xfId="0" applyBorder="1" applyAlignment="1" applyProtection="1">
      <alignment horizontal="left"/>
    </xf>
    <xf numFmtId="0" fontId="0" fillId="0" borderId="15" xfId="0" applyBorder="1" applyAlignment="1" applyProtection="1">
      <alignment horizontal="center"/>
    </xf>
    <xf numFmtId="0" fontId="0" fillId="0" borderId="15" xfId="0" applyBorder="1" applyAlignment="1" applyProtection="1">
      <alignment horizontal="center" vertical="center" wrapText="1"/>
    </xf>
    <xf numFmtId="0" fontId="50" fillId="0" borderId="0" xfId="1" applyFont="1" applyBorder="1" applyProtection="1"/>
    <xf numFmtId="0" fontId="13" fillId="0" borderId="0" xfId="0" applyFont="1" applyAlignment="1" applyProtection="1">
      <alignment horizontal="left"/>
    </xf>
    <xf numFmtId="0" fontId="31" fillId="0" borderId="0" xfId="0" applyFont="1" applyBorder="1" applyProtection="1"/>
    <xf numFmtId="0" fontId="12" fillId="0" borderId="28" xfId="0" applyFont="1" applyBorder="1" applyAlignment="1" applyProtection="1">
      <alignment vertical="center"/>
    </xf>
    <xf numFmtId="0" fontId="9" fillId="0" borderId="0" xfId="0" applyFont="1" applyBorder="1" applyProtection="1"/>
    <xf numFmtId="0" fontId="9" fillId="0" borderId="29" xfId="0" applyFont="1" applyBorder="1" applyProtection="1"/>
    <xf numFmtId="0" fontId="9" fillId="0" borderId="28" xfId="0" applyFont="1" applyBorder="1" applyProtection="1"/>
    <xf numFmtId="0" fontId="9" fillId="0" borderId="0" xfId="0" applyFont="1" applyBorder="1" applyAlignment="1" applyProtection="1">
      <alignment vertical="center"/>
    </xf>
    <xf numFmtId="0" fontId="9" fillId="0" borderId="29" xfId="0" applyFont="1" applyBorder="1" applyAlignment="1" applyProtection="1">
      <alignment vertical="center"/>
    </xf>
    <xf numFmtId="0" fontId="9" fillId="0" borderId="0" xfId="0" applyFont="1" applyBorder="1" applyAlignment="1" applyProtection="1">
      <alignment horizontal="left" vertical="center" wrapText="1"/>
    </xf>
    <xf numFmtId="0" fontId="9" fillId="0" borderId="29" xfId="0" applyFont="1" applyBorder="1" applyAlignment="1" applyProtection="1">
      <alignment horizontal="left" vertical="center" wrapText="1"/>
    </xf>
    <xf numFmtId="0" fontId="0" fillId="0" borderId="29" xfId="0" applyBorder="1" applyAlignment="1" applyProtection="1">
      <alignment horizontal="left" wrapText="1"/>
    </xf>
    <xf numFmtId="0" fontId="0" fillId="0" borderId="29" xfId="0" applyBorder="1" applyAlignment="1" applyProtection="1">
      <alignment horizontal="left"/>
    </xf>
    <xf numFmtId="0" fontId="63" fillId="0" borderId="0" xfId="10" applyBorder="1"/>
    <xf numFmtId="0" fontId="9" fillId="0" borderId="5" xfId="10" applyFont="1" applyBorder="1" applyProtection="1"/>
    <xf numFmtId="0" fontId="9" fillId="0" borderId="3" xfId="10" applyFont="1" applyBorder="1" applyProtection="1"/>
    <xf numFmtId="0" fontId="9" fillId="0" borderId="4" xfId="10" applyFont="1" applyBorder="1" applyProtection="1"/>
    <xf numFmtId="0" fontId="0" fillId="0" borderId="0" xfId="0" applyBorder="1" applyAlignment="1" applyProtection="1">
      <alignment horizontal="left" wrapText="1"/>
    </xf>
    <xf numFmtId="0" fontId="9" fillId="0" borderId="0" xfId="0" applyFont="1" applyBorder="1" applyAlignment="1" applyProtection="1">
      <alignment horizontal="left"/>
    </xf>
    <xf numFmtId="0" fontId="9" fillId="0" borderId="0" xfId="0" applyFont="1" applyBorder="1" applyAlignment="1" applyProtection="1">
      <alignment horizontal="right" wrapText="1"/>
    </xf>
    <xf numFmtId="0" fontId="63" fillId="0" borderId="0" xfId="10" applyBorder="1" applyAlignment="1" applyProtection="1">
      <alignment horizontal="left" wrapText="1"/>
    </xf>
    <xf numFmtId="0" fontId="9" fillId="0" borderId="0" xfId="10" applyFont="1" applyBorder="1" applyAlignment="1" applyProtection="1">
      <alignment horizontal="right" wrapText="1"/>
    </xf>
    <xf numFmtId="0" fontId="63" fillId="0" borderId="0" xfId="10" applyBorder="1" applyAlignment="1" applyProtection="1">
      <alignment horizontal="left"/>
    </xf>
    <xf numFmtId="0" fontId="14" fillId="0" borderId="0" xfId="0" applyFont="1" applyBorder="1" applyAlignment="1">
      <alignment horizontal="left"/>
    </xf>
    <xf numFmtId="0" fontId="9" fillId="0" borderId="6" xfId="0" applyFont="1" applyBorder="1" applyProtection="1"/>
    <xf numFmtId="0" fontId="9" fillId="0" borderId="7" xfId="0" applyFont="1" applyBorder="1" applyProtection="1"/>
    <xf numFmtId="0" fontId="9" fillId="0" borderId="7" xfId="0" applyFont="1" applyBorder="1" applyAlignment="1" applyProtection="1">
      <alignment horizontal="left"/>
    </xf>
    <xf numFmtId="0" fontId="9" fillId="0" borderId="7" xfId="0" applyFont="1" applyBorder="1" applyAlignment="1" applyProtection="1">
      <alignment horizontal="left" wrapText="1"/>
    </xf>
    <xf numFmtId="0" fontId="9" fillId="0" borderId="2" xfId="0" applyFont="1" applyBorder="1" applyAlignment="1" applyProtection="1">
      <alignment horizontal="left" wrapText="1"/>
    </xf>
    <xf numFmtId="0" fontId="9" fillId="0" borderId="0" xfId="0" applyFont="1" applyBorder="1" applyAlignment="1" applyProtection="1">
      <alignment horizontal="left" wrapText="1"/>
    </xf>
    <xf numFmtId="0" fontId="9" fillId="0" borderId="29" xfId="0" applyFont="1" applyBorder="1" applyAlignment="1" applyProtection="1">
      <alignment horizontal="left" wrapText="1"/>
    </xf>
    <xf numFmtId="0" fontId="12" fillId="0" borderId="28" xfId="0" quotePrefix="1" applyFont="1" applyFill="1" applyBorder="1" applyAlignment="1" applyProtection="1">
      <alignment horizontal="left" vertical="center"/>
    </xf>
    <xf numFmtId="0" fontId="38" fillId="0" borderId="0" xfId="0" quotePrefix="1" applyFont="1" applyFill="1" applyBorder="1" applyAlignment="1" applyProtection="1">
      <alignment horizontal="left" vertical="center"/>
    </xf>
    <xf numFmtId="0" fontId="9" fillId="0" borderId="0" xfId="0" applyFont="1" applyProtection="1"/>
    <xf numFmtId="0" fontId="9" fillId="0" borderId="2" xfId="0" applyFont="1" applyBorder="1" applyProtection="1"/>
    <xf numFmtId="0" fontId="9" fillId="0" borderId="0" xfId="0" applyFont="1" applyBorder="1" applyAlignment="1" applyProtection="1">
      <alignment horizontal="right"/>
    </xf>
    <xf numFmtId="0" fontId="16" fillId="0" borderId="0" xfId="1" applyFont="1" applyBorder="1" applyAlignment="1" applyProtection="1">
      <alignment vertical="center"/>
      <protection hidden="1"/>
    </xf>
    <xf numFmtId="0" fontId="9" fillId="0" borderId="8" xfId="1" applyBorder="1" applyProtection="1">
      <protection hidden="1"/>
    </xf>
    <xf numFmtId="0" fontId="9" fillId="0" borderId="9" xfId="1" applyBorder="1" applyProtection="1">
      <protection hidden="1"/>
    </xf>
    <xf numFmtId="0" fontId="9" fillId="0" borderId="10" xfId="1" applyBorder="1" applyProtection="1">
      <protection hidden="1"/>
    </xf>
    <xf numFmtId="0" fontId="9" fillId="0" borderId="11" xfId="1" applyBorder="1" applyProtection="1">
      <protection hidden="1"/>
    </xf>
    <xf numFmtId="0" fontId="9" fillId="0" borderId="0" xfId="1" applyBorder="1" applyProtection="1">
      <protection hidden="1"/>
    </xf>
    <xf numFmtId="0" fontId="9" fillId="0" borderId="12" xfId="1" applyBorder="1" applyProtection="1">
      <protection hidden="1"/>
    </xf>
    <xf numFmtId="0" fontId="9" fillId="0" borderId="0" xfId="1" applyAlignment="1" applyProtection="1">
      <alignment horizontal="left"/>
      <protection hidden="1"/>
    </xf>
    <xf numFmtId="0" fontId="22" fillId="0" borderId="0" xfId="1" quotePrefix="1" applyFont="1" applyFill="1" applyBorder="1" applyAlignment="1" applyProtection="1">
      <alignment horizontal="left" vertical="center"/>
      <protection hidden="1"/>
    </xf>
    <xf numFmtId="0" fontId="23" fillId="0" borderId="0" xfId="1" quotePrefix="1" applyFont="1" applyFill="1" applyBorder="1" applyAlignment="1" applyProtection="1">
      <alignment horizontal="left" vertical="center" wrapText="1"/>
      <protection hidden="1"/>
    </xf>
    <xf numFmtId="0" fontId="9" fillId="0" borderId="12" xfId="1" applyBorder="1" applyAlignment="1" applyProtection="1">
      <alignment horizontal="left"/>
      <protection hidden="1"/>
    </xf>
    <xf numFmtId="0" fontId="9" fillId="0" borderId="0" xfId="1" applyBorder="1" applyAlignment="1" applyProtection="1">
      <alignment horizontal="left"/>
      <protection hidden="1"/>
    </xf>
    <xf numFmtId="0" fontId="9" fillId="0" borderId="0" xfId="1" quotePrefix="1" applyAlignment="1" applyProtection="1">
      <alignment horizontal="left"/>
      <protection hidden="1"/>
    </xf>
    <xf numFmtId="0" fontId="9" fillId="0" borderId="11" xfId="1" quotePrefix="1" applyBorder="1" applyAlignment="1" applyProtection="1">
      <alignment horizontal="left"/>
      <protection hidden="1"/>
    </xf>
    <xf numFmtId="0" fontId="9" fillId="0" borderId="0" xfId="1" applyFont="1" applyBorder="1" applyAlignment="1" applyProtection="1">
      <protection hidden="1"/>
    </xf>
    <xf numFmtId="0" fontId="18" fillId="0" borderId="0" xfId="1" applyFont="1" applyBorder="1" applyAlignment="1" applyProtection="1">
      <protection hidden="1"/>
    </xf>
    <xf numFmtId="0" fontId="9" fillId="0" borderId="0" xfId="1" applyFont="1" applyBorder="1" applyAlignment="1" applyProtection="1">
      <alignment horizontal="left"/>
      <protection hidden="1"/>
    </xf>
    <xf numFmtId="0" fontId="9" fillId="0" borderId="0" xfId="0" applyFont="1" applyBorder="1" applyAlignment="1" applyProtection="1">
      <protection hidden="1"/>
    </xf>
    <xf numFmtId="0" fontId="9" fillId="0" borderId="0" xfId="1" applyBorder="1" applyAlignment="1" applyProtection="1">
      <alignment horizontal="right"/>
      <protection hidden="1"/>
    </xf>
    <xf numFmtId="0" fontId="9" fillId="0" borderId="7" xfId="0" applyFont="1" applyBorder="1" applyAlignment="1" applyProtection="1">
      <protection hidden="1"/>
    </xf>
    <xf numFmtId="0" fontId="0" fillId="0" borderId="7" xfId="0" applyBorder="1" applyAlignment="1" applyProtection="1">
      <protection hidden="1"/>
    </xf>
    <xf numFmtId="0" fontId="0" fillId="0" borderId="0" xfId="0" applyBorder="1" applyAlignment="1" applyProtection="1">
      <protection hidden="1"/>
    </xf>
    <xf numFmtId="0" fontId="9" fillId="0" borderId="11" xfId="1" applyBorder="1" applyAlignment="1" applyProtection="1">
      <alignment horizontal="left"/>
      <protection hidden="1"/>
    </xf>
    <xf numFmtId="0" fontId="18" fillId="0" borderId="0" xfId="1" applyFont="1" applyAlignment="1" applyProtection="1">
      <alignment horizontal="left"/>
      <protection hidden="1"/>
    </xf>
    <xf numFmtId="0" fontId="18" fillId="0" borderId="0" xfId="1" applyFont="1" applyProtection="1">
      <protection hidden="1"/>
    </xf>
    <xf numFmtId="0" fontId="9" fillId="0" borderId="0" xfId="1" applyFont="1" applyFill="1" applyBorder="1" applyAlignment="1" applyProtection="1">
      <protection hidden="1"/>
    </xf>
    <xf numFmtId="0" fontId="9" fillId="0" borderId="0" xfId="1" applyBorder="1" applyAlignment="1" applyProtection="1">
      <protection hidden="1"/>
    </xf>
    <xf numFmtId="166" fontId="9" fillId="0" borderId="0" xfId="1" applyNumberFormat="1" applyBorder="1" applyAlignment="1" applyProtection="1">
      <alignment horizontal="right"/>
      <protection hidden="1"/>
    </xf>
    <xf numFmtId="0" fontId="12" fillId="0" borderId="0" xfId="1" applyFont="1" applyBorder="1" applyAlignment="1" applyProtection="1">
      <alignment horizontal="left"/>
      <protection hidden="1"/>
    </xf>
    <xf numFmtId="0" fontId="9" fillId="0" borderId="0" xfId="1" quotePrefix="1" applyFont="1" applyBorder="1" applyAlignment="1" applyProtection="1">
      <alignment horizontal="left"/>
      <protection hidden="1"/>
    </xf>
    <xf numFmtId="0" fontId="9" fillId="0" borderId="0" xfId="1" applyBorder="1" applyAlignment="1" applyProtection="1">
      <alignment horizontal="center"/>
      <protection hidden="1"/>
    </xf>
    <xf numFmtId="0" fontId="13" fillId="0" borderId="0" xfId="1" applyFont="1" applyBorder="1" applyAlignment="1" applyProtection="1">
      <protection hidden="1"/>
    </xf>
    <xf numFmtId="0" fontId="18" fillId="0" borderId="0" xfId="1" applyFont="1" applyBorder="1" applyProtection="1">
      <protection hidden="1"/>
    </xf>
    <xf numFmtId="0" fontId="13" fillId="0" borderId="0" xfId="1" applyFont="1" applyBorder="1" applyAlignment="1" applyProtection="1">
      <alignment wrapText="1"/>
      <protection hidden="1"/>
    </xf>
    <xf numFmtId="0" fontId="26" fillId="0" borderId="0" xfId="9" applyBorder="1" applyAlignment="1" applyProtection="1">
      <protection hidden="1"/>
    </xf>
    <xf numFmtId="0" fontId="26" fillId="0" borderId="29" xfId="9" applyBorder="1" applyAlignment="1" applyProtection="1">
      <protection hidden="1"/>
    </xf>
    <xf numFmtId="0" fontId="9" fillId="0" borderId="0" xfId="1" applyFont="1" applyBorder="1" applyAlignment="1" applyProtection="1">
      <alignment horizontal="right"/>
      <protection hidden="1"/>
    </xf>
    <xf numFmtId="0" fontId="9" fillId="0" borderId="14" xfId="1" applyBorder="1" applyProtection="1">
      <protection hidden="1"/>
    </xf>
    <xf numFmtId="0" fontId="9" fillId="0" borderId="15" xfId="1" applyBorder="1" applyProtection="1">
      <protection hidden="1"/>
    </xf>
    <xf numFmtId="0" fontId="9" fillId="0" borderId="16" xfId="1" applyBorder="1" applyProtection="1">
      <protection hidden="1"/>
    </xf>
    <xf numFmtId="0" fontId="9" fillId="0" borderId="10" xfId="1" applyBorder="1" applyAlignment="1" applyProtection="1">
      <alignment horizontal="left"/>
      <protection hidden="1"/>
    </xf>
    <xf numFmtId="0" fontId="18" fillId="0" borderId="0" xfId="1" applyFont="1" applyBorder="1" applyAlignment="1" applyProtection="1">
      <alignment horizontal="center"/>
      <protection hidden="1"/>
    </xf>
    <xf numFmtId="0" fontId="9" fillId="0" borderId="0" xfId="1" applyFont="1" applyBorder="1" applyAlignment="1" applyProtection="1">
      <alignment horizontal="center" vertical="center" wrapText="1"/>
      <protection hidden="1"/>
    </xf>
    <xf numFmtId="0" fontId="18" fillId="0" borderId="0" xfId="1" applyFont="1" applyBorder="1" applyAlignment="1" applyProtection="1">
      <alignment horizontal="center" vertical="center"/>
      <protection hidden="1"/>
    </xf>
    <xf numFmtId="0" fontId="13" fillId="0" borderId="0" xfId="1" applyFont="1" applyBorder="1" applyAlignment="1" applyProtection="1">
      <alignment horizontal="left"/>
      <protection hidden="1"/>
    </xf>
    <xf numFmtId="1" fontId="9" fillId="0" borderId="0" xfId="1" applyNumberFormat="1" applyBorder="1" applyAlignment="1" applyProtection="1">
      <alignment horizontal="center"/>
      <protection hidden="1"/>
    </xf>
    <xf numFmtId="0" fontId="26" fillId="0" borderId="28" xfId="9" applyBorder="1" applyAlignment="1" applyProtection="1">
      <protection hidden="1"/>
    </xf>
    <xf numFmtId="0" fontId="12" fillId="0" borderId="0" xfId="1" applyFont="1" applyBorder="1" applyAlignment="1" applyProtection="1">
      <alignment horizontal="right"/>
      <protection hidden="1"/>
    </xf>
    <xf numFmtId="0" fontId="18" fillId="0" borderId="1" xfId="1" applyFont="1" applyBorder="1" applyAlignment="1" applyProtection="1">
      <alignment horizontal="center"/>
      <protection hidden="1"/>
    </xf>
    <xf numFmtId="0" fontId="9" fillId="0" borderId="0" xfId="1" applyFont="1" applyBorder="1" applyAlignment="1" applyProtection="1">
      <alignment vertical="center"/>
      <protection hidden="1"/>
    </xf>
    <xf numFmtId="0" fontId="26" fillId="0" borderId="0" xfId="9" applyBorder="1" applyAlignment="1" applyProtection="1">
      <alignment vertical="center"/>
      <protection hidden="1"/>
    </xf>
    <xf numFmtId="0" fontId="26" fillId="0" borderId="0" xfId="9" applyBorder="1" applyAlignment="1" applyProtection="1">
      <alignment horizontal="left"/>
      <protection hidden="1"/>
    </xf>
    <xf numFmtId="0" fontId="9" fillId="0" borderId="0" xfId="1" quotePrefix="1" applyBorder="1" applyAlignment="1" applyProtection="1">
      <alignment horizontal="left"/>
      <protection hidden="1"/>
    </xf>
    <xf numFmtId="0" fontId="28" fillId="0" borderId="0" xfId="1" applyFont="1" applyBorder="1" applyProtection="1">
      <protection hidden="1"/>
    </xf>
    <xf numFmtId="0" fontId="14" fillId="0" borderId="0" xfId="0" applyFont="1" applyAlignment="1" applyProtection="1">
      <alignment horizontal="left"/>
      <protection hidden="1"/>
    </xf>
    <xf numFmtId="0" fontId="14" fillId="0" borderId="0" xfId="0" applyFont="1" applyBorder="1" applyAlignment="1" applyProtection="1">
      <alignment horizontal="left"/>
      <protection hidden="1"/>
    </xf>
    <xf numFmtId="0" fontId="14" fillId="0" borderId="0" xfId="0" applyFont="1" applyAlignment="1" applyProtection="1">
      <protection hidden="1"/>
    </xf>
    <xf numFmtId="0" fontId="9" fillId="0" borderId="0" xfId="0" applyFont="1" applyBorder="1" applyAlignment="1" applyProtection="1">
      <alignment horizontal="right"/>
      <protection hidden="1"/>
    </xf>
    <xf numFmtId="0" fontId="9" fillId="0" borderId="0" xfId="1" applyFont="1" applyBorder="1" applyProtection="1">
      <protection hidden="1"/>
    </xf>
    <xf numFmtId="1" fontId="9" fillId="0" borderId="15" xfId="1" applyNumberFormat="1" applyBorder="1" applyAlignment="1" applyProtection="1">
      <alignment horizontal="center"/>
      <protection hidden="1"/>
    </xf>
    <xf numFmtId="0" fontId="9" fillId="0" borderId="16" xfId="1" applyBorder="1" applyAlignment="1" applyProtection="1">
      <alignment horizontal="left"/>
      <protection hidden="1"/>
    </xf>
    <xf numFmtId="0" fontId="0" fillId="0" borderId="8" xfId="0" quotePrefix="1" applyBorder="1" applyAlignment="1" applyProtection="1">
      <alignment horizontal="left"/>
      <protection hidden="1"/>
    </xf>
    <xf numFmtId="0" fontId="28" fillId="0" borderId="9" xfId="0" applyFont="1" applyBorder="1" applyProtection="1">
      <protection hidden="1"/>
    </xf>
    <xf numFmtId="0" fontId="18" fillId="0" borderId="9" xfId="0" applyFont="1" applyBorder="1" applyAlignment="1" applyProtection="1">
      <alignment horizontal="center"/>
      <protection hidden="1"/>
    </xf>
    <xf numFmtId="0" fontId="26" fillId="0" borderId="9" xfId="9" applyBorder="1" applyAlignment="1" applyProtection="1">
      <alignment horizontal="left"/>
      <protection hidden="1"/>
    </xf>
    <xf numFmtId="0" fontId="26" fillId="0" borderId="9" xfId="9" applyBorder="1" applyAlignment="1" applyProtection="1">
      <protection hidden="1"/>
    </xf>
    <xf numFmtId="0" fontId="0" fillId="0" borderId="9" xfId="0" applyBorder="1" applyAlignment="1" applyProtection="1">
      <alignment horizontal="left"/>
      <protection hidden="1"/>
    </xf>
    <xf numFmtId="0" fontId="9" fillId="0" borderId="9" xfId="0" applyFont="1" applyBorder="1" applyProtection="1">
      <protection hidden="1"/>
    </xf>
    <xf numFmtId="0" fontId="0" fillId="0" borderId="11" xfId="0" quotePrefix="1" applyBorder="1" applyAlignment="1" applyProtection="1">
      <alignment horizontal="left"/>
      <protection hidden="1"/>
    </xf>
    <xf numFmtId="0" fontId="38" fillId="0" borderId="0" xfId="0" applyFont="1" applyBorder="1" applyAlignment="1" applyProtection="1">
      <alignment horizontal="left"/>
      <protection hidden="1"/>
    </xf>
    <xf numFmtId="0" fontId="0" fillId="0" borderId="0" xfId="0" applyBorder="1" applyAlignment="1" applyProtection="1">
      <alignment horizontal="left"/>
      <protection hidden="1"/>
    </xf>
    <xf numFmtId="0" fontId="0" fillId="0" borderId="0" xfId="0" applyBorder="1" applyAlignment="1" applyProtection="1">
      <alignment horizontal="right"/>
      <protection hidden="1"/>
    </xf>
    <xf numFmtId="0" fontId="18" fillId="0" borderId="1" xfId="0" applyFont="1" applyBorder="1" applyAlignment="1" applyProtection="1">
      <alignment horizontal="center"/>
      <protection hidden="1"/>
    </xf>
    <xf numFmtId="0" fontId="72" fillId="0" borderId="0" xfId="0" applyFont="1" applyBorder="1" applyAlignment="1" applyProtection="1">
      <alignment horizontal="center" vertical="center"/>
      <protection hidden="1"/>
    </xf>
    <xf numFmtId="0" fontId="0" fillId="0" borderId="0" xfId="0" quotePrefix="1" applyBorder="1" applyAlignment="1" applyProtection="1">
      <alignment horizontal="right"/>
      <protection hidden="1"/>
    </xf>
    <xf numFmtId="0" fontId="28" fillId="0" borderId="0" xfId="0" applyFont="1" applyBorder="1" applyProtection="1">
      <protection hidden="1"/>
    </xf>
    <xf numFmtId="0" fontId="0" fillId="0" borderId="14" xfId="0" quotePrefix="1" applyBorder="1" applyAlignment="1" applyProtection="1">
      <alignment horizontal="left"/>
      <protection hidden="1"/>
    </xf>
    <xf numFmtId="0" fontId="0" fillId="0" borderId="15" xfId="0" applyBorder="1" applyAlignment="1" applyProtection="1">
      <alignment horizontal="center" vertical="center"/>
      <protection hidden="1"/>
    </xf>
    <xf numFmtId="0" fontId="0" fillId="0" borderId="15" xfId="0" applyBorder="1" applyAlignment="1" applyProtection="1">
      <alignment horizontal="left"/>
      <protection hidden="1"/>
    </xf>
    <xf numFmtId="0" fontId="0" fillId="0" borderId="15" xfId="0" applyBorder="1" applyAlignment="1" applyProtection="1">
      <alignment horizontal="center"/>
      <protection hidden="1"/>
    </xf>
    <xf numFmtId="0" fontId="0" fillId="0" borderId="15" xfId="0" applyBorder="1" applyAlignment="1" applyProtection="1">
      <alignment horizontal="center" vertical="center" wrapText="1"/>
      <protection hidden="1"/>
    </xf>
    <xf numFmtId="0" fontId="18" fillId="0" borderId="0" xfId="1" applyFont="1" applyBorder="1" applyAlignment="1" applyProtection="1">
      <alignment horizontal="left"/>
      <protection hidden="1"/>
    </xf>
    <xf numFmtId="0" fontId="9" fillId="0" borderId="0" xfId="1" applyAlignment="1" applyProtection="1">
      <protection hidden="1"/>
    </xf>
    <xf numFmtId="0" fontId="9" fillId="0" borderId="0" xfId="1" applyBorder="1" applyAlignment="1" applyProtection="1">
      <alignment horizontal="center" vertical="center"/>
      <protection hidden="1"/>
    </xf>
    <xf numFmtId="0" fontId="18" fillId="0" borderId="0" xfId="1" applyFont="1" applyBorder="1" applyAlignment="1" applyProtection="1">
      <alignment horizontal="left" vertical="center"/>
      <protection hidden="1"/>
    </xf>
    <xf numFmtId="0" fontId="29" fillId="0" borderId="0" xfId="1" applyFont="1" applyFill="1" applyBorder="1" applyAlignment="1" applyProtection="1">
      <alignment horizontal="center" vertical="center"/>
      <protection hidden="1"/>
    </xf>
    <xf numFmtId="1" fontId="12" fillId="0" borderId="0" xfId="1" applyNumberFormat="1" applyFont="1" applyBorder="1" applyAlignment="1" applyProtection="1">
      <alignment horizontal="center"/>
      <protection hidden="1"/>
    </xf>
    <xf numFmtId="0" fontId="0" fillId="8" borderId="0" xfId="0" applyFill="1" applyBorder="1" applyAlignment="1" applyProtection="1">
      <alignment horizontal="center" wrapText="1"/>
      <protection hidden="1"/>
    </xf>
    <xf numFmtId="0" fontId="0" fillId="9" borderId="0" xfId="0" applyFill="1" applyBorder="1" applyProtection="1">
      <protection hidden="1"/>
    </xf>
    <xf numFmtId="0" fontId="2" fillId="0" borderId="1" xfId="0" applyFont="1" applyBorder="1" applyAlignment="1" applyProtection="1">
      <alignment wrapText="1"/>
      <protection hidden="1"/>
    </xf>
    <xf numFmtId="0" fontId="2" fillId="11" borderId="70" xfId="0" applyFont="1" applyFill="1" applyBorder="1" applyAlignment="1" applyProtection="1">
      <alignment horizontal="center"/>
      <protection hidden="1"/>
    </xf>
    <xf numFmtId="0" fontId="2" fillId="12" borderId="76" xfId="0" applyFont="1" applyFill="1" applyBorder="1" applyAlignment="1" applyProtection="1">
      <alignment horizontal="center"/>
      <protection hidden="1"/>
    </xf>
    <xf numFmtId="0" fontId="7" fillId="0" borderId="24" xfId="0" applyFont="1" applyBorder="1" applyProtection="1">
      <protection hidden="1"/>
    </xf>
    <xf numFmtId="0" fontId="2" fillId="0" borderId="24" xfId="0" applyFont="1" applyBorder="1" applyAlignment="1" applyProtection="1">
      <alignment wrapText="1"/>
      <protection hidden="1"/>
    </xf>
    <xf numFmtId="0" fontId="7" fillId="0" borderId="56" xfId="0" applyFont="1" applyBorder="1" applyProtection="1">
      <protection hidden="1"/>
    </xf>
    <xf numFmtId="0" fontId="7" fillId="0" borderId="6" xfId="0" applyFont="1" applyBorder="1" applyProtection="1">
      <protection hidden="1"/>
    </xf>
    <xf numFmtId="0" fontId="7" fillId="0" borderId="77" xfId="0" applyFont="1" applyBorder="1" applyProtection="1">
      <protection hidden="1"/>
    </xf>
    <xf numFmtId="0" fontId="7" fillId="0" borderId="58" xfId="0" applyFont="1" applyBorder="1" applyProtection="1">
      <protection hidden="1"/>
    </xf>
    <xf numFmtId="0" fontId="7" fillId="0" borderId="78" xfId="0" applyFont="1" applyBorder="1" applyProtection="1">
      <protection hidden="1"/>
    </xf>
    <xf numFmtId="0" fontId="7" fillId="0" borderId="2" xfId="0" applyFont="1" applyBorder="1" applyProtection="1">
      <protection hidden="1"/>
    </xf>
    <xf numFmtId="0" fontId="7" fillId="0" borderId="55" xfId="0" applyFont="1" applyBorder="1" applyProtection="1">
      <protection hidden="1"/>
    </xf>
    <xf numFmtId="0" fontId="7" fillId="0" borderId="7" xfId="0" applyFont="1" applyBorder="1" applyProtection="1">
      <protection hidden="1"/>
    </xf>
    <xf numFmtId="2" fontId="7" fillId="0" borderId="79" xfId="0" applyNumberFormat="1" applyFont="1" applyBorder="1" applyProtection="1">
      <protection hidden="1"/>
    </xf>
    <xf numFmtId="2" fontId="7" fillId="0" borderId="56" xfId="0" applyNumberFormat="1" applyFont="1" applyBorder="1" applyProtection="1">
      <protection hidden="1"/>
    </xf>
    <xf numFmtId="0" fontId="7" fillId="0" borderId="27" xfId="0" applyFont="1" applyBorder="1" applyProtection="1">
      <protection hidden="1"/>
    </xf>
    <xf numFmtId="0" fontId="2" fillId="0" borderId="26" xfId="0" applyFont="1" applyBorder="1" applyAlignment="1" applyProtection="1">
      <alignment wrapText="1"/>
      <protection hidden="1"/>
    </xf>
    <xf numFmtId="0" fontId="7" fillId="0" borderId="44" xfId="0" applyFont="1" applyBorder="1" applyProtection="1">
      <protection hidden="1"/>
    </xf>
    <xf numFmtId="0" fontId="7" fillId="0" borderId="1" xfId="0" applyFont="1" applyBorder="1" applyProtection="1">
      <protection hidden="1"/>
    </xf>
    <xf numFmtId="0" fontId="7" fillId="0" borderId="42" xfId="0" applyFont="1" applyBorder="1" applyProtection="1">
      <protection hidden="1"/>
    </xf>
    <xf numFmtId="0" fontId="7" fillId="0" borderId="26" xfId="0" applyFont="1" applyBorder="1" applyProtection="1">
      <protection hidden="1"/>
    </xf>
    <xf numFmtId="0" fontId="7" fillId="0" borderId="25" xfId="0" applyFont="1" applyBorder="1" applyProtection="1">
      <protection hidden="1"/>
    </xf>
    <xf numFmtId="2" fontId="7" fillId="0" borderId="80" xfId="0" applyNumberFormat="1" applyFont="1" applyBorder="1" applyProtection="1">
      <protection hidden="1"/>
    </xf>
    <xf numFmtId="2" fontId="7" fillId="0" borderId="44" xfId="0" applyNumberFormat="1" applyFont="1" applyBorder="1" applyProtection="1">
      <protection hidden="1"/>
    </xf>
    <xf numFmtId="0" fontId="2" fillId="0" borderId="24" xfId="0" applyFont="1" applyBorder="1" applyProtection="1">
      <protection hidden="1"/>
    </xf>
    <xf numFmtId="0" fontId="2" fillId="0" borderId="44" xfId="0" applyFont="1" applyBorder="1" applyProtection="1">
      <protection hidden="1"/>
    </xf>
    <xf numFmtId="0" fontId="2" fillId="0" borderId="26" xfId="0" applyFont="1" applyBorder="1" applyProtection="1">
      <protection hidden="1"/>
    </xf>
    <xf numFmtId="0" fontId="2" fillId="0" borderId="42" xfId="0" applyFont="1" applyBorder="1" applyProtection="1">
      <protection hidden="1"/>
    </xf>
    <xf numFmtId="0" fontId="2" fillId="0" borderId="25" xfId="0" applyFont="1" applyBorder="1" applyProtection="1">
      <protection hidden="1"/>
    </xf>
    <xf numFmtId="2" fontId="2" fillId="0" borderId="80" xfId="0" applyNumberFormat="1" applyFont="1" applyBorder="1" applyProtection="1">
      <protection hidden="1"/>
    </xf>
    <xf numFmtId="2" fontId="2" fillId="0" borderId="44" xfId="0" applyNumberFormat="1" applyFont="1" applyBorder="1" applyProtection="1">
      <protection hidden="1"/>
    </xf>
    <xf numFmtId="170" fontId="2" fillId="0" borderId="80" xfId="0" applyNumberFormat="1" applyFont="1" applyBorder="1" applyProtection="1">
      <protection hidden="1"/>
    </xf>
    <xf numFmtId="9" fontId="2" fillId="0" borderId="1" xfId="0" applyNumberFormat="1" applyFont="1" applyBorder="1" applyProtection="1">
      <protection hidden="1"/>
    </xf>
    <xf numFmtId="9" fontId="2" fillId="0" borderId="42" xfId="0" applyNumberFormat="1" applyFont="1" applyBorder="1" applyProtection="1">
      <protection hidden="1"/>
    </xf>
    <xf numFmtId="0" fontId="2" fillId="0" borderId="44" xfId="0" applyFont="1" applyBorder="1" applyAlignment="1" applyProtection="1">
      <alignment wrapText="1"/>
      <protection hidden="1"/>
    </xf>
    <xf numFmtId="0" fontId="2" fillId="0" borderId="42" xfId="0" applyFont="1" applyBorder="1" applyAlignment="1" applyProtection="1">
      <alignment wrapText="1"/>
      <protection hidden="1"/>
    </xf>
    <xf numFmtId="0" fontId="2" fillId="0" borderId="25" xfId="0" applyFont="1" applyBorder="1" applyAlignment="1" applyProtection="1">
      <alignment wrapText="1"/>
      <protection hidden="1"/>
    </xf>
    <xf numFmtId="2" fontId="2" fillId="0" borderId="80" xfId="0" applyNumberFormat="1" applyFont="1" applyBorder="1" applyAlignment="1" applyProtection="1">
      <alignment wrapText="1"/>
      <protection hidden="1"/>
    </xf>
    <xf numFmtId="170" fontId="2" fillId="0" borderId="44" xfId="0" applyNumberFormat="1" applyFont="1" applyBorder="1" applyAlignment="1" applyProtection="1">
      <alignment wrapText="1"/>
      <protection hidden="1"/>
    </xf>
    <xf numFmtId="0" fontId="2" fillId="0" borderId="80" xfId="0" applyFont="1" applyBorder="1" applyAlignment="1" applyProtection="1">
      <alignment horizontal="right"/>
      <protection hidden="1"/>
    </xf>
    <xf numFmtId="0" fontId="2" fillId="0" borderId="57" xfId="0" applyFont="1" applyBorder="1" applyAlignment="1" applyProtection="1">
      <alignment wrapText="1"/>
      <protection hidden="1"/>
    </xf>
    <xf numFmtId="0" fontId="2" fillId="0" borderId="50" xfId="0" applyFont="1" applyBorder="1" applyAlignment="1" applyProtection="1">
      <alignment wrapText="1"/>
      <protection hidden="1"/>
    </xf>
    <xf numFmtId="0" fontId="2" fillId="0" borderId="49" xfId="0" applyFont="1" applyBorder="1" applyAlignment="1" applyProtection="1">
      <alignment wrapText="1"/>
      <protection hidden="1"/>
    </xf>
    <xf numFmtId="0" fontId="2" fillId="0" borderId="51" xfId="0" applyFont="1" applyBorder="1" applyAlignment="1" applyProtection="1">
      <alignment wrapText="1"/>
      <protection hidden="1"/>
    </xf>
    <xf numFmtId="0" fontId="2" fillId="0" borderId="39" xfId="0" applyFont="1" applyBorder="1" applyAlignment="1" applyProtection="1">
      <alignment wrapText="1"/>
      <protection hidden="1"/>
    </xf>
    <xf numFmtId="0" fontId="2" fillId="0" borderId="38" xfId="0" applyFont="1" applyBorder="1" applyAlignment="1" applyProtection="1">
      <alignment wrapText="1"/>
      <protection hidden="1"/>
    </xf>
    <xf numFmtId="2" fontId="2" fillId="0" borderId="62" xfId="0" applyNumberFormat="1" applyFont="1" applyBorder="1" applyAlignment="1" applyProtection="1">
      <alignment wrapText="1"/>
      <protection hidden="1"/>
    </xf>
    <xf numFmtId="170" fontId="2" fillId="0" borderId="57" xfId="0" applyNumberFormat="1" applyFont="1" applyBorder="1" applyAlignment="1" applyProtection="1">
      <alignment wrapText="1"/>
      <protection hidden="1"/>
    </xf>
    <xf numFmtId="0" fontId="0" fillId="0" borderId="0" xfId="0" applyAlignment="1" applyProtection="1">
      <alignment horizontal="center"/>
      <protection hidden="1"/>
    </xf>
    <xf numFmtId="0" fontId="41" fillId="0" borderId="11" xfId="0" applyFont="1" applyBorder="1"/>
    <xf numFmtId="0" fontId="41" fillId="0" borderId="0" xfId="0" applyFont="1"/>
    <xf numFmtId="0" fontId="41" fillId="0" borderId="12" xfId="0" applyFont="1" applyBorder="1"/>
    <xf numFmtId="0" fontId="51" fillId="3" borderId="1" xfId="0" applyFont="1" applyFill="1" applyBorder="1"/>
    <xf numFmtId="0" fontId="41" fillId="0" borderId="24" xfId="0" applyFont="1" applyBorder="1" applyAlignment="1" applyProtection="1">
      <alignment vertical="center" wrapText="1"/>
      <protection locked="0"/>
    </xf>
    <xf numFmtId="170" fontId="41" fillId="0" borderId="1" xfId="0" applyNumberFormat="1" applyFont="1" applyBorder="1" applyAlignment="1" applyProtection="1">
      <alignment horizontal="center" vertical="center" wrapText="1"/>
      <protection locked="0"/>
    </xf>
    <xf numFmtId="0" fontId="41" fillId="0" borderId="47" xfId="0" applyFont="1" applyBorder="1" applyAlignment="1" applyProtection="1">
      <alignment horizontal="center" vertical="center" wrapText="1"/>
      <protection locked="0"/>
    </xf>
    <xf numFmtId="0" fontId="41" fillId="0" borderId="50" xfId="0" applyFont="1" applyBorder="1" applyAlignment="1" applyProtection="1">
      <alignment vertical="center" wrapText="1"/>
      <protection locked="0"/>
    </xf>
    <xf numFmtId="170" fontId="41" fillId="0" borderId="49" xfId="0" applyNumberFormat="1" applyFont="1" applyBorder="1" applyAlignment="1" applyProtection="1">
      <alignment horizontal="center" vertical="center" wrapText="1"/>
      <protection locked="0"/>
    </xf>
    <xf numFmtId="0" fontId="41" fillId="0" borderId="53" xfId="0" applyFont="1" applyBorder="1" applyAlignment="1" applyProtection="1">
      <alignment horizontal="center" vertical="center" wrapText="1"/>
      <protection locked="0"/>
    </xf>
    <xf numFmtId="0" fontId="0" fillId="0" borderId="14" xfId="0" applyBorder="1"/>
    <xf numFmtId="0" fontId="0" fillId="0" borderId="15" xfId="0" applyBorder="1"/>
    <xf numFmtId="0" fontId="2" fillId="0" borderId="0" xfId="0" applyFont="1"/>
    <xf numFmtId="0" fontId="41" fillId="0" borderId="0" xfId="0" applyFont="1" applyAlignment="1">
      <alignment horizontal="right"/>
    </xf>
    <xf numFmtId="170" fontId="41" fillId="0" borderId="24" xfId="0" applyNumberFormat="1" applyFont="1" applyBorder="1" applyAlignment="1" applyProtection="1">
      <alignment horizontal="center" vertical="center" wrapText="1"/>
      <protection locked="0"/>
    </xf>
    <xf numFmtId="170" fontId="41" fillId="0" borderId="50" xfId="0" applyNumberFormat="1" applyFont="1" applyBorder="1" applyAlignment="1" applyProtection="1">
      <alignment horizontal="center" vertical="center" wrapText="1"/>
      <protection locked="0"/>
    </xf>
    <xf numFmtId="0" fontId="0" fillId="0" borderId="8" xfId="0" applyBorder="1" applyProtection="1"/>
    <xf numFmtId="0" fontId="0" fillId="0" borderId="0" xfId="0" applyAlignment="1" applyProtection="1">
      <alignment horizontal="center"/>
    </xf>
    <xf numFmtId="0" fontId="1" fillId="0" borderId="76"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57" xfId="0"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51" xfId="0" applyFont="1" applyBorder="1" applyAlignment="1" applyProtection="1">
      <alignment horizontal="center" vertical="center"/>
    </xf>
    <xf numFmtId="0" fontId="76" fillId="9" borderId="75" xfId="0" applyFont="1" applyFill="1" applyBorder="1" applyAlignment="1" applyProtection="1">
      <alignment horizontal="center" vertical="center" wrapText="1"/>
    </xf>
    <xf numFmtId="0" fontId="76" fillId="8" borderId="75" xfId="0" applyFont="1" applyFill="1" applyBorder="1" applyAlignment="1" applyProtection="1">
      <alignment horizontal="center" vertical="center" wrapText="1"/>
    </xf>
    <xf numFmtId="0" fontId="76" fillId="10" borderId="75" xfId="0" applyFont="1" applyFill="1" applyBorder="1" applyAlignment="1" applyProtection="1">
      <alignment horizontal="center" vertical="center" wrapText="1"/>
    </xf>
    <xf numFmtId="0" fontId="76" fillId="11" borderId="72" xfId="0" applyFont="1" applyFill="1" applyBorder="1" applyAlignment="1" applyProtection="1">
      <alignment horizontal="center" vertical="center"/>
    </xf>
    <xf numFmtId="0" fontId="76" fillId="11" borderId="73" xfId="0" applyFont="1" applyFill="1" applyBorder="1" applyAlignment="1" applyProtection="1">
      <alignment horizontal="center" vertical="center" wrapText="1"/>
    </xf>
    <xf numFmtId="0" fontId="76" fillId="12" borderId="72" xfId="0" applyFont="1" applyFill="1" applyBorder="1" applyAlignment="1" applyProtection="1">
      <alignment horizontal="center" vertical="center"/>
    </xf>
    <xf numFmtId="0" fontId="76" fillId="12" borderId="75" xfId="0" applyFont="1" applyFill="1" applyBorder="1" applyAlignment="1" applyProtection="1">
      <alignment horizontal="center" vertical="center" wrapText="1"/>
    </xf>
    <xf numFmtId="0" fontId="76" fillId="0" borderId="73" xfId="0" applyFont="1" applyBorder="1" applyAlignment="1" applyProtection="1">
      <alignment horizontal="center" vertical="center" wrapText="1"/>
    </xf>
    <xf numFmtId="0" fontId="76" fillId="13" borderId="75" xfId="0" applyFont="1" applyFill="1" applyBorder="1" applyAlignment="1" applyProtection="1">
      <alignment horizontal="center" vertical="center" wrapText="1"/>
    </xf>
    <xf numFmtId="2" fontId="2" fillId="0" borderId="0" xfId="0" applyNumberFormat="1" applyFont="1" applyAlignment="1" applyProtection="1">
      <alignment horizontal="center"/>
    </xf>
    <xf numFmtId="0" fontId="2" fillId="0" borderId="42" xfId="0" applyFont="1" applyBorder="1" applyAlignment="1" applyProtection="1">
      <alignment horizontal="center" wrapText="1"/>
    </xf>
    <xf numFmtId="1" fontId="2" fillId="0" borderId="42" xfId="0" applyNumberFormat="1" applyFont="1" applyBorder="1" applyAlignment="1" applyProtection="1">
      <alignment horizontal="center" wrapText="1"/>
    </xf>
    <xf numFmtId="170" fontId="0" fillId="0" borderId="0" xfId="0" applyNumberFormat="1" applyProtection="1"/>
    <xf numFmtId="2" fontId="0" fillId="7" borderId="0" xfId="0" applyNumberFormat="1" applyFill="1" applyProtection="1"/>
    <xf numFmtId="2" fontId="0" fillId="7" borderId="12" xfId="0" applyNumberFormat="1" applyFill="1" applyBorder="1" applyProtection="1"/>
    <xf numFmtId="171" fontId="0" fillId="7" borderId="12" xfId="0" applyNumberFormat="1" applyFill="1" applyBorder="1" applyProtection="1"/>
    <xf numFmtId="170" fontId="0" fillId="7" borderId="0" xfId="0" applyNumberFormat="1" applyFill="1" applyProtection="1"/>
    <xf numFmtId="168" fontId="0" fillId="7" borderId="12" xfId="0" applyNumberFormat="1" applyFill="1" applyBorder="1" applyProtection="1"/>
    <xf numFmtId="2" fontId="0" fillId="7" borderId="15" xfId="0" applyNumberFormat="1" applyFill="1" applyBorder="1" applyProtection="1"/>
    <xf numFmtId="2" fontId="0" fillId="7" borderId="16" xfId="0" applyNumberFormat="1" applyFill="1" applyBorder="1" applyProtection="1"/>
    <xf numFmtId="171" fontId="0" fillId="7" borderId="16" xfId="0" applyNumberFormat="1" applyFill="1" applyBorder="1" applyProtection="1"/>
    <xf numFmtId="170" fontId="0" fillId="7" borderId="15" xfId="0" applyNumberFormat="1" applyFill="1" applyBorder="1" applyProtection="1"/>
    <xf numFmtId="168" fontId="0" fillId="7" borderId="16" xfId="0" applyNumberFormat="1" applyFill="1" applyBorder="1" applyProtection="1"/>
    <xf numFmtId="0" fontId="51" fillId="0" borderId="24" xfId="0" applyFont="1" applyBorder="1" applyAlignment="1" applyProtection="1">
      <alignment horizontal="center"/>
      <protection locked="0"/>
    </xf>
    <xf numFmtId="0" fontId="0" fillId="0" borderId="16" xfId="0" applyBorder="1"/>
    <xf numFmtId="0" fontId="4" fillId="2" borderId="1" xfId="0" applyFont="1" applyFill="1" applyBorder="1" applyAlignment="1">
      <alignment horizontal="center" vertical="center" wrapText="1"/>
    </xf>
    <xf numFmtId="0" fontId="41" fillId="14" borderId="1" xfId="0" applyFont="1" applyFill="1" applyBorder="1" applyAlignment="1" applyProtection="1">
      <alignment horizontal="center" vertical="center" wrapText="1"/>
      <protection locked="0"/>
    </xf>
    <xf numFmtId="0" fontId="41" fillId="14" borderId="1" xfId="0" applyFont="1" applyFill="1" applyBorder="1" applyAlignment="1">
      <alignment horizontal="center" vertical="center" wrapText="1"/>
    </xf>
    <xf numFmtId="0" fontId="41" fillId="14" borderId="24" xfId="0" applyFont="1" applyFill="1" applyBorder="1" applyAlignment="1">
      <alignment horizontal="center" vertical="center" wrapText="1"/>
    </xf>
    <xf numFmtId="170" fontId="41" fillId="14" borderId="24" xfId="0" applyNumberFormat="1" applyFont="1" applyFill="1" applyBorder="1" applyAlignment="1" applyProtection="1">
      <alignment horizontal="center" vertical="center" wrapText="1"/>
      <protection locked="0"/>
    </xf>
    <xf numFmtId="0" fontId="82" fillId="0" borderId="0" xfId="0" applyFont="1" applyAlignment="1">
      <alignment horizontal="left" vertical="center" wrapText="1"/>
    </xf>
    <xf numFmtId="0" fontId="41" fillId="14" borderId="49" xfId="0" applyFont="1" applyFill="1" applyBorder="1" applyAlignment="1" applyProtection="1">
      <alignment horizontal="center" vertical="center" wrapText="1"/>
      <protection locked="0"/>
    </xf>
    <xf numFmtId="0" fontId="41" fillId="14" borderId="49" xfId="0" applyFont="1" applyFill="1" applyBorder="1" applyAlignment="1">
      <alignment horizontal="center" vertical="center" wrapText="1"/>
    </xf>
    <xf numFmtId="0" fontId="41" fillId="14" borderId="50" xfId="0" applyFont="1" applyFill="1" applyBorder="1" applyAlignment="1">
      <alignment horizontal="center" vertical="center" wrapText="1"/>
    </xf>
    <xf numFmtId="170" fontId="41" fillId="14" borderId="50" xfId="0" applyNumberFormat="1" applyFont="1" applyFill="1" applyBorder="1" applyAlignment="1" applyProtection="1">
      <alignment horizontal="center" vertical="center" wrapText="1"/>
      <protection locked="0"/>
    </xf>
    <xf numFmtId="0" fontId="77" fillId="0" borderId="82" xfId="0" applyFont="1" applyBorder="1" applyAlignment="1" applyProtection="1">
      <alignment horizontal="left" vertical="center" wrapText="1"/>
      <protection hidden="1"/>
    </xf>
    <xf numFmtId="0" fontId="77" fillId="0" borderId="1" xfId="0" applyFont="1" applyBorder="1" applyAlignment="1" applyProtection="1">
      <alignment horizontal="center" vertical="center" wrapText="1"/>
      <protection hidden="1"/>
    </xf>
    <xf numFmtId="0" fontId="77" fillId="0" borderId="83" xfId="0" applyFont="1" applyBorder="1" applyAlignment="1" applyProtection="1">
      <alignment vertical="center" wrapText="1"/>
      <protection hidden="1"/>
    </xf>
    <xf numFmtId="0" fontId="77" fillId="0" borderId="83" xfId="0" applyFont="1" applyBorder="1" applyAlignment="1" applyProtection="1">
      <alignment horizontal="center" vertical="center" wrapText="1"/>
      <protection hidden="1"/>
    </xf>
    <xf numFmtId="0" fontId="77" fillId="0" borderId="17" xfId="0" applyFont="1" applyBorder="1" applyAlignment="1" applyProtection="1">
      <alignment horizontal="left" vertical="center" wrapText="1"/>
      <protection hidden="1"/>
    </xf>
    <xf numFmtId="0" fontId="78" fillId="0" borderId="13" xfId="0" applyFont="1" applyBorder="1" applyAlignment="1" applyProtection="1">
      <alignment horizontal="left" vertical="center" wrapText="1"/>
      <protection hidden="1"/>
    </xf>
    <xf numFmtId="0" fontId="78" fillId="0" borderId="1" xfId="0" applyFont="1" applyBorder="1" applyAlignment="1" applyProtection="1">
      <alignment horizontal="left" vertical="center" wrapText="1"/>
      <protection hidden="1"/>
    </xf>
    <xf numFmtId="0" fontId="77" fillId="0" borderId="85" xfId="0" applyFont="1" applyBorder="1" applyAlignment="1" applyProtection="1">
      <alignment vertical="center" wrapText="1"/>
      <protection hidden="1"/>
    </xf>
    <xf numFmtId="0" fontId="77" fillId="0" borderId="86" xfId="0" applyFont="1" applyBorder="1" applyAlignment="1" applyProtection="1">
      <alignment vertical="center" wrapText="1"/>
      <protection hidden="1"/>
    </xf>
    <xf numFmtId="0" fontId="77" fillId="0" borderId="1" xfId="0" applyFont="1" applyBorder="1" applyAlignment="1" applyProtection="1">
      <alignment horizontal="left" vertical="center" wrapText="1"/>
      <protection hidden="1"/>
    </xf>
    <xf numFmtId="0" fontId="77" fillId="0" borderId="63" xfId="0" applyFont="1" applyBorder="1" applyAlignment="1" applyProtection="1">
      <alignment horizontal="left" vertical="center" wrapText="1"/>
      <protection hidden="1"/>
    </xf>
    <xf numFmtId="0" fontId="77" fillId="0" borderId="82" xfId="0" applyFont="1" applyBorder="1" applyAlignment="1" applyProtection="1">
      <alignment horizontal="left" vertical="top" wrapText="1"/>
      <protection hidden="1"/>
    </xf>
    <xf numFmtId="0" fontId="78" fillId="0" borderId="26" xfId="0" applyFont="1" applyBorder="1" applyAlignment="1" applyProtection="1">
      <alignment horizontal="left" vertical="center" wrapText="1"/>
      <protection hidden="1"/>
    </xf>
    <xf numFmtId="0" fontId="77" fillId="0" borderId="17" xfId="0" applyFont="1" applyBorder="1" applyAlignment="1" applyProtection="1">
      <alignment horizontal="center" vertical="center" wrapText="1"/>
      <protection hidden="1"/>
    </xf>
    <xf numFmtId="0" fontId="77" fillId="0" borderId="26" xfId="0" applyFont="1" applyBorder="1" applyAlignment="1" applyProtection="1">
      <alignment horizontal="left" vertical="center" wrapText="1"/>
      <protection hidden="1"/>
    </xf>
    <xf numFmtId="0" fontId="77" fillId="0" borderId="13" xfId="0" applyFont="1" applyBorder="1" applyAlignment="1" applyProtection="1">
      <alignment horizontal="center" vertical="center" wrapText="1"/>
      <protection hidden="1"/>
    </xf>
    <xf numFmtId="0" fontId="77" fillId="0" borderId="17" xfId="0" applyFont="1" applyBorder="1" applyAlignment="1" applyProtection="1">
      <alignment vertical="center" wrapText="1"/>
      <protection hidden="1"/>
    </xf>
    <xf numFmtId="0" fontId="77" fillId="0" borderId="21" xfId="0" applyFont="1" applyBorder="1" applyAlignment="1" applyProtection="1">
      <alignment vertical="center" wrapText="1"/>
      <protection hidden="1"/>
    </xf>
    <xf numFmtId="0" fontId="77" fillId="0" borderId="13" xfId="0" applyFont="1" applyBorder="1" applyAlignment="1" applyProtection="1">
      <alignment horizontal="left" vertical="center" wrapText="1"/>
      <protection hidden="1"/>
    </xf>
    <xf numFmtId="0" fontId="77" fillId="0" borderId="1" xfId="0" applyFont="1" applyBorder="1" applyAlignment="1" applyProtection="1">
      <alignment horizontal="center" vertical="top" wrapText="1"/>
      <protection hidden="1"/>
    </xf>
    <xf numFmtId="0" fontId="77" fillId="0" borderId="83" xfId="0" applyFont="1" applyBorder="1" applyAlignment="1" applyProtection="1">
      <alignment wrapText="1"/>
      <protection hidden="1"/>
    </xf>
    <xf numFmtId="0" fontId="77" fillId="0" borderId="85" xfId="0" applyFont="1" applyBorder="1" applyAlignment="1" applyProtection="1">
      <alignment wrapText="1"/>
      <protection hidden="1"/>
    </xf>
    <xf numFmtId="0" fontId="77" fillId="0" borderId="86" xfId="0" applyFont="1" applyBorder="1" applyAlignment="1" applyProtection="1">
      <alignment wrapText="1"/>
      <protection hidden="1"/>
    </xf>
    <xf numFmtId="0" fontId="77" fillId="0" borderId="1" xfId="0" applyFont="1" applyBorder="1" applyAlignment="1" applyProtection="1">
      <alignment horizontal="left" vertical="top" wrapText="1" indent="1"/>
      <protection hidden="1"/>
    </xf>
    <xf numFmtId="0" fontId="77" fillId="0" borderId="85" xfId="0" applyFont="1" applyBorder="1" applyAlignment="1" applyProtection="1">
      <alignment horizontal="center" vertical="center" wrapText="1"/>
      <protection hidden="1"/>
    </xf>
    <xf numFmtId="0" fontId="77" fillId="0" borderId="86" xfId="0" applyFont="1" applyBorder="1" applyAlignment="1" applyProtection="1">
      <alignment horizontal="center" vertical="center" wrapText="1"/>
      <protection hidden="1"/>
    </xf>
    <xf numFmtId="0" fontId="77" fillId="0" borderId="18" xfId="0" applyFont="1" applyBorder="1" applyAlignment="1" applyProtection="1">
      <alignment horizontal="center" vertical="center" wrapText="1"/>
      <protection hidden="1"/>
    </xf>
    <xf numFmtId="0" fontId="77" fillId="0" borderId="21" xfId="0" applyFont="1" applyBorder="1" applyAlignment="1" applyProtection="1">
      <alignment horizontal="center" vertical="center" wrapText="1"/>
      <protection hidden="1"/>
    </xf>
    <xf numFmtId="0" fontId="77" fillId="0" borderId="1" xfId="0" applyFont="1" applyBorder="1" applyAlignment="1" applyProtection="1">
      <alignment wrapText="1"/>
      <protection hidden="1"/>
    </xf>
    <xf numFmtId="0" fontId="78" fillId="0" borderId="1" xfId="0" applyFont="1" applyBorder="1" applyAlignment="1" applyProtection="1">
      <alignment horizontal="left" vertical="top" wrapText="1"/>
      <protection hidden="1"/>
    </xf>
    <xf numFmtId="0" fontId="78" fillId="0" borderId="1" xfId="0" applyFont="1" applyBorder="1" applyAlignment="1" applyProtection="1">
      <alignment horizontal="center" vertical="center" wrapText="1"/>
      <protection hidden="1"/>
    </xf>
    <xf numFmtId="0" fontId="77" fillId="0" borderId="22" xfId="0" applyFont="1" applyBorder="1" applyAlignment="1" applyProtection="1">
      <alignment horizontal="center" vertical="center" wrapText="1"/>
      <protection hidden="1"/>
    </xf>
    <xf numFmtId="0" fontId="78" fillId="0" borderId="13" xfId="0" applyFont="1" applyBorder="1" applyAlignment="1" applyProtection="1">
      <alignment vertical="center" wrapText="1"/>
      <protection hidden="1"/>
    </xf>
    <xf numFmtId="0" fontId="77" fillId="0" borderId="22" xfId="0" applyFont="1" applyBorder="1" applyAlignment="1" applyProtection="1">
      <alignment horizontal="left" vertical="center" wrapText="1"/>
      <protection hidden="1"/>
    </xf>
    <xf numFmtId="0" fontId="78" fillId="0" borderId="22" xfId="0" applyFont="1" applyBorder="1" applyAlignment="1" applyProtection="1">
      <alignment horizontal="center" vertical="center" wrapText="1"/>
      <protection hidden="1"/>
    </xf>
    <xf numFmtId="0" fontId="78" fillId="0" borderId="17" xfId="0" applyFont="1" applyBorder="1" applyAlignment="1" applyProtection="1">
      <alignment vertical="center" wrapText="1"/>
      <protection hidden="1"/>
    </xf>
    <xf numFmtId="0" fontId="77" fillId="0" borderId="24" xfId="0" applyFont="1" applyBorder="1" applyAlignment="1" applyProtection="1">
      <alignment horizontal="center" vertical="center" wrapText="1"/>
      <protection hidden="1"/>
    </xf>
    <xf numFmtId="0" fontId="77" fillId="0" borderId="41" xfId="0" applyFont="1" applyBorder="1" applyAlignment="1" applyProtection="1">
      <alignment vertical="center" wrapText="1"/>
      <protection hidden="1"/>
    </xf>
    <xf numFmtId="0" fontId="77" fillId="0" borderId="1" xfId="0" applyFont="1" applyBorder="1" applyAlignment="1" applyProtection="1">
      <alignment vertical="center" wrapText="1"/>
      <protection hidden="1"/>
    </xf>
    <xf numFmtId="0" fontId="78" fillId="0" borderId="1" xfId="0" applyFont="1" applyBorder="1" applyAlignment="1" applyProtection="1">
      <alignment vertical="center" wrapText="1"/>
      <protection hidden="1"/>
    </xf>
    <xf numFmtId="0" fontId="77" fillId="0" borderId="27" xfId="0" applyFont="1" applyBorder="1" applyAlignment="1" applyProtection="1">
      <alignment vertical="center" wrapText="1"/>
      <protection hidden="1"/>
    </xf>
    <xf numFmtId="0" fontId="78" fillId="0" borderId="13" xfId="0" applyFont="1" applyBorder="1" applyAlignment="1" applyProtection="1">
      <alignment horizontal="center" vertical="center" wrapText="1"/>
      <protection hidden="1"/>
    </xf>
    <xf numFmtId="0" fontId="77" fillId="0" borderId="1" xfId="0" applyFont="1" applyBorder="1" applyAlignment="1" applyProtection="1">
      <alignment horizontal="center" wrapText="1"/>
      <protection hidden="1"/>
    </xf>
    <xf numFmtId="0" fontId="77" fillId="0" borderId="13" xfId="0" applyFont="1" applyBorder="1" applyAlignment="1" applyProtection="1">
      <alignment vertical="center" wrapText="1"/>
      <protection hidden="1"/>
    </xf>
    <xf numFmtId="0" fontId="77" fillId="0" borderId="13" xfId="0" applyFont="1" applyBorder="1" applyAlignment="1" applyProtection="1">
      <alignment horizontal="center" vertical="top" wrapText="1"/>
      <protection hidden="1"/>
    </xf>
    <xf numFmtId="0" fontId="78" fillId="0" borderId="63" xfId="0" applyFont="1" applyBorder="1" applyAlignment="1" applyProtection="1">
      <alignment horizontal="left" vertical="center" wrapText="1"/>
      <protection hidden="1"/>
    </xf>
    <xf numFmtId="0" fontId="78" fillId="0" borderId="82" xfId="0" applyFont="1" applyBorder="1" applyAlignment="1" applyProtection="1">
      <alignment horizontal="left" vertical="center" wrapText="1"/>
      <protection hidden="1"/>
    </xf>
    <xf numFmtId="0" fontId="77" fillId="0" borderId="63" xfId="0" applyFont="1" applyBorder="1" applyAlignment="1" applyProtection="1">
      <alignment vertical="center" wrapText="1"/>
      <protection hidden="1"/>
    </xf>
    <xf numFmtId="0" fontId="78" fillId="0" borderId="17" xfId="0" applyFont="1" applyBorder="1" applyAlignment="1" applyProtection="1">
      <alignment horizontal="center" vertical="center" wrapText="1"/>
      <protection hidden="1"/>
    </xf>
    <xf numFmtId="0" fontId="41" fillId="0" borderId="1" xfId="0" applyFont="1" applyBorder="1" applyAlignment="1" applyProtection="1">
      <alignment horizontal="center"/>
      <protection hidden="1"/>
    </xf>
    <xf numFmtId="0" fontId="41" fillId="0" borderId="1" xfId="0" applyFont="1" applyBorder="1" applyAlignment="1" applyProtection="1">
      <alignment horizontal="center"/>
      <protection hidden="1"/>
    </xf>
    <xf numFmtId="0" fontId="41" fillId="0" borderId="26" xfId="0" applyFont="1" applyBorder="1" applyAlignment="1" applyProtection="1">
      <alignment horizontal="center"/>
      <protection hidden="1"/>
    </xf>
    <xf numFmtId="0" fontId="41" fillId="7" borderId="24" xfId="0" applyFont="1" applyFill="1" applyBorder="1" applyAlignment="1" applyProtection="1">
      <alignment horizontal="left" vertical="center" wrapText="1"/>
      <protection hidden="1"/>
    </xf>
    <xf numFmtId="0" fontId="41" fillId="7" borderId="24" xfId="0" applyFont="1" applyFill="1" applyBorder="1" applyAlignment="1" applyProtection="1">
      <alignment horizontal="center" vertical="center" wrapText="1"/>
      <protection hidden="1"/>
    </xf>
    <xf numFmtId="0" fontId="41" fillId="7" borderId="50" xfId="0" applyFont="1" applyFill="1" applyBorder="1" applyAlignment="1" applyProtection="1">
      <alignment horizontal="center" vertical="center" wrapText="1"/>
      <protection hidden="1"/>
    </xf>
    <xf numFmtId="0" fontId="41" fillId="14" borderId="47" xfId="0" applyFont="1" applyFill="1" applyBorder="1" applyAlignment="1" applyProtection="1">
      <alignment horizontal="center" vertical="center" wrapText="1"/>
      <protection locked="0"/>
    </xf>
    <xf numFmtId="0" fontId="41" fillId="14" borderId="53" xfId="0" applyFont="1" applyFill="1" applyBorder="1" applyAlignment="1" applyProtection="1">
      <alignment horizontal="center" vertical="center" wrapText="1"/>
      <protection locked="0"/>
    </xf>
    <xf numFmtId="170" fontId="41" fillId="7" borderId="1" xfId="0" applyNumberFormat="1" applyFont="1" applyFill="1" applyBorder="1" applyAlignment="1" applyProtection="1">
      <alignment horizontal="center" vertical="center" wrapText="1"/>
      <protection hidden="1"/>
    </xf>
    <xf numFmtId="170" fontId="41" fillId="7" borderId="49" xfId="0" applyNumberFormat="1" applyFont="1" applyFill="1" applyBorder="1" applyAlignment="1" applyProtection="1">
      <alignment horizontal="center" vertical="center" wrapText="1"/>
      <protection hidden="1"/>
    </xf>
    <xf numFmtId="0" fontId="4" fillId="2" borderId="3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1" fillId="0" borderId="26" xfId="0" applyFont="1" applyBorder="1" applyAlignment="1" applyProtection="1">
      <alignment horizontal="center" vertical="center"/>
      <protection hidden="1"/>
    </xf>
    <xf numFmtId="0" fontId="41" fillId="7" borderId="50" xfId="0" applyFont="1" applyFill="1" applyBorder="1" applyAlignment="1" applyProtection="1">
      <alignment horizontal="left" vertical="center" wrapText="1"/>
      <protection hidden="1"/>
    </xf>
    <xf numFmtId="0" fontId="9" fillId="0" borderId="0" xfId="10" applyFont="1" applyBorder="1" applyAlignment="1" applyProtection="1">
      <alignment horizontal="left" vertical="center" wrapText="1"/>
    </xf>
    <xf numFmtId="0" fontId="9" fillId="0" borderId="29" xfId="10" applyFont="1" applyBorder="1" applyAlignment="1" applyProtection="1">
      <alignment horizontal="left" vertical="center" wrapText="1"/>
    </xf>
    <xf numFmtId="0" fontId="9" fillId="0" borderId="0" xfId="10" applyFont="1" applyAlignment="1" applyProtection="1">
      <alignment horizontal="left" wrapText="1"/>
    </xf>
    <xf numFmtId="0" fontId="63" fillId="0" borderId="0" xfId="10" applyAlignment="1" applyProtection="1">
      <alignment horizontal="left" wrapText="1"/>
    </xf>
    <xf numFmtId="0" fontId="63" fillId="0" borderId="29" xfId="10" applyBorder="1" applyAlignment="1" applyProtection="1">
      <alignment horizontal="left" wrapText="1"/>
    </xf>
    <xf numFmtId="0" fontId="12" fillId="0" borderId="28" xfId="10" applyFont="1" applyBorder="1" applyAlignment="1" applyProtection="1">
      <alignment horizontal="center"/>
    </xf>
    <xf numFmtId="0" fontId="12" fillId="0" borderId="0" xfId="10" applyFont="1" applyBorder="1" applyAlignment="1" applyProtection="1">
      <alignment horizontal="center"/>
    </xf>
    <xf numFmtId="0" fontId="12" fillId="0" borderId="29" xfId="10" applyFont="1" applyBorder="1" applyAlignment="1" applyProtection="1">
      <alignment horizontal="center"/>
    </xf>
    <xf numFmtId="0" fontId="40" fillId="0" borderId="0" xfId="10" applyFont="1" applyBorder="1" applyAlignment="1" applyProtection="1">
      <alignment horizontal="left" wrapText="1"/>
    </xf>
    <xf numFmtId="0" fontId="40" fillId="0" borderId="29" xfId="10" applyFont="1" applyBorder="1" applyAlignment="1" applyProtection="1">
      <alignment horizontal="left" wrapText="1"/>
    </xf>
    <xf numFmtId="0" fontId="9" fillId="0" borderId="0" xfId="10" applyFont="1" applyBorder="1" applyAlignment="1" applyProtection="1">
      <alignment horizontal="left" wrapText="1"/>
    </xf>
    <xf numFmtId="0" fontId="9" fillId="0" borderId="29" xfId="10" applyFont="1" applyBorder="1" applyAlignment="1" applyProtection="1">
      <alignment horizontal="left" wrapText="1"/>
    </xf>
    <xf numFmtId="0" fontId="10" fillId="0" borderId="5" xfId="10" applyFont="1" applyBorder="1" applyAlignment="1" applyProtection="1">
      <alignment horizontal="center" vertical="center"/>
    </xf>
    <xf numFmtId="0" fontId="10" fillId="0" borderId="3" xfId="10" applyFont="1" applyBorder="1" applyAlignment="1" applyProtection="1">
      <alignment horizontal="center" vertical="center"/>
    </xf>
    <xf numFmtId="0" fontId="10" fillId="0" borderId="4" xfId="10" applyFont="1" applyBorder="1" applyAlignment="1" applyProtection="1">
      <alignment horizontal="center" vertical="center"/>
    </xf>
    <xf numFmtId="0" fontId="9" fillId="0" borderId="0" xfId="1" applyBorder="1" applyAlignment="1" applyProtection="1">
      <alignment horizontal="left" wrapText="1"/>
    </xf>
    <xf numFmtId="0" fontId="9" fillId="0" borderId="29" xfId="1" applyBorder="1" applyAlignment="1" applyProtection="1">
      <alignment horizontal="left" wrapText="1"/>
    </xf>
    <xf numFmtId="0" fontId="9" fillId="0" borderId="0" xfId="0" quotePrefix="1"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center" wrapText="1"/>
    </xf>
    <xf numFmtId="0" fontId="9" fillId="0" borderId="29" xfId="0" applyFont="1" applyBorder="1" applyAlignment="1" applyProtection="1">
      <alignment horizontal="left" vertical="center" wrapText="1"/>
    </xf>
    <xf numFmtId="0" fontId="9" fillId="0" borderId="0" xfId="0" applyFont="1" applyBorder="1" applyAlignment="1" applyProtection="1">
      <alignment horizontal="left" wrapText="1"/>
    </xf>
    <xf numFmtId="0" fontId="9" fillId="0" borderId="29" xfId="0" applyFont="1" applyBorder="1" applyAlignment="1" applyProtection="1">
      <alignment horizontal="left" wrapText="1"/>
    </xf>
    <xf numFmtId="0" fontId="9" fillId="0" borderId="0" xfId="6" applyFont="1" applyBorder="1" applyAlignment="1" applyProtection="1">
      <alignment horizontal="left" vertical="top" wrapText="1"/>
    </xf>
    <xf numFmtId="0" fontId="9" fillId="0" borderId="29" xfId="6" applyFont="1" applyBorder="1" applyAlignment="1" applyProtection="1">
      <alignment horizontal="left" vertical="top" wrapText="1"/>
    </xf>
    <xf numFmtId="0" fontId="26" fillId="0" borderId="0" xfId="9" applyAlignment="1">
      <alignment horizontal="center" vertical="center"/>
    </xf>
    <xf numFmtId="0" fontId="26" fillId="0" borderId="0" xfId="9" applyBorder="1" applyAlignment="1" applyProtection="1">
      <alignment horizontal="left"/>
    </xf>
    <xf numFmtId="0" fontId="77" fillId="0" borderId="17" xfId="0" applyFont="1" applyBorder="1" applyAlignment="1" applyProtection="1">
      <alignment horizontal="center" vertical="center" wrapText="1"/>
      <protection hidden="1"/>
    </xf>
    <xf numFmtId="0" fontId="77" fillId="0" borderId="21" xfId="0" applyFont="1" applyBorder="1" applyAlignment="1" applyProtection="1">
      <alignment horizontal="center" vertical="center" wrapText="1"/>
      <protection hidden="1"/>
    </xf>
    <xf numFmtId="0" fontId="78" fillId="0" borderId="83" xfId="0" applyFont="1" applyBorder="1" applyAlignment="1" applyProtection="1">
      <alignment horizontal="left" vertical="center" wrapText="1"/>
      <protection hidden="1"/>
    </xf>
    <xf numFmtId="0" fontId="78" fillId="0" borderId="85" xfId="0" applyFont="1" applyBorder="1" applyAlignment="1" applyProtection="1">
      <alignment horizontal="left" vertical="center" wrapText="1"/>
      <protection hidden="1"/>
    </xf>
    <xf numFmtId="0" fontId="78" fillId="0" borderId="86" xfId="0" applyFont="1" applyBorder="1" applyAlignment="1" applyProtection="1">
      <alignment horizontal="left" vertical="center" wrapText="1"/>
      <protection hidden="1"/>
    </xf>
    <xf numFmtId="0" fontId="1" fillId="0" borderId="64" xfId="0" applyFont="1" applyBorder="1" applyAlignment="1" applyProtection="1">
      <alignment horizontal="center" vertical="center" wrapText="1"/>
      <protection hidden="1"/>
    </xf>
    <xf numFmtId="0" fontId="1" fillId="0" borderId="84" xfId="0" applyFont="1" applyBorder="1" applyAlignment="1" applyProtection="1">
      <alignment horizontal="center" vertical="center" wrapText="1"/>
      <protection hidden="1"/>
    </xf>
    <xf numFmtId="0" fontId="1" fillId="0" borderId="87" xfId="0" applyFont="1" applyBorder="1" applyAlignment="1" applyProtection="1">
      <alignment horizontal="center" vertical="center" wrapText="1"/>
      <protection hidden="1"/>
    </xf>
    <xf numFmtId="0" fontId="77" fillId="0" borderId="83" xfId="0" applyFont="1" applyBorder="1" applyAlignment="1" applyProtection="1">
      <alignment vertical="center" wrapText="1"/>
      <protection hidden="1"/>
    </xf>
    <xf numFmtId="0" fontId="77" fillId="0" borderId="86" xfId="0" applyFont="1" applyBorder="1" applyAlignment="1" applyProtection="1">
      <alignment vertical="center" wrapText="1"/>
      <protection hidden="1"/>
    </xf>
    <xf numFmtId="0" fontId="77" fillId="0" borderId="26" xfId="0" applyFont="1" applyBorder="1" applyAlignment="1" applyProtection="1">
      <alignment horizontal="left" vertical="center" wrapText="1"/>
      <protection hidden="1"/>
    </xf>
    <xf numFmtId="0" fontId="78" fillId="0" borderId="26" xfId="0" applyFont="1" applyBorder="1" applyAlignment="1" applyProtection="1">
      <alignment horizontal="left" vertical="center" wrapText="1"/>
      <protection hidden="1"/>
    </xf>
    <xf numFmtId="0" fontId="77" fillId="0" borderId="60" xfId="0" applyFont="1" applyBorder="1" applyAlignment="1" applyProtection="1">
      <alignment horizontal="left" vertical="center" wrapText="1"/>
      <protection hidden="1"/>
    </xf>
    <xf numFmtId="0" fontId="77" fillId="0" borderId="23" xfId="0" applyFont="1" applyBorder="1" applyAlignment="1" applyProtection="1">
      <alignment horizontal="left" vertical="center" wrapText="1"/>
      <protection hidden="1"/>
    </xf>
    <xf numFmtId="0" fontId="77" fillId="0" borderId="0" xfId="0" applyFont="1" applyAlignment="1" applyProtection="1">
      <alignment horizontal="left" vertical="center" wrapText="1"/>
      <protection hidden="1"/>
    </xf>
    <xf numFmtId="0" fontId="77" fillId="0" borderId="83" xfId="0" applyFont="1" applyBorder="1" applyAlignment="1" applyProtection="1">
      <alignment horizontal="left" vertical="center" wrapText="1"/>
      <protection hidden="1"/>
    </xf>
    <xf numFmtId="0" fontId="77" fillId="0" borderId="86" xfId="0" applyFont="1" applyBorder="1" applyAlignment="1" applyProtection="1">
      <alignment horizontal="left" vertical="center" wrapText="1"/>
      <protection hidden="1"/>
    </xf>
    <xf numFmtId="0" fontId="77" fillId="0" borderId="19" xfId="0" applyFont="1" applyBorder="1" applyAlignment="1" applyProtection="1">
      <alignment horizontal="center" vertical="center" wrapText="1"/>
      <protection hidden="1"/>
    </xf>
    <xf numFmtId="0" fontId="77" fillId="0" borderId="41" xfId="0" applyFont="1" applyBorder="1" applyAlignment="1" applyProtection="1">
      <alignment horizontal="center" vertical="center" wrapText="1"/>
      <protection hidden="1"/>
    </xf>
    <xf numFmtId="0" fontId="77" fillId="0" borderId="27" xfId="0" applyFont="1" applyBorder="1" applyAlignment="1" applyProtection="1">
      <alignment horizontal="center" vertical="center" wrapText="1"/>
      <protection hidden="1"/>
    </xf>
    <xf numFmtId="0" fontId="77" fillId="0" borderId="85" xfId="0" applyFont="1" applyBorder="1" applyAlignment="1" applyProtection="1">
      <alignment horizontal="left" vertical="center" wrapText="1"/>
      <protection hidden="1"/>
    </xf>
    <xf numFmtId="0" fontId="78" fillId="0" borderId="90" xfId="0" applyFont="1" applyBorder="1" applyAlignment="1" applyProtection="1">
      <alignment horizontal="left" vertical="center" wrapText="1"/>
      <protection hidden="1"/>
    </xf>
    <xf numFmtId="0" fontId="78" fillId="0" borderId="29" xfId="0" applyFont="1" applyBorder="1" applyAlignment="1" applyProtection="1">
      <alignment horizontal="left" vertical="center" wrapText="1"/>
      <protection hidden="1"/>
    </xf>
    <xf numFmtId="0" fontId="78" fillId="0" borderId="91" xfId="0" applyFont="1" applyBorder="1" applyAlignment="1" applyProtection="1">
      <alignment horizontal="left" vertical="center" wrapText="1"/>
      <protection hidden="1"/>
    </xf>
    <xf numFmtId="0" fontId="77" fillId="0" borderId="88" xfId="0" applyFont="1" applyBorder="1" applyAlignment="1" applyProtection="1">
      <alignment horizontal="center" vertical="center" wrapText="1"/>
      <protection hidden="1"/>
    </xf>
    <xf numFmtId="0" fontId="77" fillId="0" borderId="59" xfId="0" applyFont="1" applyBorder="1" applyAlignment="1" applyProtection="1">
      <alignment horizontal="center" vertical="center" wrapText="1"/>
      <protection hidden="1"/>
    </xf>
    <xf numFmtId="0" fontId="77" fillId="0" borderId="89" xfId="0" applyFont="1" applyBorder="1" applyAlignment="1" applyProtection="1">
      <alignment horizontal="center" vertical="center" wrapText="1"/>
      <protection hidden="1"/>
    </xf>
    <xf numFmtId="0" fontId="78" fillId="0" borderId="60" xfId="0" applyFont="1" applyBorder="1" applyAlignment="1" applyProtection="1">
      <alignment horizontal="left" vertical="center" wrapText="1"/>
      <protection hidden="1"/>
    </xf>
    <xf numFmtId="0" fontId="78" fillId="0" borderId="0" xfId="0" applyFont="1" applyAlignment="1" applyProtection="1">
      <alignment horizontal="left" vertical="center" wrapText="1"/>
      <protection hidden="1"/>
    </xf>
    <xf numFmtId="0" fontId="78" fillId="0" borderId="23" xfId="0" applyFont="1" applyBorder="1" applyAlignment="1" applyProtection="1">
      <alignment horizontal="left" vertical="center" wrapText="1"/>
      <protection hidden="1"/>
    </xf>
    <xf numFmtId="0" fontId="2" fillId="0" borderId="72" xfId="0" applyFont="1" applyBorder="1" applyAlignment="1" applyProtection="1">
      <alignment horizontal="center"/>
      <protection hidden="1"/>
    </xf>
    <xf numFmtId="0" fontId="2" fillId="0" borderId="74" xfId="0" applyFont="1" applyBorder="1" applyAlignment="1" applyProtection="1">
      <alignment horizontal="center"/>
      <protection hidden="1"/>
    </xf>
    <xf numFmtId="0" fontId="2" fillId="0" borderId="75" xfId="0" applyFont="1" applyBorder="1" applyAlignment="1" applyProtection="1">
      <alignment horizontal="center"/>
      <protection hidden="1"/>
    </xf>
    <xf numFmtId="0" fontId="2" fillId="13" borderId="72" xfId="0" applyFont="1" applyFill="1" applyBorder="1" applyAlignment="1" applyProtection="1">
      <alignment horizontal="center"/>
      <protection hidden="1"/>
    </xf>
    <xf numFmtId="0" fontId="2" fillId="13" borderId="75" xfId="0" applyFont="1" applyFill="1" applyBorder="1" applyAlignment="1" applyProtection="1">
      <alignment horizontal="center"/>
      <protection hidden="1"/>
    </xf>
    <xf numFmtId="0" fontId="2" fillId="9" borderId="72" xfId="0" applyFont="1" applyFill="1" applyBorder="1" applyAlignment="1" applyProtection="1">
      <alignment horizontal="center"/>
      <protection hidden="1"/>
    </xf>
    <xf numFmtId="0" fontId="2" fillId="9" borderId="73" xfId="0" applyFont="1" applyFill="1" applyBorder="1" applyAlignment="1" applyProtection="1">
      <alignment horizontal="center"/>
      <protection hidden="1"/>
    </xf>
    <xf numFmtId="0" fontId="2" fillId="9" borderId="74" xfId="0" applyFont="1" applyFill="1" applyBorder="1" applyAlignment="1" applyProtection="1">
      <alignment horizontal="center"/>
      <protection hidden="1"/>
    </xf>
    <xf numFmtId="0" fontId="2" fillId="9" borderId="75" xfId="0" applyFont="1" applyFill="1" applyBorder="1" applyAlignment="1" applyProtection="1">
      <alignment horizontal="center"/>
      <protection hidden="1"/>
    </xf>
    <xf numFmtId="0" fontId="2" fillId="8" borderId="72" xfId="0" applyFont="1" applyFill="1" applyBorder="1" applyAlignment="1" applyProtection="1">
      <alignment horizontal="center"/>
      <protection hidden="1"/>
    </xf>
    <xf numFmtId="0" fontId="2" fillId="8" borderId="73" xfId="0" applyFont="1" applyFill="1" applyBorder="1" applyAlignment="1" applyProtection="1">
      <alignment horizontal="center"/>
      <protection hidden="1"/>
    </xf>
    <xf numFmtId="0" fontId="2" fillId="8" borderId="74" xfId="0" applyFont="1" applyFill="1" applyBorder="1" applyAlignment="1" applyProtection="1">
      <alignment horizontal="center"/>
      <protection hidden="1"/>
    </xf>
    <xf numFmtId="0" fontId="2" fillId="8" borderId="75" xfId="0" applyFont="1" applyFill="1" applyBorder="1" applyAlignment="1" applyProtection="1">
      <alignment horizontal="center"/>
      <protection hidden="1"/>
    </xf>
    <xf numFmtId="0" fontId="2" fillId="10" borderId="72" xfId="0" applyFont="1" applyFill="1" applyBorder="1" applyAlignment="1" applyProtection="1">
      <alignment horizontal="center"/>
      <protection hidden="1"/>
    </xf>
    <xf numFmtId="0" fontId="2" fillId="10" borderId="75" xfId="0" applyFont="1" applyFill="1" applyBorder="1" applyAlignment="1" applyProtection="1">
      <alignment horizontal="center"/>
      <protection hidden="1"/>
    </xf>
    <xf numFmtId="0" fontId="23" fillId="0" borderId="0" xfId="1" applyFont="1" applyAlignment="1" applyProtection="1">
      <alignment horizontal="left" vertical="center" wrapText="1"/>
    </xf>
    <xf numFmtId="0" fontId="23" fillId="0" borderId="0" xfId="1" applyFont="1" applyAlignment="1" applyProtection="1">
      <alignment horizontal="left" vertical="center"/>
    </xf>
    <xf numFmtId="0" fontId="18" fillId="0" borderId="0" xfId="1" applyFont="1" applyAlignment="1" applyProtection="1">
      <alignment horizontal="left"/>
    </xf>
    <xf numFmtId="0" fontId="18" fillId="0" borderId="24" xfId="0" applyFont="1" applyBorder="1" applyAlignment="1" applyProtection="1">
      <alignment horizontal="center"/>
      <protection locked="0"/>
    </xf>
    <xf numFmtId="0" fontId="18" fillId="0" borderId="25" xfId="0" applyFont="1" applyBorder="1" applyAlignment="1" applyProtection="1">
      <alignment horizontal="center"/>
      <protection locked="0"/>
    </xf>
    <xf numFmtId="0" fontId="18" fillId="0" borderId="26" xfId="0" applyFont="1" applyBorder="1" applyAlignment="1" applyProtection="1">
      <alignment horizontal="center"/>
      <protection locked="0"/>
    </xf>
    <xf numFmtId="0" fontId="9" fillId="0" borderId="24" xfId="1" applyFont="1" applyBorder="1" applyAlignment="1" applyProtection="1">
      <alignment horizontal="left"/>
    </xf>
    <xf numFmtId="0" fontId="9" fillId="0" borderId="25" xfId="1" applyFont="1" applyBorder="1" applyAlignment="1" applyProtection="1">
      <alignment horizontal="left"/>
    </xf>
    <xf numFmtId="0" fontId="9" fillId="0" borderId="26" xfId="1" applyFont="1" applyBorder="1" applyAlignment="1" applyProtection="1">
      <alignment horizontal="left"/>
    </xf>
    <xf numFmtId="0" fontId="9" fillId="0" borderId="24" xfId="1" applyFont="1" applyBorder="1" applyAlignment="1" applyProtection="1">
      <alignment horizontal="center"/>
    </xf>
    <xf numFmtId="0" fontId="9" fillId="0" borderId="25" xfId="1" applyFont="1" applyBorder="1" applyAlignment="1" applyProtection="1">
      <alignment horizontal="center"/>
    </xf>
    <xf numFmtId="0" fontId="9" fillId="0" borderId="26" xfId="1" applyFont="1" applyBorder="1" applyAlignment="1" applyProtection="1">
      <alignment horizontal="center"/>
    </xf>
    <xf numFmtId="0" fontId="9" fillId="0" borderId="5" xfId="1" applyFont="1" applyBorder="1" applyAlignment="1" applyProtection="1">
      <alignment horizontal="center" vertical="center"/>
    </xf>
    <xf numFmtId="0" fontId="9" fillId="0" borderId="3" xfId="1" applyFont="1" applyBorder="1" applyAlignment="1" applyProtection="1">
      <alignment horizontal="center" vertical="center"/>
    </xf>
    <xf numFmtId="0" fontId="9" fillId="0" borderId="4"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0" borderId="2" xfId="1" applyFont="1" applyBorder="1" applyAlignment="1" applyProtection="1">
      <alignment horizontal="center" vertical="center"/>
    </xf>
    <xf numFmtId="0" fontId="9" fillId="0" borderId="24" xfId="1" quotePrefix="1" applyFont="1" applyBorder="1" applyAlignment="1" applyProtection="1">
      <alignment horizontal="center"/>
    </xf>
    <xf numFmtId="0" fontId="9" fillId="0" borderId="25" xfId="1" quotePrefix="1" applyFont="1" applyBorder="1" applyAlignment="1" applyProtection="1">
      <alignment horizontal="center"/>
    </xf>
    <xf numFmtId="0" fontId="9" fillId="0" borderId="26" xfId="1" quotePrefix="1" applyFont="1" applyBorder="1" applyAlignment="1" applyProtection="1">
      <alignment horizontal="center"/>
    </xf>
    <xf numFmtId="0" fontId="23" fillId="0" borderId="0" xfId="1" applyFont="1" applyAlignment="1" applyProtection="1">
      <alignment horizontal="left"/>
    </xf>
    <xf numFmtId="0" fontId="9" fillId="0" borderId="24" xfId="1" applyBorder="1" applyAlignment="1" applyProtection="1">
      <alignment horizontal="center"/>
    </xf>
    <xf numFmtId="0" fontId="9" fillId="0" borderId="26" xfId="1" applyBorder="1" applyAlignment="1" applyProtection="1">
      <alignment horizontal="center"/>
    </xf>
    <xf numFmtId="0" fontId="9" fillId="0" borderId="0" xfId="1" applyFont="1" applyBorder="1" applyAlignment="1" applyProtection="1">
      <alignment horizontal="center"/>
    </xf>
    <xf numFmtId="0" fontId="9" fillId="0" borderId="25" xfId="1" applyBorder="1" applyAlignment="1" applyProtection="1">
      <alignment horizontal="center"/>
    </xf>
    <xf numFmtId="0" fontId="9" fillId="0" borderId="0" xfId="1" applyBorder="1" applyAlignment="1" applyProtection="1">
      <alignment horizontal="center"/>
    </xf>
    <xf numFmtId="0" fontId="9" fillId="4" borderId="24" xfId="1" applyFill="1" applyBorder="1" applyAlignment="1" applyProtection="1">
      <alignment horizontal="left"/>
    </xf>
    <xf numFmtId="0" fontId="9" fillId="4" borderId="25" xfId="1" applyFill="1" applyBorder="1" applyAlignment="1" applyProtection="1">
      <alignment horizontal="left"/>
    </xf>
    <xf numFmtId="0" fontId="9" fillId="4" borderId="26" xfId="1" applyFill="1" applyBorder="1" applyAlignment="1" applyProtection="1">
      <alignment horizontal="left"/>
    </xf>
    <xf numFmtId="0" fontId="18" fillId="0" borderId="24" xfId="1" applyFont="1" applyBorder="1" applyAlignment="1" applyProtection="1">
      <alignment horizontal="center"/>
      <protection locked="0"/>
    </xf>
    <xf numFmtId="0" fontId="18" fillId="0" borderId="26" xfId="1" applyFont="1" applyBorder="1" applyAlignment="1" applyProtection="1">
      <alignment horizontal="center"/>
      <protection locked="0"/>
    </xf>
    <xf numFmtId="0" fontId="18" fillId="0" borderId="25" xfId="1" applyFont="1" applyBorder="1" applyAlignment="1" applyProtection="1">
      <alignment horizontal="center"/>
      <protection locked="0"/>
    </xf>
    <xf numFmtId="0" fontId="18" fillId="0" borderId="24" xfId="1" applyFont="1" applyBorder="1" applyAlignment="1" applyProtection="1">
      <alignment horizontal="center"/>
    </xf>
    <xf numFmtId="0" fontId="18" fillId="0" borderId="26" xfId="1" applyFont="1" applyBorder="1" applyAlignment="1" applyProtection="1">
      <alignment horizontal="center"/>
    </xf>
    <xf numFmtId="0" fontId="14" fillId="0" borderId="0" xfId="0" applyFont="1" applyAlignment="1">
      <alignment horizontal="left"/>
    </xf>
    <xf numFmtId="0" fontId="14" fillId="0" borderId="0" xfId="0" applyFont="1" applyBorder="1" applyAlignment="1">
      <alignment horizontal="left"/>
    </xf>
    <xf numFmtId="166" fontId="18" fillId="0" borderId="24" xfId="1" applyNumberFormat="1" applyFont="1" applyBorder="1" applyAlignment="1" applyProtection="1">
      <alignment horizontal="center"/>
    </xf>
    <xf numFmtId="166" fontId="18" fillId="0" borderId="26" xfId="1" applyNumberFormat="1" applyFont="1" applyBorder="1" applyAlignment="1" applyProtection="1">
      <alignment horizontal="center"/>
    </xf>
    <xf numFmtId="0" fontId="9" fillId="0" borderId="0" xfId="1" applyFont="1" applyBorder="1" applyAlignment="1" applyProtection="1">
      <alignment horizontal="right"/>
    </xf>
    <xf numFmtId="0" fontId="9" fillId="0" borderId="29" xfId="1" applyFont="1" applyBorder="1" applyAlignment="1" applyProtection="1">
      <alignment horizontal="right"/>
    </xf>
    <xf numFmtId="167" fontId="18" fillId="0" borderId="24" xfId="1" applyNumberFormat="1" applyFont="1" applyBorder="1" applyAlignment="1" applyProtection="1">
      <alignment horizontal="center"/>
    </xf>
    <xf numFmtId="167" fontId="18" fillId="0" borderId="26" xfId="1" applyNumberFormat="1" applyFont="1" applyBorder="1" applyAlignment="1" applyProtection="1">
      <alignment horizontal="center"/>
    </xf>
    <xf numFmtId="0" fontId="18" fillId="0" borderId="25" xfId="1" applyFont="1" applyBorder="1" applyAlignment="1" applyProtection="1">
      <alignment horizontal="center"/>
    </xf>
    <xf numFmtId="0" fontId="14" fillId="0" borderId="0" xfId="0" applyFont="1"/>
    <xf numFmtId="0" fontId="9" fillId="4" borderId="24" xfId="1" applyFont="1" applyFill="1" applyBorder="1" applyAlignment="1" applyProtection="1">
      <alignment horizontal="left"/>
    </xf>
    <xf numFmtId="0" fontId="9" fillId="4" borderId="25" xfId="1" applyFont="1" applyFill="1" applyBorder="1" applyAlignment="1" applyProtection="1">
      <alignment horizontal="left"/>
    </xf>
    <xf numFmtId="0" fontId="9" fillId="4" borderId="26" xfId="1" applyFont="1" applyFill="1" applyBorder="1" applyAlignment="1" applyProtection="1">
      <alignment horizontal="left"/>
    </xf>
    <xf numFmtId="0" fontId="14" fillId="0" borderId="29" xfId="0" applyFont="1" applyBorder="1" applyAlignment="1">
      <alignment horizontal="left"/>
    </xf>
    <xf numFmtId="0" fontId="26" fillId="0" borderId="0" xfId="9" applyBorder="1" applyAlignment="1" applyProtection="1">
      <alignment horizontal="left" vertical="center"/>
    </xf>
    <xf numFmtId="166" fontId="18" fillId="0" borderId="24" xfId="0" applyNumberFormat="1" applyFont="1" applyBorder="1" applyAlignment="1" applyProtection="1">
      <alignment horizontal="right"/>
      <protection locked="0"/>
    </xf>
    <xf numFmtId="166" fontId="18" fillId="0" borderId="25" xfId="0" applyNumberFormat="1" applyFont="1" applyBorder="1" applyAlignment="1" applyProtection="1">
      <alignment horizontal="right"/>
      <protection locked="0"/>
    </xf>
    <xf numFmtId="166" fontId="18" fillId="0" borderId="26" xfId="0" applyNumberFormat="1" applyFont="1" applyBorder="1" applyAlignment="1" applyProtection="1">
      <alignment horizontal="right"/>
      <protection locked="0"/>
    </xf>
    <xf numFmtId="0" fontId="18" fillId="0" borderId="19" xfId="1" applyFont="1" applyBorder="1" applyAlignment="1" applyProtection="1">
      <alignment horizontal="center" vertical="center" textRotation="90"/>
    </xf>
    <xf numFmtId="0" fontId="18" fillId="0" borderId="41" xfId="1" applyFont="1" applyBorder="1" applyAlignment="1" applyProtection="1">
      <alignment horizontal="center" vertical="center" textRotation="90"/>
    </xf>
    <xf numFmtId="0" fontId="18" fillId="0" borderId="27" xfId="1" applyFont="1" applyBorder="1" applyAlignment="1" applyProtection="1">
      <alignment horizontal="center" vertical="center" textRotation="90"/>
    </xf>
    <xf numFmtId="0" fontId="27" fillId="0" borderId="24" xfId="1" applyFont="1" applyBorder="1" applyAlignment="1" applyProtection="1">
      <alignment horizontal="center"/>
      <protection locked="0"/>
    </xf>
    <xf numFmtId="0" fontId="27" fillId="0" borderId="25" xfId="1" applyFont="1" applyBorder="1" applyAlignment="1" applyProtection="1">
      <alignment horizontal="center"/>
      <protection locked="0"/>
    </xf>
    <xf numFmtId="0" fontId="27" fillId="0" borderId="26" xfId="1" applyFont="1" applyBorder="1" applyAlignment="1" applyProtection="1">
      <alignment horizontal="center"/>
      <protection locked="0"/>
    </xf>
    <xf numFmtId="0" fontId="27" fillId="0" borderId="24" xfId="1" applyFont="1" applyBorder="1" applyAlignment="1" applyProtection="1">
      <alignment horizontal="center"/>
    </xf>
    <xf numFmtId="0" fontId="27" fillId="0" borderId="25" xfId="1" applyFont="1" applyBorder="1" applyAlignment="1" applyProtection="1">
      <alignment horizontal="center"/>
    </xf>
    <xf numFmtId="0" fontId="27" fillId="0" borderId="26" xfId="1" applyFont="1" applyBorder="1" applyAlignment="1" applyProtection="1">
      <alignment horizontal="center"/>
    </xf>
    <xf numFmtId="0" fontId="9" fillId="0" borderId="0" xfId="1" quotePrefix="1" applyBorder="1" applyAlignment="1" applyProtection="1">
      <alignment horizontal="left"/>
    </xf>
    <xf numFmtId="0" fontId="9" fillId="0" borderId="29" xfId="1" quotePrefix="1" applyBorder="1" applyAlignment="1" applyProtection="1">
      <alignment horizontal="left"/>
    </xf>
    <xf numFmtId="0" fontId="9" fillId="0" borderId="28" xfId="1" applyFont="1" applyBorder="1" applyAlignment="1" applyProtection="1">
      <alignment horizontal="right"/>
    </xf>
    <xf numFmtId="0" fontId="9" fillId="0" borderId="5" xfId="1" applyBorder="1" applyAlignment="1" applyProtection="1">
      <alignment horizontal="center" vertical="center" wrapText="1"/>
    </xf>
    <xf numFmtId="0" fontId="9" fillId="0" borderId="3" xfId="1" applyBorder="1" applyAlignment="1" applyProtection="1">
      <alignment horizontal="center" vertical="center" wrapText="1"/>
    </xf>
    <xf numFmtId="0" fontId="9" fillId="0" borderId="4" xfId="1" applyBorder="1" applyAlignment="1" applyProtection="1">
      <alignment horizontal="center" vertical="center" wrapText="1"/>
    </xf>
    <xf numFmtId="0" fontId="9" fillId="0" borderId="28" xfId="1" applyBorder="1" applyAlignment="1" applyProtection="1">
      <alignment horizontal="center" vertical="center" wrapText="1"/>
    </xf>
    <xf numFmtId="0" fontId="9" fillId="0" borderId="0" xfId="1" applyBorder="1" applyAlignment="1" applyProtection="1">
      <alignment horizontal="center" vertical="center" wrapText="1"/>
    </xf>
    <xf numFmtId="0" fontId="9" fillId="0" borderId="29" xfId="1" applyBorder="1" applyAlignment="1" applyProtection="1">
      <alignment horizontal="center" vertical="center" wrapText="1"/>
    </xf>
    <xf numFmtId="0" fontId="9" fillId="0" borderId="6" xfId="1" applyBorder="1" applyAlignment="1" applyProtection="1">
      <alignment horizontal="center" vertical="center" wrapText="1"/>
    </xf>
    <xf numFmtId="0" fontId="9" fillId="0" borderId="7" xfId="1" applyBorder="1" applyAlignment="1" applyProtection="1">
      <alignment horizontal="center" vertical="center" wrapText="1"/>
    </xf>
    <xf numFmtId="0" fontId="9" fillId="0" borderId="2" xfId="1" applyBorder="1" applyAlignment="1" applyProtection="1">
      <alignment horizontal="center" vertical="center" wrapText="1"/>
    </xf>
    <xf numFmtId="0" fontId="9" fillId="4" borderId="32" xfId="1" applyFont="1" applyFill="1" applyBorder="1" applyAlignment="1" applyProtection="1">
      <alignment horizontal="center"/>
    </xf>
    <xf numFmtId="0" fontId="9" fillId="4" borderId="33" xfId="1" applyFont="1" applyFill="1" applyBorder="1" applyAlignment="1" applyProtection="1">
      <alignment horizontal="center"/>
    </xf>
    <xf numFmtId="0" fontId="9" fillId="4" borderId="34" xfId="1" applyFont="1" applyFill="1" applyBorder="1" applyAlignment="1" applyProtection="1">
      <alignment horizontal="center"/>
    </xf>
    <xf numFmtId="0" fontId="18" fillId="0" borderId="35" xfId="1" applyFont="1" applyBorder="1" applyAlignment="1" applyProtection="1">
      <alignment horizontal="center"/>
      <protection locked="0"/>
    </xf>
    <xf numFmtId="0" fontId="18" fillId="0" borderId="33" xfId="1" applyFont="1" applyBorder="1" applyAlignment="1" applyProtection="1">
      <alignment horizontal="center"/>
      <protection locked="0"/>
    </xf>
    <xf numFmtId="0" fontId="18" fillId="0" borderId="34" xfId="1" applyFont="1" applyBorder="1" applyAlignment="1" applyProtection="1">
      <alignment horizontal="center"/>
      <protection locked="0"/>
    </xf>
    <xf numFmtId="0" fontId="9" fillId="4" borderId="30" xfId="1" applyFill="1" applyBorder="1" applyAlignment="1" applyProtection="1">
      <alignment horizontal="center" vertical="center" wrapText="1"/>
    </xf>
    <xf numFmtId="0" fontId="9" fillId="4" borderId="9" xfId="1" applyFill="1" applyBorder="1" applyAlignment="1" applyProtection="1">
      <alignment horizontal="center" vertical="center" wrapText="1"/>
    </xf>
    <xf numFmtId="0" fontId="9" fillId="4" borderId="36" xfId="1" applyFill="1" applyBorder="1" applyAlignment="1" applyProtection="1">
      <alignment horizontal="center" vertical="center" wrapText="1"/>
    </xf>
    <xf numFmtId="0" fontId="9" fillId="4" borderId="31" xfId="1" applyFill="1" applyBorder="1" applyAlignment="1" applyProtection="1">
      <alignment horizontal="center" vertical="center" wrapText="1"/>
    </xf>
    <xf numFmtId="0" fontId="9" fillId="4" borderId="15" xfId="1" applyFill="1" applyBorder="1" applyAlignment="1" applyProtection="1">
      <alignment horizontal="center" vertical="center" wrapText="1"/>
    </xf>
    <xf numFmtId="0" fontId="9" fillId="4" borderId="40" xfId="1" applyFill="1" applyBorder="1" applyAlignment="1" applyProtection="1">
      <alignment horizontal="center" vertical="center" wrapText="1"/>
    </xf>
    <xf numFmtId="0" fontId="9" fillId="0" borderId="30" xfId="1" applyFont="1" applyBorder="1" applyAlignment="1" applyProtection="1">
      <alignment horizontal="center" vertical="center"/>
      <protection locked="0"/>
    </xf>
    <xf numFmtId="0" fontId="9" fillId="0" borderId="9" xfId="1" applyBorder="1" applyAlignment="1" applyProtection="1">
      <alignment horizontal="center" vertical="center"/>
      <protection locked="0"/>
    </xf>
    <xf numFmtId="0" fontId="9" fillId="0" borderId="10" xfId="1" applyBorder="1" applyAlignment="1" applyProtection="1">
      <alignment horizontal="center" vertical="center"/>
      <protection locked="0"/>
    </xf>
    <xf numFmtId="0" fontId="9" fillId="0" borderId="31" xfId="1" applyBorder="1" applyAlignment="1" applyProtection="1">
      <alignment horizontal="center" vertical="center"/>
      <protection locked="0"/>
    </xf>
    <xf numFmtId="0" fontId="9" fillId="0" borderId="15" xfId="1" applyBorder="1" applyAlignment="1" applyProtection="1">
      <alignment horizontal="center" vertical="center"/>
      <protection locked="0"/>
    </xf>
    <xf numFmtId="0" fontId="9" fillId="0" borderId="16" xfId="1" applyBorder="1" applyAlignment="1" applyProtection="1">
      <alignment horizontal="center" vertical="center"/>
      <protection locked="0"/>
    </xf>
    <xf numFmtId="0" fontId="9" fillId="4" borderId="37" xfId="1" applyFont="1" applyFill="1" applyBorder="1" applyAlignment="1" applyProtection="1">
      <alignment horizontal="center"/>
    </xf>
    <xf numFmtId="0" fontId="9" fillId="4" borderId="38" xfId="1" applyFont="1" applyFill="1" applyBorder="1" applyAlignment="1" applyProtection="1">
      <alignment horizontal="center"/>
    </xf>
    <xf numFmtId="0" fontId="9" fillId="4" borderId="39" xfId="1" applyFont="1" applyFill="1" applyBorder="1" applyAlignment="1" applyProtection="1">
      <alignment horizontal="center"/>
    </xf>
    <xf numFmtId="0" fontId="13" fillId="0" borderId="0" xfId="1" applyFont="1" applyBorder="1" applyAlignment="1" applyProtection="1">
      <alignment horizontal="center" wrapText="1"/>
    </xf>
    <xf numFmtId="0" fontId="9" fillId="0" borderId="0" xfId="1" applyFont="1" applyBorder="1" applyAlignment="1" applyProtection="1">
      <alignment horizontal="left"/>
    </xf>
    <xf numFmtId="0" fontId="9" fillId="0" borderId="29" xfId="1" applyFont="1" applyBorder="1" applyAlignment="1" applyProtection="1">
      <alignment horizontal="left"/>
    </xf>
    <xf numFmtId="0" fontId="18" fillId="0" borderId="1" xfId="1" applyFont="1" applyBorder="1" applyAlignment="1" applyProtection="1">
      <alignment horizontal="center"/>
      <protection locked="0"/>
    </xf>
    <xf numFmtId="165" fontId="18" fillId="0" borderId="1" xfId="7" applyNumberFormat="1" applyFont="1" applyBorder="1" applyAlignment="1" applyProtection="1">
      <alignment horizontal="center"/>
      <protection locked="0"/>
    </xf>
    <xf numFmtId="9" fontId="18" fillId="0" borderId="0" xfId="8" applyNumberFormat="1" applyFont="1" applyBorder="1" applyAlignment="1" applyProtection="1">
      <alignment horizontal="left"/>
    </xf>
    <xf numFmtId="0" fontId="25" fillId="0" borderId="1" xfId="1" applyFont="1" applyBorder="1" applyAlignment="1" applyProtection="1">
      <alignment horizontal="center"/>
      <protection locked="0"/>
    </xf>
    <xf numFmtId="165" fontId="18" fillId="0" borderId="0" xfId="7" applyNumberFormat="1" applyFont="1" applyBorder="1" applyAlignment="1" applyProtection="1">
      <alignment horizontal="center"/>
    </xf>
    <xf numFmtId="0" fontId="0" fillId="0" borderId="24" xfId="0" applyFill="1" applyBorder="1" applyAlignment="1" applyProtection="1">
      <alignment horizontal="center"/>
    </xf>
    <xf numFmtId="0" fontId="0" fillId="0" borderId="25" xfId="0" applyFill="1" applyBorder="1" applyAlignment="1" applyProtection="1">
      <alignment horizontal="center"/>
    </xf>
    <xf numFmtId="0" fontId="0" fillId="0" borderId="26" xfId="0" applyFill="1" applyBorder="1" applyAlignment="1" applyProtection="1">
      <alignment horizontal="center"/>
    </xf>
    <xf numFmtId="0" fontId="9" fillId="0" borderId="0" xfId="1" applyBorder="1" applyProtection="1"/>
    <xf numFmtId="0" fontId="18" fillId="0" borderId="0" xfId="6" applyFont="1" applyBorder="1" applyAlignment="1" applyProtection="1">
      <alignment horizontal="center"/>
    </xf>
    <xf numFmtId="0" fontId="13" fillId="0" borderId="0" xfId="1" applyFont="1" applyBorder="1" applyAlignment="1" applyProtection="1">
      <alignment horizontal="left"/>
    </xf>
    <xf numFmtId="0" fontId="18" fillId="0" borderId="24" xfId="0" applyFont="1" applyBorder="1" applyAlignment="1" applyProtection="1">
      <alignment horizontal="left"/>
      <protection locked="0"/>
    </xf>
    <xf numFmtId="0" fontId="18" fillId="0" borderId="25" xfId="0" applyFont="1" applyBorder="1" applyAlignment="1" applyProtection="1">
      <alignment horizontal="left"/>
      <protection locked="0"/>
    </xf>
    <xf numFmtId="0" fontId="18" fillId="0" borderId="26" xfId="0" applyFont="1" applyBorder="1" applyAlignment="1" applyProtection="1">
      <alignment horizontal="left"/>
      <protection locked="0"/>
    </xf>
    <xf numFmtId="0" fontId="16" fillId="0" borderId="30" xfId="1" applyFont="1" applyBorder="1" applyAlignment="1" applyProtection="1">
      <alignment horizontal="center" vertical="center"/>
    </xf>
    <xf numFmtId="0" fontId="16" fillId="0" borderId="9" xfId="1" applyFont="1" applyBorder="1" applyAlignment="1" applyProtection="1">
      <alignment horizontal="center" vertical="center"/>
    </xf>
    <xf numFmtId="0" fontId="16" fillId="0" borderId="10" xfId="1" applyFont="1" applyBorder="1" applyAlignment="1" applyProtection="1">
      <alignment horizontal="center" vertical="center"/>
    </xf>
    <xf numFmtId="0" fontId="16" fillId="0" borderId="31" xfId="1" applyFont="1" applyBorder="1" applyAlignment="1" applyProtection="1">
      <alignment horizontal="center" vertical="center"/>
    </xf>
    <xf numFmtId="0" fontId="16" fillId="0" borderId="15" xfId="1" applyFont="1" applyBorder="1" applyAlignment="1" applyProtection="1">
      <alignment horizontal="center" vertical="center"/>
    </xf>
    <xf numFmtId="0" fontId="16" fillId="0" borderId="16" xfId="1" applyFont="1" applyBorder="1" applyAlignment="1" applyProtection="1">
      <alignment horizontal="center" vertical="center"/>
    </xf>
    <xf numFmtId="0" fontId="0" fillId="4" borderId="24" xfId="0" applyFill="1" applyBorder="1" applyAlignment="1" applyProtection="1">
      <alignment horizontal="center"/>
    </xf>
    <xf numFmtId="0" fontId="0" fillId="4" borderId="25" xfId="0" applyFill="1" applyBorder="1" applyAlignment="1" applyProtection="1">
      <alignment horizontal="center"/>
    </xf>
    <xf numFmtId="0" fontId="0" fillId="4" borderId="26" xfId="0" applyFill="1" applyBorder="1" applyAlignment="1" applyProtection="1">
      <alignment horizontal="center"/>
    </xf>
    <xf numFmtId="0" fontId="9" fillId="4" borderId="24" xfId="0" applyFont="1" applyFill="1" applyBorder="1" applyAlignment="1" applyProtection="1">
      <alignment horizontal="center"/>
    </xf>
    <xf numFmtId="0" fontId="18" fillId="0" borderId="6" xfId="1" applyFont="1" applyBorder="1" applyAlignment="1" applyProtection="1">
      <alignment horizontal="center"/>
      <protection locked="0"/>
    </xf>
    <xf numFmtId="0" fontId="18" fillId="0" borderId="7" xfId="1" applyFont="1" applyBorder="1" applyAlignment="1" applyProtection="1">
      <alignment horizontal="center"/>
      <protection locked="0"/>
    </xf>
    <xf numFmtId="0" fontId="18" fillId="0" borderId="2" xfId="1" applyFont="1" applyBorder="1" applyAlignment="1" applyProtection="1">
      <alignment horizontal="center"/>
      <protection locked="0"/>
    </xf>
    <xf numFmtId="0" fontId="19" fillId="0" borderId="9"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9" fillId="0" borderId="8" xfId="1" applyBorder="1" applyAlignment="1" applyProtection="1">
      <alignment horizontal="center"/>
    </xf>
    <xf numFmtId="0" fontId="9" fillId="0" borderId="9" xfId="1" applyBorder="1" applyAlignment="1" applyProtection="1">
      <alignment horizontal="center"/>
    </xf>
    <xf numFmtId="0" fontId="9" fillId="0" borderId="14" xfId="1" applyBorder="1" applyAlignment="1" applyProtection="1">
      <alignment horizontal="center"/>
    </xf>
    <xf numFmtId="0" fontId="9" fillId="0" borderId="15" xfId="1" applyBorder="1" applyAlignment="1" applyProtection="1">
      <alignment horizontal="center"/>
    </xf>
    <xf numFmtId="166" fontId="18" fillId="0" borderId="24" xfId="1" applyNumberFormat="1" applyFont="1" applyBorder="1" applyAlignment="1" applyProtection="1">
      <alignment horizontal="right"/>
      <protection locked="0"/>
    </xf>
    <xf numFmtId="166" fontId="18" fillId="0" borderId="25" xfId="1" applyNumberFormat="1" applyFont="1" applyBorder="1" applyAlignment="1" applyProtection="1">
      <alignment horizontal="right"/>
      <protection locked="0"/>
    </xf>
    <xf numFmtId="166" fontId="18" fillId="0" borderId="26" xfId="1" applyNumberFormat="1" applyFont="1" applyBorder="1" applyAlignment="1" applyProtection="1">
      <alignment horizontal="right"/>
      <protection locked="0"/>
    </xf>
    <xf numFmtId="0" fontId="18" fillId="0" borderId="24" xfId="0" applyFont="1" applyBorder="1" applyAlignment="1" applyProtection="1">
      <alignment horizontal="center"/>
      <protection hidden="1"/>
    </xf>
    <xf numFmtId="0" fontId="18" fillId="0" borderId="25" xfId="0" applyFont="1" applyBorder="1" applyAlignment="1" applyProtection="1">
      <alignment horizontal="center"/>
      <protection hidden="1"/>
    </xf>
    <xf numFmtId="0" fontId="18" fillId="0" borderId="26" xfId="0" applyFont="1" applyBorder="1" applyAlignment="1" applyProtection="1">
      <alignment horizontal="center"/>
      <protection hidden="1"/>
    </xf>
    <xf numFmtId="0" fontId="18" fillId="0" borderId="24" xfId="0" applyFont="1" applyBorder="1" applyAlignment="1" applyProtection="1">
      <alignment horizontal="left"/>
      <protection hidden="1"/>
    </xf>
    <xf numFmtId="0" fontId="18" fillId="0" borderId="25" xfId="0" applyFont="1" applyBorder="1" applyAlignment="1" applyProtection="1">
      <alignment horizontal="left"/>
      <protection hidden="1"/>
    </xf>
    <xf numFmtId="0" fontId="18" fillId="0" borderId="26" xfId="0" applyFont="1" applyBorder="1" applyAlignment="1" applyProtection="1">
      <alignment horizontal="left"/>
      <protection hidden="1"/>
    </xf>
    <xf numFmtId="0" fontId="18" fillId="0" borderId="0" xfId="6" applyFont="1" applyBorder="1" applyAlignment="1" applyProtection="1">
      <alignment horizontal="center"/>
      <protection hidden="1"/>
    </xf>
    <xf numFmtId="0" fontId="9" fillId="0" borderId="0" xfId="0" applyFont="1" applyBorder="1" applyAlignment="1" applyProtection="1">
      <alignment horizontal="left" wrapText="1"/>
      <protection hidden="1"/>
    </xf>
    <xf numFmtId="0" fontId="0" fillId="4" borderId="24" xfId="0" applyFill="1" applyBorder="1" applyAlignment="1" applyProtection="1">
      <alignment horizontal="center"/>
      <protection hidden="1"/>
    </xf>
    <xf numFmtId="0" fontId="0" fillId="4" borderId="25" xfId="0" applyFill="1" applyBorder="1" applyAlignment="1" applyProtection="1">
      <alignment horizontal="center"/>
      <protection hidden="1"/>
    </xf>
    <xf numFmtId="0" fontId="0" fillId="4" borderId="26" xfId="0" applyFill="1" applyBorder="1" applyAlignment="1" applyProtection="1">
      <alignment horizontal="center"/>
      <protection hidden="1"/>
    </xf>
    <xf numFmtId="0" fontId="9" fillId="4" borderId="24" xfId="0" applyFont="1" applyFill="1" applyBorder="1" applyAlignment="1" applyProtection="1">
      <alignment horizontal="center"/>
      <protection hidden="1"/>
    </xf>
    <xf numFmtId="0" fontId="14" fillId="0" borderId="0" xfId="0" applyFont="1" applyAlignment="1" applyProtection="1">
      <alignment horizontal="left"/>
      <protection hidden="1"/>
    </xf>
    <xf numFmtId="0" fontId="14" fillId="0" borderId="0" xfId="0" applyFont="1" applyBorder="1" applyAlignment="1" applyProtection="1">
      <alignment horizontal="left"/>
      <protection hidden="1"/>
    </xf>
    <xf numFmtId="0" fontId="26" fillId="0" borderId="0" xfId="9" applyBorder="1" applyAlignment="1" applyProtection="1">
      <alignment horizontal="left"/>
      <protection hidden="1"/>
    </xf>
    <xf numFmtId="0" fontId="18" fillId="0" borderId="24" xfId="1" applyFont="1" applyBorder="1" applyAlignment="1" applyProtection="1">
      <alignment horizontal="center"/>
      <protection hidden="1"/>
    </xf>
    <xf numFmtId="0" fontId="18" fillId="0" borderId="26" xfId="1" applyFont="1" applyBorder="1" applyAlignment="1" applyProtection="1">
      <alignment horizontal="center"/>
      <protection hidden="1"/>
    </xf>
    <xf numFmtId="0" fontId="18" fillId="0" borderId="25" xfId="1" applyFont="1" applyBorder="1" applyAlignment="1" applyProtection="1">
      <alignment horizontal="center"/>
      <protection hidden="1"/>
    </xf>
    <xf numFmtId="0" fontId="9" fillId="4" borderId="24" xfId="1" applyFill="1" applyBorder="1" applyAlignment="1" applyProtection="1">
      <alignment horizontal="left"/>
      <protection hidden="1"/>
    </xf>
    <xf numFmtId="0" fontId="9" fillId="4" borderId="25" xfId="1" applyFill="1" applyBorder="1" applyAlignment="1" applyProtection="1">
      <alignment horizontal="left"/>
      <protection hidden="1"/>
    </xf>
    <xf numFmtId="0" fontId="9" fillId="4" borderId="26" xfId="1" applyFill="1" applyBorder="1" applyAlignment="1" applyProtection="1">
      <alignment horizontal="left"/>
      <protection hidden="1"/>
    </xf>
    <xf numFmtId="0" fontId="14" fillId="0" borderId="29" xfId="0" applyFont="1" applyBorder="1" applyAlignment="1" applyProtection="1">
      <alignment horizontal="left"/>
      <protection hidden="1"/>
    </xf>
    <xf numFmtId="0" fontId="9" fillId="0" borderId="0" xfId="1" applyBorder="1" applyProtection="1">
      <protection hidden="1"/>
    </xf>
    <xf numFmtId="0" fontId="14" fillId="0" borderId="0" xfId="0" applyFont="1" applyProtection="1">
      <protection hidden="1"/>
    </xf>
    <xf numFmtId="0" fontId="26" fillId="0" borderId="0" xfId="9" applyBorder="1" applyAlignment="1" applyProtection="1">
      <alignment horizontal="left" vertical="center"/>
      <protection hidden="1"/>
    </xf>
    <xf numFmtId="0" fontId="9" fillId="4" borderId="24" xfId="1" applyFont="1" applyFill="1" applyBorder="1" applyAlignment="1" applyProtection="1">
      <alignment horizontal="left"/>
      <protection hidden="1"/>
    </xf>
    <xf numFmtId="0" fontId="9" fillId="4" borderId="25" xfId="1" applyFont="1" applyFill="1" applyBorder="1" applyAlignment="1" applyProtection="1">
      <alignment horizontal="left"/>
      <protection hidden="1"/>
    </xf>
    <xf numFmtId="0" fontId="9" fillId="4" borderId="26" xfId="1" applyFont="1" applyFill="1" applyBorder="1" applyAlignment="1" applyProtection="1">
      <alignment horizontal="left"/>
      <protection hidden="1"/>
    </xf>
    <xf numFmtId="0" fontId="9" fillId="0" borderId="0" xfId="1" quotePrefix="1" applyBorder="1" applyAlignment="1" applyProtection="1">
      <alignment horizontal="left"/>
      <protection hidden="1"/>
    </xf>
    <xf numFmtId="0" fontId="9" fillId="0" borderId="29" xfId="1" quotePrefix="1" applyBorder="1" applyAlignment="1" applyProtection="1">
      <alignment horizontal="left"/>
      <protection hidden="1"/>
    </xf>
    <xf numFmtId="0" fontId="27" fillId="0" borderId="24" xfId="1" applyFont="1" applyBorder="1" applyAlignment="1" applyProtection="1">
      <alignment horizontal="center"/>
      <protection hidden="1"/>
    </xf>
    <xf numFmtId="0" fontId="27" fillId="0" borderId="25" xfId="1" applyFont="1" applyBorder="1" applyAlignment="1" applyProtection="1">
      <alignment horizontal="center"/>
      <protection hidden="1"/>
    </xf>
    <xf numFmtId="0" fontId="27" fillId="0" borderId="26" xfId="1" applyFont="1" applyBorder="1" applyAlignment="1" applyProtection="1">
      <alignment horizontal="center"/>
      <protection hidden="1"/>
    </xf>
    <xf numFmtId="0" fontId="9" fillId="0" borderId="0" xfId="1" applyFont="1" applyBorder="1" applyAlignment="1" applyProtection="1">
      <alignment horizontal="right"/>
      <protection hidden="1"/>
    </xf>
    <xf numFmtId="0" fontId="9" fillId="0" borderId="29" xfId="1" applyFont="1" applyBorder="1" applyAlignment="1" applyProtection="1">
      <alignment horizontal="right"/>
      <protection hidden="1"/>
    </xf>
    <xf numFmtId="0" fontId="9" fillId="0" borderId="28" xfId="1" applyFont="1" applyBorder="1" applyAlignment="1" applyProtection="1">
      <alignment horizontal="right"/>
      <protection hidden="1"/>
    </xf>
    <xf numFmtId="166" fontId="18" fillId="0" borderId="24" xfId="1" applyNumberFormat="1" applyFont="1" applyBorder="1" applyAlignment="1" applyProtection="1">
      <alignment horizontal="center"/>
      <protection hidden="1"/>
    </xf>
    <xf numFmtId="166" fontId="18" fillId="0" borderId="26" xfId="1" applyNumberFormat="1" applyFont="1" applyBorder="1" applyAlignment="1" applyProtection="1">
      <alignment horizontal="center"/>
      <protection hidden="1"/>
    </xf>
    <xf numFmtId="167" fontId="18" fillId="0" borderId="24" xfId="1" applyNumberFormat="1" applyFont="1" applyBorder="1" applyAlignment="1" applyProtection="1">
      <alignment horizontal="center"/>
      <protection hidden="1"/>
    </xf>
    <xf numFmtId="167" fontId="18" fillId="0" borderId="26" xfId="1" applyNumberFormat="1" applyFont="1" applyBorder="1" applyAlignment="1" applyProtection="1">
      <alignment horizontal="center"/>
      <protection hidden="1"/>
    </xf>
    <xf numFmtId="0" fontId="13" fillId="0" borderId="0" xfId="1" applyFont="1" applyBorder="1" applyAlignment="1" applyProtection="1">
      <alignment horizontal="center" wrapText="1"/>
      <protection hidden="1"/>
    </xf>
    <xf numFmtId="165" fontId="18" fillId="0" borderId="1" xfId="7" applyNumberFormat="1" applyFont="1" applyBorder="1" applyAlignment="1" applyProtection="1">
      <alignment horizontal="center"/>
      <protection hidden="1"/>
    </xf>
    <xf numFmtId="9" fontId="18" fillId="0" borderId="0" xfId="8" applyNumberFormat="1" applyFont="1" applyBorder="1" applyAlignment="1" applyProtection="1">
      <alignment horizontal="left"/>
      <protection hidden="1"/>
    </xf>
    <xf numFmtId="0" fontId="18" fillId="0" borderId="19" xfId="1" applyFont="1" applyBorder="1" applyAlignment="1" applyProtection="1">
      <alignment horizontal="center" vertical="center" textRotation="90"/>
      <protection hidden="1"/>
    </xf>
    <xf numFmtId="0" fontId="18" fillId="0" borderId="41" xfId="1" applyFont="1" applyBorder="1" applyAlignment="1" applyProtection="1">
      <alignment horizontal="center" vertical="center" textRotation="90"/>
      <protection hidden="1"/>
    </xf>
    <xf numFmtId="0" fontId="18" fillId="0" borderId="27" xfId="1" applyFont="1" applyBorder="1" applyAlignment="1" applyProtection="1">
      <alignment horizontal="center" vertical="center" textRotation="90"/>
      <protection hidden="1"/>
    </xf>
    <xf numFmtId="166" fontId="18" fillId="0" borderId="24" xfId="1" applyNumberFormat="1" applyFont="1" applyBorder="1" applyAlignment="1" applyProtection="1">
      <alignment horizontal="right"/>
      <protection hidden="1"/>
    </xf>
    <xf numFmtId="166" fontId="18" fillId="0" borderId="25" xfId="1" applyNumberFormat="1" applyFont="1" applyBorder="1" applyAlignment="1" applyProtection="1">
      <alignment horizontal="right"/>
      <protection hidden="1"/>
    </xf>
    <xf numFmtId="166" fontId="18" fillId="0" borderId="26" xfId="1" applyNumberFormat="1" applyFont="1" applyBorder="1" applyAlignment="1" applyProtection="1">
      <alignment horizontal="right"/>
      <protection hidden="1"/>
    </xf>
    <xf numFmtId="0" fontId="9" fillId="0" borderId="0" xfId="1" applyFont="1" applyBorder="1" applyAlignment="1" applyProtection="1">
      <alignment horizontal="left"/>
      <protection hidden="1"/>
    </xf>
    <xf numFmtId="0" fontId="18" fillId="0" borderId="1" xfId="1" applyFont="1" applyBorder="1" applyAlignment="1" applyProtection="1">
      <alignment horizontal="center"/>
      <protection hidden="1"/>
    </xf>
    <xf numFmtId="0" fontId="25" fillId="0" borderId="1" xfId="1" applyFont="1" applyBorder="1" applyAlignment="1" applyProtection="1">
      <alignment horizontal="center"/>
      <protection hidden="1"/>
    </xf>
    <xf numFmtId="165" fontId="18" fillId="0" borderId="0" xfId="7" applyNumberFormat="1" applyFont="1" applyBorder="1" applyAlignment="1" applyProtection="1">
      <alignment horizontal="center"/>
      <protection hidden="1"/>
    </xf>
    <xf numFmtId="0" fontId="18" fillId="0" borderId="6" xfId="1" applyFont="1" applyBorder="1" applyAlignment="1" applyProtection="1">
      <alignment horizontal="center"/>
      <protection hidden="1"/>
    </xf>
    <xf numFmtId="0" fontId="18" fillId="0" borderId="7" xfId="1" applyFont="1" applyBorder="1" applyAlignment="1" applyProtection="1">
      <alignment horizontal="center"/>
      <protection hidden="1"/>
    </xf>
    <xf numFmtId="0" fontId="18" fillId="0" borderId="2" xfId="1" applyFont="1" applyBorder="1" applyAlignment="1" applyProtection="1">
      <alignment horizontal="center"/>
      <protection hidden="1"/>
    </xf>
    <xf numFmtId="0" fontId="19" fillId="0" borderId="9" xfId="1" applyFont="1" applyFill="1" applyBorder="1" applyAlignment="1" applyProtection="1">
      <alignment horizontal="center" vertical="center"/>
      <protection hidden="1"/>
    </xf>
    <xf numFmtId="0" fontId="19" fillId="0" borderId="0" xfId="1" applyFont="1" applyFill="1" applyBorder="1" applyAlignment="1" applyProtection="1">
      <alignment horizontal="center" vertical="center"/>
      <protection hidden="1"/>
    </xf>
    <xf numFmtId="0" fontId="9" fillId="0" borderId="0" xfId="6" applyFont="1" applyBorder="1" applyAlignment="1" applyProtection="1">
      <alignment horizontal="left" vertical="top" wrapText="1"/>
      <protection hidden="1"/>
    </xf>
    <xf numFmtId="0" fontId="9" fillId="0" borderId="8" xfId="1" applyBorder="1" applyAlignment="1" applyProtection="1">
      <alignment horizontal="center"/>
      <protection hidden="1"/>
    </xf>
    <xf numFmtId="0" fontId="9" fillId="0" borderId="9" xfId="1" applyBorder="1" applyAlignment="1" applyProtection="1">
      <alignment horizontal="center"/>
      <protection hidden="1"/>
    </xf>
    <xf numFmtId="0" fontId="9" fillId="0" borderId="14" xfId="1" applyBorder="1" applyAlignment="1" applyProtection="1">
      <alignment horizontal="center"/>
      <protection hidden="1"/>
    </xf>
    <xf numFmtId="0" fontId="9" fillId="0" borderId="15" xfId="1" applyBorder="1" applyAlignment="1" applyProtection="1">
      <alignment horizontal="center"/>
      <protection hidden="1"/>
    </xf>
    <xf numFmtId="0" fontId="16" fillId="0" borderId="30" xfId="1" applyFont="1" applyBorder="1" applyAlignment="1" applyProtection="1">
      <alignment horizontal="center" vertical="center"/>
      <protection hidden="1"/>
    </xf>
    <xf numFmtId="0" fontId="16" fillId="0" borderId="9" xfId="1" applyFont="1" applyBorder="1" applyAlignment="1" applyProtection="1">
      <alignment horizontal="center" vertical="center"/>
      <protection hidden="1"/>
    </xf>
    <xf numFmtId="0" fontId="16" fillId="0" borderId="10" xfId="1" applyFont="1" applyBorder="1" applyAlignment="1" applyProtection="1">
      <alignment horizontal="center" vertical="center"/>
      <protection hidden="1"/>
    </xf>
    <xf numFmtId="0" fontId="16" fillId="0" borderId="31" xfId="1" applyFont="1" applyBorder="1" applyAlignment="1" applyProtection="1">
      <alignment horizontal="center" vertical="center"/>
      <protection hidden="1"/>
    </xf>
    <xf numFmtId="0" fontId="16" fillId="0" borderId="15" xfId="1" applyFont="1" applyBorder="1" applyAlignment="1" applyProtection="1">
      <alignment horizontal="center" vertical="center"/>
      <protection hidden="1"/>
    </xf>
    <xf numFmtId="0" fontId="16" fillId="0" borderId="16" xfId="1" applyFont="1" applyBorder="1" applyAlignment="1" applyProtection="1">
      <alignment horizontal="center" vertical="center"/>
      <protection hidden="1"/>
    </xf>
    <xf numFmtId="0" fontId="9" fillId="4" borderId="32" xfId="1" applyFont="1" applyFill="1" applyBorder="1" applyAlignment="1" applyProtection="1">
      <alignment horizontal="center"/>
      <protection hidden="1"/>
    </xf>
    <xf numFmtId="0" fontId="9" fillId="4" borderId="33" xfId="1" applyFont="1" applyFill="1" applyBorder="1" applyAlignment="1" applyProtection="1">
      <alignment horizontal="center"/>
      <protection hidden="1"/>
    </xf>
    <xf numFmtId="0" fontId="9" fillId="4" borderId="34" xfId="1" applyFont="1" applyFill="1" applyBorder="1" applyAlignment="1" applyProtection="1">
      <alignment horizontal="center"/>
      <protection hidden="1"/>
    </xf>
    <xf numFmtId="0" fontId="18" fillId="0" borderId="35" xfId="1" applyFont="1" applyBorder="1" applyAlignment="1" applyProtection="1">
      <alignment horizontal="center"/>
      <protection hidden="1"/>
    </xf>
    <xf numFmtId="0" fontId="18" fillId="0" borderId="33" xfId="1" applyFont="1" applyBorder="1" applyAlignment="1" applyProtection="1">
      <alignment horizontal="center"/>
      <protection hidden="1"/>
    </xf>
    <xf numFmtId="0" fontId="18" fillId="0" borderId="34" xfId="1" applyFont="1" applyBorder="1" applyAlignment="1" applyProtection="1">
      <alignment horizontal="center"/>
      <protection hidden="1"/>
    </xf>
    <xf numFmtId="0" fontId="9" fillId="4" borderId="30" xfId="1" applyFill="1" applyBorder="1" applyAlignment="1" applyProtection="1">
      <alignment horizontal="center" vertical="center" wrapText="1"/>
      <protection hidden="1"/>
    </xf>
    <xf numFmtId="0" fontId="9" fillId="4" borderId="9" xfId="1" applyFill="1" applyBorder="1" applyAlignment="1" applyProtection="1">
      <alignment horizontal="center" vertical="center" wrapText="1"/>
      <protection hidden="1"/>
    </xf>
    <xf numFmtId="0" fontId="9" fillId="4" borderId="36" xfId="1" applyFill="1" applyBorder="1" applyAlignment="1" applyProtection="1">
      <alignment horizontal="center" vertical="center" wrapText="1"/>
      <protection hidden="1"/>
    </xf>
    <xf numFmtId="0" fontId="9" fillId="4" borderId="31" xfId="1" applyFill="1" applyBorder="1" applyAlignment="1" applyProtection="1">
      <alignment horizontal="center" vertical="center" wrapText="1"/>
      <protection hidden="1"/>
    </xf>
    <xf numFmtId="0" fontId="9" fillId="4" borderId="15" xfId="1" applyFill="1" applyBorder="1" applyAlignment="1" applyProtection="1">
      <alignment horizontal="center" vertical="center" wrapText="1"/>
      <protection hidden="1"/>
    </xf>
    <xf numFmtId="0" fontId="9" fillId="4" borderId="40" xfId="1" applyFill="1" applyBorder="1" applyAlignment="1" applyProtection="1">
      <alignment horizontal="center" vertical="center" wrapText="1"/>
      <protection hidden="1"/>
    </xf>
    <xf numFmtId="0" fontId="9" fillId="0" borderId="30" xfId="1" applyFont="1" applyBorder="1" applyAlignment="1" applyProtection="1">
      <alignment horizontal="center" vertical="center"/>
      <protection hidden="1"/>
    </xf>
    <xf numFmtId="0" fontId="9" fillId="0" borderId="9" xfId="1" applyBorder="1" applyAlignment="1" applyProtection="1">
      <alignment horizontal="center" vertical="center"/>
      <protection hidden="1"/>
    </xf>
    <xf numFmtId="0" fontId="9" fillId="0" borderId="10" xfId="1" applyBorder="1" applyAlignment="1" applyProtection="1">
      <alignment horizontal="center" vertical="center"/>
      <protection hidden="1"/>
    </xf>
    <xf numFmtId="0" fontId="9" fillId="0" borderId="31" xfId="1" applyBorder="1" applyAlignment="1" applyProtection="1">
      <alignment horizontal="center" vertical="center"/>
      <protection hidden="1"/>
    </xf>
    <xf numFmtId="0" fontId="9" fillId="0" borderId="15" xfId="1" applyBorder="1" applyAlignment="1" applyProtection="1">
      <alignment horizontal="center" vertical="center"/>
      <protection hidden="1"/>
    </xf>
    <xf numFmtId="0" fontId="9" fillId="0" borderId="16" xfId="1" applyBorder="1" applyAlignment="1" applyProtection="1">
      <alignment horizontal="center" vertical="center"/>
      <protection hidden="1"/>
    </xf>
    <xf numFmtId="0" fontId="9" fillId="4" borderId="37" xfId="1" applyFont="1" applyFill="1" applyBorder="1" applyAlignment="1" applyProtection="1">
      <alignment horizontal="center"/>
      <protection hidden="1"/>
    </xf>
    <xf numFmtId="0" fontId="9" fillId="4" borderId="38" xfId="1" applyFont="1" applyFill="1" applyBorder="1" applyAlignment="1" applyProtection="1">
      <alignment horizontal="center"/>
      <protection hidden="1"/>
    </xf>
    <xf numFmtId="0" fontId="9" fillId="4" borderId="39" xfId="1" applyFont="1" applyFill="1" applyBorder="1" applyAlignment="1" applyProtection="1">
      <alignment horizontal="center"/>
      <protection hidden="1"/>
    </xf>
    <xf numFmtId="166" fontId="18" fillId="0" borderId="24" xfId="0" applyNumberFormat="1" applyFont="1" applyBorder="1" applyAlignment="1" applyProtection="1">
      <alignment horizontal="right"/>
      <protection hidden="1"/>
    </xf>
    <xf numFmtId="166" fontId="18" fillId="0" borderId="25" xfId="0" applyNumberFormat="1" applyFont="1" applyBorder="1" applyAlignment="1" applyProtection="1">
      <alignment horizontal="right"/>
      <protection hidden="1"/>
    </xf>
    <xf numFmtId="166" fontId="18" fillId="0" borderId="26" xfId="0" applyNumberFormat="1" applyFont="1" applyBorder="1" applyAlignment="1" applyProtection="1">
      <alignment horizontal="right"/>
      <protection hidden="1"/>
    </xf>
    <xf numFmtId="0" fontId="9" fillId="0" borderId="29" xfId="1" applyFont="1" applyBorder="1" applyAlignment="1" applyProtection="1">
      <alignment horizontal="left"/>
      <protection hidden="1"/>
    </xf>
    <xf numFmtId="0" fontId="45" fillId="0" borderId="69" xfId="0" applyFont="1" applyBorder="1" applyAlignment="1" applyProtection="1">
      <alignment horizontal="center"/>
    </xf>
    <xf numFmtId="0" fontId="45" fillId="0" borderId="70" xfId="0" applyFont="1" applyBorder="1" applyAlignment="1" applyProtection="1">
      <alignment horizontal="center"/>
    </xf>
    <xf numFmtId="0" fontId="45" fillId="0" borderId="71" xfId="0" applyFont="1" applyBorder="1" applyAlignment="1" applyProtection="1">
      <alignment horizontal="center"/>
    </xf>
    <xf numFmtId="0" fontId="41" fillId="0" borderId="43" xfId="0" applyFont="1" applyFill="1" applyBorder="1" applyAlignment="1" applyProtection="1">
      <alignment horizontal="center" vertical="center"/>
      <protection locked="0"/>
    </xf>
    <xf numFmtId="0" fontId="41" fillId="0" borderId="26" xfId="0" applyFont="1" applyFill="1" applyBorder="1" applyAlignment="1" applyProtection="1">
      <alignment horizontal="center" vertical="center"/>
      <protection locked="0"/>
    </xf>
    <xf numFmtId="0" fontId="18" fillId="7" borderId="1" xfId="0" applyFont="1" applyFill="1" applyBorder="1" applyAlignment="1" applyProtection="1">
      <alignment horizontal="center" vertical="center"/>
      <protection hidden="1"/>
    </xf>
    <xf numFmtId="0" fontId="18" fillId="7" borderId="42" xfId="0" applyFont="1" applyFill="1" applyBorder="1" applyAlignment="1" applyProtection="1">
      <alignment horizontal="center" vertical="center"/>
      <protection hidden="1"/>
    </xf>
    <xf numFmtId="0" fontId="18" fillId="7" borderId="24" xfId="0" applyFont="1" applyFill="1" applyBorder="1" applyAlignment="1" applyProtection="1">
      <alignment horizontal="center" vertical="center"/>
      <protection hidden="1"/>
    </xf>
    <xf numFmtId="0" fontId="18" fillId="7" borderId="47" xfId="0" applyFont="1" applyFill="1" applyBorder="1" applyAlignment="1" applyProtection="1">
      <alignment horizontal="center" vertical="center"/>
      <protection hidden="1"/>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6" xfId="0" applyFont="1" applyFill="1" applyBorder="1" applyAlignment="1" applyProtection="1">
      <alignment horizontal="center" vertical="center"/>
      <protection locked="0"/>
    </xf>
    <xf numFmtId="0" fontId="54" fillId="2" borderId="8" xfId="0" applyFont="1" applyFill="1" applyBorder="1" applyAlignment="1" applyProtection="1">
      <alignment horizontal="center" vertical="center"/>
    </xf>
    <xf numFmtId="0" fontId="54" fillId="2" borderId="33"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wrapText="1"/>
    </xf>
    <xf numFmtId="0" fontId="4" fillId="3" borderId="47"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8" fillId="0" borderId="24" xfId="0" applyFont="1" applyBorder="1" applyAlignment="1" applyProtection="1">
      <alignment horizontal="center"/>
    </xf>
    <xf numFmtId="0" fontId="48" fillId="0" borderId="26" xfId="0" applyFont="1" applyBorder="1" applyAlignment="1" applyProtection="1">
      <alignment horizontal="center"/>
    </xf>
    <xf numFmtId="0" fontId="4" fillId="0" borderId="1" xfId="0" applyFont="1" applyBorder="1" applyAlignment="1" applyProtection="1">
      <alignment horizontal="center"/>
    </xf>
    <xf numFmtId="0" fontId="51" fillId="3" borderId="43" xfId="0" applyFont="1" applyFill="1" applyBorder="1" applyAlignment="1" applyProtection="1">
      <alignment horizontal="left"/>
    </xf>
    <xf numFmtId="0" fontId="51" fillId="3" borderId="26" xfId="0" applyFont="1" applyFill="1" applyBorder="1" applyAlignment="1" applyProtection="1">
      <alignment horizontal="left"/>
    </xf>
    <xf numFmtId="0" fontId="51" fillId="3" borderId="19" xfId="0" applyFont="1" applyFill="1" applyBorder="1" applyAlignment="1" applyProtection="1">
      <alignment horizontal="left" vertical="center" wrapText="1"/>
    </xf>
    <xf numFmtId="0" fontId="51" fillId="3" borderId="27" xfId="0" applyFont="1" applyFill="1" applyBorder="1" applyAlignment="1" applyProtection="1">
      <alignment horizontal="left" vertical="center" wrapText="1"/>
    </xf>
    <xf numFmtId="0" fontId="18" fillId="7" borderId="50" xfId="0" applyFont="1" applyFill="1" applyBorder="1" applyAlignment="1" applyProtection="1">
      <alignment horizontal="center" vertical="center"/>
      <protection hidden="1"/>
    </xf>
    <xf numFmtId="0" fontId="18" fillId="7" borderId="53" xfId="0" applyFont="1" applyFill="1" applyBorder="1" applyAlignment="1" applyProtection="1">
      <alignment horizontal="center" vertical="center"/>
      <protection hidden="1"/>
    </xf>
    <xf numFmtId="0" fontId="41" fillId="0" borderId="37" xfId="0" applyFont="1" applyFill="1" applyBorder="1" applyAlignment="1" applyProtection="1">
      <alignment horizontal="center" vertical="center"/>
      <protection locked="0"/>
    </xf>
    <xf numFmtId="0" fontId="41" fillId="0" borderId="39" xfId="0" applyFont="1" applyFill="1" applyBorder="1" applyAlignment="1" applyProtection="1">
      <alignment horizontal="center" vertical="center"/>
      <protection locked="0"/>
    </xf>
    <xf numFmtId="0" fontId="18" fillId="7" borderId="49" xfId="0" applyFont="1" applyFill="1" applyBorder="1" applyAlignment="1" applyProtection="1">
      <alignment horizontal="center" vertical="center"/>
      <protection hidden="1"/>
    </xf>
    <xf numFmtId="0" fontId="18" fillId="7" borderId="51" xfId="0" applyFont="1" applyFill="1" applyBorder="1" applyAlignment="1" applyProtection="1">
      <alignment horizontal="center" vertical="center"/>
      <protection hidden="1"/>
    </xf>
    <xf numFmtId="0" fontId="18" fillId="0" borderId="50"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0" fontId="54" fillId="2" borderId="52" xfId="0" applyFont="1" applyFill="1" applyBorder="1" applyAlignment="1" applyProtection="1">
      <alignment horizontal="center" vertical="center"/>
    </xf>
    <xf numFmtId="0" fontId="51" fillId="3" borderId="44" xfId="0" applyFont="1" applyFill="1" applyBorder="1" applyAlignment="1" applyProtection="1">
      <alignment horizontal="left"/>
    </xf>
    <xf numFmtId="0" fontId="51" fillId="3" borderId="1" xfId="0" applyFont="1" applyFill="1" applyBorder="1" applyAlignment="1" applyProtection="1">
      <alignment horizontal="left"/>
    </xf>
    <xf numFmtId="0" fontId="41" fillId="0" borderId="1" xfId="0" applyFont="1" applyFill="1" applyBorder="1" applyAlignment="1" applyProtection="1">
      <alignment horizontal="center" vertical="center"/>
      <protection locked="0"/>
    </xf>
    <xf numFmtId="0" fontId="41" fillId="0" borderId="42" xfId="0" applyFont="1" applyFill="1" applyBorder="1" applyAlignment="1" applyProtection="1">
      <alignment horizontal="center" vertical="center"/>
      <protection locked="0"/>
    </xf>
    <xf numFmtId="0" fontId="41" fillId="0" borderId="24"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wrapText="1"/>
    </xf>
    <xf numFmtId="0" fontId="0" fillId="0" borderId="8" xfId="0" applyFill="1" applyBorder="1" applyAlignment="1" applyProtection="1">
      <alignment horizontal="center"/>
    </xf>
    <xf numFmtId="0" fontId="0" fillId="0" borderId="36" xfId="0" applyFill="1" applyBorder="1" applyAlignment="1" applyProtection="1">
      <alignment horizontal="center"/>
    </xf>
    <xf numFmtId="0" fontId="0" fillId="0" borderId="45" xfId="0" applyFill="1" applyBorder="1" applyAlignment="1" applyProtection="1">
      <alignment horizontal="center"/>
    </xf>
    <xf numFmtId="0" fontId="0" fillId="0" borderId="2" xfId="0" applyFill="1" applyBorder="1" applyAlignment="1" applyProtection="1">
      <alignment horizontal="center"/>
    </xf>
    <xf numFmtId="0" fontId="41" fillId="0" borderId="1" xfId="0" applyFont="1" applyBorder="1" applyAlignment="1" applyProtection="1">
      <alignment horizontal="center"/>
      <protection hidden="1"/>
    </xf>
    <xf numFmtId="0" fontId="14" fillId="0" borderId="1" xfId="0" applyFont="1" applyBorder="1" applyAlignment="1" applyProtection="1">
      <alignment horizontal="center" vertical="center" wrapText="1"/>
      <protection hidden="1"/>
    </xf>
    <xf numFmtId="0" fontId="14" fillId="0" borderId="42" xfId="0" applyFont="1" applyBorder="1" applyAlignment="1" applyProtection="1">
      <alignment horizontal="center" vertical="center" wrapText="1"/>
      <protection hidden="1"/>
    </xf>
    <xf numFmtId="0" fontId="55" fillId="0" borderId="30" xfId="0" applyFont="1" applyFill="1" applyBorder="1" applyAlignment="1" applyProtection="1">
      <alignment horizontal="center" vertical="center"/>
    </xf>
    <xf numFmtId="0" fontId="55" fillId="0" borderId="9" xfId="0" applyFont="1" applyFill="1" applyBorder="1" applyAlignment="1" applyProtection="1">
      <alignment horizontal="center" vertical="center"/>
    </xf>
    <xf numFmtId="0" fontId="55" fillId="0" borderId="10" xfId="0" applyFont="1" applyFill="1" applyBorder="1" applyAlignment="1" applyProtection="1">
      <alignment horizontal="center" vertical="center"/>
    </xf>
    <xf numFmtId="0" fontId="55" fillId="0" borderId="6"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46" xfId="0" applyFont="1" applyFill="1" applyBorder="1" applyAlignment="1" applyProtection="1">
      <alignment horizontal="center" vertical="center"/>
    </xf>
    <xf numFmtId="0" fontId="52" fillId="0" borderId="28" xfId="9" applyFont="1" applyBorder="1" applyAlignment="1" applyProtection="1">
      <alignment horizontal="left"/>
      <protection hidden="1"/>
    </xf>
    <xf numFmtId="0" fontId="52" fillId="0" borderId="0" xfId="9" applyFont="1" applyBorder="1" applyAlignment="1" applyProtection="1">
      <alignment horizontal="left"/>
      <protection hidden="1"/>
    </xf>
    <xf numFmtId="0" fontId="52" fillId="0" borderId="29" xfId="9" applyFont="1" applyBorder="1" applyAlignment="1" applyProtection="1">
      <alignment horizontal="left"/>
      <protection hidden="1"/>
    </xf>
    <xf numFmtId="0" fontId="51" fillId="0" borderId="28" xfId="0" applyFont="1" applyBorder="1" applyAlignment="1" applyProtection="1">
      <alignment horizontal="left"/>
      <protection hidden="1"/>
    </xf>
    <xf numFmtId="0" fontId="51" fillId="0" borderId="0" xfId="0" applyFont="1" applyBorder="1" applyAlignment="1" applyProtection="1">
      <alignment horizontal="left"/>
      <protection hidden="1"/>
    </xf>
    <xf numFmtId="0" fontId="51" fillId="0" borderId="29" xfId="0" applyFont="1" applyBorder="1" applyAlignment="1" applyProtection="1">
      <alignment horizontal="left"/>
      <protection hidden="1"/>
    </xf>
    <xf numFmtId="0" fontId="18" fillId="0" borderId="50" xfId="0"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hidden="1"/>
    </xf>
    <xf numFmtId="0" fontId="41" fillId="0" borderId="29" xfId="0" applyFont="1" applyBorder="1" applyAlignment="1" applyProtection="1">
      <alignment horizontal="center" vertical="center" wrapText="1"/>
      <protection hidden="1"/>
    </xf>
    <xf numFmtId="169" fontId="61" fillId="7" borderId="6" xfId="5" applyNumberFormat="1" applyFont="1" applyFill="1" applyBorder="1" applyAlignment="1" applyProtection="1">
      <alignment horizontal="center" vertical="center"/>
      <protection hidden="1"/>
    </xf>
    <xf numFmtId="169" fontId="61" fillId="7" borderId="2" xfId="5" applyNumberFormat="1" applyFont="1" applyFill="1" applyBorder="1" applyAlignment="1" applyProtection="1">
      <alignment horizontal="center" vertical="center"/>
      <protection hidden="1"/>
    </xf>
    <xf numFmtId="0" fontId="41" fillId="0" borderId="24" xfId="0" applyFont="1" applyFill="1" applyBorder="1" applyAlignment="1" applyProtection="1">
      <alignment horizontal="center" vertical="center" wrapText="1"/>
      <protection locked="0"/>
    </xf>
    <xf numFmtId="0" fontId="41" fillId="0" borderId="26" xfId="0" applyFont="1" applyFill="1" applyBorder="1" applyAlignment="1" applyProtection="1">
      <alignment horizontal="center" vertical="center" wrapText="1"/>
      <protection locked="0"/>
    </xf>
    <xf numFmtId="0" fontId="41" fillId="0" borderId="47" xfId="0" applyFont="1" applyFill="1" applyBorder="1" applyAlignment="1" applyProtection="1">
      <alignment horizontal="center" vertical="center" wrapText="1"/>
      <protection locked="0"/>
    </xf>
    <xf numFmtId="0" fontId="41" fillId="0" borderId="50" xfId="0" applyFont="1" applyFill="1" applyBorder="1" applyAlignment="1" applyProtection="1">
      <alignment horizontal="center" vertical="center" wrapText="1"/>
      <protection locked="0"/>
    </xf>
    <xf numFmtId="0" fontId="41" fillId="0" borderId="38" xfId="0" applyFont="1" applyFill="1" applyBorder="1" applyAlignment="1" applyProtection="1">
      <alignment horizontal="center" vertical="center" wrapText="1"/>
      <protection locked="0"/>
    </xf>
    <xf numFmtId="0" fontId="41" fillId="0" borderId="39" xfId="0" applyFont="1" applyFill="1" applyBorder="1" applyAlignment="1" applyProtection="1">
      <alignment horizontal="center" vertical="center" wrapText="1"/>
      <protection locked="0"/>
    </xf>
    <xf numFmtId="0" fontId="41" fillId="0" borderId="53"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wrapText="1"/>
      <protection locked="0"/>
    </xf>
    <xf numFmtId="169" fontId="41" fillId="0" borderId="50" xfId="5" applyNumberFormat="1" applyFont="1" applyFill="1" applyBorder="1" applyAlignment="1" applyProtection="1">
      <alignment horizontal="center" vertical="center" wrapText="1"/>
      <protection locked="0"/>
    </xf>
    <xf numFmtId="169" fontId="41" fillId="0" borderId="39" xfId="5" applyNumberFormat="1" applyFont="1" applyFill="1" applyBorder="1" applyAlignment="1" applyProtection="1">
      <alignment horizontal="center" vertical="center" wrapText="1"/>
      <protection locked="0"/>
    </xf>
    <xf numFmtId="169" fontId="41" fillId="0" borderId="24" xfId="5" applyNumberFormat="1" applyFont="1" applyFill="1" applyBorder="1" applyAlignment="1" applyProtection="1">
      <alignment horizontal="center" vertical="center" wrapText="1"/>
      <protection locked="0"/>
    </xf>
    <xf numFmtId="169" fontId="41" fillId="0" borderId="26" xfId="5"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51" fillId="2" borderId="6" xfId="0" applyFont="1" applyFill="1" applyBorder="1" applyAlignment="1" applyProtection="1">
      <alignment horizontal="center" vertical="center" wrapText="1"/>
    </xf>
    <xf numFmtId="0" fontId="51" fillId="2" borderId="7" xfId="0" applyFont="1" applyFill="1" applyBorder="1" applyAlignment="1" applyProtection="1">
      <alignment horizontal="center" vertical="center" wrapText="1"/>
    </xf>
    <xf numFmtId="0" fontId="51" fillId="2" borderId="2"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0" borderId="8" xfId="0" applyBorder="1" applyAlignment="1" applyProtection="1">
      <alignment horizontal="center"/>
    </xf>
    <xf numFmtId="0" fontId="0" fillId="0" borderId="36" xfId="0" applyBorder="1" applyAlignment="1" applyProtection="1">
      <alignment horizontal="center"/>
    </xf>
    <xf numFmtId="0" fontId="0" fillId="0" borderId="45" xfId="0" applyBorder="1" applyAlignment="1" applyProtection="1">
      <alignment horizontal="center"/>
    </xf>
    <xf numFmtId="0" fontId="0" fillId="0" borderId="2" xfId="0" applyBorder="1" applyAlignment="1" applyProtection="1">
      <alignment horizontal="center"/>
    </xf>
    <xf numFmtId="0" fontId="4" fillId="2" borderId="35"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37" fillId="0" borderId="54" xfId="0" applyFont="1" applyBorder="1" applyAlignment="1" applyProtection="1">
      <alignment horizontal="center" vertical="center"/>
      <protection hidden="1"/>
    </xf>
    <xf numFmtId="0" fontId="37" fillId="0" borderId="55" xfId="0" applyFont="1" applyBorder="1" applyAlignment="1" applyProtection="1">
      <alignment horizontal="center" vertical="center"/>
      <protection hidden="1"/>
    </xf>
    <xf numFmtId="0" fontId="41" fillId="0" borderId="1" xfId="0" applyFont="1" applyFill="1" applyBorder="1" applyAlignment="1" applyProtection="1">
      <alignment horizontal="center"/>
      <protection locked="0"/>
    </xf>
    <xf numFmtId="0" fontId="55" fillId="0" borderId="30" xfId="0" applyFont="1" applyBorder="1" applyAlignment="1" applyProtection="1">
      <alignment horizontal="center" vertical="center"/>
    </xf>
    <xf numFmtId="0" fontId="55" fillId="0" borderId="9" xfId="0" applyFont="1" applyBorder="1" applyAlignment="1" applyProtection="1">
      <alignment horizontal="center" vertical="center"/>
    </xf>
    <xf numFmtId="0" fontId="55" fillId="0" borderId="10" xfId="0" applyFont="1" applyBorder="1" applyAlignment="1" applyProtection="1">
      <alignment horizontal="center" vertical="center"/>
    </xf>
    <xf numFmtId="0" fontId="55" fillId="0" borderId="6" xfId="0" applyFont="1" applyBorder="1" applyAlignment="1" applyProtection="1">
      <alignment horizontal="center" vertical="center"/>
    </xf>
    <xf numFmtId="0" fontId="55" fillId="0" borderId="7" xfId="0" applyFont="1" applyBorder="1" applyAlignment="1" applyProtection="1">
      <alignment horizontal="center" vertical="center"/>
    </xf>
    <xf numFmtId="0" fontId="55" fillId="0" borderId="46" xfId="0" applyFont="1" applyBorder="1" applyAlignment="1" applyProtection="1">
      <alignment horizontal="center" vertical="center"/>
    </xf>
    <xf numFmtId="0" fontId="41" fillId="0" borderId="24" xfId="0" applyFont="1" applyFill="1" applyBorder="1" applyAlignment="1" applyProtection="1">
      <alignment horizontal="center"/>
      <protection locked="0"/>
    </xf>
    <xf numFmtId="0" fontId="41" fillId="0" borderId="25" xfId="0" applyFont="1" applyFill="1" applyBorder="1" applyAlignment="1" applyProtection="1">
      <alignment horizontal="center"/>
      <protection locked="0"/>
    </xf>
    <xf numFmtId="0" fontId="41" fillId="0" borderId="26" xfId="0" applyFont="1" applyFill="1" applyBorder="1" applyAlignment="1" applyProtection="1">
      <alignment horizontal="center"/>
      <protection locked="0"/>
    </xf>
    <xf numFmtId="0" fontId="51" fillId="3" borderId="5" xfId="0" applyFont="1" applyFill="1" applyBorder="1" applyAlignment="1" applyProtection="1">
      <alignment horizontal="left" vertical="center" wrapText="1"/>
    </xf>
    <xf numFmtId="0" fontId="51" fillId="3" borderId="4" xfId="0" applyFont="1" applyFill="1" applyBorder="1" applyAlignment="1" applyProtection="1">
      <alignment horizontal="left" vertical="center" wrapText="1"/>
    </xf>
    <xf numFmtId="0" fontId="51" fillId="3" borderId="6" xfId="0" applyFont="1" applyFill="1" applyBorder="1" applyAlignment="1" applyProtection="1">
      <alignment horizontal="left" vertical="center" wrapText="1"/>
    </xf>
    <xf numFmtId="0" fontId="51" fillId="3" borderId="2" xfId="0" applyFont="1" applyFill="1" applyBorder="1" applyAlignment="1" applyProtection="1">
      <alignment horizontal="left" vertical="center" wrapText="1"/>
    </xf>
    <xf numFmtId="0" fontId="51" fillId="3" borderId="24" xfId="0" applyFont="1" applyFill="1" applyBorder="1" applyAlignment="1" applyProtection="1">
      <alignment horizontal="left"/>
    </xf>
    <xf numFmtId="0" fontId="41" fillId="0" borderId="25" xfId="0" applyFont="1" applyBorder="1" applyAlignment="1" applyProtection="1">
      <alignment horizontal="center"/>
      <protection hidden="1"/>
    </xf>
    <xf numFmtId="0" fontId="41" fillId="0" borderId="26" xfId="0" applyFont="1" applyBorder="1" applyAlignment="1" applyProtection="1">
      <alignment horizontal="center"/>
      <protection hidden="1"/>
    </xf>
    <xf numFmtId="0" fontId="4" fillId="2" borderId="36"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1" fillId="14" borderId="43" xfId="0" applyFont="1" applyFill="1" applyBorder="1" applyAlignment="1">
      <alignment horizontal="center" vertical="center" wrapText="1"/>
    </xf>
    <xf numFmtId="0" fontId="41" fillId="14" borderId="26" xfId="0" applyFont="1" applyFill="1" applyBorder="1" applyAlignment="1">
      <alignment horizontal="center" vertical="center" wrapText="1"/>
    </xf>
    <xf numFmtId="0" fontId="41" fillId="14" borderId="37" xfId="0" applyFont="1" applyFill="1" applyBorder="1" applyAlignment="1">
      <alignment horizontal="center" vertical="center" wrapText="1"/>
    </xf>
    <xf numFmtId="0" fontId="41" fillId="14" borderId="39"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6" fillId="2" borderId="67"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51" fillId="3" borderId="43" xfId="0" applyFont="1" applyFill="1" applyBorder="1" applyAlignment="1">
      <alignment horizontal="left"/>
    </xf>
    <xf numFmtId="0" fontId="51" fillId="3" borderId="26" xfId="0" applyFont="1" applyFill="1" applyBorder="1" applyAlignment="1">
      <alignment horizontal="left"/>
    </xf>
    <xf numFmtId="0" fontId="51" fillId="0" borderId="24" xfId="0" applyFont="1" applyBorder="1" applyAlignment="1" applyProtection="1">
      <alignment horizontal="center"/>
      <protection locked="0"/>
    </xf>
    <xf numFmtId="0" fontId="51" fillId="0" borderId="25" xfId="0" applyFont="1" applyBorder="1" applyAlignment="1" applyProtection="1">
      <alignment horizontal="center"/>
      <protection locked="0"/>
    </xf>
    <xf numFmtId="0" fontId="51" fillId="0" borderId="26" xfId="0" applyFont="1" applyBorder="1" applyAlignment="1" applyProtection="1">
      <alignment horizontal="center"/>
      <protection locked="0"/>
    </xf>
    <xf numFmtId="0" fontId="51" fillId="3" borderId="24" xfId="0" applyFont="1" applyFill="1" applyBorder="1" applyAlignment="1">
      <alignment horizontal="left"/>
    </xf>
    <xf numFmtId="0" fontId="51" fillId="0" borderId="47" xfId="0" applyFont="1" applyBorder="1" applyAlignment="1" applyProtection="1">
      <alignment horizontal="center"/>
      <protection locked="0"/>
    </xf>
    <xf numFmtId="0" fontId="0" fillId="0" borderId="8" xfId="0" applyBorder="1" applyAlignment="1">
      <alignment horizontal="center"/>
    </xf>
    <xf numFmtId="0" fontId="0" fillId="0" borderId="9" xfId="0" applyBorder="1" applyAlignment="1">
      <alignment horizontal="center"/>
    </xf>
    <xf numFmtId="0" fontId="0" fillId="0" borderId="45" xfId="0" applyBorder="1" applyAlignment="1">
      <alignment horizontal="center"/>
    </xf>
    <xf numFmtId="0" fontId="0" fillId="0" borderId="7" xfId="0" applyBorder="1" applyAlignment="1">
      <alignment horizontal="center"/>
    </xf>
    <xf numFmtId="0" fontId="51" fillId="3" borderId="1" xfId="0" applyFont="1" applyFill="1" applyBorder="1" applyAlignment="1">
      <alignment horizontal="left" vertical="center" wrapText="1"/>
    </xf>
    <xf numFmtId="0" fontId="37" fillId="0" borderId="5" xfId="0" applyFont="1" applyBorder="1" applyAlignment="1" applyProtection="1">
      <alignment horizontal="center" vertical="center"/>
      <protection hidden="1"/>
    </xf>
    <xf numFmtId="0" fontId="37" fillId="0" borderId="92" xfId="0" applyFont="1" applyBorder="1" applyAlignment="1" applyProtection="1">
      <alignment horizontal="center" vertical="center"/>
      <protection hidden="1"/>
    </xf>
    <xf numFmtId="0" fontId="37" fillId="0" borderId="6" xfId="0" applyFont="1" applyBorder="1" applyAlignment="1" applyProtection="1">
      <alignment horizontal="center" vertical="center"/>
      <protection hidden="1"/>
    </xf>
    <xf numFmtId="0" fontId="37" fillId="0" borderId="46" xfId="0" applyFont="1" applyBorder="1" applyAlignment="1" applyProtection="1">
      <alignment horizontal="center" vertical="center"/>
      <protection hidden="1"/>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55" fillId="0" borderId="7" xfId="0" applyFont="1" applyBorder="1" applyAlignment="1">
      <alignment horizontal="center" vertical="center"/>
    </xf>
    <xf numFmtId="0" fontId="55" fillId="0" borderId="46" xfId="0" applyFont="1" applyBorder="1" applyAlignment="1">
      <alignment horizontal="center" vertical="center"/>
    </xf>
    <xf numFmtId="0" fontId="41" fillId="0" borderId="0" xfId="0" applyFont="1" applyAlignment="1" applyProtection="1">
      <alignment horizontal="right"/>
    </xf>
    <xf numFmtId="0" fontId="51" fillId="3" borderId="24" xfId="0" applyFont="1" applyFill="1" applyBorder="1" applyProtection="1"/>
    <xf numFmtId="0" fontId="51" fillId="3" borderId="26" xfId="0" applyFont="1" applyFill="1" applyBorder="1" applyProtection="1"/>
    <xf numFmtId="0" fontId="41" fillId="0" borderId="43" xfId="0" applyFont="1" applyBorder="1" applyAlignment="1" applyProtection="1">
      <alignment horizontal="center" vertical="center" wrapText="1"/>
      <protection locked="0"/>
    </xf>
    <xf numFmtId="0" fontId="41" fillId="0" borderId="26" xfId="0" applyFont="1" applyBorder="1" applyAlignment="1" applyProtection="1">
      <alignment horizontal="center" vertical="center" wrapText="1"/>
      <protection locked="0"/>
    </xf>
    <xf numFmtId="170" fontId="41" fillId="0" borderId="24" xfId="0" applyNumberFormat="1" applyFont="1" applyBorder="1" applyAlignment="1" applyProtection="1">
      <alignment horizontal="center" vertical="center" wrapText="1"/>
      <protection locked="0"/>
    </xf>
    <xf numFmtId="170" fontId="41" fillId="0" borderId="26" xfId="0" applyNumberFormat="1" applyFont="1" applyBorder="1" applyAlignment="1" applyProtection="1">
      <alignment horizontal="center" vertical="center" wrapText="1"/>
      <protection locked="0"/>
    </xf>
    <xf numFmtId="2" fontId="41" fillId="7" borderId="25" xfId="0" applyNumberFormat="1" applyFont="1" applyFill="1" applyBorder="1" applyAlignment="1" applyProtection="1">
      <alignment horizontal="center" vertical="center" wrapText="1"/>
      <protection hidden="1"/>
    </xf>
    <xf numFmtId="2" fontId="41" fillId="7" borderId="26" xfId="0" applyNumberFormat="1" applyFont="1" applyFill="1" applyBorder="1" applyAlignment="1" applyProtection="1">
      <alignment horizontal="center" vertical="center" wrapText="1"/>
      <protection hidden="1"/>
    </xf>
    <xf numFmtId="0" fontId="41" fillId="0" borderId="37" xfId="0" applyFont="1" applyBorder="1" applyAlignment="1" applyProtection="1">
      <alignment horizontal="center" vertical="center" wrapText="1"/>
      <protection locked="0"/>
    </xf>
    <xf numFmtId="0" fontId="41" fillId="0" borderId="39" xfId="0" applyFont="1" applyBorder="1" applyAlignment="1" applyProtection="1">
      <alignment horizontal="center" vertical="center" wrapText="1"/>
      <protection locked="0"/>
    </xf>
    <xf numFmtId="170" fontId="41" fillId="0" borderId="50" xfId="0" applyNumberFormat="1" applyFont="1" applyBorder="1" applyAlignment="1" applyProtection="1">
      <alignment horizontal="center" vertical="center" wrapText="1"/>
      <protection locked="0"/>
    </xf>
    <xf numFmtId="170" fontId="41" fillId="0" borderId="39" xfId="0" applyNumberFormat="1" applyFont="1" applyBorder="1" applyAlignment="1" applyProtection="1">
      <alignment horizontal="center" vertical="center" wrapText="1"/>
      <protection locked="0"/>
    </xf>
    <xf numFmtId="2" fontId="41" fillId="7" borderId="38" xfId="0" applyNumberFormat="1" applyFont="1" applyFill="1" applyBorder="1" applyAlignment="1" applyProtection="1">
      <alignment horizontal="center" vertical="center" wrapText="1"/>
      <protection hidden="1"/>
    </xf>
    <xf numFmtId="2" fontId="41" fillId="7" borderId="39" xfId="0" applyNumberFormat="1" applyFont="1" applyFill="1" applyBorder="1" applyAlignment="1" applyProtection="1">
      <alignment horizontal="center" vertical="center" wrapText="1"/>
      <protection hidden="1"/>
    </xf>
    <xf numFmtId="0" fontId="76" fillId="13" borderId="72" xfId="0" applyFont="1" applyFill="1" applyBorder="1" applyAlignment="1" applyProtection="1">
      <alignment horizontal="center" vertical="center"/>
    </xf>
    <xf numFmtId="0" fontId="76" fillId="13" borderId="74" xfId="0" applyFont="1" applyFill="1" applyBorder="1" applyAlignment="1" applyProtection="1">
      <alignment horizontal="center" vertical="center"/>
    </xf>
    <xf numFmtId="0" fontId="76" fillId="9" borderId="72" xfId="0" applyFont="1" applyFill="1" applyBorder="1" applyAlignment="1" applyProtection="1">
      <alignment horizontal="center" vertical="center"/>
    </xf>
    <xf numFmtId="0" fontId="76" fillId="9" borderId="74" xfId="0" applyFont="1" applyFill="1" applyBorder="1" applyAlignment="1" applyProtection="1">
      <alignment horizontal="center" vertical="center"/>
    </xf>
    <xf numFmtId="0" fontId="76" fillId="9" borderId="81" xfId="0" applyFont="1" applyFill="1" applyBorder="1" applyAlignment="1" applyProtection="1">
      <alignment horizontal="center" vertical="center"/>
    </xf>
    <xf numFmtId="0" fontId="76" fillId="8" borderId="72" xfId="0" applyFont="1" applyFill="1" applyBorder="1" applyAlignment="1" applyProtection="1">
      <alignment horizontal="center" vertical="center"/>
    </xf>
    <xf numFmtId="0" fontId="76" fillId="8" borderId="74" xfId="0" applyFont="1" applyFill="1" applyBorder="1" applyAlignment="1" applyProtection="1">
      <alignment horizontal="center" vertical="center"/>
    </xf>
    <xf numFmtId="0" fontId="76" fillId="8" borderId="81" xfId="0" applyFont="1" applyFill="1" applyBorder="1" applyAlignment="1" applyProtection="1">
      <alignment horizontal="center" vertical="center"/>
    </xf>
    <xf numFmtId="0" fontId="76" fillId="10" borderId="72" xfId="0" applyFont="1" applyFill="1" applyBorder="1" applyAlignment="1" applyProtection="1">
      <alignment horizontal="center" vertical="center"/>
    </xf>
    <xf numFmtId="0" fontId="76" fillId="10" borderId="74" xfId="0" applyFont="1" applyFill="1" applyBorder="1" applyAlignment="1" applyProtection="1">
      <alignment horizontal="center" vertical="center"/>
    </xf>
    <xf numFmtId="0" fontId="76" fillId="0" borderId="72" xfId="0" applyFont="1" applyBorder="1" applyAlignment="1" applyProtection="1">
      <alignment horizontal="center" vertical="center"/>
    </xf>
    <xf numFmtId="0" fontId="76" fillId="0" borderId="74" xfId="0" applyFont="1" applyBorder="1" applyAlignment="1" applyProtection="1">
      <alignment horizontal="center" vertical="center"/>
    </xf>
    <xf numFmtId="0" fontId="4" fillId="2" borderId="67"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58" xfId="0" applyFont="1" applyBorder="1" applyAlignment="1" applyProtection="1">
      <alignment horizontal="center" vertical="center"/>
    </xf>
    <xf numFmtId="0" fontId="1" fillId="0" borderId="77" xfId="0" applyFont="1" applyBorder="1" applyAlignment="1" applyProtection="1">
      <alignment horizontal="center" vertical="center"/>
    </xf>
    <xf numFmtId="0" fontId="1" fillId="0" borderId="78" xfId="0" applyFont="1" applyBorder="1" applyAlignment="1" applyProtection="1">
      <alignment horizontal="center" vertical="center"/>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0" fillId="14" borderId="24" xfId="0" applyFill="1" applyBorder="1" applyAlignment="1" applyProtection="1">
      <alignment horizontal="center" vertical="center"/>
      <protection locked="0"/>
    </xf>
    <xf numFmtId="0" fontId="0" fillId="14" borderId="25" xfId="0" applyFill="1" applyBorder="1" applyAlignment="1" applyProtection="1">
      <alignment horizontal="center" vertical="center"/>
      <protection locked="0"/>
    </xf>
    <xf numFmtId="0" fontId="41" fillId="14" borderId="1" xfId="0" applyFont="1" applyFill="1" applyBorder="1" applyAlignment="1" applyProtection="1">
      <alignment horizontal="center" vertical="center"/>
      <protection locked="0"/>
    </xf>
    <xf numFmtId="0" fontId="41" fillId="14" borderId="42" xfId="0" applyFont="1" applyFill="1" applyBorder="1" applyAlignment="1" applyProtection="1">
      <alignment horizontal="center" vertical="center"/>
      <protection locked="0"/>
    </xf>
    <xf numFmtId="0" fontId="41" fillId="0" borderId="24" xfId="0" applyFont="1" applyBorder="1" applyAlignment="1" applyProtection="1">
      <alignment horizontal="center"/>
      <protection hidden="1"/>
    </xf>
    <xf numFmtId="0" fontId="51" fillId="3" borderId="5" xfId="0" applyFont="1" applyFill="1" applyBorder="1" applyAlignment="1" applyProtection="1">
      <alignment horizontal="center" vertical="center" wrapText="1"/>
    </xf>
    <xf numFmtId="0" fontId="51" fillId="3" borderId="4" xfId="0" applyFont="1" applyFill="1" applyBorder="1" applyAlignment="1" applyProtection="1">
      <alignment horizontal="center" vertical="center" wrapText="1"/>
    </xf>
    <xf numFmtId="0" fontId="51" fillId="3" borderId="6" xfId="0" applyFont="1" applyFill="1" applyBorder="1" applyAlignment="1" applyProtection="1">
      <alignment horizontal="center" vertical="center" wrapText="1"/>
    </xf>
    <xf numFmtId="0" fontId="51" fillId="3" borderId="2" xfId="0" applyFont="1" applyFill="1" applyBorder="1" applyAlignment="1" applyProtection="1">
      <alignment horizontal="center" vertical="center" wrapText="1"/>
    </xf>
    <xf numFmtId="0" fontId="14" fillId="0" borderId="1" xfId="0" applyFont="1" applyBorder="1" applyAlignment="1" applyProtection="1">
      <alignment horizontal="center" vertical="center"/>
      <protection hidden="1"/>
    </xf>
    <xf numFmtId="0" fontId="14" fillId="0" borderId="42" xfId="0" applyFont="1" applyBorder="1" applyAlignment="1" applyProtection="1">
      <alignment horizontal="center" vertical="center"/>
      <protection hidden="1"/>
    </xf>
    <xf numFmtId="0" fontId="41" fillId="14" borderId="24" xfId="0" applyFont="1" applyFill="1" applyBorder="1" applyAlignment="1" applyProtection="1">
      <alignment horizontal="center" vertical="center"/>
      <protection locked="0"/>
    </xf>
    <xf numFmtId="0" fontId="41" fillId="14" borderId="26" xfId="0" applyFont="1" applyFill="1" applyBorder="1" applyAlignment="1" applyProtection="1">
      <alignment horizontal="center" vertical="center"/>
      <protection locked="0"/>
    </xf>
    <xf numFmtId="0" fontId="65" fillId="0" borderId="32" xfId="1" applyFont="1" applyBorder="1" applyAlignment="1" applyProtection="1">
      <alignment horizontal="center" vertical="center" wrapText="1"/>
      <protection hidden="1"/>
    </xf>
    <xf numFmtId="0" fontId="65" fillId="0" borderId="33" xfId="1" applyFont="1" applyBorder="1" applyAlignment="1" applyProtection="1">
      <alignment horizontal="center" vertical="center" wrapText="1"/>
      <protection hidden="1"/>
    </xf>
    <xf numFmtId="0" fontId="65" fillId="0" borderId="52" xfId="1" applyFont="1" applyBorder="1" applyAlignment="1" applyProtection="1">
      <alignment horizontal="center" vertical="center" wrapText="1"/>
      <protection hidden="1"/>
    </xf>
    <xf numFmtId="0" fontId="65" fillId="0" borderId="30" xfId="1" applyFont="1" applyBorder="1" applyAlignment="1" applyProtection="1">
      <alignment horizontal="center" vertical="center" wrapText="1"/>
      <protection hidden="1"/>
    </xf>
    <xf numFmtId="0" fontId="65" fillId="0" borderId="9" xfId="1" applyFont="1" applyBorder="1" applyAlignment="1" applyProtection="1">
      <alignment horizontal="center" vertical="center" wrapText="1"/>
      <protection hidden="1"/>
    </xf>
    <xf numFmtId="0" fontId="65" fillId="0" borderId="36" xfId="1" applyFont="1" applyBorder="1" applyAlignment="1" applyProtection="1">
      <alignment horizontal="center" vertical="center" wrapText="1"/>
      <protection hidden="1"/>
    </xf>
    <xf numFmtId="0" fontId="66" fillId="6" borderId="45" xfId="1" applyFont="1" applyFill="1" applyBorder="1" applyAlignment="1" applyProtection="1">
      <alignment horizontal="center" wrapText="1"/>
      <protection hidden="1"/>
    </xf>
    <xf numFmtId="0" fontId="66" fillId="6" borderId="7" xfId="1" applyFont="1" applyFill="1" applyBorder="1" applyAlignment="1" applyProtection="1">
      <alignment horizontal="center" wrapText="1"/>
      <protection hidden="1"/>
    </xf>
    <xf numFmtId="0" fontId="66" fillId="6" borderId="46" xfId="1" applyFont="1" applyFill="1" applyBorder="1" applyAlignment="1" applyProtection="1">
      <alignment horizontal="center" wrapText="1"/>
      <protection hidden="1"/>
    </xf>
    <xf numFmtId="0" fontId="66" fillId="5" borderId="14" xfId="1" applyFont="1" applyFill="1" applyBorder="1" applyAlignment="1" applyProtection="1">
      <alignment horizontal="center" vertical="center" wrapText="1"/>
      <protection hidden="1"/>
    </xf>
    <xf numFmtId="0" fontId="66" fillId="5" borderId="15" xfId="1" applyFont="1" applyFill="1" applyBorder="1" applyAlignment="1" applyProtection="1">
      <alignment horizontal="center" vertical="center" wrapText="1"/>
      <protection hidden="1"/>
    </xf>
    <xf numFmtId="0" fontId="66" fillId="5" borderId="16" xfId="1" applyFont="1" applyFill="1" applyBorder="1" applyAlignment="1" applyProtection="1">
      <alignment horizontal="center" vertical="center" wrapText="1"/>
      <protection hidden="1"/>
    </xf>
    <xf numFmtId="0" fontId="66" fillId="6" borderId="45" xfId="1" applyFont="1" applyFill="1" applyBorder="1" applyAlignment="1" applyProtection="1">
      <alignment horizontal="center" vertical="center" wrapText="1"/>
      <protection hidden="1"/>
    </xf>
    <xf numFmtId="0" fontId="66" fillId="6" borderId="7" xfId="1" applyFont="1" applyFill="1" applyBorder="1" applyAlignment="1" applyProtection="1">
      <alignment horizontal="center" vertical="center" wrapText="1"/>
      <protection hidden="1"/>
    </xf>
    <xf numFmtId="0" fontId="66" fillId="6" borderId="46" xfId="1" applyFont="1" applyFill="1" applyBorder="1" applyAlignment="1" applyProtection="1">
      <alignment horizontal="center" vertical="center" wrapText="1"/>
      <protection hidden="1"/>
    </xf>
    <xf numFmtId="0" fontId="67" fillId="6" borderId="45" xfId="1" applyFont="1" applyFill="1" applyBorder="1" applyAlignment="1" applyProtection="1">
      <alignment horizontal="center" wrapText="1"/>
      <protection hidden="1"/>
    </xf>
    <xf numFmtId="0" fontId="67" fillId="6" borderId="7" xfId="1" applyFont="1" applyFill="1" applyBorder="1" applyAlignment="1" applyProtection="1">
      <alignment horizontal="center" wrapText="1"/>
      <protection hidden="1"/>
    </xf>
    <xf numFmtId="0" fontId="67" fillId="6" borderId="46" xfId="1" applyFont="1" applyFill="1" applyBorder="1" applyAlignment="1" applyProtection="1">
      <alignment horizontal="center" wrapText="1"/>
      <protection hidden="1"/>
    </xf>
  </cellXfs>
  <cellStyles count="11">
    <cellStyle name="Comma" xfId="5" builtinId="3"/>
    <cellStyle name="Comma 2" xfId="3" xr:uid="{00000000-0005-0000-0000-000001000000}"/>
    <cellStyle name="Comma 2 2" xfId="7" xr:uid="{00000000-0005-0000-0000-000002000000}"/>
    <cellStyle name="Hyperlink" xfId="9" builtinId="8"/>
    <cellStyle name="Normal" xfId="0" builtinId="0"/>
    <cellStyle name="Normal 2" xfId="1" xr:uid="{00000000-0005-0000-0000-000005000000}"/>
    <cellStyle name="Normal 3" xfId="10" xr:uid="{00000000-0005-0000-0000-000006000000}"/>
    <cellStyle name="Normal 4" xfId="2" xr:uid="{00000000-0005-0000-0000-000007000000}"/>
    <cellStyle name="Normal 4 2" xfId="6" xr:uid="{00000000-0005-0000-0000-000008000000}"/>
    <cellStyle name="Percent 2" xfId="4" xr:uid="{00000000-0005-0000-0000-000009000000}"/>
    <cellStyle name="Percent 2 2" xfId="8" xr:uid="{00000000-0005-0000-0000-00000A000000}"/>
  </cellStyles>
  <dxfs count="6">
    <dxf>
      <font>
        <color rgb="FF9C0006"/>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B050"/>
      </font>
    </dxf>
    <dxf>
      <font>
        <color rgb="FF9C0006"/>
      </font>
    </dxf>
    <dxf>
      <font>
        <color rgb="FF9C0006"/>
      </font>
      <fill>
        <patternFill>
          <bgColor rgb="FFFFC7CE"/>
        </patternFill>
      </fill>
    </dxf>
  </dxfs>
  <tableStyles count="0" defaultTableStyle="TableStyleMedium2" defaultPivotStyle="PivotStyleLight16"/>
  <colors>
    <mruColors>
      <color rgb="FFF8F8F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804861</xdr:colOff>
      <xdr:row>1</xdr:row>
      <xdr:rowOff>114299</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850" y="31750"/>
          <a:ext cx="893761" cy="3619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519111</xdr:colOff>
      <xdr:row>1</xdr:row>
      <xdr:rowOff>114299</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19051</xdr:colOff>
      <xdr:row>0</xdr:row>
      <xdr:rowOff>41276</xdr:rowOff>
    </xdr:from>
    <xdr:to>
      <xdr:col>3</xdr:col>
      <xdr:colOff>0</xdr:colOff>
      <xdr:row>1</xdr:row>
      <xdr:rowOff>123825</xdr:rowOff>
    </xdr:to>
    <xdr:pic>
      <xdr:nvPicPr>
        <xdr:cNvPr id="2" name="Picture 1">
          <a:extLst>
            <a:ext uri="{FF2B5EF4-FFF2-40B4-BE49-F238E27FC236}">
              <a16:creationId xmlns:a16="http://schemas.microsoft.com/office/drawing/2014/main" id="{5A503CE0-015E-40EE-909F-764782D8AD4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851" y="41276"/>
          <a:ext cx="1003299" cy="36194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0</xdr:row>
      <xdr:rowOff>31750</xdr:rowOff>
    </xdr:from>
    <xdr:to>
      <xdr:col>2</xdr:col>
      <xdr:colOff>419099</xdr:colOff>
      <xdr:row>1</xdr:row>
      <xdr:rowOff>114299</xdr:rowOff>
    </xdr:to>
    <xdr:pic>
      <xdr:nvPicPr>
        <xdr:cNvPr id="2" name="Picture 1">
          <a:extLst>
            <a:ext uri="{FF2B5EF4-FFF2-40B4-BE49-F238E27FC236}">
              <a16:creationId xmlns:a16="http://schemas.microsoft.com/office/drawing/2014/main" id="{8F7E0574-37D6-42A7-8F12-7A99BC6A9A1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849" y="31750"/>
          <a:ext cx="869950" cy="3619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vancouver.ca/energy-info-document" TargetMode="External"/><Relationship Id="rId2" Type="http://schemas.openxmlformats.org/officeDocument/2006/relationships/hyperlink" Target="http://vancouver.ca/home-property-development/energy-checklist-training-videos.aspx" TargetMode="External"/><Relationship Id="rId1" Type="http://schemas.openxmlformats.org/officeDocument/2006/relationships/hyperlink" Target="http://vancouver.ca/home-property-development/ashrae-2010-training-videos.aspx" TargetMode="External"/><Relationship Id="rId5" Type="http://schemas.openxmlformats.org/officeDocument/2006/relationships/printerSettings" Target="../printerSettings/printerSettings1.bin"/><Relationship Id="rId4" Type="http://schemas.openxmlformats.org/officeDocument/2006/relationships/hyperlink" Target="https://vancouver.ca/files/cov/energy-requirements-(June2019)-for-tenant-improvement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vancouver.ca/files/cov/building-energy-design-statements-NECB-projects.xlsx" TargetMode="External"/><Relationship Id="rId13" Type="http://schemas.openxmlformats.org/officeDocument/2006/relationships/drawing" Target="../drawings/drawing1.xml"/><Relationship Id="rId3" Type="http://schemas.openxmlformats.org/officeDocument/2006/relationships/hyperlink" Target="http://www.vancouver.ca/home-property-development/ashrae-2010-supporting-documents.aspx" TargetMode="External"/><Relationship Id="rId7" Type="http://schemas.openxmlformats.org/officeDocument/2006/relationships/hyperlink" Target="http://www.vancouver.ca/home-property-development/ashrae-2010-supporting-documents.aspx" TargetMode="External"/><Relationship Id="rId12" Type="http://schemas.openxmlformats.org/officeDocument/2006/relationships/printerSettings" Target="../printerSettings/printerSettings3.bin"/><Relationship Id="rId2" Type="http://schemas.openxmlformats.org/officeDocument/2006/relationships/hyperlink" Target="https://vancouver.ca/files/cov/alterations-language-supporting-necb2020-effective-sept-15-2025.pdf" TargetMode="External"/><Relationship Id="rId1" Type="http://schemas.openxmlformats.org/officeDocument/2006/relationships/hyperlink" Target="http://vancouver.ca/files/cov/building-envelope-energy-performance-comparison-calculator-2014-aug.xlsx" TargetMode="External"/><Relationship Id="rId6" Type="http://schemas.openxmlformats.org/officeDocument/2006/relationships/hyperlink" Target="https://vancouver.ca/files/cov/building-energy-design-statements-NECB-projects.xlsx" TargetMode="External"/><Relationship Id="rId11" Type="http://schemas.openxmlformats.org/officeDocument/2006/relationships/hyperlink" Target="http://vancouver.ca/files/cov/building-envelope-energy-performance-comparison-calculator-2014-aug.xlsx" TargetMode="External"/><Relationship Id="rId5" Type="http://schemas.openxmlformats.org/officeDocument/2006/relationships/hyperlink" Target="http://www.vancouver.ca/home-property-development/ashrae-2010-supporting-documents.aspx" TargetMode="External"/><Relationship Id="rId15" Type="http://schemas.openxmlformats.org/officeDocument/2006/relationships/comments" Target="../comments1.xml"/><Relationship Id="rId10" Type="http://schemas.openxmlformats.org/officeDocument/2006/relationships/hyperlink" Target="https://vancouver.ca/files/cov/building-energy-design-statements-NECB-projects.xlsx" TargetMode="External"/><Relationship Id="rId4" Type="http://schemas.openxmlformats.org/officeDocument/2006/relationships/hyperlink" Target="https://vancouver.ca/files/cov/building-energy-design-statements-NECB-projects.xlsx" TargetMode="External"/><Relationship Id="rId9" Type="http://schemas.openxmlformats.org/officeDocument/2006/relationships/hyperlink" Target="http://www.vancouver.ca/home-property-development/ashrae-2010-supporting-documents.aspx"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vancouver.ca/files/cov/building-energy-design-statements-NECB-projects.xlsx" TargetMode="External"/><Relationship Id="rId13" Type="http://schemas.openxmlformats.org/officeDocument/2006/relationships/vmlDrawing" Target="../drawings/vmlDrawing2.vml"/><Relationship Id="rId3" Type="http://schemas.openxmlformats.org/officeDocument/2006/relationships/hyperlink" Target="http://www.vancouver.ca/home-property-development/ashrae-2010-supporting-documents.aspx" TargetMode="External"/><Relationship Id="rId7" Type="http://schemas.openxmlformats.org/officeDocument/2006/relationships/hyperlink" Target="http://www.vancouver.ca/home-property-development/ashrae-2010-supporting-documents.aspx" TargetMode="External"/><Relationship Id="rId12" Type="http://schemas.openxmlformats.org/officeDocument/2006/relationships/drawing" Target="../drawings/drawing2.xml"/><Relationship Id="rId2" Type="http://schemas.openxmlformats.org/officeDocument/2006/relationships/hyperlink" Target="https://vancouver.ca/files/cov/alterations-language-supporting-necb2020-effective-sept-15-2025.pdf" TargetMode="External"/><Relationship Id="rId1" Type="http://schemas.openxmlformats.org/officeDocument/2006/relationships/hyperlink" Target="http://vancouver.ca/files/cov/building-envelope-energy-performance-comparison-calculator-2014-aug.xlsx" TargetMode="External"/><Relationship Id="rId6" Type="http://schemas.openxmlformats.org/officeDocument/2006/relationships/hyperlink" Target="https://vancouver.ca/files/cov/building-energy-design-statements-NECB-projects.xlsx" TargetMode="External"/><Relationship Id="rId11" Type="http://schemas.openxmlformats.org/officeDocument/2006/relationships/printerSettings" Target="../printerSettings/printerSettings4.bin"/><Relationship Id="rId5" Type="http://schemas.openxmlformats.org/officeDocument/2006/relationships/hyperlink" Target="http://www.vancouver.ca/home-property-development/ashrae-2010-supporting-documents.aspx" TargetMode="External"/><Relationship Id="rId10" Type="http://schemas.openxmlformats.org/officeDocument/2006/relationships/hyperlink" Target="https://vancouver.ca/files/cov/building-energy-design-statements-NECB-projects.xlsx" TargetMode="External"/><Relationship Id="rId4" Type="http://schemas.openxmlformats.org/officeDocument/2006/relationships/hyperlink" Target="https://vancouver.ca/files/cov/building-energy-design-statements-NECB-projects.xlsx" TargetMode="External"/><Relationship Id="rId9" Type="http://schemas.openxmlformats.org/officeDocument/2006/relationships/hyperlink" Target="http://www.vancouver.ca/home-property-development/ashrae-2010-supporting-documents.aspx" TargetMode="External"/><Relationship Id="rId1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vancouver.ca/files/cov/alterations-language-supporting-necb2015-effective-jul-1-2020.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04"/>
  <sheetViews>
    <sheetView showGridLines="0" tabSelected="1" zoomScaleNormal="100" workbookViewId="0">
      <selection activeCell="AH1" sqref="AH1"/>
    </sheetView>
  </sheetViews>
  <sheetFormatPr defaultColWidth="3.26953125" defaultRowHeight="12.5"/>
  <cols>
    <col min="1" max="16384" width="3.26953125" style="140"/>
  </cols>
  <sheetData>
    <row r="1" spans="1:41" ht="16.899999999999999" customHeight="1">
      <c r="A1" s="627" t="s">
        <v>663</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9"/>
      <c r="AH1" s="138"/>
      <c r="AI1" s="139"/>
      <c r="AJ1" s="139"/>
      <c r="AK1" s="139"/>
      <c r="AL1" s="139"/>
      <c r="AM1" s="139"/>
      <c r="AN1" s="139"/>
      <c r="AO1" s="139"/>
    </row>
    <row r="2" spans="1:41" ht="13.15"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3"/>
      <c r="AH2" s="138"/>
      <c r="AI2" s="139"/>
      <c r="AJ2" s="139"/>
      <c r="AK2" s="139"/>
      <c r="AL2" s="139"/>
      <c r="AM2" s="139"/>
      <c r="AN2" s="139"/>
      <c r="AO2" s="139"/>
    </row>
    <row r="3" spans="1:41" ht="13.15" customHeight="1">
      <c r="A3" s="9" t="s">
        <v>327</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8"/>
      <c r="AH3" s="138"/>
      <c r="AI3" s="139"/>
      <c r="AJ3" s="139"/>
      <c r="AK3" s="139"/>
      <c r="AL3" s="139"/>
      <c r="AM3" s="139"/>
      <c r="AN3" s="139"/>
      <c r="AO3" s="139"/>
    </row>
    <row r="4" spans="1:41" ht="5.25" customHeight="1">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c r="AH4" s="138"/>
      <c r="AI4" s="139"/>
      <c r="AJ4" s="139"/>
      <c r="AK4" s="139"/>
      <c r="AL4" s="139"/>
      <c r="AM4" s="139"/>
      <c r="AN4" s="139"/>
      <c r="AO4" s="139"/>
    </row>
    <row r="5" spans="1:41" ht="13.15" customHeight="1">
      <c r="A5" s="6"/>
      <c r="B5" s="630" t="s">
        <v>666</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1"/>
      <c r="AH5" s="138"/>
      <c r="AI5" s="139"/>
      <c r="AJ5" s="139"/>
      <c r="AK5" s="139"/>
      <c r="AL5" s="139"/>
      <c r="AM5" s="139"/>
      <c r="AN5" s="139"/>
      <c r="AO5" s="139"/>
    </row>
    <row r="6" spans="1:41" ht="13.15" customHeight="1">
      <c r="A6" s="6"/>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1"/>
      <c r="AH6" s="138"/>
      <c r="AI6" s="139"/>
      <c r="AJ6" s="139"/>
      <c r="AK6" s="139"/>
      <c r="AL6" s="139"/>
      <c r="AM6" s="139"/>
      <c r="AN6" s="139"/>
      <c r="AO6" s="139"/>
    </row>
    <row r="7" spans="1:41" ht="13.15" customHeight="1">
      <c r="A7" s="6"/>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1"/>
      <c r="AH7" s="138"/>
      <c r="AI7" s="139"/>
      <c r="AJ7" s="139"/>
      <c r="AK7" s="139"/>
      <c r="AL7" s="139"/>
      <c r="AM7" s="139"/>
      <c r="AN7" s="139"/>
      <c r="AO7" s="139"/>
    </row>
    <row r="8" spans="1:41" ht="13.15" customHeight="1">
      <c r="A8" s="6"/>
      <c r="B8" s="630"/>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1"/>
      <c r="AH8" s="138"/>
      <c r="AI8" s="139"/>
      <c r="AJ8" s="139"/>
      <c r="AK8" s="139"/>
      <c r="AL8" s="139"/>
      <c r="AM8" s="139"/>
      <c r="AN8" s="139"/>
      <c r="AO8" s="139"/>
    </row>
    <row r="9" spans="1:41" ht="13.15" customHeight="1">
      <c r="A9" s="150"/>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2"/>
      <c r="AH9" s="138"/>
      <c r="AI9" s="139"/>
      <c r="AJ9" s="139"/>
      <c r="AK9" s="139"/>
      <c r="AL9" s="139"/>
      <c r="AM9" s="139"/>
      <c r="AN9" s="139"/>
      <c r="AO9" s="139"/>
    </row>
    <row r="10" spans="1:41" ht="13.15" customHeight="1">
      <c r="A10" s="141"/>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3"/>
      <c r="AH10" s="138"/>
      <c r="AI10" s="139"/>
      <c r="AJ10" s="139"/>
      <c r="AK10" s="139"/>
      <c r="AL10" s="139"/>
      <c r="AM10" s="139"/>
      <c r="AN10" s="139"/>
      <c r="AO10" s="139"/>
    </row>
    <row r="11" spans="1:41" ht="13.15" customHeight="1">
      <c r="A11" s="620" t="s">
        <v>508</v>
      </c>
      <c r="B11" s="621"/>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2"/>
      <c r="AH11" s="138"/>
      <c r="AI11" s="139"/>
      <c r="AJ11" s="139"/>
      <c r="AK11" s="139"/>
      <c r="AL11" s="139"/>
      <c r="AM11" s="139"/>
      <c r="AN11" s="139"/>
      <c r="AO11" s="139"/>
    </row>
    <row r="12" spans="1:41" ht="13.4" customHeight="1">
      <c r="A12" s="141"/>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3"/>
      <c r="AH12" s="138"/>
      <c r="AI12" s="139"/>
      <c r="AJ12" s="139"/>
      <c r="AK12" s="139"/>
      <c r="AL12" s="139"/>
      <c r="AM12" s="139"/>
      <c r="AN12" s="139"/>
      <c r="AO12" s="139"/>
    </row>
    <row r="13" spans="1:41" ht="13.15" customHeight="1">
      <c r="A13" s="144" t="s">
        <v>509</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3"/>
      <c r="AH13" s="138"/>
      <c r="AI13" s="139"/>
      <c r="AJ13" s="139"/>
      <c r="AK13" s="139"/>
      <c r="AL13" s="139"/>
      <c r="AM13" s="139"/>
      <c r="AN13" s="139"/>
      <c r="AO13" s="139"/>
    </row>
    <row r="14" spans="1:41" ht="5.15"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3"/>
      <c r="AH14" s="138"/>
      <c r="AI14" s="139"/>
      <c r="AJ14" s="139"/>
      <c r="AK14" s="139"/>
      <c r="AL14" s="139"/>
      <c r="AM14" s="139"/>
      <c r="AN14" s="139"/>
      <c r="AO14" s="139"/>
    </row>
    <row r="15" spans="1:41" ht="13.4" customHeight="1">
      <c r="A15" s="141"/>
      <c r="B15" s="625" t="s">
        <v>510</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145"/>
      <c r="AH15" s="138"/>
      <c r="AI15" s="139"/>
      <c r="AJ15" s="139"/>
      <c r="AK15" s="139"/>
      <c r="AL15" s="139"/>
      <c r="AM15" s="139"/>
      <c r="AN15" s="139"/>
    </row>
    <row r="16" spans="1:41" ht="13.15" customHeight="1">
      <c r="A16" s="141"/>
      <c r="B16" s="625"/>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145"/>
      <c r="AH16" s="138"/>
      <c r="AI16" s="139"/>
      <c r="AJ16" s="139"/>
      <c r="AK16" s="139"/>
      <c r="AL16" s="139"/>
      <c r="AM16" s="139"/>
      <c r="AN16" s="139"/>
    </row>
    <row r="17" spans="1:41" ht="5.15" customHeight="1">
      <c r="A17" s="141"/>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5"/>
      <c r="AH17" s="138"/>
      <c r="AI17" s="139"/>
      <c r="AJ17" s="139"/>
      <c r="AK17" s="139"/>
      <c r="AL17" s="139"/>
      <c r="AM17" s="139"/>
      <c r="AN17" s="139"/>
    </row>
    <row r="18" spans="1:41" ht="13.15" customHeight="1">
      <c r="A18" s="141"/>
      <c r="B18" s="625" t="s">
        <v>511</v>
      </c>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145"/>
      <c r="AH18" s="138"/>
      <c r="AI18" s="139"/>
      <c r="AJ18" s="139"/>
      <c r="AK18" s="139"/>
      <c r="AL18" s="139"/>
      <c r="AM18" s="139"/>
      <c r="AN18" s="139"/>
    </row>
    <row r="19" spans="1:41" ht="13.15" customHeight="1">
      <c r="A19" s="141"/>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145"/>
      <c r="AH19" s="138"/>
      <c r="AI19" s="139"/>
      <c r="AJ19" s="139"/>
      <c r="AK19" s="139"/>
      <c r="AL19" s="139"/>
      <c r="AM19" s="139"/>
      <c r="AN19" s="139"/>
    </row>
    <row r="20" spans="1:41" ht="13.15" customHeight="1">
      <c r="A20" s="141"/>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145"/>
      <c r="AH20" s="138"/>
      <c r="AI20" s="139"/>
      <c r="AJ20" s="139"/>
      <c r="AK20" s="139"/>
      <c r="AL20" s="139"/>
      <c r="AM20" s="139"/>
      <c r="AN20" s="139"/>
    </row>
    <row r="21" spans="1:41" ht="13.15" customHeight="1">
      <c r="A21" s="141"/>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145"/>
      <c r="AH21" s="138"/>
      <c r="AI21" s="139"/>
      <c r="AJ21" s="139"/>
      <c r="AK21" s="139"/>
      <c r="AL21" s="139"/>
      <c r="AM21" s="139"/>
      <c r="AN21" s="139"/>
    </row>
    <row r="22" spans="1:41" ht="4.9000000000000004" customHeight="1">
      <c r="A22" s="141"/>
      <c r="B22" s="146"/>
      <c r="C22" s="142"/>
      <c r="D22" s="142"/>
      <c r="E22" s="142"/>
      <c r="F22" s="142"/>
      <c r="G22" s="142"/>
      <c r="H22" s="142"/>
      <c r="I22" s="142"/>
      <c r="J22" s="142"/>
      <c r="K22" s="142"/>
      <c r="L22" s="142"/>
      <c r="M22" s="142"/>
      <c r="N22" s="142"/>
      <c r="O22" s="142"/>
      <c r="P22" s="142"/>
      <c r="Q22" s="146"/>
      <c r="R22" s="142"/>
      <c r="S22" s="142"/>
      <c r="T22" s="142"/>
      <c r="U22" s="142"/>
      <c r="V22" s="142"/>
      <c r="W22" s="142"/>
      <c r="X22" s="142"/>
      <c r="Y22" s="142"/>
      <c r="Z22" s="142"/>
      <c r="AA22" s="142"/>
      <c r="AB22" s="142"/>
      <c r="AC22" s="142"/>
      <c r="AD22" s="142"/>
      <c r="AE22" s="142"/>
      <c r="AF22" s="142"/>
      <c r="AG22" s="145"/>
      <c r="AH22" s="138"/>
      <c r="AI22" s="139"/>
      <c r="AJ22" s="139"/>
      <c r="AK22" s="139"/>
      <c r="AL22" s="139"/>
      <c r="AM22" s="139"/>
      <c r="AN22" s="139"/>
    </row>
    <row r="23" spans="1:41" ht="13.15" customHeight="1">
      <c r="A23" s="141"/>
      <c r="B23" s="625" t="s">
        <v>512</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145"/>
      <c r="AH23" s="138"/>
      <c r="AI23" s="139"/>
      <c r="AJ23" s="139"/>
      <c r="AK23" s="139"/>
      <c r="AL23" s="139"/>
      <c r="AM23" s="139"/>
      <c r="AN23" s="139"/>
    </row>
    <row r="24" spans="1:41" ht="13.15" customHeight="1">
      <c r="A24" s="141"/>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145"/>
      <c r="AH24" s="138"/>
      <c r="AI24" s="139"/>
      <c r="AJ24" s="139"/>
      <c r="AK24" s="139"/>
      <c r="AL24" s="139"/>
      <c r="AM24" s="139"/>
      <c r="AN24" s="139"/>
    </row>
    <row r="25" spans="1:41" ht="4.9000000000000004" customHeight="1">
      <c r="A25" s="141"/>
      <c r="B25" s="146"/>
      <c r="C25" s="142"/>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2"/>
      <c r="AG25" s="145"/>
      <c r="AH25" s="138"/>
      <c r="AI25" s="139"/>
      <c r="AJ25" s="139"/>
      <c r="AK25" s="139"/>
      <c r="AL25" s="139"/>
      <c r="AM25" s="139"/>
      <c r="AN25" s="139"/>
    </row>
    <row r="26" spans="1:41" ht="13.15" customHeight="1">
      <c r="A26" s="141"/>
      <c r="B26" s="625" t="s">
        <v>513</v>
      </c>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148"/>
      <c r="AH26" s="138"/>
      <c r="AI26" s="139"/>
      <c r="AJ26" s="139"/>
      <c r="AK26" s="139"/>
      <c r="AL26" s="139"/>
      <c r="AM26" s="139"/>
      <c r="AN26" s="139"/>
      <c r="AO26" s="139"/>
    </row>
    <row r="27" spans="1:41" ht="13.15" customHeight="1">
      <c r="A27" s="141"/>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148"/>
      <c r="AH27" s="138"/>
      <c r="AI27" s="139"/>
      <c r="AJ27" s="139"/>
    </row>
    <row r="28" spans="1:41" ht="13.15" customHeight="1">
      <c r="A28" s="141"/>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148"/>
      <c r="AH28" s="138"/>
      <c r="AI28" s="139"/>
      <c r="AJ28" s="139"/>
    </row>
    <row r="29" spans="1:41" ht="13.15" customHeight="1">
      <c r="A29" s="141"/>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148"/>
      <c r="AH29" s="138"/>
      <c r="AI29" s="139"/>
      <c r="AJ29" s="139"/>
      <c r="AK29" s="139"/>
      <c r="AL29" s="139"/>
      <c r="AM29" s="139"/>
      <c r="AN29" s="139"/>
      <c r="AO29" s="139"/>
    </row>
    <row r="30" spans="1:41" ht="4.9000000000000004" customHeight="1">
      <c r="A30" s="141"/>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8"/>
      <c r="AH30" s="138"/>
      <c r="AI30" s="139"/>
      <c r="AJ30" s="139"/>
      <c r="AK30" s="139"/>
      <c r="AL30" s="139"/>
      <c r="AM30" s="139"/>
      <c r="AN30" s="139"/>
      <c r="AO30" s="139"/>
    </row>
    <row r="31" spans="1:41" ht="13.15" customHeight="1">
      <c r="A31" s="141"/>
      <c r="B31" s="149"/>
      <c r="C31" s="640" t="s">
        <v>514</v>
      </c>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148"/>
      <c r="AH31" s="138"/>
      <c r="AI31" s="139"/>
      <c r="AJ31" s="139"/>
      <c r="AK31" s="139"/>
      <c r="AL31" s="139"/>
      <c r="AM31" s="139"/>
      <c r="AN31" s="139"/>
      <c r="AO31" s="139"/>
    </row>
    <row r="32" spans="1:41" ht="13.15" customHeight="1">
      <c r="A32" s="150"/>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2"/>
      <c r="AH32" s="138"/>
      <c r="AI32" s="139"/>
      <c r="AJ32" s="139"/>
      <c r="AK32" s="139"/>
      <c r="AL32" s="139"/>
      <c r="AM32" s="139"/>
      <c r="AN32" s="139"/>
      <c r="AO32" s="139"/>
    </row>
    <row r="33" spans="1:41" ht="13.15" customHeight="1">
      <c r="A33" s="141"/>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3"/>
      <c r="AH33" s="139"/>
      <c r="AI33" s="139"/>
      <c r="AJ33" s="139"/>
      <c r="AK33" s="139"/>
      <c r="AL33" s="139"/>
      <c r="AM33" s="139"/>
      <c r="AN33" s="139"/>
      <c r="AO33" s="139"/>
    </row>
    <row r="34" spans="1:41" ht="13.15" customHeight="1">
      <c r="A34" s="620" t="s">
        <v>515</v>
      </c>
      <c r="B34" s="621"/>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2"/>
      <c r="AH34" s="139"/>
      <c r="AI34" s="139"/>
      <c r="AJ34" s="139"/>
      <c r="AK34" s="139"/>
      <c r="AL34" s="139"/>
      <c r="AM34" s="139"/>
      <c r="AN34" s="139"/>
      <c r="AO34" s="139"/>
    </row>
    <row r="35" spans="1:41" ht="13.4" customHeight="1">
      <c r="A35" s="141"/>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3"/>
      <c r="AH35" s="139"/>
      <c r="AI35" s="139"/>
      <c r="AJ35" s="139"/>
      <c r="AK35" s="139"/>
      <c r="AL35" s="139"/>
      <c r="AM35" s="139"/>
      <c r="AN35" s="139"/>
      <c r="AO35" s="139"/>
    </row>
    <row r="36" spans="1:41" ht="13.15" customHeight="1">
      <c r="A36" s="144" t="s">
        <v>516</v>
      </c>
      <c r="B36" s="142"/>
      <c r="C36" s="142"/>
      <c r="D36" s="142"/>
      <c r="E36" s="142"/>
      <c r="F36" s="142"/>
      <c r="G36" s="142"/>
      <c r="H36" s="142"/>
      <c r="I36" s="142"/>
      <c r="J36" s="142"/>
      <c r="K36" s="142"/>
      <c r="L36" s="142"/>
      <c r="Y36" s="142"/>
      <c r="Z36" s="142"/>
      <c r="AA36" s="142"/>
      <c r="AB36" s="142"/>
      <c r="AC36" s="142"/>
      <c r="AD36" s="142"/>
      <c r="AE36" s="142"/>
      <c r="AF36" s="142"/>
      <c r="AG36" s="143"/>
      <c r="AH36" s="139"/>
      <c r="AI36" s="139"/>
      <c r="AJ36" s="139"/>
      <c r="AK36" s="139"/>
      <c r="AL36" s="139"/>
      <c r="AM36" s="139"/>
      <c r="AN36" s="139"/>
      <c r="AO36" s="139"/>
    </row>
    <row r="37" spans="1:41" ht="5.15" customHeight="1">
      <c r="A37" s="141"/>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3"/>
      <c r="AH37" s="139"/>
      <c r="AI37" s="139"/>
      <c r="AJ37" s="139"/>
      <c r="AK37" s="139"/>
      <c r="AL37" s="139"/>
      <c r="AM37" s="139"/>
      <c r="AN37" s="139"/>
      <c r="AO37" s="139"/>
    </row>
    <row r="38" spans="1:41" ht="13.15" customHeight="1">
      <c r="A38" s="141"/>
      <c r="B38" s="625" t="s">
        <v>517</v>
      </c>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153"/>
      <c r="AI38" s="139"/>
      <c r="AJ38" s="139"/>
      <c r="AK38" s="139"/>
      <c r="AL38" s="139"/>
      <c r="AM38" s="139"/>
      <c r="AN38" s="139"/>
      <c r="AO38" s="139"/>
    </row>
    <row r="39" spans="1:41" ht="13.15" customHeight="1">
      <c r="A39" s="141"/>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153"/>
      <c r="AI39" s="139"/>
      <c r="AJ39" s="139"/>
      <c r="AK39" s="139"/>
      <c r="AL39" s="139"/>
      <c r="AM39" s="139"/>
      <c r="AN39" s="139"/>
      <c r="AO39" s="139"/>
    </row>
    <row r="40" spans="1:41" ht="5.15" customHeight="1">
      <c r="A40" s="141"/>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3"/>
      <c r="AH40" s="139"/>
      <c r="AI40" s="139"/>
      <c r="AJ40" s="139"/>
      <c r="AK40" s="139"/>
      <c r="AL40" s="139"/>
      <c r="AM40" s="139"/>
      <c r="AN40" s="139"/>
      <c r="AO40" s="139"/>
    </row>
    <row r="41" spans="1:41" ht="13.15" customHeight="1">
      <c r="A41" s="141"/>
      <c r="B41" s="142"/>
      <c r="C41" s="142"/>
      <c r="D41" s="641" t="s">
        <v>518</v>
      </c>
      <c r="E41" s="641"/>
      <c r="F41" s="641"/>
      <c r="G41" s="641"/>
      <c r="H41" s="641"/>
      <c r="I41" s="641"/>
      <c r="J41" s="641"/>
      <c r="K41" s="641"/>
      <c r="L41" s="641"/>
      <c r="M41" s="641"/>
      <c r="N41" s="641"/>
      <c r="O41" s="641"/>
      <c r="R41" s="142"/>
      <c r="S41" s="142"/>
      <c r="T41" s="142"/>
      <c r="U41" s="142"/>
      <c r="V41" s="142"/>
      <c r="W41" s="142"/>
      <c r="X41" s="142"/>
      <c r="Y41" s="142"/>
      <c r="Z41" s="142"/>
      <c r="AA41" s="142"/>
      <c r="AB41" s="142"/>
      <c r="AC41" s="142"/>
      <c r="AD41" s="142"/>
      <c r="AE41" s="142"/>
      <c r="AF41" s="142"/>
      <c r="AG41" s="143"/>
      <c r="AH41" s="139"/>
      <c r="AI41" s="139"/>
      <c r="AJ41" s="139"/>
      <c r="AK41" s="139"/>
      <c r="AL41" s="139"/>
      <c r="AM41" s="139"/>
      <c r="AN41" s="139"/>
      <c r="AO41" s="139"/>
    </row>
    <row r="42" spans="1:41" ht="13.15" customHeight="1">
      <c r="A42" s="150"/>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2"/>
      <c r="AH42" s="139"/>
      <c r="AI42" s="139"/>
      <c r="AJ42" s="139"/>
      <c r="AK42" s="139"/>
      <c r="AL42" s="139"/>
      <c r="AM42" s="139"/>
      <c r="AN42" s="139"/>
      <c r="AO42" s="139"/>
    </row>
    <row r="43" spans="1:41" ht="13.15" customHeight="1">
      <c r="A43" s="141"/>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3"/>
      <c r="AH43" s="139"/>
      <c r="AI43" s="139"/>
      <c r="AJ43" s="139"/>
      <c r="AK43" s="139"/>
      <c r="AL43" s="139"/>
      <c r="AM43" s="139"/>
      <c r="AN43" s="139"/>
      <c r="AO43" s="139"/>
    </row>
    <row r="44" spans="1:41" ht="13.15" customHeight="1">
      <c r="A44" s="620" t="s">
        <v>519</v>
      </c>
      <c r="B44" s="621"/>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2"/>
      <c r="AH44" s="139"/>
      <c r="AI44" s="139"/>
      <c r="AJ44" s="139"/>
      <c r="AK44" s="139"/>
      <c r="AL44" s="139"/>
      <c r="AM44" s="139"/>
      <c r="AN44" s="139"/>
      <c r="AO44" s="139"/>
    </row>
    <row r="45" spans="1:41" ht="13.15" customHeight="1">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48"/>
      <c r="AH45" s="139"/>
      <c r="AI45" s="139"/>
      <c r="AJ45" s="139"/>
      <c r="AK45" s="139"/>
      <c r="AL45" s="139"/>
      <c r="AM45" s="139"/>
      <c r="AN45" s="139"/>
      <c r="AO45" s="139"/>
    </row>
    <row r="46" spans="1:41" ht="13.15" customHeight="1">
      <c r="A46" s="144" t="s">
        <v>520</v>
      </c>
      <c r="B46" s="155"/>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7"/>
      <c r="AH46" s="139"/>
      <c r="AI46" s="139"/>
      <c r="AJ46" s="139"/>
      <c r="AK46" s="139"/>
      <c r="AL46" s="139"/>
      <c r="AM46" s="139"/>
      <c r="AN46" s="139"/>
      <c r="AO46" s="139"/>
    </row>
    <row r="47" spans="1:41" ht="5.15" customHeight="1">
      <c r="A47" s="144"/>
      <c r="B47" s="142"/>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9"/>
      <c r="AH47" s="139"/>
      <c r="AI47" s="139"/>
      <c r="AJ47" s="139"/>
      <c r="AK47" s="139"/>
      <c r="AL47" s="139"/>
      <c r="AM47" s="139"/>
      <c r="AN47" s="139"/>
      <c r="AO47" s="139"/>
    </row>
    <row r="48" spans="1:41" ht="13.15" customHeight="1">
      <c r="A48" s="141"/>
      <c r="B48" s="638" t="s">
        <v>677</v>
      </c>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9"/>
      <c r="AH48" s="139"/>
      <c r="AI48" s="139"/>
      <c r="AJ48" s="139"/>
      <c r="AK48" s="139"/>
      <c r="AL48" s="139"/>
      <c r="AM48" s="139"/>
      <c r="AN48" s="139"/>
      <c r="AO48" s="139"/>
    </row>
    <row r="49" spans="1:41" ht="13.15" customHeight="1">
      <c r="A49" s="141"/>
      <c r="B49" s="638"/>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9"/>
      <c r="AH49" s="139"/>
      <c r="AI49" s="139"/>
      <c r="AJ49" s="139"/>
      <c r="AK49" s="139"/>
      <c r="AL49" s="139"/>
      <c r="AM49" s="139"/>
      <c r="AN49" s="139"/>
      <c r="AO49" s="139"/>
    </row>
    <row r="50" spans="1:41" ht="5.15" customHeight="1">
      <c r="A50" s="141"/>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3"/>
      <c r="AH50" s="139"/>
      <c r="AI50" s="139"/>
      <c r="AJ50" s="139"/>
      <c r="AK50" s="139"/>
    </row>
    <row r="51" spans="1:41" ht="13.15" customHeight="1">
      <c r="A51" s="141"/>
      <c r="B51" s="638" t="s">
        <v>521</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9"/>
      <c r="AH51" s="139"/>
      <c r="AI51" s="139"/>
      <c r="AJ51" s="139"/>
      <c r="AK51" s="139"/>
    </row>
    <row r="52" spans="1:41" ht="13.15" customHeight="1">
      <c r="A52" s="153"/>
      <c r="B52" s="638"/>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9"/>
      <c r="AH52" s="139"/>
      <c r="AI52" s="139"/>
      <c r="AJ52" s="139"/>
      <c r="AK52" s="139"/>
    </row>
    <row r="53" spans="1:41" ht="13.15" customHeight="1">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53"/>
      <c r="AI53" s="139"/>
      <c r="AJ53" s="139"/>
      <c r="AK53" s="139"/>
    </row>
    <row r="54" spans="1:41" ht="13.15" customHeight="1">
      <c r="A54" s="141"/>
      <c r="B54" s="162" t="s">
        <v>522</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60"/>
      <c r="AH54" s="139"/>
      <c r="AI54" s="139"/>
      <c r="AJ54" s="139"/>
      <c r="AK54" s="139"/>
    </row>
    <row r="55" spans="1:41" ht="5.15" customHeight="1">
      <c r="A55" s="141"/>
      <c r="B55" s="162"/>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60"/>
      <c r="AH55" s="139"/>
      <c r="AI55" s="139"/>
      <c r="AJ55" s="139"/>
      <c r="AK55" s="139"/>
    </row>
    <row r="56" spans="1:41" ht="13.15" customHeight="1">
      <c r="A56" s="141"/>
      <c r="B56" s="638" t="s">
        <v>523</v>
      </c>
      <c r="C56" s="638"/>
      <c r="D56" s="638"/>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9"/>
      <c r="AH56" s="139"/>
      <c r="AI56" s="139"/>
      <c r="AJ56" s="139"/>
      <c r="AK56" s="139"/>
    </row>
    <row r="57" spans="1:41" ht="13.15" customHeight="1">
      <c r="A57" s="141"/>
      <c r="B57" s="638"/>
      <c r="C57" s="638"/>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9"/>
      <c r="AH57" s="139"/>
      <c r="AI57" s="139"/>
      <c r="AJ57" s="139"/>
      <c r="AK57" s="139"/>
    </row>
    <row r="58" spans="1:41" ht="5.15" customHeight="1">
      <c r="A58" s="141"/>
      <c r="B58" s="162"/>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60"/>
      <c r="AH58" s="139"/>
      <c r="AI58" s="139"/>
      <c r="AJ58" s="139"/>
      <c r="AK58" s="139"/>
    </row>
    <row r="59" spans="1:41" ht="13.15" customHeight="1">
      <c r="A59" s="141"/>
      <c r="B59" s="638" t="s">
        <v>524</v>
      </c>
      <c r="C59" s="638"/>
      <c r="D59" s="638"/>
      <c r="E59" s="638"/>
      <c r="F59" s="638"/>
      <c r="G59" s="638"/>
      <c r="H59" s="638"/>
      <c r="I59" s="638"/>
      <c r="J59" s="638"/>
      <c r="K59" s="638"/>
      <c r="L59" s="638"/>
      <c r="M59" s="638"/>
      <c r="N59" s="638"/>
      <c r="O59" s="638"/>
      <c r="P59" s="638"/>
      <c r="Q59" s="638"/>
      <c r="R59" s="638"/>
      <c r="S59" s="638"/>
      <c r="T59" s="638"/>
      <c r="U59" s="638"/>
      <c r="V59" s="638"/>
      <c r="W59" s="638"/>
      <c r="X59" s="638"/>
      <c r="Y59" s="638"/>
      <c r="Z59" s="638"/>
      <c r="AA59" s="638"/>
      <c r="AB59" s="638"/>
      <c r="AC59" s="638"/>
      <c r="AD59" s="638"/>
      <c r="AE59" s="638"/>
      <c r="AF59" s="638"/>
      <c r="AG59" s="639"/>
      <c r="AH59" s="139"/>
      <c r="AI59" s="139"/>
      <c r="AJ59" s="139"/>
      <c r="AK59" s="139"/>
    </row>
    <row r="60" spans="1:41" ht="13.15" customHeight="1">
      <c r="A60" s="141"/>
      <c r="B60" s="638"/>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c r="AE60" s="638"/>
      <c r="AF60" s="638"/>
      <c r="AG60" s="639"/>
      <c r="AH60" s="139"/>
      <c r="AI60" s="139"/>
      <c r="AJ60" s="139"/>
      <c r="AK60" s="139"/>
    </row>
    <row r="61" spans="1:41" ht="13.15" customHeight="1">
      <c r="A61" s="141"/>
      <c r="B61" s="638"/>
      <c r="C61" s="638"/>
      <c r="D61" s="638"/>
      <c r="E61" s="638"/>
      <c r="F61" s="638"/>
      <c r="G61" s="638"/>
      <c r="H61" s="638"/>
      <c r="I61" s="638"/>
      <c r="J61" s="638"/>
      <c r="K61" s="638"/>
      <c r="L61" s="638"/>
      <c r="M61" s="638"/>
      <c r="N61" s="638"/>
      <c r="O61" s="638"/>
      <c r="P61" s="638"/>
      <c r="Q61" s="638"/>
      <c r="R61" s="638"/>
      <c r="S61" s="638"/>
      <c r="T61" s="638"/>
      <c r="U61" s="638"/>
      <c r="V61" s="638"/>
      <c r="W61" s="638"/>
      <c r="X61" s="638"/>
      <c r="Y61" s="638"/>
      <c r="Z61" s="638"/>
      <c r="AA61" s="638"/>
      <c r="AB61" s="638"/>
      <c r="AC61" s="638"/>
      <c r="AD61" s="638"/>
      <c r="AE61" s="638"/>
      <c r="AF61" s="638"/>
      <c r="AG61" s="639"/>
      <c r="AH61" s="139"/>
      <c r="AI61" s="139"/>
      <c r="AJ61" s="139"/>
      <c r="AK61" s="139"/>
    </row>
    <row r="62" spans="1:41" ht="13.15" customHeight="1">
      <c r="A62" s="141"/>
      <c r="B62" s="638"/>
      <c r="C62" s="638"/>
      <c r="D62" s="638"/>
      <c r="E62" s="638"/>
      <c r="F62" s="638"/>
      <c r="G62" s="638"/>
      <c r="H62" s="638"/>
      <c r="I62" s="638"/>
      <c r="J62" s="638"/>
      <c r="K62" s="638"/>
      <c r="L62" s="638"/>
      <c r="M62" s="638"/>
      <c r="N62" s="638"/>
      <c r="O62" s="638"/>
      <c r="P62" s="638"/>
      <c r="Q62" s="638"/>
      <c r="R62" s="638"/>
      <c r="S62" s="638"/>
      <c r="T62" s="638"/>
      <c r="U62" s="638"/>
      <c r="V62" s="638"/>
      <c r="W62" s="638"/>
      <c r="X62" s="638"/>
      <c r="Y62" s="638"/>
      <c r="Z62" s="638"/>
      <c r="AA62" s="638"/>
      <c r="AB62" s="638"/>
      <c r="AC62" s="638"/>
      <c r="AD62" s="638"/>
      <c r="AE62" s="638"/>
      <c r="AF62" s="638"/>
      <c r="AG62" s="639"/>
      <c r="AH62" s="139"/>
      <c r="AI62" s="139"/>
      <c r="AJ62" s="139"/>
      <c r="AK62" s="139"/>
    </row>
    <row r="63" spans="1:41" ht="13.15" customHeight="1">
      <c r="A63" s="163"/>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5"/>
      <c r="AH63" s="139"/>
      <c r="AI63" s="139"/>
      <c r="AJ63" s="139"/>
      <c r="AK63" s="139"/>
    </row>
    <row r="64" spans="1:41" ht="13.15" customHeight="1">
      <c r="A64" s="334"/>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6"/>
      <c r="AH64" s="139"/>
      <c r="AI64" s="139"/>
      <c r="AJ64" s="139"/>
      <c r="AK64" s="139"/>
    </row>
    <row r="65" spans="1:37" ht="13.15" customHeight="1">
      <c r="A65" s="620" t="s">
        <v>525</v>
      </c>
      <c r="B65" s="621"/>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2"/>
      <c r="AH65" s="139"/>
      <c r="AI65" s="139"/>
      <c r="AJ65" s="139"/>
      <c r="AK65" s="139"/>
    </row>
    <row r="66" spans="1:37" ht="13.15" customHeight="1">
      <c r="A66" s="14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3"/>
      <c r="AH66" s="139"/>
      <c r="AI66" s="139"/>
      <c r="AJ66" s="139"/>
      <c r="AK66" s="139"/>
    </row>
    <row r="67" spans="1:37" ht="13.4" customHeight="1">
      <c r="A67" s="323" t="s">
        <v>648</v>
      </c>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5"/>
      <c r="AH67" s="333"/>
      <c r="AI67" s="139"/>
      <c r="AJ67" s="139"/>
      <c r="AK67" s="139"/>
    </row>
    <row r="68" spans="1:37" ht="5.25" customHeight="1">
      <c r="A68" s="323"/>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5"/>
      <c r="AH68" s="333"/>
      <c r="AI68" s="139"/>
      <c r="AJ68" s="139"/>
      <c r="AK68" s="139"/>
    </row>
    <row r="69" spans="1:37" ht="13.4" customHeight="1">
      <c r="A69" s="326"/>
      <c r="B69" s="327" t="s">
        <v>678</v>
      </c>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8"/>
      <c r="AH69" s="333"/>
      <c r="AI69" s="139"/>
      <c r="AJ69" s="139"/>
      <c r="AK69" s="139"/>
    </row>
    <row r="70" spans="1:37" ht="13.4" customHeight="1">
      <c r="A70" s="326"/>
      <c r="B70" s="310" t="s">
        <v>526</v>
      </c>
      <c r="C70" s="327" t="s">
        <v>649</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8"/>
      <c r="AH70" s="139"/>
      <c r="AI70" s="139"/>
      <c r="AJ70" s="139"/>
      <c r="AK70" s="139"/>
    </row>
    <row r="71" spans="1:37" ht="13.4" customHeight="1">
      <c r="A71" s="326"/>
      <c r="B71" s="310" t="s">
        <v>527</v>
      </c>
      <c r="C71" s="634" t="s">
        <v>528</v>
      </c>
      <c r="D71" s="634"/>
      <c r="E71" s="634"/>
      <c r="F71" s="634"/>
      <c r="G71" s="634"/>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5"/>
      <c r="AH71" s="139"/>
      <c r="AI71" s="139"/>
      <c r="AJ71" s="139"/>
      <c r="AK71" s="139"/>
    </row>
    <row r="72" spans="1:37" ht="13.4" customHeight="1">
      <c r="A72" s="326"/>
      <c r="B72" s="327"/>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5"/>
      <c r="AH72" s="139"/>
      <c r="AI72" s="139"/>
      <c r="AJ72" s="139"/>
      <c r="AK72" s="139"/>
    </row>
    <row r="73" spans="1:37" ht="5.25" customHeight="1">
      <c r="A73" s="326"/>
      <c r="B73" s="327"/>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30"/>
      <c r="AH73" s="169"/>
      <c r="AI73" s="169"/>
      <c r="AJ73" s="169"/>
      <c r="AK73" s="169"/>
    </row>
    <row r="74" spans="1:37" ht="13.4" customHeight="1">
      <c r="A74" s="326"/>
      <c r="B74" s="634" t="s">
        <v>650</v>
      </c>
      <c r="C74" s="634"/>
      <c r="D74" s="634"/>
      <c r="E74" s="634"/>
      <c r="F74" s="634"/>
      <c r="G74" s="634"/>
      <c r="H74" s="634"/>
      <c r="I74" s="634"/>
      <c r="J74" s="634"/>
      <c r="K74" s="634"/>
      <c r="L74" s="634"/>
      <c r="M74" s="634"/>
      <c r="N74" s="634"/>
      <c r="O74" s="634"/>
      <c r="P74" s="634"/>
      <c r="Q74" s="634"/>
      <c r="R74" s="634"/>
      <c r="S74" s="634"/>
      <c r="T74" s="634"/>
      <c r="U74" s="634"/>
      <c r="V74" s="634"/>
      <c r="W74" s="634"/>
      <c r="X74" s="634"/>
      <c r="Y74" s="634"/>
      <c r="Z74" s="634"/>
      <c r="AA74" s="634"/>
      <c r="AB74" s="634"/>
      <c r="AC74" s="634"/>
      <c r="AD74" s="634"/>
      <c r="AE74" s="634"/>
      <c r="AF74" s="634"/>
      <c r="AG74" s="635"/>
      <c r="AH74" s="169"/>
      <c r="AI74" s="169"/>
      <c r="AJ74" s="169"/>
      <c r="AK74" s="169"/>
    </row>
    <row r="75" spans="1:37" ht="13.4" customHeight="1">
      <c r="A75" s="326"/>
      <c r="B75" s="634"/>
      <c r="C75" s="634"/>
      <c r="D75" s="634"/>
      <c r="E75" s="634"/>
      <c r="F75" s="634"/>
      <c r="G75" s="634"/>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5"/>
      <c r="AH75" s="169"/>
      <c r="AI75" s="169"/>
      <c r="AJ75" s="169"/>
      <c r="AK75" s="169"/>
    </row>
    <row r="76" spans="1:37" ht="5.25" customHeight="1">
      <c r="A76" s="326"/>
      <c r="B76" s="327"/>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30"/>
      <c r="AH76" s="169"/>
      <c r="AI76" s="169"/>
      <c r="AJ76" s="169"/>
      <c r="AK76" s="169"/>
    </row>
    <row r="77" spans="1:37" ht="13.4" customHeight="1">
      <c r="A77" s="326"/>
      <c r="B77" s="327" t="s">
        <v>651</v>
      </c>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8"/>
      <c r="AH77" s="169"/>
      <c r="AI77" s="169"/>
      <c r="AJ77" s="169"/>
      <c r="AK77" s="169"/>
    </row>
    <row r="78" spans="1:37" ht="13.4" customHeight="1">
      <c r="A78" s="326"/>
      <c r="B78" s="310" t="s">
        <v>526</v>
      </c>
      <c r="C78" s="327" t="s">
        <v>679</v>
      </c>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8"/>
      <c r="AH78" s="169"/>
      <c r="AI78" s="169"/>
      <c r="AJ78" s="169"/>
      <c r="AK78" s="169"/>
    </row>
    <row r="79" spans="1:37" ht="13.4" customHeight="1">
      <c r="A79" s="326"/>
      <c r="B79" s="103"/>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8"/>
      <c r="AH79" s="169"/>
      <c r="AI79" s="169"/>
      <c r="AJ79" s="169"/>
      <c r="AK79" s="169"/>
    </row>
    <row r="80" spans="1:37" ht="13.4" customHeight="1">
      <c r="A80" s="323" t="s">
        <v>652</v>
      </c>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5"/>
      <c r="AH80" s="169"/>
      <c r="AI80" s="169"/>
      <c r="AJ80" s="169"/>
      <c r="AK80" s="169"/>
    </row>
    <row r="81" spans="1:37" ht="5.25" customHeight="1">
      <c r="A81" s="326"/>
      <c r="B81" s="324"/>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5"/>
      <c r="AH81" s="169"/>
      <c r="AI81" s="169"/>
      <c r="AJ81" s="169"/>
      <c r="AK81" s="169"/>
    </row>
    <row r="82" spans="1:37" ht="13.4" customHeight="1">
      <c r="A82" s="326"/>
      <c r="B82" s="324" t="s">
        <v>529</v>
      </c>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5"/>
      <c r="AH82" s="169"/>
      <c r="AI82" s="169"/>
      <c r="AJ82" s="169"/>
      <c r="AK82" s="169"/>
    </row>
    <row r="83" spans="1:37" ht="5.25" customHeight="1">
      <c r="A83" s="326"/>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5"/>
      <c r="AH83" s="169"/>
      <c r="AI83" s="169"/>
      <c r="AJ83" s="169"/>
      <c r="AK83" s="169"/>
    </row>
    <row r="84" spans="1:37" ht="13.4" customHeight="1">
      <c r="A84" s="326"/>
      <c r="B84" s="636" t="s">
        <v>680</v>
      </c>
      <c r="C84" s="636"/>
      <c r="D84" s="636"/>
      <c r="E84" s="636"/>
      <c r="F84" s="636"/>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7"/>
      <c r="AH84" s="169"/>
      <c r="AI84" s="169"/>
      <c r="AJ84" s="169"/>
      <c r="AK84" s="169"/>
    </row>
    <row r="85" spans="1:37" ht="13.4" customHeight="1">
      <c r="A85" s="326"/>
      <c r="B85" s="636"/>
      <c r="C85" s="636"/>
      <c r="D85" s="636"/>
      <c r="E85" s="636"/>
      <c r="F85" s="636"/>
      <c r="G85" s="636"/>
      <c r="H85" s="636"/>
      <c r="I85" s="636"/>
      <c r="J85" s="636"/>
      <c r="K85" s="636"/>
      <c r="L85" s="636"/>
      <c r="M85" s="636"/>
      <c r="N85" s="636"/>
      <c r="O85" s="636"/>
      <c r="P85" s="636"/>
      <c r="Q85" s="636"/>
      <c r="R85" s="636"/>
      <c r="S85" s="636"/>
      <c r="T85" s="636"/>
      <c r="U85" s="636"/>
      <c r="V85" s="636"/>
      <c r="W85" s="636"/>
      <c r="X85" s="636"/>
      <c r="Y85" s="636"/>
      <c r="Z85" s="636"/>
      <c r="AA85" s="636"/>
      <c r="AB85" s="636"/>
      <c r="AC85" s="636"/>
      <c r="AD85" s="636"/>
      <c r="AE85" s="636"/>
      <c r="AF85" s="636"/>
      <c r="AG85" s="637"/>
      <c r="AH85" s="169"/>
      <c r="AI85" s="169"/>
      <c r="AJ85" s="169"/>
      <c r="AK85" s="169"/>
    </row>
    <row r="86" spans="1:37" ht="13.4" customHeight="1">
      <c r="A86" s="326"/>
      <c r="B86" s="636"/>
      <c r="C86" s="636"/>
      <c r="D86" s="636"/>
      <c r="E86" s="636"/>
      <c r="F86" s="636"/>
      <c r="G86" s="636"/>
      <c r="H86" s="636"/>
      <c r="I86" s="636"/>
      <c r="J86" s="636"/>
      <c r="K86" s="636"/>
      <c r="L86" s="636"/>
      <c r="M86" s="636"/>
      <c r="N86" s="636"/>
      <c r="O86" s="636"/>
      <c r="P86" s="636"/>
      <c r="Q86" s="636"/>
      <c r="R86" s="636"/>
      <c r="S86" s="636"/>
      <c r="T86" s="636"/>
      <c r="U86" s="636"/>
      <c r="V86" s="636"/>
      <c r="W86" s="636"/>
      <c r="X86" s="636"/>
      <c r="Y86" s="636"/>
      <c r="Z86" s="636"/>
      <c r="AA86" s="636"/>
      <c r="AB86" s="636"/>
      <c r="AC86" s="636"/>
      <c r="AD86" s="636"/>
      <c r="AE86" s="636"/>
      <c r="AF86" s="636"/>
      <c r="AG86" s="637"/>
      <c r="AH86" s="169"/>
      <c r="AI86" s="169"/>
      <c r="AJ86" s="169"/>
      <c r="AK86" s="169"/>
    </row>
    <row r="87" spans="1:37" ht="13.4" customHeight="1">
      <c r="A87" s="326"/>
      <c r="B87" s="636"/>
      <c r="C87" s="636"/>
      <c r="D87" s="636"/>
      <c r="E87" s="636"/>
      <c r="F87" s="636"/>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7"/>
      <c r="AH87" s="169"/>
      <c r="AI87" s="169"/>
      <c r="AJ87" s="169"/>
      <c r="AK87" s="169"/>
    </row>
    <row r="88" spans="1:37" ht="5.25" customHeight="1">
      <c r="A88" s="326"/>
      <c r="B88" s="337"/>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1"/>
      <c r="AH88" s="169"/>
      <c r="AI88" s="169"/>
      <c r="AJ88" s="169"/>
      <c r="AK88" s="169"/>
    </row>
    <row r="89" spans="1:37" ht="13.4" customHeight="1">
      <c r="A89" s="326"/>
      <c r="B89" s="338" t="s">
        <v>530</v>
      </c>
      <c r="C89" s="337"/>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1"/>
      <c r="AH89" s="169"/>
      <c r="AI89" s="169"/>
      <c r="AJ89" s="169"/>
      <c r="AK89" s="169"/>
    </row>
    <row r="90" spans="1:37" ht="13.4" customHeight="1">
      <c r="A90" s="326"/>
      <c r="B90" s="337"/>
      <c r="C90" s="339" t="s">
        <v>526</v>
      </c>
      <c r="D90" s="338" t="s">
        <v>653</v>
      </c>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32"/>
      <c r="AH90" s="169"/>
      <c r="AI90" s="169"/>
      <c r="AJ90" s="169"/>
      <c r="AK90" s="169"/>
    </row>
    <row r="91" spans="1:37" ht="13.4" customHeight="1">
      <c r="A91" s="326"/>
      <c r="B91" s="337"/>
      <c r="C91" s="339" t="s">
        <v>527</v>
      </c>
      <c r="D91" s="324" t="s">
        <v>654</v>
      </c>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32"/>
      <c r="AH91" s="169"/>
      <c r="AI91" s="169"/>
      <c r="AJ91" s="169"/>
      <c r="AK91" s="169"/>
    </row>
    <row r="92" spans="1:37" ht="13.4" customHeight="1">
      <c r="A92" s="326"/>
      <c r="B92" s="337"/>
      <c r="C92" s="339" t="s">
        <v>531</v>
      </c>
      <c r="D92" s="324" t="s">
        <v>655</v>
      </c>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32"/>
      <c r="AH92" s="169"/>
      <c r="AI92" s="169"/>
      <c r="AJ92" s="169"/>
      <c r="AK92" s="169"/>
    </row>
    <row r="93" spans="1:37" ht="5.15" customHeight="1">
      <c r="A93" s="141"/>
      <c r="B93" s="340"/>
      <c r="C93" s="341"/>
      <c r="D93" s="142"/>
      <c r="E93" s="342"/>
      <c r="F93" s="342"/>
      <c r="G93" s="342"/>
      <c r="H93" s="342"/>
      <c r="I93" s="342"/>
      <c r="J93" s="342"/>
      <c r="K93" s="342"/>
      <c r="L93" s="342"/>
      <c r="M93" s="342"/>
      <c r="N93" s="342"/>
      <c r="O93" s="342"/>
      <c r="P93" s="342"/>
      <c r="Q93" s="342"/>
      <c r="R93" s="342"/>
      <c r="S93" s="342"/>
      <c r="T93" s="342"/>
      <c r="U93" s="342"/>
      <c r="V93" s="342"/>
      <c r="W93" s="342"/>
      <c r="X93" s="342"/>
      <c r="Y93" s="342"/>
      <c r="Z93" s="342"/>
      <c r="AA93" s="342"/>
      <c r="AB93" s="342"/>
      <c r="AC93" s="342"/>
      <c r="AD93" s="342"/>
      <c r="AE93" s="342"/>
      <c r="AF93" s="342"/>
      <c r="AG93" s="172"/>
      <c r="AH93" s="169"/>
      <c r="AI93" s="169"/>
      <c r="AJ93" s="169"/>
      <c r="AK93" s="169"/>
    </row>
    <row r="94" spans="1:37" ht="13.15" customHeight="1">
      <c r="A94" s="154"/>
      <c r="B94" s="623" t="s">
        <v>532</v>
      </c>
      <c r="C94" s="623"/>
      <c r="D94" s="623"/>
      <c r="E94" s="623"/>
      <c r="F94" s="623"/>
      <c r="G94" s="623"/>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4"/>
      <c r="AH94" s="169"/>
      <c r="AI94" s="169"/>
      <c r="AJ94" s="169"/>
      <c r="AK94" s="169"/>
    </row>
    <row r="95" spans="1:37" ht="13.15" customHeight="1">
      <c r="A95" s="154"/>
      <c r="B95" s="623"/>
      <c r="C95" s="623"/>
      <c r="D95" s="623"/>
      <c r="E95" s="623"/>
      <c r="F95" s="623"/>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4"/>
      <c r="AH95" s="169"/>
      <c r="AI95" s="169"/>
      <c r="AJ95" s="169"/>
      <c r="AK95" s="169"/>
    </row>
    <row r="96" spans="1:37" ht="5.15" customHeight="1">
      <c r="A96" s="154"/>
      <c r="B96" s="138"/>
      <c r="C96" s="180"/>
      <c r="D96" s="155"/>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172"/>
      <c r="AH96" s="169"/>
      <c r="AI96" s="169"/>
      <c r="AJ96" s="169"/>
      <c r="AK96" s="169"/>
    </row>
    <row r="97" spans="1:37" ht="13.15" customHeight="1">
      <c r="A97" s="154"/>
      <c r="B97" s="179" t="s">
        <v>533</v>
      </c>
      <c r="C97" s="342"/>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172"/>
      <c r="AH97" s="169"/>
      <c r="AI97" s="169"/>
      <c r="AJ97" s="169"/>
      <c r="AK97" s="169"/>
    </row>
    <row r="98" spans="1:37" ht="13.15" customHeight="1">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5"/>
      <c r="AH98" s="169"/>
      <c r="AI98" s="169"/>
      <c r="AJ98" s="169"/>
      <c r="AK98" s="169"/>
    </row>
    <row r="99" spans="1:37" ht="13.15" customHeight="1">
      <c r="A99" s="154"/>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8"/>
      <c r="AH99" s="169"/>
      <c r="AI99" s="169"/>
      <c r="AJ99" s="169"/>
      <c r="AK99" s="169"/>
    </row>
    <row r="100" spans="1:37" ht="13.15" customHeight="1">
      <c r="A100" s="154"/>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8"/>
      <c r="AH100" s="169"/>
      <c r="AI100" s="169"/>
      <c r="AJ100" s="169"/>
      <c r="AK100" s="169"/>
    </row>
    <row r="101" spans="1:37" ht="13.15" customHeight="1">
      <c r="A101" s="176" t="s">
        <v>534</v>
      </c>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8"/>
      <c r="AH101" s="169"/>
      <c r="AI101" s="169"/>
      <c r="AJ101" s="169"/>
      <c r="AK101" s="169"/>
    </row>
    <row r="102" spans="1:37" ht="5.15" customHeight="1">
      <c r="A102" s="141"/>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8"/>
      <c r="AH102" s="169"/>
      <c r="AI102" s="169"/>
      <c r="AJ102" s="169"/>
      <c r="AK102" s="169"/>
    </row>
    <row r="103" spans="1:37" ht="13.15" customHeight="1">
      <c r="A103" s="141"/>
      <c r="B103" s="615" t="s">
        <v>535</v>
      </c>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6"/>
      <c r="AH103" s="169"/>
      <c r="AI103" s="169"/>
      <c r="AJ103" s="169"/>
      <c r="AK103" s="169"/>
    </row>
    <row r="104" spans="1:37" ht="13.15" customHeight="1">
      <c r="A104" s="141"/>
      <c r="B104" s="615"/>
      <c r="C104" s="615"/>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6"/>
      <c r="AH104" s="169"/>
      <c r="AI104" s="169"/>
      <c r="AJ104" s="169"/>
      <c r="AK104" s="169"/>
    </row>
    <row r="105" spans="1:37" ht="5.15" customHeight="1">
      <c r="A105" s="141"/>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8"/>
      <c r="AH105" s="169"/>
      <c r="AI105" s="169"/>
      <c r="AJ105" s="169"/>
      <c r="AK105" s="169"/>
    </row>
    <row r="106" spans="1:37" ht="13.15" customHeight="1">
      <c r="A106" s="141"/>
      <c r="B106" s="615" t="s">
        <v>656</v>
      </c>
      <c r="C106" s="615"/>
      <c r="D106" s="615"/>
      <c r="E106" s="615"/>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6"/>
      <c r="AH106" s="169"/>
      <c r="AI106" s="169"/>
      <c r="AJ106" s="169"/>
      <c r="AK106" s="169"/>
    </row>
    <row r="107" spans="1:37" ht="13.15" customHeight="1">
      <c r="A107" s="141"/>
      <c r="B107" s="615"/>
      <c r="C107" s="615"/>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6"/>
      <c r="AH107" s="169"/>
      <c r="AI107" s="169"/>
      <c r="AJ107" s="169"/>
      <c r="AK107" s="169"/>
    </row>
    <row r="108" spans="1:37" ht="13.15" customHeight="1">
      <c r="A108" s="141"/>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8"/>
      <c r="AH108" s="169"/>
      <c r="AI108" s="169"/>
      <c r="AJ108" s="169"/>
      <c r="AK108" s="169"/>
    </row>
    <row r="109" spans="1:37" ht="13.15" customHeight="1">
      <c r="A109" s="141"/>
      <c r="B109" s="139"/>
      <c r="C109" s="177" t="s">
        <v>206</v>
      </c>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3"/>
      <c r="AH109" s="169"/>
      <c r="AI109" s="169"/>
      <c r="AJ109" s="169"/>
      <c r="AK109" s="169"/>
    </row>
    <row r="110" spans="1:37" ht="13.15" customHeight="1">
      <c r="A110" s="141"/>
      <c r="B110" s="139"/>
      <c r="C110" s="625" t="s">
        <v>664</v>
      </c>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6"/>
      <c r="AH110" s="169"/>
      <c r="AI110" s="169"/>
      <c r="AJ110" s="169"/>
      <c r="AK110" s="169"/>
    </row>
    <row r="111" spans="1:37" ht="13.15" customHeight="1">
      <c r="A111" s="141"/>
      <c r="B111" s="139"/>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6"/>
      <c r="AH111" s="169"/>
      <c r="AI111" s="169"/>
      <c r="AJ111" s="169"/>
      <c r="AK111" s="169"/>
    </row>
    <row r="112" spans="1:37" ht="13.15" customHeight="1">
      <c r="A112" s="141"/>
      <c r="B112" s="139"/>
      <c r="C112" s="625"/>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6"/>
      <c r="AH112" s="169"/>
      <c r="AI112" s="169"/>
      <c r="AJ112" s="169"/>
      <c r="AK112" s="169"/>
    </row>
    <row r="113" spans="1:37" ht="13.15" customHeight="1">
      <c r="A113" s="141"/>
      <c r="B113" s="139"/>
      <c r="C113" s="625"/>
      <c r="D113" s="625"/>
      <c r="E113" s="625"/>
      <c r="F113" s="625"/>
      <c r="G113" s="625"/>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6"/>
      <c r="AH113" s="169"/>
      <c r="AI113" s="169"/>
      <c r="AJ113" s="169"/>
      <c r="AK113" s="169"/>
    </row>
    <row r="114" spans="1:37" ht="13.15" customHeight="1">
      <c r="A114" s="141"/>
      <c r="B114" s="139"/>
      <c r="C114" s="625"/>
      <c r="D114" s="625"/>
      <c r="E114" s="625"/>
      <c r="F114" s="625"/>
      <c r="G114" s="625"/>
      <c r="H114" s="625"/>
      <c r="I114" s="625"/>
      <c r="J114" s="625"/>
      <c r="K114" s="625"/>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6"/>
      <c r="AH114" s="169"/>
      <c r="AI114" s="169"/>
      <c r="AJ114" s="169"/>
      <c r="AK114" s="169"/>
    </row>
    <row r="115" spans="1:37" ht="5.15" customHeight="1">
      <c r="A115" s="141"/>
      <c r="B115" s="139"/>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3"/>
      <c r="AH115" s="169"/>
      <c r="AI115" s="169"/>
      <c r="AJ115" s="169"/>
      <c r="AK115" s="169"/>
    </row>
    <row r="116" spans="1:37" ht="13.15" customHeight="1">
      <c r="A116" s="141"/>
      <c r="B116" s="139"/>
      <c r="C116" s="625" t="s">
        <v>536</v>
      </c>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6"/>
      <c r="AH116" s="169"/>
      <c r="AI116" s="169"/>
      <c r="AJ116" s="169"/>
      <c r="AK116" s="169"/>
    </row>
    <row r="117" spans="1:37" ht="13.15" customHeight="1">
      <c r="A117" s="141"/>
      <c r="B117" s="139"/>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6"/>
      <c r="AH117" s="169"/>
      <c r="AI117" s="169"/>
      <c r="AJ117" s="169"/>
      <c r="AK117" s="169"/>
    </row>
    <row r="118" spans="1:37" ht="5.15" customHeight="1">
      <c r="A118" s="141"/>
      <c r="B118" s="139"/>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3"/>
      <c r="AH118" s="169"/>
      <c r="AI118" s="169"/>
      <c r="AJ118" s="169"/>
      <c r="AK118" s="169"/>
    </row>
    <row r="119" spans="1:37" ht="13.15" customHeight="1">
      <c r="A119" s="141"/>
      <c r="B119" s="139"/>
      <c r="C119" s="146" t="s">
        <v>5</v>
      </c>
      <c r="D119" s="142" t="s">
        <v>537</v>
      </c>
      <c r="E119" s="142"/>
      <c r="F119" s="142"/>
      <c r="G119" s="142"/>
      <c r="H119" s="142"/>
      <c r="I119" s="142"/>
      <c r="J119" s="142"/>
      <c r="K119" s="142"/>
      <c r="L119" s="142"/>
      <c r="M119" s="142"/>
      <c r="N119" s="142"/>
      <c r="O119" s="142" t="s">
        <v>538</v>
      </c>
      <c r="P119" s="142"/>
      <c r="Q119" s="142"/>
      <c r="R119" s="142"/>
      <c r="S119" s="142"/>
      <c r="T119" s="142"/>
      <c r="U119" s="142"/>
      <c r="V119" s="142"/>
      <c r="W119" s="142"/>
      <c r="X119" s="142"/>
      <c r="Y119" s="142"/>
      <c r="Z119" s="142"/>
      <c r="AA119" s="142"/>
      <c r="AB119" s="142"/>
      <c r="AC119" s="142"/>
      <c r="AD119" s="142"/>
      <c r="AE119" s="142"/>
      <c r="AF119" s="142"/>
      <c r="AG119" s="143"/>
      <c r="AH119" s="169"/>
      <c r="AI119" s="169"/>
      <c r="AJ119" s="169"/>
      <c r="AK119" s="169"/>
    </row>
    <row r="120" spans="1:37" ht="5.15" customHeight="1">
      <c r="A120" s="141"/>
      <c r="B120" s="139"/>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3"/>
      <c r="AH120" s="169"/>
      <c r="AI120" s="169"/>
      <c r="AJ120" s="169"/>
      <c r="AK120" s="169"/>
    </row>
    <row r="121" spans="1:37" ht="13.15" customHeight="1">
      <c r="A121" s="141"/>
      <c r="B121" s="139"/>
      <c r="C121" s="146" t="s">
        <v>5</v>
      </c>
      <c r="D121" s="142" t="s">
        <v>539</v>
      </c>
      <c r="E121" s="142"/>
      <c r="F121" s="142"/>
      <c r="G121" s="142"/>
      <c r="H121" s="142"/>
      <c r="I121" s="142"/>
      <c r="J121" s="142"/>
      <c r="K121" s="142"/>
      <c r="L121" s="142"/>
      <c r="M121" s="142"/>
      <c r="N121" s="142"/>
      <c r="O121" s="625" t="s">
        <v>540</v>
      </c>
      <c r="P121" s="625"/>
      <c r="Q121" s="625"/>
      <c r="R121" s="625"/>
      <c r="S121" s="625"/>
      <c r="T121" s="625"/>
      <c r="U121" s="625"/>
      <c r="V121" s="625"/>
      <c r="W121" s="625"/>
      <c r="X121" s="625"/>
      <c r="Y121" s="625"/>
      <c r="Z121" s="625"/>
      <c r="AA121" s="625"/>
      <c r="AB121" s="625"/>
      <c r="AC121" s="625"/>
      <c r="AD121" s="625"/>
      <c r="AE121" s="625"/>
      <c r="AF121" s="625"/>
      <c r="AG121" s="626"/>
      <c r="AH121" s="169"/>
      <c r="AI121" s="169"/>
      <c r="AJ121" s="169"/>
      <c r="AK121" s="169"/>
    </row>
    <row r="122" spans="1:37" ht="13.15" customHeight="1">
      <c r="A122" s="141"/>
      <c r="B122" s="139"/>
      <c r="C122" s="142"/>
      <c r="D122" s="142"/>
      <c r="E122" s="142"/>
      <c r="F122" s="142"/>
      <c r="G122" s="142"/>
      <c r="H122" s="142"/>
      <c r="I122" s="142"/>
      <c r="J122" s="142"/>
      <c r="K122" s="142"/>
      <c r="L122" s="142"/>
      <c r="M122" s="142"/>
      <c r="N122" s="142"/>
      <c r="O122" s="625"/>
      <c r="P122" s="625"/>
      <c r="Q122" s="625"/>
      <c r="R122" s="625"/>
      <c r="S122" s="625"/>
      <c r="T122" s="625"/>
      <c r="U122" s="625"/>
      <c r="V122" s="625"/>
      <c r="W122" s="625"/>
      <c r="X122" s="625"/>
      <c r="Y122" s="625"/>
      <c r="Z122" s="625"/>
      <c r="AA122" s="625"/>
      <c r="AB122" s="625"/>
      <c r="AC122" s="625"/>
      <c r="AD122" s="625"/>
      <c r="AE122" s="625"/>
      <c r="AF122" s="625"/>
      <c r="AG122" s="626"/>
      <c r="AH122" s="169"/>
      <c r="AI122" s="169"/>
      <c r="AJ122" s="169"/>
      <c r="AK122" s="169"/>
    </row>
    <row r="123" spans="1:37" ht="5.15" customHeight="1">
      <c r="A123" s="141"/>
      <c r="B123" s="139"/>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3"/>
      <c r="AH123" s="169"/>
      <c r="AI123" s="169"/>
      <c r="AJ123" s="169"/>
      <c r="AK123" s="169"/>
    </row>
    <row r="124" spans="1:37" ht="13.15" customHeight="1">
      <c r="A124" s="141"/>
      <c r="B124" s="139"/>
      <c r="C124" s="146" t="s">
        <v>5</v>
      </c>
      <c r="D124" s="142" t="s">
        <v>541</v>
      </c>
      <c r="E124" s="142"/>
      <c r="F124" s="142"/>
      <c r="G124" s="142"/>
      <c r="H124" s="142"/>
      <c r="I124" s="142"/>
      <c r="J124" s="142"/>
      <c r="K124" s="142"/>
      <c r="L124" s="142"/>
      <c r="M124" s="142"/>
      <c r="N124" s="142"/>
      <c r="O124" s="625" t="s">
        <v>542</v>
      </c>
      <c r="P124" s="625"/>
      <c r="Q124" s="625"/>
      <c r="R124" s="625"/>
      <c r="S124" s="625"/>
      <c r="T124" s="625"/>
      <c r="U124" s="625"/>
      <c r="V124" s="625"/>
      <c r="W124" s="625"/>
      <c r="X124" s="625"/>
      <c r="Y124" s="625"/>
      <c r="Z124" s="625"/>
      <c r="AA124" s="625"/>
      <c r="AB124" s="625"/>
      <c r="AC124" s="625"/>
      <c r="AD124" s="625"/>
      <c r="AE124" s="625"/>
      <c r="AF124" s="625"/>
      <c r="AG124" s="626"/>
      <c r="AH124" s="169"/>
      <c r="AI124" s="169"/>
      <c r="AJ124" s="169"/>
      <c r="AK124" s="169"/>
    </row>
    <row r="125" spans="1:37" ht="13.15" customHeight="1">
      <c r="A125" s="141"/>
      <c r="B125" s="139"/>
      <c r="C125" s="146"/>
      <c r="D125" s="142"/>
      <c r="E125" s="142"/>
      <c r="F125" s="142"/>
      <c r="G125" s="142"/>
      <c r="H125" s="142"/>
      <c r="I125" s="142"/>
      <c r="J125" s="142"/>
      <c r="K125" s="142"/>
      <c r="L125" s="142"/>
      <c r="M125" s="142"/>
      <c r="N125" s="142"/>
      <c r="O125" s="625"/>
      <c r="P125" s="625"/>
      <c r="Q125" s="625"/>
      <c r="R125" s="625"/>
      <c r="S125" s="625"/>
      <c r="T125" s="625"/>
      <c r="U125" s="625"/>
      <c r="V125" s="625"/>
      <c r="W125" s="625"/>
      <c r="X125" s="625"/>
      <c r="Y125" s="625"/>
      <c r="Z125" s="625"/>
      <c r="AA125" s="625"/>
      <c r="AB125" s="625"/>
      <c r="AC125" s="625"/>
      <c r="AD125" s="625"/>
      <c r="AE125" s="625"/>
      <c r="AF125" s="625"/>
      <c r="AG125" s="626"/>
      <c r="AH125" s="169"/>
      <c r="AI125" s="169"/>
      <c r="AJ125" s="169"/>
      <c r="AK125" s="169"/>
    </row>
    <row r="126" spans="1:37" ht="13.15" customHeight="1">
      <c r="A126" s="141"/>
      <c r="B126" s="139"/>
      <c r="C126" s="146"/>
      <c r="D126" s="142"/>
      <c r="E126" s="142"/>
      <c r="F126" s="142"/>
      <c r="G126" s="142"/>
      <c r="H126" s="142"/>
      <c r="I126" s="142"/>
      <c r="J126" s="142"/>
      <c r="K126" s="142"/>
      <c r="L126" s="142"/>
      <c r="M126" s="142"/>
      <c r="N126" s="142"/>
      <c r="O126" s="625"/>
      <c r="P126" s="625"/>
      <c r="Q126" s="625"/>
      <c r="R126" s="625"/>
      <c r="S126" s="625"/>
      <c r="T126" s="625"/>
      <c r="U126" s="625"/>
      <c r="V126" s="625"/>
      <c r="W126" s="625"/>
      <c r="X126" s="625"/>
      <c r="Y126" s="625"/>
      <c r="Z126" s="625"/>
      <c r="AA126" s="625"/>
      <c r="AB126" s="625"/>
      <c r="AC126" s="625"/>
      <c r="AD126" s="625"/>
      <c r="AE126" s="625"/>
      <c r="AF126" s="625"/>
      <c r="AG126" s="626"/>
      <c r="AH126" s="169"/>
      <c r="AI126" s="169"/>
      <c r="AJ126" s="169"/>
      <c r="AK126" s="169"/>
    </row>
    <row r="127" spans="1:37" ht="5.15" customHeight="1">
      <c r="A127" s="141"/>
      <c r="B127" s="139"/>
      <c r="C127" s="146"/>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3"/>
      <c r="AH127" s="169"/>
      <c r="AI127" s="169"/>
      <c r="AJ127" s="169"/>
      <c r="AK127" s="169"/>
    </row>
    <row r="128" spans="1:37" ht="13.15" customHeight="1">
      <c r="A128" s="141"/>
      <c r="B128" s="139"/>
      <c r="C128" s="625" t="s">
        <v>543</v>
      </c>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c r="AA128" s="625"/>
      <c r="AB128" s="625"/>
      <c r="AC128" s="625"/>
      <c r="AD128" s="625"/>
      <c r="AE128" s="625"/>
      <c r="AF128" s="625"/>
      <c r="AG128" s="626"/>
      <c r="AH128" s="169"/>
      <c r="AI128" s="169"/>
      <c r="AJ128" s="169"/>
      <c r="AK128" s="169"/>
    </row>
    <row r="129" spans="1:37" ht="13.15" customHeight="1">
      <c r="A129" s="141"/>
      <c r="B129" s="139"/>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c r="AA129" s="625"/>
      <c r="AB129" s="625"/>
      <c r="AC129" s="625"/>
      <c r="AD129" s="625"/>
      <c r="AE129" s="625"/>
      <c r="AF129" s="625"/>
      <c r="AG129" s="626"/>
      <c r="AH129" s="169"/>
      <c r="AI129" s="169"/>
      <c r="AJ129" s="169"/>
      <c r="AK129" s="169"/>
    </row>
    <row r="130" spans="1:37" ht="13.15" customHeight="1">
      <c r="A130" s="141"/>
      <c r="B130" s="13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78"/>
      <c r="AH130" s="169"/>
      <c r="AI130" s="169"/>
      <c r="AJ130" s="169"/>
      <c r="AK130" s="169"/>
    </row>
    <row r="131" spans="1:37" ht="13.15" customHeight="1">
      <c r="A131" s="141"/>
      <c r="B131" s="139"/>
      <c r="C131" s="625" t="s">
        <v>665</v>
      </c>
      <c r="D131" s="625"/>
      <c r="E131" s="625"/>
      <c r="F131" s="625"/>
      <c r="G131" s="625"/>
      <c r="H131" s="625"/>
      <c r="I131" s="625"/>
      <c r="J131" s="625"/>
      <c r="K131" s="625"/>
      <c r="L131" s="625"/>
      <c r="M131" s="625"/>
      <c r="N131" s="625"/>
      <c r="O131" s="625"/>
      <c r="P131" s="625"/>
      <c r="Q131" s="625"/>
      <c r="R131" s="625"/>
      <c r="S131" s="625"/>
      <c r="T131" s="625"/>
      <c r="U131" s="625"/>
      <c r="V131" s="625"/>
      <c r="W131" s="625"/>
      <c r="X131" s="625"/>
      <c r="Y131" s="625"/>
      <c r="Z131" s="625"/>
      <c r="AA131" s="625"/>
      <c r="AB131" s="625"/>
      <c r="AC131" s="625"/>
      <c r="AD131" s="625"/>
      <c r="AE131" s="625"/>
      <c r="AF131" s="625"/>
      <c r="AG131" s="626"/>
      <c r="AH131" s="169"/>
      <c r="AI131" s="169"/>
      <c r="AJ131" s="169"/>
      <c r="AK131" s="169"/>
    </row>
    <row r="132" spans="1:37" ht="13.15" customHeight="1">
      <c r="A132" s="141"/>
      <c r="B132" s="139"/>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6"/>
      <c r="AH132" s="169"/>
      <c r="AI132" s="169"/>
      <c r="AJ132" s="169"/>
      <c r="AK132" s="169"/>
    </row>
    <row r="133" spans="1:37" ht="13.15" customHeight="1">
      <c r="A133" s="141"/>
      <c r="B133" s="139"/>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3"/>
      <c r="AH133" s="169"/>
      <c r="AI133" s="169"/>
      <c r="AJ133" s="169"/>
      <c r="AK133" s="169"/>
    </row>
    <row r="134" spans="1:37" ht="13.15" customHeight="1">
      <c r="A134" s="141"/>
      <c r="B134" s="139"/>
      <c r="C134" s="161" t="s">
        <v>215</v>
      </c>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3"/>
      <c r="AH134" s="169"/>
      <c r="AI134" s="169"/>
      <c r="AJ134" s="169"/>
      <c r="AK134" s="169"/>
    </row>
    <row r="135" spans="1:37" ht="13.15" customHeight="1">
      <c r="A135" s="141"/>
      <c r="B135" s="139"/>
      <c r="C135" s="625" t="s">
        <v>544</v>
      </c>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6"/>
      <c r="AH135" s="169"/>
      <c r="AI135" s="169"/>
      <c r="AJ135" s="169"/>
      <c r="AK135" s="169"/>
    </row>
    <row r="136" spans="1:37" ht="13.15" customHeight="1">
      <c r="A136" s="141"/>
      <c r="B136" s="139"/>
      <c r="C136" s="625"/>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5"/>
      <c r="AD136" s="625"/>
      <c r="AE136" s="625"/>
      <c r="AF136" s="625"/>
      <c r="AG136" s="626"/>
      <c r="AH136" s="169"/>
      <c r="AI136" s="169"/>
      <c r="AJ136" s="169"/>
      <c r="AK136" s="169"/>
    </row>
    <row r="137" spans="1:37" ht="5.15" customHeight="1">
      <c r="A137" s="141"/>
      <c r="B137" s="139"/>
      <c r="C137" s="161"/>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3"/>
      <c r="AH137" s="169"/>
      <c r="AI137" s="169"/>
      <c r="AJ137" s="169"/>
      <c r="AK137" s="169"/>
    </row>
    <row r="138" spans="1:37" ht="13.15" customHeight="1">
      <c r="A138" s="141"/>
      <c r="B138" s="139"/>
      <c r="C138" s="625" t="s">
        <v>545</v>
      </c>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6"/>
      <c r="AH138" s="169"/>
      <c r="AI138" s="169"/>
      <c r="AJ138" s="169"/>
      <c r="AK138" s="169"/>
    </row>
    <row r="139" spans="1:37" ht="13.15" customHeight="1">
      <c r="A139" s="141"/>
      <c r="B139" s="139"/>
      <c r="C139" s="625"/>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6"/>
      <c r="AH139" s="169"/>
      <c r="AI139" s="169"/>
      <c r="AJ139" s="169"/>
      <c r="AK139" s="169"/>
    </row>
    <row r="140" spans="1:37" ht="13.15" customHeight="1">
      <c r="A140" s="141"/>
      <c r="B140" s="139"/>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c r="AA140" s="625"/>
      <c r="AB140" s="625"/>
      <c r="AC140" s="625"/>
      <c r="AD140" s="625"/>
      <c r="AE140" s="625"/>
      <c r="AF140" s="625"/>
      <c r="AG140" s="626"/>
      <c r="AH140" s="169"/>
      <c r="AI140" s="169"/>
      <c r="AJ140" s="169"/>
      <c r="AK140" s="169"/>
    </row>
    <row r="141" spans="1:37" ht="13.15" customHeight="1">
      <c r="A141" s="141"/>
      <c r="B141" s="139"/>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6"/>
      <c r="AH141" s="169"/>
      <c r="AI141" s="169"/>
      <c r="AJ141" s="169"/>
      <c r="AK141" s="169"/>
    </row>
    <row r="142" spans="1:37" ht="13.15" customHeight="1">
      <c r="A142" s="141"/>
      <c r="B142" s="139"/>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5"/>
      <c r="AE142" s="625"/>
      <c r="AF142" s="625"/>
      <c r="AG142" s="626"/>
      <c r="AH142" s="169"/>
      <c r="AI142" s="169"/>
      <c r="AJ142" s="169"/>
      <c r="AK142" s="169"/>
    </row>
    <row r="143" spans="1:37" ht="13.15" customHeight="1">
      <c r="A143" s="173"/>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5"/>
      <c r="AH143" s="169"/>
      <c r="AI143" s="169"/>
      <c r="AJ143" s="169"/>
      <c r="AK143" s="169"/>
    </row>
    <row r="144" spans="1:37" ht="13.15" customHeight="1">
      <c r="A144" s="141"/>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8"/>
      <c r="AH144" s="169"/>
      <c r="AI144" s="169"/>
      <c r="AJ144" s="169"/>
      <c r="AK144" s="169"/>
    </row>
    <row r="145" spans="1:37" ht="13.15" customHeight="1">
      <c r="A145" s="141"/>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8"/>
      <c r="AH145" s="169"/>
      <c r="AI145" s="169"/>
      <c r="AJ145" s="169"/>
      <c r="AK145" s="169"/>
    </row>
    <row r="146" spans="1:37" ht="13.15" customHeight="1">
      <c r="A146" s="176" t="s">
        <v>681</v>
      </c>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8"/>
      <c r="AH146" s="169"/>
      <c r="AI146" s="169"/>
      <c r="AJ146" s="169"/>
      <c r="AK146" s="169"/>
    </row>
    <row r="147" spans="1:37" ht="5.15" customHeight="1">
      <c r="A147" s="176"/>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8"/>
      <c r="AH147" s="169"/>
      <c r="AI147" s="169"/>
      <c r="AJ147" s="169"/>
      <c r="AK147" s="169"/>
    </row>
    <row r="148" spans="1:37" ht="13.4" customHeight="1">
      <c r="A148" s="176"/>
      <c r="B148" s="615" t="s">
        <v>683</v>
      </c>
      <c r="C148" s="615"/>
      <c r="D148" s="615"/>
      <c r="E148" s="615"/>
      <c r="F148" s="615"/>
      <c r="G148" s="615"/>
      <c r="H148" s="615"/>
      <c r="I148" s="615"/>
      <c r="J148" s="615"/>
      <c r="K148" s="615"/>
      <c r="L148" s="615"/>
      <c r="M148" s="615"/>
      <c r="N148" s="615"/>
      <c r="O148" s="615"/>
      <c r="P148" s="615"/>
      <c r="Q148" s="615"/>
      <c r="R148" s="615"/>
      <c r="S148" s="615"/>
      <c r="T148" s="615"/>
      <c r="U148" s="615"/>
      <c r="V148" s="615"/>
      <c r="W148" s="615"/>
      <c r="X148" s="615"/>
      <c r="Y148" s="615"/>
      <c r="Z148" s="615"/>
      <c r="AA148" s="615"/>
      <c r="AB148" s="615"/>
      <c r="AC148" s="615"/>
      <c r="AD148" s="615"/>
      <c r="AE148" s="615"/>
      <c r="AF148" s="615"/>
      <c r="AG148" s="616"/>
      <c r="AH148" s="169"/>
      <c r="AI148" s="169"/>
      <c r="AJ148" s="169"/>
      <c r="AK148" s="169"/>
    </row>
    <row r="149" spans="1:37" ht="13.4" customHeight="1">
      <c r="A149" s="176"/>
      <c r="B149" s="615"/>
      <c r="C149" s="615"/>
      <c r="D149" s="615"/>
      <c r="E149" s="615"/>
      <c r="F149" s="615"/>
      <c r="G149" s="615"/>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6"/>
      <c r="AH149" s="169"/>
      <c r="AI149" s="169"/>
      <c r="AJ149" s="169"/>
      <c r="AK149" s="169"/>
    </row>
    <row r="150" spans="1:37" ht="5.15" customHeight="1">
      <c r="A150" s="176"/>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1"/>
      <c r="AH150" s="169"/>
      <c r="AI150" s="169"/>
      <c r="AJ150" s="169"/>
      <c r="AK150" s="169"/>
    </row>
    <row r="151" spans="1:37" ht="13.4" customHeight="1">
      <c r="A151" s="176"/>
      <c r="B151" s="615" t="s">
        <v>682</v>
      </c>
      <c r="C151" s="615"/>
      <c r="D151" s="615"/>
      <c r="E151" s="615"/>
      <c r="F151" s="615"/>
      <c r="G151" s="615"/>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6"/>
      <c r="AH151" s="169"/>
      <c r="AI151" s="169"/>
      <c r="AJ151" s="169"/>
      <c r="AK151" s="169"/>
    </row>
    <row r="152" spans="1:37" ht="13.4" customHeight="1">
      <c r="A152" s="176"/>
      <c r="B152" s="615"/>
      <c r="C152" s="615"/>
      <c r="D152" s="615"/>
      <c r="E152" s="615"/>
      <c r="F152" s="615"/>
      <c r="G152" s="615"/>
      <c r="H152" s="615"/>
      <c r="I152" s="615"/>
      <c r="J152" s="615"/>
      <c r="K152" s="615"/>
      <c r="L152" s="615"/>
      <c r="M152" s="615"/>
      <c r="N152" s="615"/>
      <c r="O152" s="615"/>
      <c r="P152" s="615"/>
      <c r="Q152" s="615"/>
      <c r="R152" s="615"/>
      <c r="S152" s="615"/>
      <c r="T152" s="615"/>
      <c r="U152" s="615"/>
      <c r="V152" s="615"/>
      <c r="W152" s="615"/>
      <c r="X152" s="615"/>
      <c r="Y152" s="615"/>
      <c r="Z152" s="615"/>
      <c r="AA152" s="615"/>
      <c r="AB152" s="615"/>
      <c r="AC152" s="615"/>
      <c r="AD152" s="615"/>
      <c r="AE152" s="615"/>
      <c r="AF152" s="615"/>
      <c r="AG152" s="616"/>
      <c r="AH152" s="169"/>
      <c r="AI152" s="169"/>
      <c r="AJ152" s="169"/>
      <c r="AK152" s="169"/>
    </row>
    <row r="153" spans="1:37" ht="13.4" customHeight="1">
      <c r="A153" s="176"/>
      <c r="B153" s="615"/>
      <c r="C153" s="615"/>
      <c r="D153" s="615"/>
      <c r="E153" s="615"/>
      <c r="F153" s="615"/>
      <c r="G153" s="615"/>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6"/>
      <c r="AH153" s="169"/>
      <c r="AI153" s="169"/>
      <c r="AJ153" s="169"/>
      <c r="AK153" s="169"/>
    </row>
    <row r="154" spans="1:37" ht="5.15" customHeight="1">
      <c r="A154" s="176"/>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8"/>
      <c r="AH154" s="169"/>
      <c r="AI154" s="169"/>
      <c r="AJ154" s="169"/>
      <c r="AK154" s="169"/>
    </row>
    <row r="155" spans="1:37" ht="13.15" customHeight="1">
      <c r="A155" s="176"/>
      <c r="B155" s="615" t="s">
        <v>657</v>
      </c>
      <c r="C155" s="615"/>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6"/>
      <c r="AH155" s="169"/>
      <c r="AI155" s="169"/>
      <c r="AJ155" s="169"/>
      <c r="AK155" s="169"/>
    </row>
    <row r="156" spans="1:37" ht="13.15" customHeight="1">
      <c r="A156" s="176"/>
      <c r="B156" s="615"/>
      <c r="C156" s="615"/>
      <c r="D156" s="615"/>
      <c r="E156" s="615"/>
      <c r="F156" s="615"/>
      <c r="G156" s="615"/>
      <c r="H156" s="615"/>
      <c r="I156" s="615"/>
      <c r="J156" s="615"/>
      <c r="K156" s="615"/>
      <c r="L156" s="615"/>
      <c r="M156" s="615"/>
      <c r="N156" s="615"/>
      <c r="O156" s="615"/>
      <c r="P156" s="615"/>
      <c r="Q156" s="615"/>
      <c r="R156" s="615"/>
      <c r="S156" s="615"/>
      <c r="T156" s="615"/>
      <c r="U156" s="615"/>
      <c r="V156" s="615"/>
      <c r="W156" s="615"/>
      <c r="X156" s="615"/>
      <c r="Y156" s="615"/>
      <c r="Z156" s="615"/>
      <c r="AA156" s="615"/>
      <c r="AB156" s="615"/>
      <c r="AC156" s="615"/>
      <c r="AD156" s="615"/>
      <c r="AE156" s="615"/>
      <c r="AF156" s="615"/>
      <c r="AG156" s="616"/>
      <c r="AH156" s="169"/>
      <c r="AI156" s="169"/>
      <c r="AJ156" s="169"/>
      <c r="AK156" s="169"/>
    </row>
    <row r="157" spans="1:37" ht="13.15" customHeight="1">
      <c r="A157" s="176"/>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1"/>
      <c r="AH157" s="169"/>
      <c r="AI157" s="169"/>
      <c r="AJ157" s="169"/>
      <c r="AK157" s="169"/>
    </row>
    <row r="158" spans="1:37" ht="13.15" customHeight="1">
      <c r="A158" s="166" t="s">
        <v>659</v>
      </c>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3"/>
      <c r="AH158" s="139"/>
      <c r="AI158" s="139"/>
      <c r="AJ158" s="139"/>
      <c r="AK158" s="139"/>
    </row>
    <row r="159" spans="1:37" ht="5.15" customHeight="1">
      <c r="A159" s="141"/>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3"/>
      <c r="AH159" s="139"/>
      <c r="AI159" s="139"/>
      <c r="AJ159" s="139"/>
      <c r="AK159" s="139"/>
    </row>
    <row r="160" spans="1:37" ht="13.15" customHeight="1">
      <c r="A160" s="141"/>
      <c r="B160" s="617" t="s">
        <v>658</v>
      </c>
      <c r="C160" s="61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9"/>
      <c r="AH160" s="139"/>
      <c r="AI160" s="139"/>
      <c r="AJ160" s="139"/>
      <c r="AK160" s="139"/>
    </row>
    <row r="161" spans="1:37" ht="13.15" customHeight="1">
      <c r="A161" s="141"/>
      <c r="B161" s="617"/>
      <c r="C161" s="61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9"/>
      <c r="AH161" s="139"/>
      <c r="AI161" s="139"/>
      <c r="AJ161" s="139"/>
      <c r="AK161" s="139"/>
    </row>
    <row r="162" spans="1:37" ht="13.15" customHeight="1">
      <c r="A162" s="141"/>
      <c r="B162" s="617"/>
      <c r="C162" s="61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9"/>
      <c r="AH162" s="139"/>
      <c r="AI162" s="139"/>
      <c r="AJ162" s="139"/>
      <c r="AK162" s="139"/>
    </row>
    <row r="163" spans="1:37" ht="13.15" customHeight="1">
      <c r="A163" s="141"/>
      <c r="B163" s="618"/>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9"/>
      <c r="AH163" s="139"/>
      <c r="AI163" s="139"/>
      <c r="AJ163" s="139"/>
      <c r="AK163" s="139"/>
    </row>
    <row r="164" spans="1:37" ht="13.4" customHeight="1">
      <c r="A164" s="141"/>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3"/>
      <c r="AH164" s="139"/>
      <c r="AI164" s="139"/>
      <c r="AJ164" s="139"/>
      <c r="AK164" s="139"/>
    </row>
    <row r="165" spans="1:37" ht="13.15" customHeight="1">
      <c r="A165" s="141"/>
      <c r="B165" s="139"/>
      <c r="C165" s="162" t="s">
        <v>546</v>
      </c>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3"/>
      <c r="AH165" s="139"/>
      <c r="AI165" s="139"/>
      <c r="AJ165" s="139"/>
      <c r="AK165" s="139"/>
    </row>
    <row r="166" spans="1:37" ht="13.15" customHeight="1">
      <c r="A166" s="141"/>
      <c r="B166" s="139"/>
      <c r="C166" s="625" t="s">
        <v>547</v>
      </c>
      <c r="D166" s="625"/>
      <c r="E166" s="625"/>
      <c r="F166" s="625"/>
      <c r="G166" s="625"/>
      <c r="H166" s="625"/>
      <c r="I166" s="625"/>
      <c r="J166" s="625"/>
      <c r="K166" s="625"/>
      <c r="L166" s="625"/>
      <c r="M166" s="625"/>
      <c r="N166" s="625"/>
      <c r="O166" s="625"/>
      <c r="P166" s="625"/>
      <c r="Q166" s="625"/>
      <c r="R166" s="625"/>
      <c r="S166" s="625"/>
      <c r="T166" s="625"/>
      <c r="U166" s="625"/>
      <c r="V166" s="625"/>
      <c r="W166" s="625"/>
      <c r="X166" s="625"/>
      <c r="Y166" s="625"/>
      <c r="Z166" s="625"/>
      <c r="AA166" s="625"/>
      <c r="AB166" s="625"/>
      <c r="AC166" s="625"/>
      <c r="AD166" s="625"/>
      <c r="AE166" s="625"/>
      <c r="AF166" s="625"/>
      <c r="AG166" s="626"/>
      <c r="AH166" s="139"/>
      <c r="AI166" s="139"/>
      <c r="AJ166" s="139"/>
      <c r="AK166" s="139"/>
    </row>
    <row r="167" spans="1:37" ht="13.15" customHeight="1">
      <c r="A167" s="141"/>
      <c r="B167" s="139"/>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3"/>
      <c r="AH167" s="139"/>
      <c r="AI167" s="139"/>
      <c r="AJ167" s="139"/>
      <c r="AK167" s="139"/>
    </row>
    <row r="168" spans="1:37" ht="13.15" customHeight="1">
      <c r="A168" s="141"/>
      <c r="B168" s="139"/>
      <c r="C168" s="162" t="s">
        <v>548</v>
      </c>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3"/>
      <c r="AH168" s="139"/>
      <c r="AI168" s="139"/>
      <c r="AJ168" s="139"/>
      <c r="AK168" s="139"/>
    </row>
    <row r="169" spans="1:37" ht="13.15" customHeight="1">
      <c r="A169" s="141"/>
      <c r="B169" s="139"/>
      <c r="C169" s="625" t="s">
        <v>549</v>
      </c>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5"/>
      <c r="AB169" s="625"/>
      <c r="AC169" s="625"/>
      <c r="AD169" s="625"/>
      <c r="AE169" s="625"/>
      <c r="AF169" s="625"/>
      <c r="AG169" s="626"/>
      <c r="AH169" s="139"/>
      <c r="AI169" s="139"/>
      <c r="AJ169" s="139"/>
      <c r="AK169" s="139"/>
    </row>
    <row r="170" spans="1:37" ht="13.15" customHeight="1">
      <c r="A170" s="141"/>
      <c r="B170" s="139"/>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6"/>
      <c r="AH170" s="139"/>
      <c r="AI170" s="139"/>
      <c r="AJ170" s="139"/>
      <c r="AK170" s="139"/>
    </row>
    <row r="171" spans="1:37" ht="13.15" customHeight="1">
      <c r="A171" s="141"/>
      <c r="B171" s="139"/>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3"/>
      <c r="AH171" s="139"/>
      <c r="AI171" s="139"/>
      <c r="AJ171" s="139"/>
      <c r="AK171" s="139"/>
    </row>
    <row r="172" spans="1:37" ht="13.15" customHeight="1">
      <c r="A172" s="141"/>
      <c r="B172" s="139"/>
      <c r="C172" s="161" t="s">
        <v>550</v>
      </c>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3"/>
      <c r="AH172" s="139"/>
      <c r="AI172" s="139"/>
      <c r="AJ172" s="139"/>
      <c r="AK172" s="139"/>
    </row>
    <row r="173" spans="1:37" ht="13.15" customHeight="1">
      <c r="A173" s="141"/>
      <c r="B173" s="139"/>
      <c r="C173" s="625" t="s">
        <v>551</v>
      </c>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6"/>
      <c r="AH173" s="139"/>
      <c r="AI173" s="139"/>
      <c r="AJ173" s="139"/>
      <c r="AK173" s="139"/>
    </row>
    <row r="174" spans="1:37" ht="13.15" customHeight="1">
      <c r="A174" s="141"/>
      <c r="B174" s="139"/>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6"/>
      <c r="AH174" s="139"/>
      <c r="AI174" s="139"/>
      <c r="AJ174" s="139"/>
      <c r="AK174" s="139"/>
    </row>
    <row r="175" spans="1:37" ht="13.15" customHeight="1">
      <c r="A175" s="141"/>
      <c r="B175" s="139"/>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3"/>
      <c r="AH175" s="139"/>
      <c r="AI175" s="139"/>
      <c r="AJ175" s="139"/>
      <c r="AK175" s="139"/>
    </row>
    <row r="176" spans="1:37" ht="13.15" customHeight="1">
      <c r="A176" s="141"/>
      <c r="B176" s="139"/>
      <c r="C176" s="161" t="s">
        <v>552</v>
      </c>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3"/>
      <c r="AH176" s="139"/>
      <c r="AI176" s="139"/>
      <c r="AJ176" s="139"/>
      <c r="AK176" s="139"/>
    </row>
    <row r="177" spans="1:37" ht="13.15" customHeight="1">
      <c r="A177" s="141"/>
      <c r="B177" s="139"/>
      <c r="C177" s="142" t="s">
        <v>553</v>
      </c>
      <c r="D177" s="139"/>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3"/>
      <c r="AH177" s="139"/>
      <c r="AI177" s="139"/>
      <c r="AJ177" s="139"/>
      <c r="AK177" s="139"/>
    </row>
    <row r="178" spans="1:37" ht="13.15" customHeight="1">
      <c r="A178" s="141"/>
      <c r="B178" s="139"/>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3"/>
      <c r="AH178" s="139"/>
      <c r="AI178" s="139"/>
      <c r="AJ178" s="139"/>
      <c r="AK178" s="139"/>
    </row>
    <row r="179" spans="1:37" ht="13.15" customHeight="1">
      <c r="A179" s="141"/>
      <c r="B179" s="139"/>
      <c r="C179" s="161" t="s">
        <v>554</v>
      </c>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3"/>
      <c r="AH179" s="139"/>
      <c r="AI179" s="139"/>
      <c r="AJ179" s="139"/>
      <c r="AK179" s="139"/>
    </row>
    <row r="180" spans="1:37" ht="13.15" customHeight="1">
      <c r="A180" s="141"/>
      <c r="B180" s="142"/>
      <c r="C180" s="142" t="s">
        <v>555</v>
      </c>
      <c r="D180" s="139"/>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3"/>
      <c r="AH180" s="139"/>
      <c r="AI180" s="139"/>
      <c r="AJ180" s="139"/>
      <c r="AK180" s="139"/>
    </row>
    <row r="181" spans="1:37" ht="13.15" customHeight="1">
      <c r="A181" s="141"/>
      <c r="B181" s="142"/>
      <c r="C181" s="625" t="s">
        <v>561</v>
      </c>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6"/>
      <c r="AH181" s="139"/>
      <c r="AI181" s="139"/>
      <c r="AJ181" s="139"/>
      <c r="AK181" s="139"/>
    </row>
    <row r="182" spans="1:37" ht="13.15" customHeight="1">
      <c r="A182" s="141"/>
      <c r="B182" s="142"/>
      <c r="C182" s="142"/>
      <c r="D182" s="17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78"/>
      <c r="AH182" s="139"/>
      <c r="AI182" s="139"/>
      <c r="AJ182" s="139"/>
      <c r="AK182" s="139"/>
    </row>
    <row r="183" spans="1:37" ht="13.15" customHeight="1">
      <c r="A183" s="141"/>
      <c r="B183" s="142" t="s">
        <v>556</v>
      </c>
      <c r="C183" s="142"/>
      <c r="D183" s="17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78"/>
      <c r="AH183" s="139"/>
      <c r="AI183" s="139"/>
      <c r="AJ183" s="139"/>
      <c r="AK183" s="139"/>
    </row>
    <row r="184" spans="1:37" ht="13.15" customHeight="1">
      <c r="A184" s="141"/>
      <c r="B184" s="180" t="s">
        <v>526</v>
      </c>
      <c r="C184" s="142" t="s">
        <v>557</v>
      </c>
      <c r="D184" s="17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78"/>
      <c r="AH184" s="139"/>
      <c r="AI184" s="139"/>
      <c r="AJ184" s="139"/>
      <c r="AK184" s="139"/>
    </row>
    <row r="185" spans="1:37" ht="13.15" customHeight="1">
      <c r="A185" s="141"/>
      <c r="B185" s="180" t="s">
        <v>527</v>
      </c>
      <c r="C185" s="142" t="s">
        <v>558</v>
      </c>
      <c r="D185" s="17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78"/>
      <c r="AH185" s="139"/>
      <c r="AI185" s="139"/>
      <c r="AJ185" s="139"/>
      <c r="AK185" s="139"/>
    </row>
    <row r="186" spans="1:37" ht="13.15" customHeight="1">
      <c r="A186" s="141"/>
      <c r="B186" s="180" t="s">
        <v>531</v>
      </c>
      <c r="C186" s="142" t="s">
        <v>660</v>
      </c>
      <c r="D186" s="17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78"/>
      <c r="AH186" s="139"/>
      <c r="AI186" s="139"/>
      <c r="AJ186" s="139"/>
      <c r="AK186" s="139"/>
    </row>
    <row r="187" spans="1:37" ht="13.15" customHeight="1">
      <c r="A187" s="141"/>
      <c r="B187" s="142"/>
      <c r="C187" s="142"/>
      <c r="D187" s="17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78"/>
      <c r="AH187" s="139"/>
      <c r="AI187" s="139"/>
      <c r="AJ187" s="139"/>
      <c r="AK187" s="139"/>
    </row>
    <row r="188" spans="1:37" ht="14.5">
      <c r="A188" s="344"/>
      <c r="B188" s="345"/>
      <c r="C188" s="345"/>
      <c r="D188" s="346"/>
      <c r="E188" s="347"/>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8"/>
      <c r="AH188" s="116"/>
      <c r="AI188" s="139"/>
      <c r="AJ188" s="139"/>
      <c r="AK188" s="139"/>
    </row>
    <row r="189" spans="1:37" ht="14.5">
      <c r="A189" s="326"/>
      <c r="B189" s="324"/>
      <c r="C189" s="324"/>
      <c r="D189" s="338"/>
      <c r="E189" s="349"/>
      <c r="F189" s="349"/>
      <c r="G189" s="349"/>
      <c r="H189" s="349"/>
      <c r="I189" s="349"/>
      <c r="J189" s="349"/>
      <c r="K189" s="349"/>
      <c r="L189" s="349"/>
      <c r="M189" s="349"/>
      <c r="N189" s="349"/>
      <c r="O189" s="349"/>
      <c r="P189" s="349"/>
      <c r="Q189" s="349"/>
      <c r="R189" s="349"/>
      <c r="S189" s="349"/>
      <c r="T189" s="349"/>
      <c r="U189" s="349"/>
      <c r="V189" s="349"/>
      <c r="W189" s="349"/>
      <c r="X189" s="349"/>
      <c r="Y189" s="349"/>
      <c r="Z189" s="349"/>
      <c r="AA189" s="349"/>
      <c r="AB189" s="349"/>
      <c r="AC189" s="349"/>
      <c r="AD189" s="349"/>
      <c r="AE189" s="349"/>
      <c r="AF189" s="349"/>
      <c r="AG189" s="350"/>
      <c r="AH189" s="116"/>
      <c r="AI189" s="139"/>
      <c r="AJ189" s="139"/>
      <c r="AK189" s="139"/>
    </row>
    <row r="190" spans="1:37" s="182" customFormat="1" ht="14.5">
      <c r="A190" s="351" t="s">
        <v>661</v>
      </c>
      <c r="B190" s="324"/>
      <c r="C190" s="324"/>
      <c r="D190" s="338"/>
      <c r="E190" s="349"/>
      <c r="F190" s="349"/>
      <c r="G190" s="349"/>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50"/>
      <c r="AH190" s="116"/>
      <c r="AI190" s="181"/>
      <c r="AJ190" s="181"/>
      <c r="AK190" s="181"/>
    </row>
    <row r="191" spans="1:37" ht="5.25" customHeight="1">
      <c r="A191" s="326"/>
      <c r="B191" s="324"/>
      <c r="C191" s="324"/>
      <c r="D191" s="338"/>
      <c r="E191" s="349"/>
      <c r="F191" s="349"/>
      <c r="G191" s="349"/>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50"/>
      <c r="AH191" s="116"/>
    </row>
    <row r="192" spans="1:37" ht="14.5" customHeight="1">
      <c r="A192" s="326"/>
      <c r="B192" s="632" t="s">
        <v>662</v>
      </c>
      <c r="C192" s="632"/>
      <c r="D192" s="632"/>
      <c r="E192" s="632"/>
      <c r="F192" s="632"/>
      <c r="G192" s="632"/>
      <c r="H192" s="632"/>
      <c r="I192" s="632"/>
      <c r="J192" s="632"/>
      <c r="K192" s="632"/>
      <c r="L192" s="632"/>
      <c r="M192" s="632"/>
      <c r="N192" s="632"/>
      <c r="O192" s="632"/>
      <c r="P192" s="632"/>
      <c r="Q192" s="632"/>
      <c r="R192" s="632"/>
      <c r="S192" s="632"/>
      <c r="T192" s="632"/>
      <c r="U192" s="632"/>
      <c r="V192" s="632"/>
      <c r="W192" s="632"/>
      <c r="X192" s="632"/>
      <c r="Y192" s="632"/>
      <c r="Z192" s="632"/>
      <c r="AA192" s="632"/>
      <c r="AB192" s="632"/>
      <c r="AC192" s="632"/>
      <c r="AD192" s="632"/>
      <c r="AE192" s="632"/>
      <c r="AF192" s="632"/>
      <c r="AG192" s="350"/>
      <c r="AH192" s="116"/>
    </row>
    <row r="193" spans="1:34" ht="12.75" customHeight="1">
      <c r="A193" s="326"/>
      <c r="B193" s="632"/>
      <c r="C193" s="632"/>
      <c r="D193" s="632"/>
      <c r="E193" s="632"/>
      <c r="F193" s="632"/>
      <c r="G193" s="632"/>
      <c r="H193" s="632"/>
      <c r="I193" s="632"/>
      <c r="J193" s="632"/>
      <c r="K193" s="632"/>
      <c r="L193" s="632"/>
      <c r="M193" s="632"/>
      <c r="N193" s="632"/>
      <c r="O193" s="632"/>
      <c r="P193" s="632"/>
      <c r="Q193" s="632"/>
      <c r="R193" s="632"/>
      <c r="S193" s="632"/>
      <c r="T193" s="632"/>
      <c r="U193" s="632"/>
      <c r="V193" s="632"/>
      <c r="W193" s="632"/>
      <c r="X193" s="632"/>
      <c r="Y193" s="632"/>
      <c r="Z193" s="632"/>
      <c r="AA193" s="632"/>
      <c r="AB193" s="632"/>
      <c r="AC193" s="632"/>
      <c r="AD193" s="632"/>
      <c r="AE193" s="632"/>
      <c r="AF193" s="632"/>
      <c r="AG193" s="350"/>
      <c r="AH193" s="116"/>
    </row>
    <row r="194" spans="1:34" ht="5.25" customHeight="1">
      <c r="A194" s="326"/>
      <c r="B194" s="352"/>
      <c r="C194" s="324"/>
      <c r="D194" s="338"/>
      <c r="E194" s="349"/>
      <c r="F194" s="349"/>
      <c r="G194" s="349"/>
      <c r="H194" s="349"/>
      <c r="I194" s="349"/>
      <c r="J194" s="349"/>
      <c r="K194" s="349"/>
      <c r="L194" s="349"/>
      <c r="M194" s="349"/>
      <c r="N194" s="349"/>
      <c r="O194" s="349"/>
      <c r="P194" s="349"/>
      <c r="Q194" s="349"/>
      <c r="R194" s="349"/>
      <c r="S194" s="349"/>
      <c r="T194" s="349"/>
      <c r="U194" s="349"/>
      <c r="V194" s="349"/>
      <c r="W194" s="349"/>
      <c r="X194" s="349"/>
      <c r="Y194" s="349"/>
      <c r="Z194" s="349"/>
      <c r="AA194" s="349"/>
      <c r="AB194" s="349"/>
      <c r="AC194" s="349"/>
      <c r="AD194" s="349"/>
      <c r="AE194" s="349"/>
      <c r="AF194" s="349"/>
      <c r="AG194" s="350"/>
      <c r="AH194" s="116"/>
    </row>
    <row r="195" spans="1:34" ht="14.5" customHeight="1">
      <c r="A195" s="326"/>
      <c r="B195" s="633" t="s">
        <v>559</v>
      </c>
      <c r="C195" s="633"/>
      <c r="D195" s="633"/>
      <c r="E195" s="633"/>
      <c r="F195" s="633"/>
      <c r="G195" s="633"/>
      <c r="H195" s="633"/>
      <c r="I195" s="633"/>
      <c r="J195" s="633"/>
      <c r="K195" s="633"/>
      <c r="L195" s="633"/>
      <c r="M195" s="633"/>
      <c r="N195" s="633"/>
      <c r="O195" s="633"/>
      <c r="P195" s="633"/>
      <c r="Q195" s="633"/>
      <c r="R195" s="633"/>
      <c r="S195" s="633"/>
      <c r="T195" s="633"/>
      <c r="U195" s="633"/>
      <c r="V195" s="633"/>
      <c r="W195" s="633"/>
      <c r="X195" s="633"/>
      <c r="Y195" s="633"/>
      <c r="Z195" s="633"/>
      <c r="AA195" s="633"/>
      <c r="AB195" s="633"/>
      <c r="AC195" s="633"/>
      <c r="AD195" s="633"/>
      <c r="AE195" s="633"/>
      <c r="AF195" s="633"/>
      <c r="AG195" s="350"/>
      <c r="AH195" s="116"/>
    </row>
    <row r="196" spans="1:34" ht="14.5">
      <c r="A196" s="326"/>
      <c r="B196" s="633"/>
      <c r="C196" s="633"/>
      <c r="D196" s="633"/>
      <c r="E196" s="633"/>
      <c r="F196" s="633"/>
      <c r="G196" s="633"/>
      <c r="H196" s="633"/>
      <c r="I196" s="633"/>
      <c r="J196" s="633"/>
      <c r="K196" s="633"/>
      <c r="L196" s="633"/>
      <c r="M196" s="633"/>
      <c r="N196" s="633"/>
      <c r="O196" s="633"/>
      <c r="P196" s="633"/>
      <c r="Q196" s="633"/>
      <c r="R196" s="633"/>
      <c r="S196" s="633"/>
      <c r="T196" s="633"/>
      <c r="U196" s="633"/>
      <c r="V196" s="633"/>
      <c r="W196" s="633"/>
      <c r="X196" s="633"/>
      <c r="Y196" s="633"/>
      <c r="Z196" s="633"/>
      <c r="AA196" s="633"/>
      <c r="AB196" s="633"/>
      <c r="AC196" s="633"/>
      <c r="AD196" s="633"/>
      <c r="AE196" s="633"/>
      <c r="AF196" s="633"/>
      <c r="AG196" s="350"/>
      <c r="AH196" s="116"/>
    </row>
    <row r="197" spans="1:34" ht="14.5">
      <c r="A197" s="326"/>
      <c r="B197" s="633"/>
      <c r="C197" s="633"/>
      <c r="D197" s="633"/>
      <c r="E197" s="633"/>
      <c r="F197" s="633"/>
      <c r="G197" s="633"/>
      <c r="H197" s="633"/>
      <c r="I197" s="633"/>
      <c r="J197" s="633"/>
      <c r="K197" s="633"/>
      <c r="L197" s="633"/>
      <c r="M197" s="633"/>
      <c r="N197" s="633"/>
      <c r="O197" s="633"/>
      <c r="P197" s="633"/>
      <c r="Q197" s="633"/>
      <c r="R197" s="633"/>
      <c r="S197" s="633"/>
      <c r="T197" s="633"/>
      <c r="U197" s="633"/>
      <c r="V197" s="633"/>
      <c r="W197" s="633"/>
      <c r="X197" s="633"/>
      <c r="Y197" s="633"/>
      <c r="Z197" s="633"/>
      <c r="AA197" s="633"/>
      <c r="AB197" s="633"/>
      <c r="AC197" s="633"/>
      <c r="AD197" s="633"/>
      <c r="AE197" s="633"/>
      <c r="AF197" s="633"/>
      <c r="AG197" s="350"/>
      <c r="AH197" s="116"/>
    </row>
    <row r="198" spans="1:34" ht="14.5">
      <c r="A198" s="326"/>
      <c r="B198" s="633"/>
      <c r="C198" s="633"/>
      <c r="D198" s="633"/>
      <c r="E198" s="633"/>
      <c r="F198" s="633"/>
      <c r="G198" s="633"/>
      <c r="H198" s="633"/>
      <c r="I198" s="633"/>
      <c r="J198" s="633"/>
      <c r="K198" s="633"/>
      <c r="L198" s="633"/>
      <c r="M198" s="633"/>
      <c r="N198" s="633"/>
      <c r="O198" s="633"/>
      <c r="P198" s="633"/>
      <c r="Q198" s="633"/>
      <c r="R198" s="633"/>
      <c r="S198" s="633"/>
      <c r="T198" s="633"/>
      <c r="U198" s="633"/>
      <c r="V198" s="633"/>
      <c r="W198" s="633"/>
      <c r="X198" s="633"/>
      <c r="Y198" s="633"/>
      <c r="Z198" s="633"/>
      <c r="AA198" s="633"/>
      <c r="AB198" s="633"/>
      <c r="AC198" s="633"/>
      <c r="AD198" s="633"/>
      <c r="AE198" s="633"/>
      <c r="AF198" s="633"/>
      <c r="AG198" s="350"/>
      <c r="AH198" s="116"/>
    </row>
    <row r="199" spans="1:34" ht="14.5" customHeight="1">
      <c r="A199" s="326"/>
      <c r="B199" s="633" t="s">
        <v>560</v>
      </c>
      <c r="C199" s="633"/>
      <c r="D199" s="633"/>
      <c r="E199" s="633"/>
      <c r="F199" s="633"/>
      <c r="G199" s="633"/>
      <c r="H199" s="633"/>
      <c r="I199" s="633"/>
      <c r="J199" s="633"/>
      <c r="K199" s="633"/>
      <c r="L199" s="633"/>
      <c r="M199" s="633"/>
      <c r="N199" s="633"/>
      <c r="O199" s="633"/>
      <c r="P199" s="633"/>
      <c r="Q199" s="633"/>
      <c r="R199" s="633"/>
      <c r="S199" s="633"/>
      <c r="T199" s="633"/>
      <c r="U199" s="633"/>
      <c r="V199" s="633"/>
      <c r="W199" s="633"/>
      <c r="X199" s="633"/>
      <c r="Y199" s="633"/>
      <c r="Z199" s="633"/>
      <c r="AA199" s="633"/>
      <c r="AB199" s="633"/>
      <c r="AC199" s="633"/>
      <c r="AD199" s="633"/>
      <c r="AE199" s="633"/>
      <c r="AF199" s="633"/>
      <c r="AG199" s="350"/>
      <c r="AH199" s="116"/>
    </row>
    <row r="200" spans="1:34" ht="14.5">
      <c r="A200" s="326"/>
      <c r="B200" s="633"/>
      <c r="C200" s="633"/>
      <c r="D200" s="633"/>
      <c r="E200" s="633"/>
      <c r="F200" s="633"/>
      <c r="G200" s="633"/>
      <c r="H200" s="633"/>
      <c r="I200" s="633"/>
      <c r="J200" s="633"/>
      <c r="K200" s="633"/>
      <c r="L200" s="633"/>
      <c r="M200" s="633"/>
      <c r="N200" s="633"/>
      <c r="O200" s="633"/>
      <c r="P200" s="633"/>
      <c r="Q200" s="633"/>
      <c r="R200" s="633"/>
      <c r="S200" s="633"/>
      <c r="T200" s="633"/>
      <c r="U200" s="633"/>
      <c r="V200" s="633"/>
      <c r="W200" s="633"/>
      <c r="X200" s="633"/>
      <c r="Y200" s="633"/>
      <c r="Z200" s="633"/>
      <c r="AA200" s="633"/>
      <c r="AB200" s="633"/>
      <c r="AC200" s="633"/>
      <c r="AD200" s="633"/>
      <c r="AE200" s="633"/>
      <c r="AF200" s="633"/>
      <c r="AG200" s="350"/>
      <c r="AH200" s="116"/>
    </row>
    <row r="201" spans="1:34" ht="14.5">
      <c r="A201" s="326"/>
      <c r="B201" s="633"/>
      <c r="C201" s="633"/>
      <c r="D201" s="633"/>
      <c r="E201" s="633"/>
      <c r="F201" s="633"/>
      <c r="G201" s="633"/>
      <c r="H201" s="633"/>
      <c r="I201" s="633"/>
      <c r="J201" s="633"/>
      <c r="K201" s="633"/>
      <c r="L201" s="633"/>
      <c r="M201" s="633"/>
      <c r="N201" s="633"/>
      <c r="O201" s="633"/>
      <c r="P201" s="633"/>
      <c r="Q201" s="633"/>
      <c r="R201" s="633"/>
      <c r="S201" s="633"/>
      <c r="T201" s="633"/>
      <c r="U201" s="633"/>
      <c r="V201" s="633"/>
      <c r="W201" s="633"/>
      <c r="X201" s="633"/>
      <c r="Y201" s="633"/>
      <c r="Z201" s="633"/>
      <c r="AA201" s="633"/>
      <c r="AB201" s="633"/>
      <c r="AC201" s="633"/>
      <c r="AD201" s="633"/>
      <c r="AE201" s="633"/>
      <c r="AF201" s="633"/>
      <c r="AG201" s="350"/>
      <c r="AH201" s="116"/>
    </row>
    <row r="202" spans="1:34" ht="14.5">
      <c r="A202" s="324"/>
      <c r="B202" s="633"/>
      <c r="C202" s="633"/>
      <c r="D202" s="633"/>
      <c r="E202" s="633"/>
      <c r="F202" s="633"/>
      <c r="G202" s="633"/>
      <c r="H202" s="633"/>
      <c r="I202" s="633"/>
      <c r="J202" s="633"/>
      <c r="K202" s="633"/>
      <c r="L202" s="633"/>
      <c r="M202" s="633"/>
      <c r="N202" s="633"/>
      <c r="O202" s="633"/>
      <c r="P202" s="633"/>
      <c r="Q202" s="633"/>
      <c r="R202" s="633"/>
      <c r="S202" s="633"/>
      <c r="T202" s="633"/>
      <c r="U202" s="633"/>
      <c r="V202" s="633"/>
      <c r="W202" s="633"/>
      <c r="X202" s="633"/>
      <c r="Y202" s="633"/>
      <c r="Z202" s="633"/>
      <c r="AA202" s="633"/>
      <c r="AB202" s="633"/>
      <c r="AC202" s="633"/>
      <c r="AD202" s="633"/>
      <c r="AE202" s="633"/>
      <c r="AF202" s="633"/>
      <c r="AG202" s="325"/>
      <c r="AH202" s="116"/>
    </row>
    <row r="203" spans="1:34" ht="14.5">
      <c r="A203" s="345"/>
      <c r="B203" s="345"/>
      <c r="C203" s="345"/>
      <c r="D203" s="345"/>
      <c r="E203" s="345"/>
      <c r="F203" s="345"/>
      <c r="G203" s="345"/>
      <c r="H203" s="345"/>
      <c r="I203" s="345"/>
      <c r="J203" s="345"/>
      <c r="K203" s="345"/>
      <c r="L203" s="345"/>
      <c r="M203" s="345"/>
      <c r="N203" s="345"/>
      <c r="O203" s="345"/>
      <c r="P203" s="345"/>
      <c r="Q203" s="345"/>
      <c r="R203" s="345"/>
      <c r="S203" s="345"/>
      <c r="T203" s="345"/>
      <c r="U203" s="345"/>
      <c r="V203" s="345"/>
      <c r="W203" s="345"/>
      <c r="X203" s="345"/>
      <c r="Y203" s="345"/>
      <c r="Z203" s="345"/>
      <c r="AA203" s="345"/>
      <c r="AB203" s="345"/>
      <c r="AC203" s="345"/>
      <c r="AD203" s="345"/>
      <c r="AE203" s="345"/>
      <c r="AF203" s="345"/>
      <c r="AG203" s="354"/>
      <c r="AH203" s="116"/>
    </row>
    <row r="204" spans="1:34" ht="14.5">
      <c r="A204" s="353"/>
      <c r="B204" s="353"/>
      <c r="C204" s="353"/>
      <c r="D204" s="353"/>
      <c r="E204" s="353"/>
      <c r="F204" s="353"/>
      <c r="G204" s="353"/>
      <c r="H204" s="353"/>
      <c r="I204" s="353"/>
      <c r="J204" s="353"/>
      <c r="K204" s="353"/>
      <c r="L204" s="353"/>
      <c r="M204" s="353"/>
      <c r="N204" s="353"/>
      <c r="O204" s="353"/>
      <c r="P204" s="353"/>
      <c r="Q204" s="353"/>
      <c r="R204" s="353"/>
      <c r="S204" s="353"/>
      <c r="T204" s="353"/>
      <c r="U204" s="353"/>
      <c r="V204" s="353"/>
      <c r="W204" s="353"/>
      <c r="X204" s="353"/>
      <c r="Y204" s="353"/>
      <c r="Z204" s="353"/>
      <c r="AA204" s="353"/>
      <c r="AB204" s="353"/>
      <c r="AC204" s="353"/>
      <c r="AD204" s="353"/>
      <c r="AE204" s="353"/>
      <c r="AF204" s="353"/>
      <c r="AG204" s="324"/>
      <c r="AH204" s="103"/>
    </row>
  </sheetData>
  <sheetProtection algorithmName="SHA-512" hashValue="Rgk7vTii4B2fGkIbw+Pm0ad5dBUENthiPLlAG4BMXUzIypSlMma1aTnxCtoIPuWcWm2l1R6kqI5JZ/YWY1evUw==" saltValue="QO3VztEVLOhrW+vsTx5A9Q==" spinCount="100000" sheet="1" objects="1" scenarios="1"/>
  <mergeCells count="42">
    <mergeCell ref="B48:AG49"/>
    <mergeCell ref="B51:AG52"/>
    <mergeCell ref="B56:AG57"/>
    <mergeCell ref="B59:AG62"/>
    <mergeCell ref="B26:AF29"/>
    <mergeCell ref="C31:AF31"/>
    <mergeCell ref="A34:AG34"/>
    <mergeCell ref="B38:AG39"/>
    <mergeCell ref="D41:O41"/>
    <mergeCell ref="A44:AG44"/>
    <mergeCell ref="B192:AF193"/>
    <mergeCell ref="B195:AF198"/>
    <mergeCell ref="B199:AF202"/>
    <mergeCell ref="C71:AG72"/>
    <mergeCell ref="B74:AG75"/>
    <mergeCell ref="B84:AG87"/>
    <mergeCell ref="C166:AG166"/>
    <mergeCell ref="C169:AG170"/>
    <mergeCell ref="C173:AG174"/>
    <mergeCell ref="C128:AG129"/>
    <mergeCell ref="C131:AG132"/>
    <mergeCell ref="C135:AG136"/>
    <mergeCell ref="C138:AG142"/>
    <mergeCell ref="B148:AG149"/>
    <mergeCell ref="B151:AG153"/>
    <mergeCell ref="C181:AG181"/>
    <mergeCell ref="A1:AG1"/>
    <mergeCell ref="A11:AG11"/>
    <mergeCell ref="B15:AF16"/>
    <mergeCell ref="B18:AF21"/>
    <mergeCell ref="B23:AF24"/>
    <mergeCell ref="B5:AG8"/>
    <mergeCell ref="B155:AG156"/>
    <mergeCell ref="B160:AG163"/>
    <mergeCell ref="A65:AG65"/>
    <mergeCell ref="B94:AG95"/>
    <mergeCell ref="O124:AG126"/>
    <mergeCell ref="B103:AG104"/>
    <mergeCell ref="B106:AG107"/>
    <mergeCell ref="C110:AG114"/>
    <mergeCell ref="C116:AG117"/>
    <mergeCell ref="O121:AG122"/>
  </mergeCells>
  <hyperlinks>
    <hyperlink ref="D41" r:id="rId1" xr:uid="{00000000-0004-0000-0000-000000000000}"/>
    <hyperlink ref="D41:O41" r:id="rId2" display="Access the energy checklist Training Videos" xr:uid="{00000000-0004-0000-0000-000001000000}"/>
    <hyperlink ref="C31" r:id="rId3" display="http://vancouver.ca/energy-info-document" xr:uid="{00000000-0004-0000-0000-000002000000}"/>
    <hyperlink ref="C31:AF31" r:id="rId4" display="Access the Energy Checklist Exemption form (within the Energy Requirements for Tenant Improvements document)" xr:uid="{00000000-0004-0000-0000-000003000000}"/>
  </hyperlinks>
  <printOptions horizontalCentered="1" verticalCentered="1"/>
  <pageMargins left="0.45" right="0.3" top="0.3" bottom="0.3" header="0.3" footer="0.3"/>
  <pageSetup scale="88"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N295"/>
  <sheetViews>
    <sheetView topLeftCell="A18" zoomScale="60" zoomScaleNormal="60" workbookViewId="0">
      <selection activeCell="A18" sqref="A18"/>
    </sheetView>
  </sheetViews>
  <sheetFormatPr defaultColWidth="9.1796875" defaultRowHeight="14.5"/>
  <cols>
    <col min="1" max="1" width="14.26953125" style="2" bestFit="1" customWidth="1"/>
    <col min="2" max="3" width="14.26953125" style="2" customWidth="1"/>
    <col min="4" max="4" width="11.6328125" style="2" customWidth="1"/>
    <col min="5" max="5" width="40.6328125" style="2" customWidth="1"/>
    <col min="6" max="6" width="14.6328125" style="2" customWidth="1"/>
    <col min="7" max="8" width="27.6328125" style="2" customWidth="1"/>
    <col min="9" max="9" width="55.6328125" style="2" customWidth="1"/>
    <col min="10" max="10" width="16.6328125" style="2" customWidth="1"/>
    <col min="11" max="11" width="10.6328125" style="2" customWidth="1"/>
    <col min="12" max="16384" width="9.1796875" style="2"/>
  </cols>
  <sheetData>
    <row r="1" spans="1:40">
      <c r="A1" s="193"/>
      <c r="B1" s="193"/>
      <c r="C1" s="193"/>
      <c r="D1" s="193"/>
      <c r="E1" s="193" t="s">
        <v>177</v>
      </c>
      <c r="F1" s="193"/>
      <c r="G1" s="193"/>
      <c r="H1" s="193" t="s">
        <v>178</v>
      </c>
      <c r="I1" s="193" t="s">
        <v>179</v>
      </c>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row>
    <row r="2" spans="1:40">
      <c r="A2" s="193" t="s">
        <v>180</v>
      </c>
      <c r="B2" s="193"/>
      <c r="C2" s="193"/>
      <c r="D2" s="193"/>
      <c r="E2" s="193" t="s">
        <v>181</v>
      </c>
      <c r="F2" s="193">
        <v>2</v>
      </c>
      <c r="G2" s="193"/>
      <c r="H2" s="193"/>
      <c r="I2" s="193"/>
      <c r="J2" s="193"/>
      <c r="K2" s="193" t="s">
        <v>182</v>
      </c>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row>
    <row r="3" spans="1:40">
      <c r="A3" s="193" t="s">
        <v>183</v>
      </c>
      <c r="B3" s="193"/>
      <c r="C3" s="193"/>
      <c r="D3" s="193"/>
      <c r="E3" s="193" t="s">
        <v>184</v>
      </c>
      <c r="F3" s="193">
        <v>3</v>
      </c>
      <c r="G3" s="193"/>
      <c r="H3" s="193"/>
      <c r="I3" s="193"/>
      <c r="J3" s="193"/>
      <c r="K3" s="193" t="s">
        <v>185</v>
      </c>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row>
    <row r="4" spans="1:40">
      <c r="A4" s="193" t="s">
        <v>186</v>
      </c>
      <c r="B4" s="193"/>
      <c r="C4" s="193"/>
      <c r="D4" s="193"/>
      <c r="E4" s="193" t="s">
        <v>187</v>
      </c>
      <c r="F4" s="193">
        <v>4</v>
      </c>
      <c r="G4" s="193"/>
      <c r="H4" s="193"/>
      <c r="I4" s="193"/>
      <c r="J4" s="193"/>
      <c r="K4" s="193" t="s">
        <v>188</v>
      </c>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pans="1:40">
      <c r="A5" s="193"/>
      <c r="B5" s="193"/>
      <c r="C5" s="193"/>
      <c r="D5" s="193"/>
      <c r="E5" s="193" t="s">
        <v>189</v>
      </c>
      <c r="F5" s="193">
        <v>5</v>
      </c>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row>
    <row r="6" spans="1:40">
      <c r="A6" s="193"/>
      <c r="B6" s="193"/>
      <c r="C6" s="193"/>
      <c r="D6" s="193"/>
      <c r="E6" s="193" t="s">
        <v>190</v>
      </c>
      <c r="F6" s="193">
        <v>6</v>
      </c>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row>
    <row r="7" spans="1:40">
      <c r="A7" s="193"/>
      <c r="B7" s="193"/>
      <c r="C7" s="193"/>
      <c r="D7" s="193"/>
      <c r="E7" s="193" t="s">
        <v>191</v>
      </c>
      <c r="F7" s="193">
        <v>7</v>
      </c>
      <c r="G7" s="193"/>
      <c r="H7" s="193"/>
      <c r="I7" s="193"/>
      <c r="J7" s="193"/>
      <c r="K7" s="193" t="s">
        <v>192</v>
      </c>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row>
    <row r="8" spans="1:40">
      <c r="A8" s="193"/>
      <c r="B8" s="193"/>
      <c r="C8" s="193"/>
      <c r="D8" s="193"/>
      <c r="E8" s="193"/>
      <c r="F8" s="193"/>
      <c r="G8" s="193"/>
      <c r="H8" s="193"/>
      <c r="I8" s="193"/>
      <c r="J8" s="193"/>
      <c r="K8" s="193" t="s">
        <v>193</v>
      </c>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row>
    <row r="9" spans="1:40">
      <c r="A9" s="19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row>
    <row r="10" spans="1:40">
      <c r="A10" s="193" t="s">
        <v>194</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row>
    <row r="11" spans="1:40" ht="16.5" customHeight="1">
      <c r="A11" s="193" t="s">
        <v>195</v>
      </c>
      <c r="B11" s="193"/>
      <c r="C11" s="193"/>
      <c r="D11" s="193" t="s">
        <v>196</v>
      </c>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row>
    <row r="12" spans="1:40" ht="15" customHeight="1">
      <c r="A12" s="193" t="s">
        <v>197</v>
      </c>
      <c r="B12" s="193"/>
      <c r="C12" s="193"/>
      <c r="D12" s="256" t="s">
        <v>198</v>
      </c>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row>
    <row r="13" spans="1:40">
      <c r="A13" s="193" t="s">
        <v>199</v>
      </c>
      <c r="B13" s="193"/>
      <c r="C13" s="193"/>
      <c r="D13" s="193" t="s">
        <v>200</v>
      </c>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row>
    <row r="14" spans="1:40" ht="13.5" customHeight="1">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row>
    <row r="15" spans="1:40">
      <c r="A15" s="19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row>
    <row r="16" spans="1:40">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row>
    <row r="17" spans="1:40">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row>
    <row r="18" spans="1:40" ht="15" thickBot="1">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row>
    <row r="19" spans="1:40" ht="23">
      <c r="A19" s="193" t="s">
        <v>799</v>
      </c>
      <c r="B19" s="193" t="s">
        <v>800</v>
      </c>
      <c r="C19" s="193" t="s">
        <v>801</v>
      </c>
      <c r="D19" s="647" t="s">
        <v>850</v>
      </c>
      <c r="E19" s="552" t="s">
        <v>851</v>
      </c>
      <c r="F19" s="553" t="s">
        <v>852</v>
      </c>
      <c r="G19" s="554"/>
      <c r="H19" s="555" t="str">
        <f>"Capacity "&amp;F19&amp;" kW"</f>
        <v>Capacity &lt; 19 kW</v>
      </c>
      <c r="I19" s="556" t="str">
        <f>E19&amp;". "&amp;H19</f>
        <v>Single-package, space-constrained. Capacity &lt; 19 kW</v>
      </c>
      <c r="J19" s="557" t="s">
        <v>853</v>
      </c>
      <c r="K19" s="558" t="s">
        <v>854</v>
      </c>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row>
    <row r="20" spans="1:40" ht="23">
      <c r="A20" s="193" t="s">
        <v>802</v>
      </c>
      <c r="B20" s="193" t="s">
        <v>803</v>
      </c>
      <c r="C20" s="193" t="s">
        <v>804</v>
      </c>
      <c r="D20" s="648"/>
      <c r="E20" s="552" t="s">
        <v>855</v>
      </c>
      <c r="F20" s="553" t="s">
        <v>852</v>
      </c>
      <c r="G20" s="559"/>
      <c r="H20" s="555" t="str">
        <f t="shared" ref="H20:H23" si="0">"Capacity "&amp;F20&amp;" kW"</f>
        <v>Capacity &lt; 19 kW</v>
      </c>
      <c r="I20" s="556" t="str">
        <f t="shared" ref="I20:I23" si="1">E20&amp;". "&amp;H20</f>
        <v>Single-package, others. Capacity &lt; 19 kW</v>
      </c>
      <c r="J20" s="557" t="s">
        <v>856</v>
      </c>
      <c r="K20" s="558" t="s">
        <v>854</v>
      </c>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row>
    <row r="21" spans="1:40" ht="23">
      <c r="A21" s="193" t="s">
        <v>805</v>
      </c>
      <c r="B21" s="193" t="s">
        <v>806</v>
      </c>
      <c r="C21" s="193" t="s">
        <v>807</v>
      </c>
      <c r="D21" s="648"/>
      <c r="E21" s="552" t="s">
        <v>857</v>
      </c>
      <c r="F21" s="553" t="s">
        <v>852</v>
      </c>
      <c r="G21" s="559"/>
      <c r="H21" s="555" t="str">
        <f t="shared" si="0"/>
        <v>Capacity &lt; 19 kW</v>
      </c>
      <c r="I21" s="556" t="str">
        <f t="shared" si="1"/>
        <v>Split system, space-constrained. Capacity &lt; 19 kW</v>
      </c>
      <c r="J21" s="557" t="s">
        <v>853</v>
      </c>
      <c r="K21" s="558" t="s">
        <v>854</v>
      </c>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row>
    <row r="22" spans="1:40" ht="23">
      <c r="A22" s="193" t="s">
        <v>808</v>
      </c>
      <c r="B22" s="193" t="s">
        <v>809</v>
      </c>
      <c r="C22" s="193" t="s">
        <v>810</v>
      </c>
      <c r="D22" s="648"/>
      <c r="E22" s="552" t="s">
        <v>858</v>
      </c>
      <c r="F22" s="553" t="s">
        <v>852</v>
      </c>
      <c r="G22" s="559"/>
      <c r="H22" s="555" t="str">
        <f t="shared" si="0"/>
        <v>Capacity &lt; 19 kW</v>
      </c>
      <c r="I22" s="556" t="str">
        <f t="shared" si="1"/>
        <v>Split system, others. Capacity &lt; 19 kW</v>
      </c>
      <c r="J22" s="557" t="s">
        <v>856</v>
      </c>
      <c r="K22" s="558" t="s">
        <v>854</v>
      </c>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row>
    <row r="23" spans="1:40" ht="23">
      <c r="A23" s="193" t="s">
        <v>811</v>
      </c>
      <c r="B23" s="193" t="s">
        <v>812</v>
      </c>
      <c r="C23" s="193" t="s">
        <v>813</v>
      </c>
      <c r="D23" s="648"/>
      <c r="E23" s="552" t="s">
        <v>859</v>
      </c>
      <c r="F23" s="553" t="s">
        <v>852</v>
      </c>
      <c r="G23" s="560"/>
      <c r="H23" s="555" t="str">
        <f t="shared" si="0"/>
        <v>Capacity &lt; 19 kW</v>
      </c>
      <c r="I23" s="556" t="str">
        <f t="shared" si="1"/>
        <v>Small-duct, high-velocity. Capacity &lt; 19 kW</v>
      </c>
      <c r="J23" s="557" t="s">
        <v>860</v>
      </c>
      <c r="K23" s="558" t="s">
        <v>854</v>
      </c>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row>
    <row r="24" spans="1:40" ht="34.5">
      <c r="A24" s="193" t="s">
        <v>814</v>
      </c>
      <c r="B24" s="193" t="s">
        <v>815</v>
      </c>
      <c r="C24" s="193" t="s">
        <v>816</v>
      </c>
      <c r="D24" s="648"/>
      <c r="E24" s="669" t="s">
        <v>861</v>
      </c>
      <c r="F24" s="553" t="s">
        <v>862</v>
      </c>
      <c r="G24" s="561" t="s">
        <v>863</v>
      </c>
      <c r="H24" s="555" t="str">
        <f>"Capacity "&amp;F24&amp;" kW"&amp;". RC: "&amp;G24</f>
        <v>Capacity ≥ 19 and &lt; 40 kW. RC: Electric resistance heating section or no heating section.</v>
      </c>
      <c r="I24" s="556" t="str">
        <f>E$24&amp;". "&amp;H24</f>
        <v>Large air conditioners and heat pumps, split and single-package, all electrical phases, in cooling mode. Capacity ≥ 19 and &lt; 40 kW. RC: Electric resistance heating section or no heating section.</v>
      </c>
      <c r="J24" s="557" t="s">
        <v>864</v>
      </c>
      <c r="K24" s="558" t="s">
        <v>865</v>
      </c>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row>
    <row r="25" spans="1:40" ht="34.5">
      <c r="A25" s="193" t="s">
        <v>817</v>
      </c>
      <c r="B25" s="193" t="s">
        <v>818</v>
      </c>
      <c r="C25" s="193" t="s">
        <v>819</v>
      </c>
      <c r="D25" s="648"/>
      <c r="E25" s="670"/>
      <c r="F25" s="553" t="s">
        <v>862</v>
      </c>
      <c r="G25" s="561" t="s">
        <v>866</v>
      </c>
      <c r="H25" s="555" t="str">
        <f t="shared" ref="H25:H73" si="2">"Capacity "&amp;F25&amp;" kW"&amp;". RC: "&amp;G25</f>
        <v>Capacity ≥ 19 and &lt; 40 kW. RC: Other types of heating sections.</v>
      </c>
      <c r="I25" s="556" t="str">
        <f t="shared" ref="I25:I31" si="3">E$24&amp;". "&amp;H25</f>
        <v>Large air conditioners and heat pumps, split and single-package, all electrical phases, in cooling mode. Capacity ≥ 19 and &lt; 40 kW. RC: Other types of heating sections.</v>
      </c>
      <c r="J25" s="557" t="s">
        <v>867</v>
      </c>
      <c r="K25" s="558" t="s">
        <v>865</v>
      </c>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row>
    <row r="26" spans="1:40" ht="34.5">
      <c r="A26" s="193" t="s">
        <v>820</v>
      </c>
      <c r="B26" s="193" t="s">
        <v>821</v>
      </c>
      <c r="C26" s="193" t="s">
        <v>822</v>
      </c>
      <c r="D26" s="648"/>
      <c r="E26" s="670"/>
      <c r="F26" s="553" t="s">
        <v>868</v>
      </c>
      <c r="G26" s="561" t="s">
        <v>863</v>
      </c>
      <c r="H26" s="555" t="str">
        <f t="shared" si="2"/>
        <v>Capacity ≥ 40 and &lt; 70 kW. RC: Electric resistance heating section or no heating section.</v>
      </c>
      <c r="I26" s="556" t="str">
        <f t="shared" si="3"/>
        <v>Large air conditioners and heat pumps, split and single-package, all electrical phases, in cooling mode. Capacity ≥ 40 and &lt; 70 kW. RC: Electric resistance heating section or no heating section.</v>
      </c>
      <c r="J26" s="557" t="s">
        <v>869</v>
      </c>
      <c r="K26" s="558" t="s">
        <v>865</v>
      </c>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row>
    <row r="27" spans="1:40" ht="34.5">
      <c r="A27" s="193" t="s">
        <v>823</v>
      </c>
      <c r="B27" s="193" t="s">
        <v>824</v>
      </c>
      <c r="C27" s="193" t="s">
        <v>825</v>
      </c>
      <c r="D27" s="648"/>
      <c r="E27" s="670"/>
      <c r="F27" s="553" t="s">
        <v>868</v>
      </c>
      <c r="G27" s="561" t="s">
        <v>866</v>
      </c>
      <c r="H27" s="555" t="str">
        <f t="shared" si="2"/>
        <v>Capacity ≥ 40 and &lt; 70 kW. RC: Other types of heating sections.</v>
      </c>
      <c r="I27" s="556" t="str">
        <f t="shared" si="3"/>
        <v>Large air conditioners and heat pumps, split and single-package, all electrical phases, in cooling mode. Capacity ≥ 40 and &lt; 70 kW. RC: Other types of heating sections.</v>
      </c>
      <c r="J27" s="557" t="s">
        <v>870</v>
      </c>
      <c r="K27" s="558" t="s">
        <v>865</v>
      </c>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row>
    <row r="28" spans="1:40" ht="34.5">
      <c r="A28" s="193" t="s">
        <v>826</v>
      </c>
      <c r="B28" s="193" t="s">
        <v>827</v>
      </c>
      <c r="C28" s="193" t="s">
        <v>828</v>
      </c>
      <c r="D28" s="648"/>
      <c r="E28" s="670"/>
      <c r="F28" s="553" t="s">
        <v>871</v>
      </c>
      <c r="G28" s="561" t="s">
        <v>863</v>
      </c>
      <c r="H28" s="555" t="str">
        <f t="shared" si="2"/>
        <v>Capacity ≥ 70 and &lt; 223 kW. RC: Electric resistance heating section or no heating section.</v>
      </c>
      <c r="I28" s="556" t="str">
        <f t="shared" si="3"/>
        <v>Large air conditioners and heat pumps, split and single-package, all electrical phases, in cooling mode. Capacity ≥ 70 and &lt; 223 kW. RC: Electric resistance heating section or no heating section.</v>
      </c>
      <c r="J28" s="557" t="s">
        <v>872</v>
      </c>
      <c r="K28" s="558" t="s">
        <v>865</v>
      </c>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row>
    <row r="29" spans="1:40" ht="34.5">
      <c r="A29" s="193" t="s">
        <v>829</v>
      </c>
      <c r="B29" s="193" t="s">
        <v>830</v>
      </c>
      <c r="C29" s="193" t="s">
        <v>831</v>
      </c>
      <c r="D29" s="648"/>
      <c r="E29" s="670"/>
      <c r="F29" s="553" t="s">
        <v>871</v>
      </c>
      <c r="G29" s="561" t="s">
        <v>866</v>
      </c>
      <c r="H29" s="555" t="str">
        <f t="shared" si="2"/>
        <v>Capacity ≥ 70 and &lt; 223 kW. RC: Other types of heating sections.</v>
      </c>
      <c r="I29" s="556" t="str">
        <f t="shared" si="3"/>
        <v>Large air conditioners and heat pumps, split and single-package, all electrical phases, in cooling mode. Capacity ≥ 70 and &lt; 223 kW. RC: Other types of heating sections.</v>
      </c>
      <c r="J29" s="557" t="s">
        <v>873</v>
      </c>
      <c r="K29" s="558" t="s">
        <v>865</v>
      </c>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row>
    <row r="30" spans="1:40" ht="34.5">
      <c r="A30" s="193" t="s">
        <v>832</v>
      </c>
      <c r="B30" s="193" t="s">
        <v>833</v>
      </c>
      <c r="C30" s="193" t="s">
        <v>834</v>
      </c>
      <c r="D30" s="648"/>
      <c r="E30" s="670"/>
      <c r="F30" s="553" t="s">
        <v>874</v>
      </c>
      <c r="G30" s="561" t="s">
        <v>863</v>
      </c>
      <c r="H30" s="555" t="str">
        <f t="shared" si="2"/>
        <v>Capacity ≥ 223 kW. RC: Electric resistance heating section or no heating section.</v>
      </c>
      <c r="I30" s="556" t="str">
        <f t="shared" si="3"/>
        <v>Large air conditioners and heat pumps, split and single-package, all electrical phases, in cooling mode. Capacity ≥ 223 kW. RC: Electric resistance heating section or no heating section.</v>
      </c>
      <c r="J30" s="557" t="s">
        <v>875</v>
      </c>
      <c r="K30" s="558" t="s">
        <v>865</v>
      </c>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row>
    <row r="31" spans="1:40" ht="34.5">
      <c r="A31" s="193" t="s">
        <v>835</v>
      </c>
      <c r="B31" s="193" t="s">
        <v>836</v>
      </c>
      <c r="C31" s="193" t="s">
        <v>837</v>
      </c>
      <c r="D31" s="648"/>
      <c r="E31" s="671"/>
      <c r="F31" s="553" t="s">
        <v>874</v>
      </c>
      <c r="G31" s="561" t="s">
        <v>866</v>
      </c>
      <c r="H31" s="555" t="str">
        <f t="shared" si="2"/>
        <v>Capacity ≥ 223 kW. RC: Other types of heating sections.</v>
      </c>
      <c r="I31" s="556" t="str">
        <f t="shared" si="3"/>
        <v>Large air conditioners and heat pumps, split and single-package, all electrical phases, in cooling mode. Capacity ≥ 223 kW. RC: Other types of heating sections.</v>
      </c>
      <c r="J31" s="557" t="s">
        <v>876</v>
      </c>
      <c r="K31" s="558" t="s">
        <v>865</v>
      </c>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row>
    <row r="32" spans="1:40" ht="23">
      <c r="A32" s="193" t="s">
        <v>838</v>
      </c>
      <c r="B32" s="193" t="s">
        <v>839</v>
      </c>
      <c r="C32" s="193" t="s">
        <v>840</v>
      </c>
      <c r="D32" s="648"/>
      <c r="E32" s="654" t="s">
        <v>877</v>
      </c>
      <c r="F32" s="553" t="s">
        <v>862</v>
      </c>
      <c r="G32" s="553" t="s">
        <v>878</v>
      </c>
      <c r="H32" s="555" t="str">
        <f t="shared" si="2"/>
        <v>Capacity ≥ 19 and &lt; 40 kW. RC: at 8.3ºC</v>
      </c>
      <c r="I32" s="556" t="str">
        <f>E$32&amp;". "&amp;H32</f>
        <v>Large heat pumps, split and single-package, all electrical phases, in heating mode. Capacity ≥ 19 and &lt; 40 kW. RC: at 8.3ºC</v>
      </c>
      <c r="J32" s="562" t="s">
        <v>879</v>
      </c>
      <c r="K32" s="561" t="s">
        <v>880</v>
      </c>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row>
    <row r="33" spans="1:40" ht="23">
      <c r="A33" s="193" t="s">
        <v>841</v>
      </c>
      <c r="B33" s="193" t="s">
        <v>842</v>
      </c>
      <c r="C33" s="193" t="s">
        <v>843</v>
      </c>
      <c r="D33" s="648"/>
      <c r="E33" s="656"/>
      <c r="F33" s="553" t="s">
        <v>862</v>
      </c>
      <c r="G33" s="553" t="s">
        <v>881</v>
      </c>
      <c r="H33" s="555" t="str">
        <f t="shared" si="2"/>
        <v>Capacity ≥ 19 and &lt; 40 kW. RC: at –8.3ºC</v>
      </c>
      <c r="I33" s="556" t="str">
        <f t="shared" ref="I33:I39" si="4">E$32&amp;". "&amp;H33</f>
        <v>Large heat pumps, split and single-package, all electrical phases, in heating mode. Capacity ≥ 19 and &lt; 40 kW. RC: at –8.3ºC</v>
      </c>
      <c r="J33" s="562" t="s">
        <v>882</v>
      </c>
      <c r="K33" s="561" t="s">
        <v>880</v>
      </c>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row>
    <row r="34" spans="1:40" ht="23">
      <c r="A34" s="193" t="s">
        <v>844</v>
      </c>
      <c r="B34" s="193" t="s">
        <v>845</v>
      </c>
      <c r="C34" s="193" t="s">
        <v>846</v>
      </c>
      <c r="D34" s="648"/>
      <c r="E34" s="656"/>
      <c r="F34" s="553" t="s">
        <v>868</v>
      </c>
      <c r="G34" s="553" t="s">
        <v>878</v>
      </c>
      <c r="H34" s="555" t="str">
        <f t="shared" si="2"/>
        <v>Capacity ≥ 40 and &lt; 70 kW. RC: at 8.3ºC</v>
      </c>
      <c r="I34" s="556" t="str">
        <f t="shared" si="4"/>
        <v>Large heat pumps, split and single-package, all electrical phases, in heating mode. Capacity ≥ 40 and &lt; 70 kW. RC: at 8.3ºC</v>
      </c>
      <c r="J34" s="562" t="s">
        <v>883</v>
      </c>
      <c r="K34" s="561" t="s">
        <v>880</v>
      </c>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row>
    <row r="35" spans="1:40" ht="23">
      <c r="A35" s="193" t="s">
        <v>847</v>
      </c>
      <c r="B35" s="193" t="s">
        <v>848</v>
      </c>
      <c r="C35" s="193" t="s">
        <v>849</v>
      </c>
      <c r="D35" s="648"/>
      <c r="E35" s="656"/>
      <c r="F35" s="553" t="s">
        <v>868</v>
      </c>
      <c r="G35" s="553" t="s">
        <v>881</v>
      </c>
      <c r="H35" s="555" t="str">
        <f t="shared" si="2"/>
        <v>Capacity ≥ 40 and &lt; 70 kW. RC: at –8.3ºC</v>
      </c>
      <c r="I35" s="556" t="str">
        <f t="shared" si="4"/>
        <v>Large heat pumps, split and single-package, all electrical phases, in heating mode. Capacity ≥ 40 and &lt; 70 kW. RC: at –8.3ºC</v>
      </c>
      <c r="J35" s="562" t="s">
        <v>884</v>
      </c>
      <c r="K35" s="561" t="s">
        <v>880</v>
      </c>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row>
    <row r="36" spans="1:40" ht="23">
      <c r="A36" s="193"/>
      <c r="B36" s="193"/>
      <c r="C36" s="193"/>
      <c r="D36" s="648"/>
      <c r="E36" s="656"/>
      <c r="F36" s="553" t="s">
        <v>871</v>
      </c>
      <c r="G36" s="553" t="s">
        <v>878</v>
      </c>
      <c r="H36" s="555" t="str">
        <f t="shared" si="2"/>
        <v>Capacity ≥ 70 and &lt; 223 kW. RC: at 8.3ºC</v>
      </c>
      <c r="I36" s="556" t="str">
        <f t="shared" si="4"/>
        <v>Large heat pumps, split and single-package, all electrical phases, in heating mode. Capacity ≥ 70 and &lt; 223 kW. RC: at 8.3ºC</v>
      </c>
      <c r="J36" s="562" t="s">
        <v>883</v>
      </c>
      <c r="K36" s="561" t="s">
        <v>880</v>
      </c>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row>
    <row r="37" spans="1:40" ht="23">
      <c r="A37" s="193"/>
      <c r="B37" s="193"/>
      <c r="C37" s="193"/>
      <c r="D37" s="648"/>
      <c r="E37" s="656"/>
      <c r="F37" s="553" t="s">
        <v>871</v>
      </c>
      <c r="G37" s="553" t="s">
        <v>881</v>
      </c>
      <c r="H37" s="555" t="str">
        <f t="shared" si="2"/>
        <v>Capacity ≥ 70 and &lt; 223 kW. RC: at –8.3ºC</v>
      </c>
      <c r="I37" s="556" t="str">
        <f t="shared" si="4"/>
        <v>Large heat pumps, split and single-package, all electrical phases, in heating mode. Capacity ≥ 70 and &lt; 223 kW. RC: at –8.3ºC</v>
      </c>
      <c r="J37" s="562" t="s">
        <v>884</v>
      </c>
      <c r="K37" s="561" t="s">
        <v>880</v>
      </c>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row>
    <row r="38" spans="1:40" ht="23">
      <c r="A38" s="193"/>
      <c r="B38" s="193"/>
      <c r="C38" s="193"/>
      <c r="D38" s="648"/>
      <c r="E38" s="656"/>
      <c r="F38" s="553" t="s">
        <v>874</v>
      </c>
      <c r="G38" s="553" t="s">
        <v>878</v>
      </c>
      <c r="H38" s="555" t="str">
        <f t="shared" si="2"/>
        <v>Capacity ≥ 223 kW. RC: at 8.3ºC</v>
      </c>
      <c r="I38" s="556" t="str">
        <f t="shared" si="4"/>
        <v>Large heat pumps, split and single-package, all electrical phases, in heating mode. Capacity ≥ 223 kW. RC: at 8.3ºC</v>
      </c>
      <c r="J38" s="562" t="s">
        <v>883</v>
      </c>
      <c r="K38" s="561" t="s">
        <v>880</v>
      </c>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row>
    <row r="39" spans="1:40" ht="23.5" thickBot="1">
      <c r="A39" s="193"/>
      <c r="B39" s="193"/>
      <c r="C39" s="193"/>
      <c r="D39" s="649"/>
      <c r="E39" s="655"/>
      <c r="F39" s="553" t="s">
        <v>874</v>
      </c>
      <c r="G39" s="553" t="s">
        <v>881</v>
      </c>
      <c r="H39" s="555" t="str">
        <f t="shared" si="2"/>
        <v>Capacity ≥ 223 kW. RC: at –8.3ºC</v>
      </c>
      <c r="I39" s="556" t="str">
        <f t="shared" si="4"/>
        <v>Large heat pumps, split and single-package, all electrical phases, in heating mode. Capacity ≥ 223 kW. RC: at –8.3ºC</v>
      </c>
      <c r="J39" s="562" t="s">
        <v>884</v>
      </c>
      <c r="K39" s="561" t="s">
        <v>880</v>
      </c>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row>
    <row r="40" spans="1:40">
      <c r="A40" s="193"/>
      <c r="B40" s="193"/>
      <c r="C40" s="193"/>
      <c r="D40" s="647" t="s">
        <v>885</v>
      </c>
      <c r="E40" s="669" t="s">
        <v>67</v>
      </c>
      <c r="F40" s="553" t="s">
        <v>886</v>
      </c>
      <c r="G40" s="553" t="s">
        <v>109</v>
      </c>
      <c r="H40" s="555" t="str">
        <f t="shared" si="2"/>
        <v>Capacity &lt; 70 kW. RC: &lt; 19 kW</v>
      </c>
      <c r="I40" s="556" t="str">
        <f>E$40&amp;". "&amp;H40</f>
        <v>SPVAC and SPVHP in cooling mode. Capacity &lt; 70 kW. RC: &lt; 19 kW</v>
      </c>
      <c r="J40" s="561" t="s">
        <v>887</v>
      </c>
      <c r="K40" s="561" t="s">
        <v>888</v>
      </c>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row>
    <row r="41" spans="1:40" ht="23">
      <c r="A41" s="193"/>
      <c r="B41" s="193"/>
      <c r="C41" s="193"/>
      <c r="D41" s="648"/>
      <c r="E41" s="670"/>
      <c r="F41" s="553" t="s">
        <v>886</v>
      </c>
      <c r="G41" s="553" t="s">
        <v>111</v>
      </c>
      <c r="H41" s="555" t="str">
        <f t="shared" si="2"/>
        <v>Capacity &lt; 70 kW. RC: ≥ 19 kW and &lt; 40 kW</v>
      </c>
      <c r="I41" s="556" t="str">
        <f t="shared" ref="I41:I42" si="5">E$40&amp;". "&amp;H41</f>
        <v>SPVAC and SPVHP in cooling mode. Capacity &lt; 70 kW. RC: ≥ 19 kW and &lt; 40 kW</v>
      </c>
      <c r="J41" s="561" t="s">
        <v>889</v>
      </c>
      <c r="K41" s="561" t="s">
        <v>888</v>
      </c>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row>
    <row r="42" spans="1:40" ht="23">
      <c r="A42" s="193"/>
      <c r="B42" s="193"/>
      <c r="C42" s="193"/>
      <c r="D42" s="648"/>
      <c r="E42" s="671"/>
      <c r="F42" s="553" t="s">
        <v>886</v>
      </c>
      <c r="G42" s="553" t="s">
        <v>113</v>
      </c>
      <c r="H42" s="555" t="str">
        <f t="shared" si="2"/>
        <v>Capacity &lt; 70 kW. RC: ≥ 40 kW and &lt; 70 kW</v>
      </c>
      <c r="I42" s="556" t="str">
        <f t="shared" si="5"/>
        <v>SPVAC and SPVHP in cooling mode. Capacity &lt; 70 kW. RC: ≥ 40 kW and &lt; 70 kW</v>
      </c>
      <c r="J42" s="561" t="s">
        <v>889</v>
      </c>
      <c r="K42" s="561" t="s">
        <v>888</v>
      </c>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row>
    <row r="43" spans="1:40">
      <c r="A43" s="193"/>
      <c r="B43" s="193"/>
      <c r="C43" s="193"/>
      <c r="D43" s="648"/>
      <c r="E43" s="669" t="s">
        <v>69</v>
      </c>
      <c r="F43" s="553" t="s">
        <v>886</v>
      </c>
      <c r="G43" s="553" t="s">
        <v>109</v>
      </c>
      <c r="H43" s="555" t="str">
        <f t="shared" si="2"/>
        <v>Capacity &lt; 70 kW. RC: &lt; 19 kW</v>
      </c>
      <c r="I43" s="556" t="str">
        <f>E$43&amp;". "&amp;H43</f>
        <v>SPVHP in heating mode. Capacity &lt; 70 kW. RC: &lt; 19 kW</v>
      </c>
      <c r="J43" s="561" t="s">
        <v>890</v>
      </c>
      <c r="K43" s="561" t="s">
        <v>880</v>
      </c>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row>
    <row r="44" spans="1:40" ht="23">
      <c r="A44" s="193"/>
      <c r="B44" s="193"/>
      <c r="C44" s="193"/>
      <c r="D44" s="648"/>
      <c r="E44" s="670"/>
      <c r="F44" s="553" t="s">
        <v>886</v>
      </c>
      <c r="G44" s="553" t="s">
        <v>111</v>
      </c>
      <c r="H44" s="555" t="str">
        <f t="shared" si="2"/>
        <v>Capacity &lt; 70 kW. RC: ≥ 19 kW and &lt; 40 kW</v>
      </c>
      <c r="I44" s="556" t="str">
        <f t="shared" ref="I44:I45" si="6">E$43&amp;". "&amp;H44</f>
        <v>SPVHP in heating mode. Capacity &lt; 70 kW. RC: ≥ 19 kW and &lt; 40 kW</v>
      </c>
      <c r="J44" s="561" t="s">
        <v>891</v>
      </c>
      <c r="K44" s="561" t="s">
        <v>880</v>
      </c>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row>
    <row r="45" spans="1:40" ht="23.5" thickBot="1">
      <c r="A45" s="193"/>
      <c r="B45" s="193"/>
      <c r="C45" s="193"/>
      <c r="D45" s="649"/>
      <c r="E45" s="671"/>
      <c r="F45" s="553" t="s">
        <v>886</v>
      </c>
      <c r="G45" s="553" t="s">
        <v>113</v>
      </c>
      <c r="H45" s="555" t="str">
        <f t="shared" si="2"/>
        <v>Capacity &lt; 70 kW. RC: ≥ 40 kW and &lt; 70 kW</v>
      </c>
      <c r="I45" s="556" t="str">
        <f t="shared" si="6"/>
        <v>SPVHP in heating mode. Capacity &lt; 70 kW. RC: ≥ 40 kW and &lt; 70 kW</v>
      </c>
      <c r="J45" s="561" t="s">
        <v>891</v>
      </c>
      <c r="K45" s="561" t="s">
        <v>880</v>
      </c>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row>
    <row r="46" spans="1:40" ht="23">
      <c r="A46" s="193"/>
      <c r="B46" s="193"/>
      <c r="C46" s="193"/>
      <c r="D46" s="647" t="s">
        <v>892</v>
      </c>
      <c r="E46" s="563" t="s">
        <v>893</v>
      </c>
      <c r="F46" s="553" t="s">
        <v>852</v>
      </c>
      <c r="G46" s="553" t="s">
        <v>109</v>
      </c>
      <c r="H46" s="555" t="str">
        <f t="shared" si="2"/>
        <v>Capacity &lt; 19 kW. RC: &lt; 19 kW</v>
      </c>
      <c r="I46" s="556" t="str">
        <f>E$46&amp;". "&amp;H46</f>
        <v>Water-cooled and evaporatively cooled, split and single-package. Capacity &lt; 19 kW. RC: &lt; 19 kW</v>
      </c>
      <c r="J46" s="558" t="s">
        <v>894</v>
      </c>
      <c r="K46" s="558" t="s">
        <v>865</v>
      </c>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row>
    <row r="47" spans="1:40" ht="34.5">
      <c r="A47" s="193"/>
      <c r="B47" s="193"/>
      <c r="C47" s="193"/>
      <c r="D47" s="648"/>
      <c r="E47" s="669" t="s">
        <v>895</v>
      </c>
      <c r="F47" s="553" t="s">
        <v>862</v>
      </c>
      <c r="G47" s="561" t="s">
        <v>863</v>
      </c>
      <c r="H47" s="555" t="str">
        <f t="shared" si="2"/>
        <v>Capacity ≥ 19 and &lt; 40 kW. RC: Electric resistance heating section or no heating section.</v>
      </c>
      <c r="I47" s="556" t="str">
        <f>E$47&amp;". "&amp;H47</f>
        <v>Water-cooled, split and single-package. Capacity ≥ 19 and &lt; 40 kW. RC: Electric resistance heating section or no heating section.</v>
      </c>
      <c r="J47" s="558" t="s">
        <v>896</v>
      </c>
      <c r="K47" s="558" t="s">
        <v>865</v>
      </c>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row>
    <row r="48" spans="1:40" ht="23">
      <c r="A48" s="193"/>
      <c r="B48" s="193"/>
      <c r="C48" s="193"/>
      <c r="D48" s="648"/>
      <c r="E48" s="670"/>
      <c r="F48" s="553" t="s">
        <v>862</v>
      </c>
      <c r="G48" s="561" t="s">
        <v>866</v>
      </c>
      <c r="H48" s="555" t="str">
        <f t="shared" si="2"/>
        <v>Capacity ≥ 19 and &lt; 40 kW. RC: Other types of heating sections.</v>
      </c>
      <c r="I48" s="556" t="str">
        <f t="shared" ref="I48:I52" si="7">E$47&amp;". "&amp;H48</f>
        <v>Water-cooled, split and single-package. Capacity ≥ 19 and &lt; 40 kW. RC: Other types of heating sections.</v>
      </c>
      <c r="J48" s="558" t="s">
        <v>897</v>
      </c>
      <c r="K48" s="558" t="s">
        <v>865</v>
      </c>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row>
    <row r="49" spans="1:40" ht="34.5">
      <c r="A49" s="193"/>
      <c r="B49" s="193"/>
      <c r="C49" s="193"/>
      <c r="D49" s="648"/>
      <c r="E49" s="670"/>
      <c r="F49" s="553" t="s">
        <v>868</v>
      </c>
      <c r="G49" s="561" t="s">
        <v>863</v>
      </c>
      <c r="H49" s="555" t="str">
        <f t="shared" si="2"/>
        <v>Capacity ≥ 40 and &lt; 70 kW. RC: Electric resistance heating section or no heating section.</v>
      </c>
      <c r="I49" s="556" t="str">
        <f t="shared" si="7"/>
        <v>Water-cooled, split and single-package. Capacity ≥ 40 and &lt; 70 kW. RC: Electric resistance heating section or no heating section.</v>
      </c>
      <c r="J49" s="558" t="s">
        <v>898</v>
      </c>
      <c r="K49" s="558" t="s">
        <v>865</v>
      </c>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row>
    <row r="50" spans="1:40" ht="23">
      <c r="A50" s="193"/>
      <c r="B50" s="193"/>
      <c r="C50" s="193"/>
      <c r="D50" s="648"/>
      <c r="E50" s="670"/>
      <c r="F50" s="553" t="s">
        <v>868</v>
      </c>
      <c r="G50" s="561" t="s">
        <v>866</v>
      </c>
      <c r="H50" s="555" t="str">
        <f t="shared" si="2"/>
        <v>Capacity ≥ 40 and &lt; 70 kW. RC: Other types of heating sections.</v>
      </c>
      <c r="I50" s="556" t="str">
        <f t="shared" si="7"/>
        <v>Water-cooled, split and single-package. Capacity ≥ 40 and &lt; 70 kW. RC: Other types of heating sections.</v>
      </c>
      <c r="J50" s="558" t="s">
        <v>899</v>
      </c>
      <c r="K50" s="558" t="s">
        <v>865</v>
      </c>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row>
    <row r="51" spans="1:40" ht="34.5">
      <c r="A51" s="193"/>
      <c r="B51" s="193"/>
      <c r="C51" s="193"/>
      <c r="D51" s="648"/>
      <c r="E51" s="670"/>
      <c r="F51" s="553" t="s">
        <v>871</v>
      </c>
      <c r="G51" s="561" t="s">
        <v>863</v>
      </c>
      <c r="H51" s="555" t="str">
        <f t="shared" si="2"/>
        <v>Capacity ≥ 70 and &lt; 223 kW. RC: Electric resistance heating section or no heating section.</v>
      </c>
      <c r="I51" s="556" t="str">
        <f t="shared" si="7"/>
        <v>Water-cooled, split and single-package. Capacity ≥ 70 and &lt; 223 kW. RC: Electric resistance heating section or no heating section.</v>
      </c>
      <c r="J51" s="558" t="s">
        <v>900</v>
      </c>
      <c r="K51" s="558" t="s">
        <v>865</v>
      </c>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row>
    <row r="52" spans="1:40" ht="23">
      <c r="A52" s="193"/>
      <c r="B52" s="193"/>
      <c r="C52" s="193"/>
      <c r="D52" s="648"/>
      <c r="E52" s="671"/>
      <c r="F52" s="553" t="s">
        <v>871</v>
      </c>
      <c r="G52" s="561" t="s">
        <v>866</v>
      </c>
      <c r="H52" s="555" t="str">
        <f t="shared" si="2"/>
        <v>Capacity ≥ 70 and &lt; 223 kW. RC: Other types of heating sections.</v>
      </c>
      <c r="I52" s="556" t="str">
        <f t="shared" si="7"/>
        <v>Water-cooled, split and single-package. Capacity ≥ 70 and &lt; 223 kW. RC: Other types of heating sections.</v>
      </c>
      <c r="J52" s="558" t="s">
        <v>901</v>
      </c>
      <c r="K52" s="558" t="s">
        <v>865</v>
      </c>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row>
    <row r="53" spans="1:40" ht="34.5">
      <c r="A53" s="193"/>
      <c r="B53" s="193"/>
      <c r="C53" s="193"/>
      <c r="D53" s="648"/>
      <c r="E53" s="669" t="s">
        <v>902</v>
      </c>
      <c r="F53" s="553" t="s">
        <v>862</v>
      </c>
      <c r="G53" s="561" t="s">
        <v>863</v>
      </c>
      <c r="H53" s="555" t="str">
        <f t="shared" si="2"/>
        <v>Capacity ≥ 19 and &lt; 40 kW. RC: Electric resistance heating section or no heating section.</v>
      </c>
      <c r="I53" s="556" t="str">
        <f>E$53&amp;". "&amp;H53</f>
        <v>Evaporatively cooled, split and single-package. Capacity ≥ 19 and &lt; 40 kW. RC: Electric resistance heating section or no heating section.</v>
      </c>
      <c r="J53" s="558" t="s">
        <v>894</v>
      </c>
      <c r="K53" s="558" t="s">
        <v>865</v>
      </c>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row>
    <row r="54" spans="1:40" ht="23">
      <c r="A54" s="193"/>
      <c r="B54" s="193"/>
      <c r="C54" s="193"/>
      <c r="D54" s="648"/>
      <c r="E54" s="670"/>
      <c r="F54" s="553" t="s">
        <v>862</v>
      </c>
      <c r="G54" s="561" t="s">
        <v>866</v>
      </c>
      <c r="H54" s="555" t="str">
        <f t="shared" si="2"/>
        <v>Capacity ≥ 19 and &lt; 40 kW. RC: Other types of heating sections.</v>
      </c>
      <c r="I54" s="556" t="str">
        <f t="shared" ref="I54:I58" si="8">E$53&amp;". "&amp;H54</f>
        <v>Evaporatively cooled, split and single-package. Capacity ≥ 19 and &lt; 40 kW. RC: Other types of heating sections.</v>
      </c>
      <c r="J54" s="558" t="s">
        <v>903</v>
      </c>
      <c r="K54" s="558" t="s">
        <v>865</v>
      </c>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row>
    <row r="55" spans="1:40" ht="34.5">
      <c r="A55" s="193"/>
      <c r="B55" s="193"/>
      <c r="C55" s="193"/>
      <c r="D55" s="648"/>
      <c r="E55" s="670"/>
      <c r="F55" s="553" t="s">
        <v>868</v>
      </c>
      <c r="G55" s="561" t="s">
        <v>863</v>
      </c>
      <c r="H55" s="555" t="str">
        <f t="shared" si="2"/>
        <v>Capacity ≥ 40 and &lt; 70 kW. RC: Electric resistance heating section or no heating section.</v>
      </c>
      <c r="I55" s="556" t="str">
        <f t="shared" si="8"/>
        <v>Evaporatively cooled, split and single-package. Capacity ≥ 40 and &lt; 70 kW. RC: Electric resistance heating section or no heating section.</v>
      </c>
      <c r="J55" s="558" t="s">
        <v>904</v>
      </c>
      <c r="K55" s="558" t="s">
        <v>865</v>
      </c>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row>
    <row r="56" spans="1:40" ht="23">
      <c r="A56" s="193"/>
      <c r="B56" s="193"/>
      <c r="C56" s="193"/>
      <c r="D56" s="648"/>
      <c r="E56" s="670"/>
      <c r="F56" s="553" t="s">
        <v>868</v>
      </c>
      <c r="G56" s="561" t="s">
        <v>866</v>
      </c>
      <c r="H56" s="555" t="str">
        <f t="shared" si="2"/>
        <v>Capacity ≥ 40 and &lt; 70 kW. RC: Other types of heating sections.</v>
      </c>
      <c r="I56" s="556" t="str">
        <f t="shared" si="8"/>
        <v>Evaporatively cooled, split and single-package. Capacity ≥ 40 and &lt; 70 kW. RC: Other types of heating sections.</v>
      </c>
      <c r="J56" s="558" t="s">
        <v>905</v>
      </c>
      <c r="K56" s="558" t="s">
        <v>865</v>
      </c>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row>
    <row r="57" spans="1:40" ht="34.5">
      <c r="A57" s="193"/>
      <c r="B57" s="193"/>
      <c r="C57" s="193"/>
      <c r="D57" s="648"/>
      <c r="E57" s="670"/>
      <c r="F57" s="553" t="s">
        <v>871</v>
      </c>
      <c r="G57" s="561" t="s">
        <v>863</v>
      </c>
      <c r="H57" s="555" t="str">
        <f t="shared" si="2"/>
        <v>Capacity ≥ 70 and &lt; 223 kW. RC: Electric resistance heating section or no heating section.</v>
      </c>
      <c r="I57" s="556" t="str">
        <f t="shared" si="8"/>
        <v>Evaporatively cooled, split and single-package. Capacity ≥ 70 and &lt; 223 kW. RC: Electric resistance heating section or no heating section.</v>
      </c>
      <c r="J57" s="558" t="s">
        <v>903</v>
      </c>
      <c r="K57" s="558" t="s">
        <v>865</v>
      </c>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row>
    <row r="58" spans="1:40" ht="23">
      <c r="A58" s="193"/>
      <c r="B58" s="193"/>
      <c r="C58" s="193"/>
      <c r="D58" s="648"/>
      <c r="E58" s="671"/>
      <c r="F58" s="553" t="s">
        <v>871</v>
      </c>
      <c r="G58" s="561" t="s">
        <v>866</v>
      </c>
      <c r="H58" s="555" t="str">
        <f t="shared" si="2"/>
        <v>Capacity ≥ 70 and &lt; 223 kW. RC: Other types of heating sections.</v>
      </c>
      <c r="I58" s="556" t="str">
        <f t="shared" si="8"/>
        <v>Evaporatively cooled, split and single-package. Capacity ≥ 70 and &lt; 223 kW. RC: Other types of heating sections.</v>
      </c>
      <c r="J58" s="558" t="s">
        <v>906</v>
      </c>
      <c r="K58" s="558" t="s">
        <v>865</v>
      </c>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row>
    <row r="59" spans="1:40" ht="34.5">
      <c r="A59" s="193"/>
      <c r="B59" s="193"/>
      <c r="C59" s="193"/>
      <c r="D59" s="648"/>
      <c r="E59" s="654" t="s">
        <v>895</v>
      </c>
      <c r="F59" s="553" t="s">
        <v>874</v>
      </c>
      <c r="G59" s="561" t="s">
        <v>863</v>
      </c>
      <c r="H59" s="555" t="str">
        <f t="shared" si="2"/>
        <v>Capacity ≥ 223 kW. RC: Electric resistance heating section or no heating section.</v>
      </c>
      <c r="I59" s="556" t="str">
        <f>E$59&amp;". "&amp;H59</f>
        <v>Water-cooled, split and single-package. Capacity ≥ 223 kW. RC: Electric resistance heating section or no heating section.</v>
      </c>
      <c r="J59" s="558" t="s">
        <v>907</v>
      </c>
      <c r="K59" s="558" t="s">
        <v>865</v>
      </c>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row>
    <row r="60" spans="1:40" ht="23">
      <c r="A60" s="193"/>
      <c r="B60" s="193"/>
      <c r="C60" s="193"/>
      <c r="D60" s="648"/>
      <c r="E60" s="655"/>
      <c r="F60" s="553" t="s">
        <v>874</v>
      </c>
      <c r="G60" s="561" t="s">
        <v>866</v>
      </c>
      <c r="H60" s="555" t="str">
        <f t="shared" si="2"/>
        <v>Capacity ≥ 223 kW. RC: Other types of heating sections.</v>
      </c>
      <c r="I60" s="556" t="str">
        <f t="shared" ref="I60" si="9">E$59&amp;". "&amp;H60</f>
        <v>Water-cooled, split and single-package. Capacity ≥ 223 kW. RC: Other types of heating sections.</v>
      </c>
      <c r="J60" s="558" t="s">
        <v>908</v>
      </c>
      <c r="K60" s="558" t="s">
        <v>865</v>
      </c>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row>
    <row r="61" spans="1:40" ht="34.5">
      <c r="A61" s="193"/>
      <c r="B61" s="193"/>
      <c r="C61" s="193"/>
      <c r="D61" s="648"/>
      <c r="E61" s="654" t="s">
        <v>902</v>
      </c>
      <c r="F61" s="553" t="s">
        <v>874</v>
      </c>
      <c r="G61" s="561" t="s">
        <v>863</v>
      </c>
      <c r="H61" s="555" t="str">
        <f t="shared" si="2"/>
        <v>Capacity ≥ 223 kW. RC: Electric resistance heating section or no heating section.</v>
      </c>
      <c r="I61" s="556" t="str">
        <f>E$61&amp;". "&amp;H61</f>
        <v>Evaporatively cooled, split and single-package. Capacity ≥ 223 kW. RC: Electric resistance heating section or no heating section.</v>
      </c>
      <c r="J61" s="558" t="s">
        <v>906</v>
      </c>
      <c r="K61" s="558" t="s">
        <v>865</v>
      </c>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row>
    <row r="62" spans="1:40" ht="23.5" thickBot="1">
      <c r="A62" s="193"/>
      <c r="B62" s="193"/>
      <c r="C62" s="193"/>
      <c r="D62" s="649"/>
      <c r="E62" s="655"/>
      <c r="F62" s="553" t="s">
        <v>874</v>
      </c>
      <c r="G62" s="561" t="s">
        <v>866</v>
      </c>
      <c r="H62" s="555" t="str">
        <f t="shared" si="2"/>
        <v>Capacity ≥ 223 kW. RC: Other types of heating sections.</v>
      </c>
      <c r="I62" s="556" t="str">
        <f t="shared" ref="I62" si="10">E$61&amp;". "&amp;H62</f>
        <v>Evaporatively cooled, split and single-package. Capacity ≥ 223 kW. RC: Other types of heating sections.</v>
      </c>
      <c r="J62" s="558" t="s">
        <v>909</v>
      </c>
      <c r="K62" s="558" t="s">
        <v>865</v>
      </c>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row>
    <row r="63" spans="1:40">
      <c r="A63" s="193"/>
      <c r="B63" s="193"/>
      <c r="C63" s="193"/>
      <c r="D63" s="647" t="s">
        <v>910</v>
      </c>
      <c r="E63" s="564" t="s">
        <v>74</v>
      </c>
      <c r="F63" s="553" t="s">
        <v>868</v>
      </c>
      <c r="G63" s="553"/>
      <c r="H63" s="555" t="str">
        <f t="shared" ref="H63:H64" si="11">"Capacity "&amp;F63&amp;" kW"</f>
        <v>Capacity ≥ 40 and &lt; 70 kW</v>
      </c>
      <c r="I63" s="565" t="str">
        <f>E63&amp;". "&amp;H63</f>
        <v>Air-cooled. Capacity ≥ 40 and &lt; 70 kW</v>
      </c>
      <c r="J63" s="561" t="s">
        <v>911</v>
      </c>
      <c r="K63" s="561" t="s">
        <v>888</v>
      </c>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row>
    <row r="64" spans="1:40">
      <c r="A64" s="193"/>
      <c r="B64" s="193"/>
      <c r="C64" s="193"/>
      <c r="D64" s="648"/>
      <c r="E64" s="564" t="s">
        <v>912</v>
      </c>
      <c r="F64" s="553" t="s">
        <v>868</v>
      </c>
      <c r="G64" s="553"/>
      <c r="H64" s="555" t="str">
        <f t="shared" si="11"/>
        <v>Capacity ≥ 40 and &lt; 70 kW</v>
      </c>
      <c r="I64" s="565" t="str">
        <f t="shared" ref="I64:I66" si="12">E64&amp;". "&amp;H64</f>
        <v>Water-cooled and evaporatively cooled. Capacity ≥ 40 and &lt; 70 kW</v>
      </c>
      <c r="J64" s="561" t="s">
        <v>913</v>
      </c>
      <c r="K64" s="561" t="s">
        <v>888</v>
      </c>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row>
    <row r="65" spans="1:40" ht="23">
      <c r="A65" s="193"/>
      <c r="B65" s="193"/>
      <c r="C65" s="193"/>
      <c r="D65" s="648"/>
      <c r="E65" s="566" t="s">
        <v>74</v>
      </c>
      <c r="F65" s="553" t="s">
        <v>914</v>
      </c>
      <c r="G65" s="553" t="s">
        <v>135</v>
      </c>
      <c r="H65" s="555" t="str">
        <f t="shared" si="2"/>
        <v>Capacity ≥ 70 kW. RC: ≥ 70 kW</v>
      </c>
      <c r="I65" s="565" t="str">
        <f t="shared" si="12"/>
        <v>Air-cooled. Capacity ≥ 70 kW. RC: ≥ 70 kW</v>
      </c>
      <c r="J65" s="558" t="s">
        <v>915</v>
      </c>
      <c r="K65" s="558" t="s">
        <v>865</v>
      </c>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row>
    <row r="66" spans="1:40" ht="23.5" thickBot="1">
      <c r="A66" s="193"/>
      <c r="B66" s="193"/>
      <c r="C66" s="193"/>
      <c r="D66" s="649"/>
      <c r="E66" s="566" t="s">
        <v>912</v>
      </c>
      <c r="F66" s="553" t="s">
        <v>914</v>
      </c>
      <c r="G66" s="553" t="s">
        <v>135</v>
      </c>
      <c r="H66" s="555" t="str">
        <f t="shared" si="2"/>
        <v>Capacity ≥ 70 kW. RC: ≥ 70 kW</v>
      </c>
      <c r="I66" s="565" t="str">
        <f t="shared" si="12"/>
        <v>Water-cooled and evaporatively cooled. Capacity ≥ 70 kW. RC: ≥ 70 kW</v>
      </c>
      <c r="J66" s="558" t="s">
        <v>916</v>
      </c>
      <c r="K66" s="558" t="s">
        <v>865</v>
      </c>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row>
    <row r="67" spans="1:40" ht="23">
      <c r="A67" s="193"/>
      <c r="B67" s="193"/>
      <c r="C67" s="193"/>
      <c r="D67" s="647" t="s">
        <v>917</v>
      </c>
      <c r="E67" s="666" t="s">
        <v>918</v>
      </c>
      <c r="F67" s="553" t="s">
        <v>919</v>
      </c>
      <c r="G67" s="553" t="s">
        <v>920</v>
      </c>
      <c r="H67" s="555" t="str">
        <f t="shared" si="2"/>
        <v>Capacity &lt; 5  kW. RC: Water loop</v>
      </c>
      <c r="I67" s="565" t="str">
        <f>E$67&amp;". "&amp;H67</f>
        <v>Water-to-air. Capacity &lt; 5  kW. RC: Water loop</v>
      </c>
      <c r="J67" s="558" t="s">
        <v>921</v>
      </c>
      <c r="K67" s="558" t="s">
        <v>922</v>
      </c>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row>
    <row r="68" spans="1:40" ht="23">
      <c r="A68" s="193"/>
      <c r="B68" s="193"/>
      <c r="C68" s="193"/>
      <c r="D68" s="648"/>
      <c r="E68" s="667"/>
      <c r="F68" s="553" t="s">
        <v>923</v>
      </c>
      <c r="G68" s="553" t="s">
        <v>920</v>
      </c>
      <c r="H68" s="555" t="str">
        <f t="shared" si="2"/>
        <v>Capacity ≥5 and&lt; 40 kW. RC: Water loop</v>
      </c>
      <c r="I68" s="565" t="str">
        <f t="shared" ref="I68:I73" si="13">E$67&amp;". "&amp;H68</f>
        <v>Water-to-air. Capacity ≥5 and&lt; 40 kW. RC: Water loop</v>
      </c>
      <c r="J68" s="558" t="s">
        <v>924</v>
      </c>
      <c r="K68" s="558" t="s">
        <v>922</v>
      </c>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row>
    <row r="69" spans="1:40" ht="23">
      <c r="A69" s="193"/>
      <c r="B69" s="193"/>
      <c r="C69" s="193"/>
      <c r="D69" s="648"/>
      <c r="E69" s="667"/>
      <c r="F69" s="553" t="s">
        <v>925</v>
      </c>
      <c r="G69" s="553" t="s">
        <v>926</v>
      </c>
      <c r="H69" s="555" t="str">
        <f t="shared" si="2"/>
        <v>Capacity &lt; 40 kW. RC: Groundwater</v>
      </c>
      <c r="I69" s="565" t="str">
        <f t="shared" si="13"/>
        <v>Water-to-air. Capacity &lt; 40 kW. RC: Groundwater</v>
      </c>
      <c r="J69" s="558" t="s">
        <v>927</v>
      </c>
      <c r="K69" s="558" t="s">
        <v>922</v>
      </c>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row>
    <row r="70" spans="1:40" ht="23">
      <c r="A70" s="193"/>
      <c r="B70" s="193"/>
      <c r="C70" s="193"/>
      <c r="D70" s="648"/>
      <c r="E70" s="667"/>
      <c r="F70" s="553" t="s">
        <v>925</v>
      </c>
      <c r="G70" s="553" t="s">
        <v>928</v>
      </c>
      <c r="H70" s="555" t="str">
        <f t="shared" si="2"/>
        <v>Capacity &lt; 40 kW. RC: Ground loop</v>
      </c>
      <c r="I70" s="565" t="str">
        <f t="shared" si="13"/>
        <v>Water-to-air. Capacity &lt; 40 kW. RC: Ground loop</v>
      </c>
      <c r="J70" s="558" t="s">
        <v>929</v>
      </c>
      <c r="K70" s="558" t="s">
        <v>922</v>
      </c>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row>
    <row r="71" spans="1:40" ht="23">
      <c r="A71" s="193"/>
      <c r="B71" s="193"/>
      <c r="C71" s="193"/>
      <c r="D71" s="648"/>
      <c r="E71" s="667"/>
      <c r="F71" s="553" t="s">
        <v>925</v>
      </c>
      <c r="G71" s="553" t="s">
        <v>920</v>
      </c>
      <c r="H71" s="555" t="str">
        <f t="shared" si="2"/>
        <v>Capacity &lt; 40 kW. RC: Water loop</v>
      </c>
      <c r="I71" s="565" t="str">
        <f t="shared" si="13"/>
        <v>Water-to-air. Capacity &lt; 40 kW. RC: Water loop</v>
      </c>
      <c r="J71" s="558" t="s">
        <v>930</v>
      </c>
      <c r="K71" s="558" t="s">
        <v>922</v>
      </c>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row>
    <row r="72" spans="1:40" ht="23">
      <c r="A72" s="193"/>
      <c r="B72" s="193"/>
      <c r="C72" s="193"/>
      <c r="D72" s="648"/>
      <c r="E72" s="667"/>
      <c r="F72" s="553" t="s">
        <v>925</v>
      </c>
      <c r="G72" s="553" t="s">
        <v>926</v>
      </c>
      <c r="H72" s="555" t="str">
        <f t="shared" si="2"/>
        <v>Capacity &lt; 40 kW. RC: Groundwater</v>
      </c>
      <c r="I72" s="565" t="str">
        <f t="shared" si="13"/>
        <v>Water-to-air. Capacity &lt; 40 kW. RC: Groundwater</v>
      </c>
      <c r="J72" s="558" t="s">
        <v>931</v>
      </c>
      <c r="K72" s="558" t="s">
        <v>922</v>
      </c>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row>
    <row r="73" spans="1:40" ht="23.5" thickBot="1">
      <c r="A73" s="193"/>
      <c r="B73" s="193"/>
      <c r="C73" s="193"/>
      <c r="D73" s="649"/>
      <c r="E73" s="668"/>
      <c r="F73" s="553" t="s">
        <v>925</v>
      </c>
      <c r="G73" s="553" t="s">
        <v>928</v>
      </c>
      <c r="H73" s="555" t="str">
        <f t="shared" si="2"/>
        <v>Capacity &lt; 40 kW. RC: Ground loop</v>
      </c>
      <c r="I73" s="565" t="str">
        <f t="shared" si="13"/>
        <v>Water-to-air. Capacity &lt; 40 kW. RC: Ground loop</v>
      </c>
      <c r="J73" s="558" t="s">
        <v>932</v>
      </c>
      <c r="K73" s="558" t="s">
        <v>922</v>
      </c>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row>
    <row r="74" spans="1:40" ht="23">
      <c r="A74" s="193"/>
      <c r="B74" s="193"/>
      <c r="C74" s="193"/>
      <c r="D74" s="647" t="s">
        <v>933</v>
      </c>
      <c r="E74" s="644" t="s">
        <v>80</v>
      </c>
      <c r="F74" s="567" t="s">
        <v>934</v>
      </c>
      <c r="G74" s="568"/>
      <c r="H74" s="555" t="str">
        <f t="shared" ref="H74:H91" si="14">"Capacity "&amp;F74&amp;" kW"</f>
        <v>Capacity ≤ 21 kW</v>
      </c>
      <c r="I74" s="565" t="str">
        <f>E$74&amp;". "&amp;H74</f>
        <v>Direct-expansion ground-source heat pumps. Capacity ≤ 21 kW</v>
      </c>
      <c r="J74" s="557" t="s">
        <v>935</v>
      </c>
      <c r="K74" s="558" t="s">
        <v>922</v>
      </c>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row>
    <row r="75" spans="1:40" ht="15" thickBot="1">
      <c r="A75" s="193"/>
      <c r="B75" s="193"/>
      <c r="C75" s="193"/>
      <c r="D75" s="649"/>
      <c r="E75" s="646"/>
      <c r="F75" s="567" t="s">
        <v>936</v>
      </c>
      <c r="G75" s="569"/>
      <c r="H75" s="555" t="str">
        <f t="shared" si="14"/>
        <v>Capacity &gt; 21 kW</v>
      </c>
      <c r="I75" s="565" t="str">
        <f t="shared" ref="I75" si="15">E$74&amp;". "&amp;H75</f>
        <v>Direct-expansion ground-source heat pumps. Capacity &gt; 21 kW</v>
      </c>
      <c r="J75" s="570" t="s">
        <v>937</v>
      </c>
      <c r="K75" s="561"/>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row>
    <row r="76" spans="1:40" ht="23">
      <c r="A76" s="193"/>
      <c r="B76" s="193"/>
      <c r="C76" s="193"/>
      <c r="D76" s="647" t="s">
        <v>938</v>
      </c>
      <c r="E76" s="669" t="s">
        <v>939</v>
      </c>
      <c r="F76" s="571" t="s">
        <v>940</v>
      </c>
      <c r="G76" s="572"/>
      <c r="H76" s="555" t="str">
        <f t="shared" si="14"/>
        <v>Capacity &lt; 2.1 kW</v>
      </c>
      <c r="I76" s="565" t="str">
        <f>E$76&amp;". "&amp;H76</f>
        <v>PTAC and PTHP in cooling mode, standard and non-standard sizes. Capacity &lt; 2.1 kW</v>
      </c>
      <c r="J76" s="570" t="s">
        <v>941</v>
      </c>
      <c r="K76" s="561" t="s">
        <v>888</v>
      </c>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row>
    <row r="77" spans="1:40" ht="23">
      <c r="A77" s="193"/>
      <c r="B77" s="193"/>
      <c r="C77" s="193"/>
      <c r="D77" s="648"/>
      <c r="E77" s="670"/>
      <c r="F77" s="571" t="s">
        <v>942</v>
      </c>
      <c r="G77" s="573"/>
      <c r="H77" s="555" t="str">
        <f t="shared" si="14"/>
        <v>Capacity ≥ 2.1 and &lt; 4.4 kW</v>
      </c>
      <c r="I77" s="565" t="str">
        <f t="shared" ref="I77:I78" si="16">E$76&amp;". "&amp;H77</f>
        <v>PTAC and PTHP in cooling mode, standard and non-standard sizes. Capacity ≥ 2.1 and &lt; 4.4 kW</v>
      </c>
      <c r="J77" s="570" t="s">
        <v>943</v>
      </c>
      <c r="K77" s="561" t="s">
        <v>888</v>
      </c>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row>
    <row r="78" spans="1:40" ht="23">
      <c r="A78" s="193"/>
      <c r="B78" s="193"/>
      <c r="C78" s="193"/>
      <c r="D78" s="648"/>
      <c r="E78" s="671"/>
      <c r="F78" s="571" t="s">
        <v>944</v>
      </c>
      <c r="G78" s="573"/>
      <c r="H78" s="555" t="str">
        <f t="shared" si="14"/>
        <v>Capacity ≥ 4.4 kW</v>
      </c>
      <c r="I78" s="565" t="str">
        <f t="shared" si="16"/>
        <v>PTAC and PTHP in cooling mode, standard and non-standard sizes. Capacity ≥ 4.4 kW</v>
      </c>
      <c r="J78" s="570" t="s">
        <v>100</v>
      </c>
      <c r="K78" s="561" t="s">
        <v>888</v>
      </c>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row>
    <row r="79" spans="1:40" ht="23">
      <c r="A79" s="193"/>
      <c r="B79" s="193"/>
      <c r="C79" s="193"/>
      <c r="D79" s="648"/>
      <c r="E79" s="654" t="s">
        <v>945</v>
      </c>
      <c r="F79" s="571" t="s">
        <v>940</v>
      </c>
      <c r="G79" s="573"/>
      <c r="H79" s="555" t="str">
        <f t="shared" si="14"/>
        <v>Capacity &lt; 2.1 kW</v>
      </c>
      <c r="I79" s="565" t="str">
        <f>E$79&amp;". "&amp;H79</f>
        <v>PTHP in heating mode, standard and non-standard sizes. Capacity &lt; 2.1 kW</v>
      </c>
      <c r="J79" s="570" t="s">
        <v>890</v>
      </c>
      <c r="K79" s="561" t="s">
        <v>880</v>
      </c>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row>
    <row r="80" spans="1:40" ht="23">
      <c r="A80" s="193"/>
      <c r="B80" s="193"/>
      <c r="C80" s="193"/>
      <c r="D80" s="648"/>
      <c r="E80" s="656"/>
      <c r="F80" s="571" t="s">
        <v>942</v>
      </c>
      <c r="G80" s="573"/>
      <c r="H80" s="555" t="str">
        <f t="shared" si="14"/>
        <v>Capacity ≥ 2.1 and &lt; 4.4 kW</v>
      </c>
      <c r="I80" s="565" t="str">
        <f t="shared" ref="I80:I81" si="17">E$79&amp;". "&amp;H80</f>
        <v>PTHP in heating mode, standard and non-standard sizes. Capacity ≥ 2.1 and &lt; 4.4 kW</v>
      </c>
      <c r="J80" s="570" t="s">
        <v>946</v>
      </c>
      <c r="K80" s="561" t="s">
        <v>880</v>
      </c>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row>
    <row r="81" spans="1:40" ht="23">
      <c r="A81" s="193"/>
      <c r="B81" s="193"/>
      <c r="C81" s="193"/>
      <c r="D81" s="648"/>
      <c r="E81" s="655"/>
      <c r="F81" s="571" t="s">
        <v>944</v>
      </c>
      <c r="G81" s="574"/>
      <c r="H81" s="555" t="str">
        <f t="shared" si="14"/>
        <v>Capacity ≥ 4.4 kW</v>
      </c>
      <c r="I81" s="565" t="str">
        <f t="shared" si="17"/>
        <v>PTHP in heating mode, standard and non-standard sizes. Capacity ≥ 4.4 kW</v>
      </c>
      <c r="J81" s="570" t="s">
        <v>947</v>
      </c>
      <c r="K81" s="561" t="s">
        <v>880</v>
      </c>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row>
    <row r="82" spans="1:40">
      <c r="A82" s="193"/>
      <c r="B82" s="193"/>
      <c r="C82" s="193"/>
      <c r="D82" s="648"/>
      <c r="E82" s="654" t="s">
        <v>948</v>
      </c>
      <c r="F82" s="571" t="s">
        <v>949</v>
      </c>
      <c r="G82" s="572"/>
      <c r="H82" s="555" t="str">
        <f t="shared" si="14"/>
        <v>Capacity &lt; 5.9 kW</v>
      </c>
      <c r="I82" s="565" t="str">
        <f>E$82&amp;". "&amp;H82</f>
        <v>Louvered, without reverse cycle. Capacity &lt; 5.9 kW</v>
      </c>
      <c r="J82" s="570" t="s">
        <v>950</v>
      </c>
      <c r="K82" s="561" t="s">
        <v>951</v>
      </c>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row>
    <row r="83" spans="1:40">
      <c r="A83" s="193"/>
      <c r="B83" s="193"/>
      <c r="C83" s="193"/>
      <c r="D83" s="648"/>
      <c r="E83" s="655"/>
      <c r="F83" s="575" t="s">
        <v>952</v>
      </c>
      <c r="G83" s="573"/>
      <c r="H83" s="555" t="str">
        <f t="shared" si="14"/>
        <v>Capacity ≥ 5.9 and ≤ 10.6 kW</v>
      </c>
      <c r="I83" s="565" t="str">
        <f>E$82&amp;". "&amp;H83</f>
        <v>Louvered, without reverse cycle. Capacity ≥ 5.9 and ≤ 10.6 kW</v>
      </c>
      <c r="J83" s="570" t="s">
        <v>953</v>
      </c>
      <c r="K83" s="561" t="s">
        <v>951</v>
      </c>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row>
    <row r="84" spans="1:40">
      <c r="A84" s="193"/>
      <c r="B84" s="193"/>
      <c r="C84" s="193"/>
      <c r="D84" s="648"/>
      <c r="E84" s="654" t="s">
        <v>954</v>
      </c>
      <c r="F84" s="571" t="s">
        <v>949</v>
      </c>
      <c r="G84" s="573"/>
      <c r="H84" s="555" t="str">
        <f t="shared" si="14"/>
        <v>Capacity &lt; 5.9 kW</v>
      </c>
      <c r="I84" s="565" t="str">
        <f>E$84&amp;". "&amp;H84</f>
        <v>Louvered, with reverse cycle. Capacity &lt; 5.9 kW</v>
      </c>
      <c r="J84" s="570" t="s">
        <v>955</v>
      </c>
      <c r="K84" s="561" t="s">
        <v>951</v>
      </c>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row>
    <row r="85" spans="1:40">
      <c r="A85" s="193"/>
      <c r="B85" s="193"/>
      <c r="C85" s="193"/>
      <c r="D85" s="648"/>
      <c r="E85" s="655"/>
      <c r="F85" s="575" t="s">
        <v>952</v>
      </c>
      <c r="G85" s="573"/>
      <c r="H85" s="555" t="str">
        <f t="shared" si="14"/>
        <v>Capacity ≥ 5.9 and ≤ 10.6 kW</v>
      </c>
      <c r="I85" s="565" t="str">
        <f>E$84&amp;". "&amp;H85</f>
        <v>Louvered, with reverse cycle. Capacity ≥ 5.9 and ≤ 10.6 kW</v>
      </c>
      <c r="J85" s="570" t="s">
        <v>956</v>
      </c>
      <c r="K85" s="561" t="s">
        <v>951</v>
      </c>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row>
    <row r="86" spans="1:40">
      <c r="A86" s="193"/>
      <c r="B86" s="193"/>
      <c r="C86" s="193"/>
      <c r="D86" s="648"/>
      <c r="E86" s="654" t="s">
        <v>957</v>
      </c>
      <c r="F86" s="571" t="s">
        <v>958</v>
      </c>
      <c r="G86" s="573"/>
      <c r="H86" s="555" t="str">
        <f t="shared" si="14"/>
        <v>Capacity &lt; 4.1 kW</v>
      </c>
      <c r="I86" s="565" t="str">
        <f>E$86&amp;". "&amp;H86</f>
        <v>Non-louvered, without reverse cycle. Capacity &lt; 4.1 kW</v>
      </c>
      <c r="J86" s="570" t="s">
        <v>959</v>
      </c>
      <c r="K86" s="561" t="s">
        <v>951</v>
      </c>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row>
    <row r="87" spans="1:40">
      <c r="A87" s="193"/>
      <c r="B87" s="193"/>
      <c r="C87" s="193"/>
      <c r="D87" s="648"/>
      <c r="E87" s="655"/>
      <c r="F87" s="575" t="s">
        <v>960</v>
      </c>
      <c r="G87" s="573"/>
      <c r="H87" s="555" t="str">
        <f t="shared" si="14"/>
        <v>Capacity ≥ 4.1 and ≤ 10.6 kW</v>
      </c>
      <c r="I87" s="565" t="str">
        <f>E$86&amp;". "&amp;H87</f>
        <v>Non-louvered, without reverse cycle. Capacity ≥ 4.1 and ≤ 10.6 kW</v>
      </c>
      <c r="J87" s="570" t="s">
        <v>961</v>
      </c>
      <c r="K87" s="561" t="s">
        <v>951</v>
      </c>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row>
    <row r="88" spans="1:40">
      <c r="A88" s="193"/>
      <c r="B88" s="193"/>
      <c r="C88" s="193"/>
      <c r="D88" s="648"/>
      <c r="E88" s="654" t="s">
        <v>962</v>
      </c>
      <c r="F88" s="571" t="s">
        <v>958</v>
      </c>
      <c r="G88" s="573"/>
      <c r="H88" s="555" t="str">
        <f t="shared" si="14"/>
        <v>Capacity &lt; 4.1 kW</v>
      </c>
      <c r="I88" s="565" t="str">
        <f>E$88&amp;". "&amp;H88</f>
        <v>Non-louvered, with reverse cycle. Capacity &lt; 4.1 kW</v>
      </c>
      <c r="J88" s="570" t="s">
        <v>956</v>
      </c>
      <c r="K88" s="561" t="s">
        <v>951</v>
      </c>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row>
    <row r="89" spans="1:40">
      <c r="A89" s="193"/>
      <c r="B89" s="193"/>
      <c r="C89" s="193"/>
      <c r="D89" s="648"/>
      <c r="E89" s="655"/>
      <c r="F89" s="575" t="s">
        <v>960</v>
      </c>
      <c r="G89" s="573"/>
      <c r="H89" s="555" t="str">
        <f t="shared" si="14"/>
        <v>Capacity ≥ 4.1 and ≤ 10.6 kW</v>
      </c>
      <c r="I89" s="565" t="str">
        <f>E$88&amp;". "&amp;H89</f>
        <v>Non-louvered, with reverse cycle. Capacity ≥ 4.1 and ≤ 10.6 kW</v>
      </c>
      <c r="J89" s="570" t="s">
        <v>963</v>
      </c>
      <c r="K89" s="561" t="s">
        <v>951</v>
      </c>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row>
    <row r="90" spans="1:40">
      <c r="A90" s="193"/>
      <c r="B90" s="193"/>
      <c r="C90" s="193"/>
      <c r="D90" s="648"/>
      <c r="E90" s="552" t="s">
        <v>964</v>
      </c>
      <c r="F90" s="553" t="s">
        <v>157</v>
      </c>
      <c r="G90" s="573"/>
      <c r="H90" s="555" t="str">
        <f t="shared" si="14"/>
        <v>Capacity All capacities kW</v>
      </c>
      <c r="I90" s="565" t="str">
        <f>E$90&amp;". "&amp;H90</f>
        <v>Room air conditioners, casement only. Capacity All capacities kW</v>
      </c>
      <c r="J90" s="570" t="s">
        <v>965</v>
      </c>
      <c r="K90" s="561" t="s">
        <v>951</v>
      </c>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row>
    <row r="91" spans="1:40" ht="15" thickBot="1">
      <c r="A91" s="193"/>
      <c r="B91" s="193"/>
      <c r="C91" s="193"/>
      <c r="D91" s="649"/>
      <c r="E91" s="552" t="s">
        <v>966</v>
      </c>
      <c r="F91" s="553" t="s">
        <v>157</v>
      </c>
      <c r="G91" s="574"/>
      <c r="H91" s="555" t="str">
        <f t="shared" si="14"/>
        <v>Capacity All capacities kW</v>
      </c>
      <c r="I91" s="565" t="str">
        <f>E$90&amp;". "&amp;H91</f>
        <v>Room air conditioners, casement only. Capacity All capacities kW</v>
      </c>
      <c r="J91" s="570" t="s">
        <v>967</v>
      </c>
      <c r="K91" s="561" t="s">
        <v>951</v>
      </c>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row>
    <row r="92" spans="1:40" ht="23">
      <c r="A92" s="193"/>
      <c r="B92" s="193"/>
      <c r="C92" s="193"/>
      <c r="D92" s="647" t="s">
        <v>968</v>
      </c>
      <c r="E92" s="652" t="s">
        <v>969</v>
      </c>
      <c r="F92" s="555" t="s">
        <v>970</v>
      </c>
      <c r="G92" s="553" t="s">
        <v>971</v>
      </c>
      <c r="H92" s="555" t="str">
        <f t="shared" ref="H92:H142" si="18">"Capacity "&amp;F92&amp;" kW"&amp;". RC: "&amp;G92</f>
        <v>Capacity &lt; 23 kW. RC: Downflow or upflow, ducted</v>
      </c>
      <c r="I92" s="565" t="str">
        <f>E$92&amp;". "&amp;H92</f>
        <v>Air-cooled, floor-mounted, with or without fluid economizer. Capacity &lt; 23 kW. RC: Downflow or upflow, ducted</v>
      </c>
      <c r="J92" s="561" t="s">
        <v>972</v>
      </c>
      <c r="K92" s="561" t="s">
        <v>973</v>
      </c>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row>
    <row r="93" spans="1:40" ht="23">
      <c r="A93" s="193"/>
      <c r="B93" s="193"/>
      <c r="C93" s="193"/>
      <c r="D93" s="648"/>
      <c r="E93" s="652"/>
      <c r="F93" s="576" t="s">
        <v>974</v>
      </c>
      <c r="G93" s="553" t="s">
        <v>971</v>
      </c>
      <c r="H93" s="555" t="str">
        <f t="shared" si="18"/>
        <v>Capacity ≥ 23 and &lt; 86 kW. RC: Downflow or upflow, ducted</v>
      </c>
      <c r="I93" s="565" t="str">
        <f t="shared" ref="I93:I100" si="19">E$92&amp;". "&amp;H93</f>
        <v>Air-cooled, floor-mounted, with or without fluid economizer. Capacity ≥ 23 and &lt; 86 kW. RC: Downflow or upflow, ducted</v>
      </c>
      <c r="J93" s="561" t="s">
        <v>975</v>
      </c>
      <c r="K93" s="561" t="s">
        <v>973</v>
      </c>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row>
    <row r="94" spans="1:40" ht="23">
      <c r="A94" s="193"/>
      <c r="B94" s="193"/>
      <c r="C94" s="193"/>
      <c r="D94" s="648"/>
      <c r="E94" s="652"/>
      <c r="F94" s="577" t="s">
        <v>976</v>
      </c>
      <c r="G94" s="553" t="s">
        <v>971</v>
      </c>
      <c r="H94" s="555" t="str">
        <f t="shared" si="18"/>
        <v>Capacity ≥ 86 kW. RC: Downflow or upflow, ducted</v>
      </c>
      <c r="I94" s="565" t="str">
        <f t="shared" si="19"/>
        <v>Air-cooled, floor-mounted, with or without fluid economizer. Capacity ≥ 86 kW. RC: Downflow or upflow, ducted</v>
      </c>
      <c r="J94" s="561" t="s">
        <v>977</v>
      </c>
      <c r="K94" s="561" t="s">
        <v>973</v>
      </c>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row>
    <row r="95" spans="1:40" ht="23">
      <c r="A95" s="193"/>
      <c r="B95" s="193"/>
      <c r="C95" s="193"/>
      <c r="D95" s="648"/>
      <c r="E95" s="652"/>
      <c r="F95" s="555" t="s">
        <v>970</v>
      </c>
      <c r="G95" s="553" t="s">
        <v>978</v>
      </c>
      <c r="H95" s="555" t="str">
        <f t="shared" si="18"/>
        <v>Capacity &lt; 23 kW. RC: Upflow, non-ducted</v>
      </c>
      <c r="I95" s="565" t="str">
        <f t="shared" si="19"/>
        <v>Air-cooled, floor-mounted, with or without fluid economizer. Capacity &lt; 23 kW. RC: Upflow, non-ducted</v>
      </c>
      <c r="J95" s="561" t="s">
        <v>979</v>
      </c>
      <c r="K95" s="561" t="s">
        <v>973</v>
      </c>
      <c r="L95" s="193"/>
      <c r="M95" s="193"/>
      <c r="N95" s="193"/>
      <c r="O95" s="193"/>
    </row>
    <row r="96" spans="1:40" ht="23">
      <c r="A96" s="193"/>
      <c r="B96" s="193"/>
      <c r="C96" s="193"/>
      <c r="D96" s="648"/>
      <c r="E96" s="652"/>
      <c r="F96" s="555" t="s">
        <v>970</v>
      </c>
      <c r="G96" s="553" t="s">
        <v>980</v>
      </c>
      <c r="H96" s="555" t="str">
        <f t="shared" si="18"/>
        <v>Capacity &lt; 23 kW. RC: Horizontal</v>
      </c>
      <c r="I96" s="565" t="str">
        <f t="shared" si="19"/>
        <v>Air-cooled, floor-mounted, with or without fluid economizer. Capacity &lt; 23 kW. RC: Horizontal</v>
      </c>
      <c r="J96" s="561" t="s">
        <v>981</v>
      </c>
      <c r="K96" s="561" t="s">
        <v>973</v>
      </c>
      <c r="L96" s="193"/>
      <c r="M96" s="193"/>
      <c r="N96" s="193"/>
      <c r="O96" s="193"/>
    </row>
    <row r="97" spans="1:15" ht="23">
      <c r="A97" s="193"/>
      <c r="B97" s="193"/>
      <c r="C97" s="193"/>
      <c r="D97" s="648"/>
      <c r="E97" s="652"/>
      <c r="F97" s="555" t="s">
        <v>982</v>
      </c>
      <c r="G97" s="553" t="s">
        <v>978</v>
      </c>
      <c r="H97" s="555" t="str">
        <f t="shared" si="18"/>
        <v>Capacity ≥ 23 and &lt; 70 kW. RC: Upflow, non-ducted</v>
      </c>
      <c r="I97" s="565" t="str">
        <f t="shared" si="19"/>
        <v>Air-cooled, floor-mounted, with or without fluid economizer. Capacity ≥ 23 and &lt; 70 kW. RC: Upflow, non-ducted</v>
      </c>
      <c r="J97" s="561" t="s">
        <v>983</v>
      </c>
      <c r="K97" s="561" t="s">
        <v>973</v>
      </c>
      <c r="L97" s="193"/>
      <c r="M97" s="193"/>
      <c r="N97" s="193"/>
      <c r="O97" s="193"/>
    </row>
    <row r="98" spans="1:15" ht="23">
      <c r="A98" s="193"/>
      <c r="B98" s="193"/>
      <c r="C98" s="193"/>
      <c r="D98" s="648"/>
      <c r="E98" s="652"/>
      <c r="F98" s="555" t="s">
        <v>982</v>
      </c>
      <c r="G98" s="553" t="s">
        <v>980</v>
      </c>
      <c r="H98" s="555" t="str">
        <f t="shared" si="18"/>
        <v>Capacity ≥ 23 and &lt; 70 kW. RC: Horizontal</v>
      </c>
      <c r="I98" s="565" t="str">
        <f t="shared" si="19"/>
        <v>Air-cooled, floor-mounted, with or without fluid economizer. Capacity ≥ 23 and &lt; 70 kW. RC: Horizontal</v>
      </c>
      <c r="J98" s="561" t="s">
        <v>975</v>
      </c>
      <c r="K98" s="561" t="s">
        <v>973</v>
      </c>
      <c r="L98" s="193"/>
      <c r="M98" s="193"/>
      <c r="N98" s="193"/>
      <c r="O98" s="193"/>
    </row>
    <row r="99" spans="1:15" ht="23">
      <c r="A99" s="193"/>
      <c r="B99" s="193"/>
      <c r="C99" s="193"/>
      <c r="D99" s="648"/>
      <c r="E99" s="652"/>
      <c r="F99" s="555" t="s">
        <v>914</v>
      </c>
      <c r="G99" s="553" t="s">
        <v>978</v>
      </c>
      <c r="H99" s="555" t="str">
        <f t="shared" si="18"/>
        <v>Capacity ≥ 70 kW. RC: Upflow, non-ducted</v>
      </c>
      <c r="I99" s="565" t="str">
        <f t="shared" si="19"/>
        <v>Air-cooled, floor-mounted, with or without fluid economizer. Capacity ≥ 70 kW. RC: Upflow, non-ducted</v>
      </c>
      <c r="J99" s="561" t="s">
        <v>984</v>
      </c>
      <c r="K99" s="561" t="s">
        <v>973</v>
      </c>
      <c r="L99" s="193"/>
      <c r="M99" s="193"/>
      <c r="N99" s="193"/>
      <c r="O99" s="193"/>
    </row>
    <row r="100" spans="1:15" ht="23">
      <c r="A100" s="193"/>
      <c r="B100" s="193"/>
      <c r="C100" s="193"/>
      <c r="D100" s="648"/>
      <c r="E100" s="652"/>
      <c r="F100" s="555" t="s">
        <v>914</v>
      </c>
      <c r="G100" s="553" t="s">
        <v>980</v>
      </c>
      <c r="H100" s="555" t="str">
        <f t="shared" si="18"/>
        <v>Capacity ≥ 70 kW. RC: Horizontal</v>
      </c>
      <c r="I100" s="565" t="str">
        <f t="shared" si="19"/>
        <v>Air-cooled, floor-mounted, with or without fluid economizer. Capacity ≥ 70 kW. RC: Horizontal</v>
      </c>
      <c r="J100" s="561" t="s">
        <v>985</v>
      </c>
      <c r="K100" s="561" t="s">
        <v>973</v>
      </c>
      <c r="L100" s="193"/>
      <c r="M100" s="193"/>
      <c r="N100" s="193"/>
      <c r="O100" s="193"/>
    </row>
    <row r="101" spans="1:15" ht="23">
      <c r="A101" s="193"/>
      <c r="B101" s="193"/>
      <c r="C101" s="193"/>
      <c r="D101" s="648"/>
      <c r="E101" s="662" t="s">
        <v>986</v>
      </c>
      <c r="F101" s="565" t="s">
        <v>970</v>
      </c>
      <c r="G101" s="553" t="s">
        <v>971</v>
      </c>
      <c r="H101" s="555" t="str">
        <f t="shared" si="18"/>
        <v>Capacity &lt; 23 kW. RC: Downflow or upflow, ducted</v>
      </c>
      <c r="I101" s="565" t="str">
        <f>E$101&amp;". "&amp;H101</f>
        <v>Water-cooled, floor-mounted, with or without fluid economizer. Capacity &lt; 23 kW. RC: Downflow or upflow, ducted</v>
      </c>
      <c r="J101" s="561" t="s">
        <v>987</v>
      </c>
      <c r="K101" s="561" t="s">
        <v>973</v>
      </c>
      <c r="L101" s="193"/>
      <c r="M101" s="193"/>
      <c r="N101" s="193"/>
      <c r="O101" s="193"/>
    </row>
    <row r="102" spans="1:15" ht="23">
      <c r="A102" s="193"/>
      <c r="B102" s="193"/>
      <c r="C102" s="193"/>
      <c r="D102" s="648"/>
      <c r="E102" s="662"/>
      <c r="F102" s="578" t="s">
        <v>974</v>
      </c>
      <c r="G102" s="553" t="s">
        <v>971</v>
      </c>
      <c r="H102" s="555" t="str">
        <f t="shared" si="18"/>
        <v>Capacity ≥ 23 and &lt; 86 kW. RC: Downflow or upflow, ducted</v>
      </c>
      <c r="I102" s="565" t="str">
        <f t="shared" ref="I102:I109" si="20">E$101&amp;". "&amp;H102</f>
        <v>Water-cooled, floor-mounted, with or without fluid economizer. Capacity ≥ 23 and &lt; 86 kW. RC: Downflow or upflow, ducted</v>
      </c>
      <c r="J102" s="561" t="s">
        <v>981</v>
      </c>
      <c r="K102" s="561" t="s">
        <v>973</v>
      </c>
      <c r="L102" s="193"/>
      <c r="M102" s="193"/>
      <c r="N102" s="193"/>
      <c r="O102" s="193"/>
    </row>
    <row r="103" spans="1:15" ht="23">
      <c r="A103" s="193"/>
      <c r="B103" s="193"/>
      <c r="C103" s="193"/>
      <c r="D103" s="648"/>
      <c r="E103" s="662"/>
      <c r="F103" s="579" t="s">
        <v>976</v>
      </c>
      <c r="G103" s="553" t="s">
        <v>971</v>
      </c>
      <c r="H103" s="555" t="str">
        <f t="shared" si="18"/>
        <v>Capacity ≥ 86 kW. RC: Downflow or upflow, ducted</v>
      </c>
      <c r="I103" s="565" t="str">
        <f t="shared" si="20"/>
        <v>Water-cooled, floor-mounted, with or without fluid economizer. Capacity ≥ 86 kW. RC: Downflow or upflow, ducted</v>
      </c>
      <c r="J103" s="561" t="s">
        <v>988</v>
      </c>
      <c r="K103" s="561" t="s">
        <v>973</v>
      </c>
      <c r="L103" s="193"/>
      <c r="M103" s="193"/>
      <c r="N103" s="193"/>
      <c r="O103" s="193"/>
    </row>
    <row r="104" spans="1:15" ht="23">
      <c r="A104" s="193"/>
      <c r="B104" s="193"/>
      <c r="C104" s="193"/>
      <c r="D104" s="648"/>
      <c r="E104" s="662"/>
      <c r="F104" s="565" t="s">
        <v>970</v>
      </c>
      <c r="G104" s="553" t="s">
        <v>978</v>
      </c>
      <c r="H104" s="555" t="str">
        <f t="shared" si="18"/>
        <v>Capacity &lt; 23 kW. RC: Upflow, non-ducted</v>
      </c>
      <c r="I104" s="565" t="str">
        <f t="shared" si="20"/>
        <v>Water-cooled, floor-mounted, with or without fluid economizer. Capacity &lt; 23 kW. RC: Upflow, non-ducted</v>
      </c>
      <c r="J104" s="561" t="s">
        <v>989</v>
      </c>
      <c r="K104" s="561" t="s">
        <v>973</v>
      </c>
      <c r="L104" s="193"/>
      <c r="M104" s="193"/>
      <c r="N104" s="193"/>
      <c r="O104" s="193"/>
    </row>
    <row r="105" spans="1:15" ht="23">
      <c r="A105" s="193"/>
      <c r="B105" s="193"/>
      <c r="C105" s="193"/>
      <c r="D105" s="648"/>
      <c r="E105" s="662"/>
      <c r="F105" s="565" t="s">
        <v>970</v>
      </c>
      <c r="G105" s="553" t="s">
        <v>980</v>
      </c>
      <c r="H105" s="555" t="str">
        <f t="shared" si="18"/>
        <v>Capacity &lt; 23 kW. RC: Horizontal</v>
      </c>
      <c r="I105" s="565" t="str">
        <f t="shared" si="20"/>
        <v>Water-cooled, floor-mounted, with or without fluid economizer. Capacity &lt; 23 kW. RC: Horizontal</v>
      </c>
      <c r="J105" s="561" t="s">
        <v>990</v>
      </c>
      <c r="K105" s="561" t="s">
        <v>973</v>
      </c>
      <c r="L105" s="193"/>
      <c r="M105" s="193"/>
      <c r="N105" s="193"/>
      <c r="O105" s="193"/>
    </row>
    <row r="106" spans="1:15" ht="23">
      <c r="A106" s="193"/>
      <c r="B106" s="193"/>
      <c r="C106" s="193"/>
      <c r="D106" s="648"/>
      <c r="E106" s="662"/>
      <c r="F106" s="565" t="s">
        <v>982</v>
      </c>
      <c r="G106" s="553" t="s">
        <v>978</v>
      </c>
      <c r="H106" s="555" t="str">
        <f t="shared" si="18"/>
        <v>Capacity ≥ 23 and &lt; 70 kW. RC: Upflow, non-ducted</v>
      </c>
      <c r="I106" s="565" t="str">
        <f t="shared" si="20"/>
        <v>Water-cooled, floor-mounted, with or without fluid economizer. Capacity ≥ 23 and &lt; 70 kW. RC: Upflow, non-ducted</v>
      </c>
      <c r="J106" s="561" t="s">
        <v>991</v>
      </c>
      <c r="K106" s="561" t="s">
        <v>973</v>
      </c>
      <c r="L106" s="193"/>
      <c r="M106" s="193"/>
      <c r="N106" s="193"/>
      <c r="O106" s="193"/>
    </row>
    <row r="107" spans="1:15" ht="23">
      <c r="A107" s="193"/>
      <c r="B107" s="193"/>
      <c r="C107" s="193"/>
      <c r="D107" s="648"/>
      <c r="E107" s="662"/>
      <c r="F107" s="565" t="s">
        <v>982</v>
      </c>
      <c r="G107" s="553" t="s">
        <v>980</v>
      </c>
      <c r="H107" s="555" t="str">
        <f t="shared" si="18"/>
        <v>Capacity ≥ 23 and &lt; 70 kW. RC: Horizontal</v>
      </c>
      <c r="I107" s="565" t="str">
        <f t="shared" si="20"/>
        <v>Water-cooled, floor-mounted, with or without fluid economizer. Capacity ≥ 23 and &lt; 70 kW. RC: Horizontal</v>
      </c>
      <c r="J107" s="561" t="s">
        <v>992</v>
      </c>
      <c r="K107" s="561" t="s">
        <v>973</v>
      </c>
      <c r="L107" s="193"/>
      <c r="M107" s="193"/>
      <c r="N107" s="193"/>
      <c r="O107" s="193"/>
    </row>
    <row r="108" spans="1:15" ht="23">
      <c r="A108" s="193"/>
      <c r="B108" s="193"/>
      <c r="C108" s="193"/>
      <c r="D108" s="648"/>
      <c r="E108" s="662"/>
      <c r="F108" s="565" t="s">
        <v>914</v>
      </c>
      <c r="G108" s="553" t="s">
        <v>978</v>
      </c>
      <c r="H108" s="555" t="str">
        <f t="shared" si="18"/>
        <v>Capacity ≥ 70 kW. RC: Upflow, non-ducted</v>
      </c>
      <c r="I108" s="565" t="str">
        <f t="shared" si="20"/>
        <v>Water-cooled, floor-mounted, with or without fluid economizer. Capacity ≥ 70 kW. RC: Upflow, non-ducted</v>
      </c>
      <c r="J108" s="561" t="s">
        <v>993</v>
      </c>
      <c r="K108" s="561" t="s">
        <v>973</v>
      </c>
      <c r="L108" s="193"/>
      <c r="M108" s="193"/>
      <c r="N108" s="193"/>
      <c r="O108" s="193"/>
    </row>
    <row r="109" spans="1:15" ht="23">
      <c r="A109" s="193"/>
      <c r="B109" s="193"/>
      <c r="C109" s="193"/>
      <c r="D109" s="648"/>
      <c r="E109" s="658"/>
      <c r="F109" s="565" t="s">
        <v>914</v>
      </c>
      <c r="G109" s="553" t="s">
        <v>980</v>
      </c>
      <c r="H109" s="555" t="str">
        <f t="shared" si="18"/>
        <v>Capacity ≥ 70 kW. RC: Horizontal</v>
      </c>
      <c r="I109" s="565" t="str">
        <f t="shared" si="20"/>
        <v>Water-cooled, floor-mounted, with or without fluid economizer. Capacity ≥ 70 kW. RC: Horizontal</v>
      </c>
      <c r="J109" s="561" t="s">
        <v>994</v>
      </c>
      <c r="K109" s="561" t="s">
        <v>973</v>
      </c>
      <c r="L109" s="193"/>
      <c r="M109" s="193"/>
      <c r="N109" s="193"/>
      <c r="O109" s="193"/>
    </row>
    <row r="110" spans="1:15" ht="23">
      <c r="A110" s="193"/>
      <c r="B110" s="193"/>
      <c r="C110" s="193"/>
      <c r="D110" s="648"/>
      <c r="E110" s="662" t="s">
        <v>995</v>
      </c>
      <c r="F110" s="565" t="s">
        <v>970</v>
      </c>
      <c r="G110" s="553" t="s">
        <v>971</v>
      </c>
      <c r="H110" s="555" t="str">
        <f t="shared" si="18"/>
        <v>Capacity &lt; 23 kW. RC: Downflow or upflow, ducted</v>
      </c>
      <c r="I110" s="565" t="str">
        <f>E$110&amp;". "&amp;H110</f>
        <v>Glycol-cooled, floor-mounted, with or without fluid economizer. Capacity &lt; 23 kW. RC: Downflow or upflow, ducted</v>
      </c>
      <c r="J110" s="561" t="s">
        <v>996</v>
      </c>
      <c r="K110" s="561" t="s">
        <v>973</v>
      </c>
      <c r="L110" s="193"/>
      <c r="M110" s="193"/>
      <c r="N110" s="193"/>
      <c r="O110" s="193"/>
    </row>
    <row r="111" spans="1:15" ht="23">
      <c r="A111" s="193"/>
      <c r="B111" s="193"/>
      <c r="C111" s="193"/>
      <c r="D111" s="648"/>
      <c r="E111" s="662"/>
      <c r="F111" s="578" t="s">
        <v>974</v>
      </c>
      <c r="G111" s="553" t="s">
        <v>971</v>
      </c>
      <c r="H111" s="555" t="str">
        <f t="shared" si="18"/>
        <v>Capacity ≥ 23 and &lt; 86 kW. RC: Downflow or upflow, ducted</v>
      </c>
      <c r="I111" s="565" t="str">
        <f t="shared" ref="I111:I118" si="21">E$110&amp;". "&amp;H111</f>
        <v>Glycol-cooled, floor-mounted, with or without fluid economizer. Capacity ≥ 23 and &lt; 86 kW. RC: Downflow or upflow, ducted</v>
      </c>
      <c r="J111" s="561" t="s">
        <v>997</v>
      </c>
      <c r="K111" s="561" t="s">
        <v>973</v>
      </c>
      <c r="L111" s="193"/>
      <c r="M111" s="193"/>
      <c r="N111" s="193"/>
      <c r="O111" s="193"/>
    </row>
    <row r="112" spans="1:15" ht="23">
      <c r="A112" s="193"/>
      <c r="B112" s="193"/>
      <c r="C112" s="193"/>
      <c r="D112" s="648"/>
      <c r="E112" s="662"/>
      <c r="F112" s="578" t="s">
        <v>976</v>
      </c>
      <c r="G112" s="553" t="s">
        <v>971</v>
      </c>
      <c r="H112" s="555" t="str">
        <f t="shared" si="18"/>
        <v>Capacity ≥ 86 kW. RC: Downflow or upflow, ducted</v>
      </c>
      <c r="I112" s="565" t="str">
        <f t="shared" si="21"/>
        <v>Glycol-cooled, floor-mounted, with or without fluid economizer. Capacity ≥ 86 kW. RC: Downflow or upflow, ducted</v>
      </c>
      <c r="J112" s="561" t="s">
        <v>998</v>
      </c>
      <c r="K112" s="561" t="s">
        <v>973</v>
      </c>
      <c r="L112" s="193"/>
      <c r="M112" s="193"/>
      <c r="N112" s="193"/>
      <c r="O112" s="193"/>
    </row>
    <row r="113" spans="1:15" ht="23">
      <c r="A113" s="193"/>
      <c r="B113" s="193"/>
      <c r="C113" s="193"/>
      <c r="D113" s="648"/>
      <c r="E113" s="656"/>
      <c r="F113" s="553" t="s">
        <v>970</v>
      </c>
      <c r="G113" s="553" t="s">
        <v>978</v>
      </c>
      <c r="H113" s="555" t="str">
        <f t="shared" si="18"/>
        <v>Capacity &lt; 23 kW. RC: Upflow, non-ducted</v>
      </c>
      <c r="I113" s="565" t="str">
        <f t="shared" si="21"/>
        <v>Glycol-cooled, floor-mounted, with or without fluid economizer. Capacity &lt; 23 kW. RC: Upflow, non-ducted</v>
      </c>
      <c r="J113" s="561" t="s">
        <v>991</v>
      </c>
      <c r="K113" s="561" t="s">
        <v>973</v>
      </c>
      <c r="L113" s="193"/>
      <c r="M113" s="193"/>
      <c r="N113" s="193"/>
      <c r="O113" s="193"/>
    </row>
    <row r="114" spans="1:15" ht="23">
      <c r="A114" s="193"/>
      <c r="B114" s="193"/>
      <c r="C114" s="193"/>
      <c r="D114" s="648"/>
      <c r="E114" s="656"/>
      <c r="F114" s="553" t="s">
        <v>970</v>
      </c>
      <c r="G114" s="553" t="s">
        <v>980</v>
      </c>
      <c r="H114" s="555" t="str">
        <f t="shared" si="18"/>
        <v>Capacity &lt; 23 kW. RC: Horizontal</v>
      </c>
      <c r="I114" s="565" t="str">
        <f t="shared" si="21"/>
        <v>Glycol-cooled, floor-mounted, with or without fluid economizer. Capacity &lt; 23 kW. RC: Horizontal</v>
      </c>
      <c r="J114" s="561" t="s">
        <v>989</v>
      </c>
      <c r="K114" s="561" t="s">
        <v>973</v>
      </c>
      <c r="L114" s="193"/>
      <c r="M114" s="193"/>
      <c r="N114" s="193"/>
      <c r="O114" s="193"/>
    </row>
    <row r="115" spans="1:15" ht="23">
      <c r="A115" s="193"/>
      <c r="B115" s="193"/>
      <c r="C115" s="193"/>
      <c r="D115" s="648"/>
      <c r="E115" s="656"/>
      <c r="F115" s="553" t="s">
        <v>982</v>
      </c>
      <c r="G115" s="553" t="s">
        <v>978</v>
      </c>
      <c r="H115" s="555" t="str">
        <f t="shared" si="18"/>
        <v>Capacity ≥ 23 and &lt; 70 kW. RC: Upflow, non-ducted</v>
      </c>
      <c r="I115" s="565" t="str">
        <f t="shared" si="21"/>
        <v>Glycol-cooled, floor-mounted, with or without fluid economizer. Capacity ≥ 23 and &lt; 70 kW. RC: Upflow, non-ducted</v>
      </c>
      <c r="J115" s="561" t="s">
        <v>983</v>
      </c>
      <c r="K115" s="561" t="s">
        <v>973</v>
      </c>
      <c r="L115" s="193"/>
      <c r="M115" s="193"/>
      <c r="N115" s="193"/>
      <c r="O115" s="193"/>
    </row>
    <row r="116" spans="1:15" ht="23">
      <c r="A116" s="193"/>
      <c r="B116" s="193"/>
      <c r="C116" s="193"/>
      <c r="D116" s="648"/>
      <c r="E116" s="656"/>
      <c r="F116" s="553" t="s">
        <v>982</v>
      </c>
      <c r="G116" s="553" t="s">
        <v>980</v>
      </c>
      <c r="H116" s="555" t="str">
        <f t="shared" si="18"/>
        <v>Capacity ≥ 23 and &lt; 70 kW. RC: Horizontal</v>
      </c>
      <c r="I116" s="565" t="str">
        <f t="shared" si="21"/>
        <v>Glycol-cooled, floor-mounted, with or without fluid economizer. Capacity ≥ 23 and &lt; 70 kW. RC: Horizontal</v>
      </c>
      <c r="J116" s="561" t="s">
        <v>999</v>
      </c>
      <c r="K116" s="561" t="s">
        <v>973</v>
      </c>
      <c r="L116" s="193"/>
      <c r="M116" s="193"/>
      <c r="N116" s="193"/>
      <c r="O116" s="193"/>
    </row>
    <row r="117" spans="1:15" ht="23">
      <c r="A117" s="193"/>
      <c r="B117" s="193"/>
      <c r="C117" s="193"/>
      <c r="D117" s="648"/>
      <c r="E117" s="656"/>
      <c r="F117" s="553" t="s">
        <v>914</v>
      </c>
      <c r="G117" s="553" t="s">
        <v>978</v>
      </c>
      <c r="H117" s="555" t="str">
        <f t="shared" si="18"/>
        <v>Capacity ≥ 70 kW. RC: Upflow, non-ducted</v>
      </c>
      <c r="I117" s="565" t="str">
        <f t="shared" si="21"/>
        <v>Glycol-cooled, floor-mounted, with or without fluid economizer. Capacity ≥ 70 kW. RC: Upflow, non-ducted</v>
      </c>
      <c r="J117" s="561" t="s">
        <v>1000</v>
      </c>
      <c r="K117" s="561" t="s">
        <v>973</v>
      </c>
      <c r="L117" s="193"/>
      <c r="M117" s="193"/>
      <c r="N117" s="193"/>
      <c r="O117" s="193"/>
    </row>
    <row r="118" spans="1:15" ht="23">
      <c r="A118" s="193"/>
      <c r="B118" s="193"/>
      <c r="C118" s="193"/>
      <c r="D118" s="648"/>
      <c r="E118" s="655"/>
      <c r="F118" s="553" t="s">
        <v>914</v>
      </c>
      <c r="G118" s="553" t="s">
        <v>980</v>
      </c>
      <c r="H118" s="555" t="str">
        <f t="shared" si="18"/>
        <v>Capacity ≥ 70 kW. RC: Horizontal</v>
      </c>
      <c r="I118" s="565" t="str">
        <f t="shared" si="21"/>
        <v>Glycol-cooled, floor-mounted, with or without fluid economizer. Capacity ≥ 70 kW. RC: Horizontal</v>
      </c>
      <c r="J118" s="561" t="s">
        <v>999</v>
      </c>
      <c r="K118" s="561" t="s">
        <v>973</v>
      </c>
      <c r="L118" s="193"/>
      <c r="M118" s="193"/>
      <c r="N118" s="193"/>
      <c r="O118" s="193"/>
    </row>
    <row r="119" spans="1:15" ht="23">
      <c r="A119" s="193"/>
      <c r="B119" s="193"/>
      <c r="C119" s="193"/>
      <c r="D119" s="648"/>
      <c r="E119" s="654" t="s">
        <v>1001</v>
      </c>
      <c r="F119" s="553" t="s">
        <v>1002</v>
      </c>
      <c r="G119" s="553" t="s">
        <v>1003</v>
      </c>
      <c r="H119" s="555" t="str">
        <f t="shared" si="18"/>
        <v>Capacity &lt; 8.5 kW. RC: Ducted</v>
      </c>
      <c r="I119" s="565" t="str">
        <f>E$119&amp;". "&amp;H119</f>
        <v>Air-cooled, ceiling-mounted, free air discharge condenser, with or without fluid economizer. Capacity &lt; 8.5 kW. RC: Ducted</v>
      </c>
      <c r="J119" s="561" t="s">
        <v>1004</v>
      </c>
      <c r="K119" s="561" t="s">
        <v>973</v>
      </c>
      <c r="L119" s="193"/>
      <c r="M119" s="193"/>
      <c r="N119" s="193"/>
      <c r="O119" s="193"/>
    </row>
    <row r="120" spans="1:15" ht="23">
      <c r="A120" s="193"/>
      <c r="B120" s="193"/>
      <c r="C120" s="193"/>
      <c r="D120" s="648"/>
      <c r="E120" s="656"/>
      <c r="F120" s="553" t="s">
        <v>1002</v>
      </c>
      <c r="G120" s="553" t="s">
        <v>1005</v>
      </c>
      <c r="H120" s="555" t="str">
        <f t="shared" si="18"/>
        <v>Capacity &lt; 8.5 kW. RC: Non-ducted</v>
      </c>
      <c r="I120" s="565" t="str">
        <f t="shared" ref="I120:I124" si="22">E$119&amp;". "&amp;H120</f>
        <v>Air-cooled, ceiling-mounted, free air discharge condenser, with or without fluid economizer. Capacity &lt; 8.5 kW. RC: Non-ducted</v>
      </c>
      <c r="J120" s="561" t="s">
        <v>1006</v>
      </c>
      <c r="K120" s="561" t="s">
        <v>973</v>
      </c>
      <c r="L120" s="193"/>
      <c r="M120" s="193"/>
      <c r="N120" s="193"/>
      <c r="O120" s="193"/>
    </row>
    <row r="121" spans="1:15" ht="23">
      <c r="A121" s="193"/>
      <c r="B121" s="193"/>
      <c r="C121" s="193"/>
      <c r="D121" s="648"/>
      <c r="E121" s="656"/>
      <c r="F121" s="553" t="s">
        <v>1007</v>
      </c>
      <c r="G121" s="553" t="s">
        <v>1003</v>
      </c>
      <c r="H121" s="555" t="str">
        <f t="shared" si="18"/>
        <v>Capacity ≥ 8.5 and &lt; 19 kW. RC: Ducted</v>
      </c>
      <c r="I121" s="565" t="str">
        <f t="shared" si="22"/>
        <v>Air-cooled, ceiling-mounted, free air discharge condenser, with or without fluid economizer. Capacity ≥ 8.5 and &lt; 19 kW. RC: Ducted</v>
      </c>
      <c r="J121" s="561" t="s">
        <v>1008</v>
      </c>
      <c r="K121" s="561" t="s">
        <v>973</v>
      </c>
      <c r="L121" s="193"/>
      <c r="M121" s="193"/>
      <c r="N121" s="193"/>
      <c r="O121" s="193"/>
    </row>
    <row r="122" spans="1:15" ht="23">
      <c r="A122" s="193"/>
      <c r="B122" s="193"/>
      <c r="C122" s="193"/>
      <c r="D122" s="648"/>
      <c r="E122" s="656"/>
      <c r="F122" s="553" t="s">
        <v>1007</v>
      </c>
      <c r="G122" s="553" t="s">
        <v>1005</v>
      </c>
      <c r="H122" s="555" t="str">
        <f t="shared" si="18"/>
        <v>Capacity ≥ 8.5 and &lt; 19 kW. RC: Non-ducted</v>
      </c>
      <c r="I122" s="565" t="str">
        <f t="shared" si="22"/>
        <v>Air-cooled, ceiling-mounted, free air discharge condenser, with or without fluid economizer. Capacity ≥ 8.5 and &lt; 19 kW. RC: Non-ducted</v>
      </c>
      <c r="J122" s="561" t="s">
        <v>1009</v>
      </c>
      <c r="K122" s="561" t="s">
        <v>973</v>
      </c>
      <c r="L122" s="193"/>
      <c r="M122" s="193"/>
      <c r="N122" s="193"/>
      <c r="O122" s="193"/>
    </row>
    <row r="123" spans="1:15" ht="23">
      <c r="A123" s="193"/>
      <c r="B123" s="193"/>
      <c r="C123" s="193"/>
      <c r="D123" s="648"/>
      <c r="E123" s="656"/>
      <c r="F123" s="553" t="s">
        <v>1010</v>
      </c>
      <c r="G123" s="553" t="s">
        <v>1003</v>
      </c>
      <c r="H123" s="555" t="str">
        <f t="shared" si="18"/>
        <v>Capacity ≥ 19 kW. RC: Ducted</v>
      </c>
      <c r="I123" s="565" t="str">
        <f t="shared" si="22"/>
        <v>Air-cooled, ceiling-mounted, free air discharge condenser, with or without fluid economizer. Capacity ≥ 19 kW. RC: Ducted</v>
      </c>
      <c r="J123" s="561" t="s">
        <v>1011</v>
      </c>
      <c r="K123" s="561" t="s">
        <v>973</v>
      </c>
      <c r="L123" s="193"/>
      <c r="M123" s="193"/>
      <c r="N123" s="193"/>
      <c r="O123" s="193"/>
    </row>
    <row r="124" spans="1:15" ht="23">
      <c r="A124" s="193"/>
      <c r="B124" s="193"/>
      <c r="C124" s="193"/>
      <c r="D124" s="648"/>
      <c r="E124" s="655"/>
      <c r="F124" s="553" t="s">
        <v>1010</v>
      </c>
      <c r="G124" s="553" t="s">
        <v>1005</v>
      </c>
      <c r="H124" s="555" t="str">
        <f t="shared" si="18"/>
        <v>Capacity ≥ 19 kW. RC: Non-ducted</v>
      </c>
      <c r="I124" s="565" t="str">
        <f t="shared" si="22"/>
        <v>Air-cooled, ceiling-mounted, free air discharge condenser, with or without fluid economizer. Capacity ≥ 19 kW. RC: Non-ducted</v>
      </c>
      <c r="J124" s="561" t="s">
        <v>1012</v>
      </c>
      <c r="K124" s="561" t="s">
        <v>973</v>
      </c>
      <c r="L124" s="193"/>
      <c r="M124" s="193"/>
      <c r="N124" s="193"/>
      <c r="O124" s="193"/>
    </row>
    <row r="125" spans="1:15" ht="23">
      <c r="A125" s="193"/>
      <c r="B125" s="193"/>
      <c r="C125" s="193"/>
      <c r="D125" s="648"/>
      <c r="E125" s="654" t="s">
        <v>1013</v>
      </c>
      <c r="F125" s="553" t="s">
        <v>1002</v>
      </c>
      <c r="G125" s="553" t="s">
        <v>1003</v>
      </c>
      <c r="H125" s="555" t="str">
        <f t="shared" si="18"/>
        <v>Capacity &lt; 8.5 kW. RC: Ducted</v>
      </c>
      <c r="I125" s="565" t="str">
        <f>E$125&amp;". "&amp;H125</f>
        <v>Air-cooled, ceiling-mounted, ducted condenser, with or without fluid economizer. Capacity &lt; 8.5 kW. RC: Ducted</v>
      </c>
      <c r="J125" s="561" t="s">
        <v>1014</v>
      </c>
      <c r="K125" s="561" t="s">
        <v>973</v>
      </c>
      <c r="L125" s="193"/>
      <c r="M125" s="193"/>
      <c r="N125" s="193"/>
      <c r="O125" s="193"/>
    </row>
    <row r="126" spans="1:15" ht="23">
      <c r="A126" s="193"/>
      <c r="B126" s="193"/>
      <c r="C126" s="193"/>
      <c r="D126" s="648"/>
      <c r="E126" s="656"/>
      <c r="F126" s="553" t="s">
        <v>1002</v>
      </c>
      <c r="G126" s="553" t="s">
        <v>1005</v>
      </c>
      <c r="H126" s="555" t="str">
        <f t="shared" si="18"/>
        <v>Capacity &lt; 8.5 kW. RC: Non-ducted</v>
      </c>
      <c r="I126" s="565" t="str">
        <f t="shared" ref="I126:I130" si="23">E$125&amp;". "&amp;H126</f>
        <v>Air-cooled, ceiling-mounted, ducted condenser, with or without fluid economizer. Capacity &lt; 8.5 kW. RC: Non-ducted</v>
      </c>
      <c r="J126" s="561" t="s">
        <v>1015</v>
      </c>
      <c r="K126" s="561" t="s">
        <v>973</v>
      </c>
      <c r="L126" s="193"/>
      <c r="M126" s="193"/>
      <c r="N126" s="193"/>
      <c r="O126" s="193"/>
    </row>
    <row r="127" spans="1:15" ht="23">
      <c r="A127" s="193"/>
      <c r="B127" s="193"/>
      <c r="C127" s="193"/>
      <c r="D127" s="648"/>
      <c r="E127" s="656"/>
      <c r="F127" s="553" t="s">
        <v>1007</v>
      </c>
      <c r="G127" s="553" t="s">
        <v>1003</v>
      </c>
      <c r="H127" s="555" t="str">
        <f t="shared" si="18"/>
        <v>Capacity ≥ 8.5 and &lt; 19 kW. RC: Ducted</v>
      </c>
      <c r="I127" s="565" t="str">
        <f t="shared" si="23"/>
        <v>Air-cooled, ceiling-mounted, ducted condenser, with or without fluid economizer. Capacity ≥ 8.5 and &lt; 19 kW. RC: Ducted</v>
      </c>
      <c r="J127" s="558" t="s">
        <v>1016</v>
      </c>
      <c r="K127" s="558" t="s">
        <v>973</v>
      </c>
      <c r="L127" s="193"/>
      <c r="M127" s="193"/>
      <c r="N127" s="193"/>
      <c r="O127" s="193"/>
    </row>
    <row r="128" spans="1:15" ht="23">
      <c r="A128" s="193"/>
      <c r="B128" s="193"/>
      <c r="C128" s="193"/>
      <c r="D128" s="648"/>
      <c r="E128" s="656"/>
      <c r="F128" s="553" t="s">
        <v>1007</v>
      </c>
      <c r="G128" s="553" t="s">
        <v>1005</v>
      </c>
      <c r="H128" s="555" t="str">
        <f t="shared" si="18"/>
        <v>Capacity ≥ 8.5 and &lt; 19 kW. RC: Non-ducted</v>
      </c>
      <c r="I128" s="565" t="str">
        <f t="shared" si="23"/>
        <v>Air-cooled, ceiling-mounted, ducted condenser, with or without fluid economizer. Capacity ≥ 8.5 and &lt; 19 kW. RC: Non-ducted</v>
      </c>
      <c r="J128" s="558" t="s">
        <v>984</v>
      </c>
      <c r="K128" s="558" t="s">
        <v>973</v>
      </c>
      <c r="L128" s="193"/>
      <c r="M128" s="193"/>
      <c r="N128" s="193"/>
      <c r="O128" s="193"/>
    </row>
    <row r="129" spans="1:15" ht="23">
      <c r="A129" s="193"/>
      <c r="B129" s="193"/>
      <c r="C129" s="193"/>
      <c r="D129" s="648"/>
      <c r="E129" s="656"/>
      <c r="F129" s="553" t="s">
        <v>1010</v>
      </c>
      <c r="G129" s="553" t="s">
        <v>1003</v>
      </c>
      <c r="H129" s="555" t="str">
        <f t="shared" si="18"/>
        <v>Capacity ≥ 19 kW. RC: Ducted</v>
      </c>
      <c r="I129" s="565" t="str">
        <f t="shared" si="23"/>
        <v>Air-cooled, ceiling-mounted, ducted condenser, with or without fluid economizer. Capacity ≥ 19 kW. RC: Ducted</v>
      </c>
      <c r="J129" s="561" t="s">
        <v>1015</v>
      </c>
      <c r="K129" s="561" t="s">
        <v>973</v>
      </c>
      <c r="L129" s="193"/>
      <c r="M129" s="193"/>
      <c r="N129" s="193"/>
      <c r="O129" s="193"/>
    </row>
    <row r="130" spans="1:15" ht="23">
      <c r="A130" s="193"/>
      <c r="B130" s="193"/>
      <c r="C130" s="193"/>
      <c r="D130" s="648"/>
      <c r="E130" s="655"/>
      <c r="F130" s="553" t="s">
        <v>1010</v>
      </c>
      <c r="G130" s="553" t="s">
        <v>1005</v>
      </c>
      <c r="H130" s="555" t="str">
        <f t="shared" si="18"/>
        <v>Capacity ≥ 19 kW. RC: Non-ducted</v>
      </c>
      <c r="I130" s="565" t="str">
        <f t="shared" si="23"/>
        <v>Air-cooled, ceiling-mounted, ducted condenser, with or without fluid economizer. Capacity ≥ 19 kW. RC: Non-ducted</v>
      </c>
      <c r="J130" s="561" t="s">
        <v>1017</v>
      </c>
      <c r="K130" s="561" t="s">
        <v>973</v>
      </c>
      <c r="L130" s="193"/>
      <c r="M130" s="193"/>
      <c r="N130" s="193"/>
      <c r="O130" s="193"/>
    </row>
    <row r="131" spans="1:15" ht="23">
      <c r="A131" s="193"/>
      <c r="B131" s="193"/>
      <c r="C131" s="193"/>
      <c r="D131" s="648"/>
      <c r="E131" s="663" t="s">
        <v>1018</v>
      </c>
      <c r="F131" s="553" t="s">
        <v>1002</v>
      </c>
      <c r="G131" s="553" t="s">
        <v>1003</v>
      </c>
      <c r="H131" s="555" t="str">
        <f t="shared" si="18"/>
        <v>Capacity &lt; 8.5 kW. RC: Ducted</v>
      </c>
      <c r="I131" s="565" t="str">
        <f>E$131&amp;". "&amp;H131</f>
        <v>Water-cooled, ceiling-mounted, with or without fluid economizer. Capacity &lt; 8.5 kW. RC: Ducted</v>
      </c>
      <c r="J131" s="561" t="s">
        <v>977</v>
      </c>
      <c r="K131" s="561" t="s">
        <v>973</v>
      </c>
      <c r="L131" s="193"/>
      <c r="M131" s="193"/>
      <c r="N131" s="193"/>
      <c r="O131" s="193"/>
    </row>
    <row r="132" spans="1:15" ht="23">
      <c r="A132" s="193"/>
      <c r="B132" s="193"/>
      <c r="C132" s="193"/>
      <c r="D132" s="648"/>
      <c r="E132" s="664"/>
      <c r="F132" s="553" t="s">
        <v>1002</v>
      </c>
      <c r="G132" s="553" t="s">
        <v>1005</v>
      </c>
      <c r="H132" s="555" t="str">
        <f t="shared" si="18"/>
        <v>Capacity &lt; 8.5 kW. RC: Non-ducted</v>
      </c>
      <c r="I132" s="565" t="str">
        <f t="shared" ref="I132:I136" si="24">E$131&amp;". "&amp;H132</f>
        <v>Water-cooled, ceiling-mounted, with or without fluid economizer. Capacity &lt; 8.5 kW. RC: Non-ducted</v>
      </c>
      <c r="J132" s="561" t="s">
        <v>1019</v>
      </c>
      <c r="K132" s="561" t="s">
        <v>973</v>
      </c>
      <c r="L132" s="193"/>
      <c r="M132" s="193"/>
      <c r="N132" s="193"/>
      <c r="O132" s="193"/>
    </row>
    <row r="133" spans="1:15" ht="23">
      <c r="A133" s="193"/>
      <c r="B133" s="193"/>
      <c r="C133" s="193"/>
      <c r="D133" s="648"/>
      <c r="E133" s="664"/>
      <c r="F133" s="553" t="s">
        <v>1007</v>
      </c>
      <c r="G133" s="553" t="s">
        <v>1003</v>
      </c>
      <c r="H133" s="555" t="str">
        <f t="shared" si="18"/>
        <v>Capacity ≥ 8.5 and &lt; 19 kW. RC: Ducted</v>
      </c>
      <c r="I133" s="565" t="str">
        <f t="shared" si="24"/>
        <v>Water-cooled, ceiling-mounted, with or without fluid economizer. Capacity ≥ 8.5 and &lt; 19 kW. RC: Ducted</v>
      </c>
      <c r="J133" s="558" t="s">
        <v>1020</v>
      </c>
      <c r="K133" s="558" t="s">
        <v>973</v>
      </c>
      <c r="L133" s="193"/>
      <c r="M133" s="193"/>
      <c r="N133" s="193"/>
      <c r="O133" s="193"/>
    </row>
    <row r="134" spans="1:15" ht="23">
      <c r="A134" s="193"/>
      <c r="B134" s="193"/>
      <c r="C134" s="193"/>
      <c r="D134" s="648"/>
      <c r="E134" s="664"/>
      <c r="F134" s="553" t="s">
        <v>1007</v>
      </c>
      <c r="G134" s="553" t="s">
        <v>1005</v>
      </c>
      <c r="H134" s="555" t="str">
        <f t="shared" si="18"/>
        <v>Capacity ≥ 8.5 and &lt; 19 kW. RC: Non-ducted</v>
      </c>
      <c r="I134" s="565" t="str">
        <f t="shared" si="24"/>
        <v>Water-cooled, ceiling-mounted, with or without fluid economizer. Capacity ≥ 8.5 and &lt; 19 kW. RC: Non-ducted</v>
      </c>
      <c r="J134" s="558" t="s">
        <v>1021</v>
      </c>
      <c r="K134" s="558" t="s">
        <v>973</v>
      </c>
      <c r="L134" s="193"/>
      <c r="M134" s="193"/>
      <c r="N134" s="193"/>
      <c r="O134" s="193"/>
    </row>
    <row r="135" spans="1:15" ht="23">
      <c r="A135" s="193"/>
      <c r="B135" s="193"/>
      <c r="C135" s="193"/>
      <c r="D135" s="648"/>
      <c r="E135" s="664"/>
      <c r="F135" s="553" t="s">
        <v>1010</v>
      </c>
      <c r="G135" s="553" t="s">
        <v>1003</v>
      </c>
      <c r="H135" s="555" t="str">
        <f t="shared" si="18"/>
        <v>Capacity ≥ 19 kW. RC: Ducted</v>
      </c>
      <c r="I135" s="565" t="str">
        <f t="shared" si="24"/>
        <v>Water-cooled, ceiling-mounted, with or without fluid economizer. Capacity ≥ 19 kW. RC: Ducted</v>
      </c>
      <c r="J135" s="561" t="s">
        <v>1022</v>
      </c>
      <c r="K135" s="561" t="s">
        <v>973</v>
      </c>
      <c r="L135" s="193"/>
      <c r="M135" s="193"/>
      <c r="N135" s="193"/>
      <c r="O135" s="193"/>
    </row>
    <row r="136" spans="1:15" ht="23">
      <c r="A136" s="193"/>
      <c r="B136" s="193"/>
      <c r="C136" s="193"/>
      <c r="D136" s="648"/>
      <c r="E136" s="665"/>
      <c r="F136" s="553" t="s">
        <v>1010</v>
      </c>
      <c r="G136" s="553" t="s">
        <v>1005</v>
      </c>
      <c r="H136" s="555" t="str">
        <f t="shared" si="18"/>
        <v>Capacity ≥ 19 kW. RC: Non-ducted</v>
      </c>
      <c r="I136" s="565" t="str">
        <f t="shared" si="24"/>
        <v>Water-cooled, ceiling-mounted, with or without fluid economizer. Capacity ≥ 19 kW. RC: Non-ducted</v>
      </c>
      <c r="J136" s="561" t="s">
        <v>997</v>
      </c>
      <c r="K136" s="561" t="s">
        <v>973</v>
      </c>
      <c r="L136" s="193"/>
      <c r="M136" s="193"/>
      <c r="N136" s="193"/>
      <c r="O136" s="193"/>
    </row>
    <row r="137" spans="1:15" ht="23">
      <c r="A137" s="193"/>
      <c r="B137" s="193"/>
      <c r="C137" s="193"/>
      <c r="D137" s="648"/>
      <c r="E137" s="663" t="s">
        <v>1023</v>
      </c>
      <c r="F137" s="553" t="s">
        <v>1002</v>
      </c>
      <c r="G137" s="553" t="s">
        <v>1003</v>
      </c>
      <c r="H137" s="555" t="str">
        <f t="shared" si="18"/>
        <v>Capacity &lt; 8.5 kW. RC: Ducted</v>
      </c>
      <c r="I137" s="565" t="str">
        <f>E$137&amp;". "&amp;H137</f>
        <v>Glycol-cooled, ceiling-mounted, with or without fluid economizer. Capacity &lt; 8.5 kW. RC: Ducted</v>
      </c>
      <c r="J137" s="561" t="s">
        <v>1024</v>
      </c>
      <c r="K137" s="561" t="s">
        <v>973</v>
      </c>
      <c r="L137" s="193"/>
      <c r="M137" s="193"/>
      <c r="N137" s="193"/>
      <c r="O137" s="193"/>
    </row>
    <row r="138" spans="1:15" ht="23">
      <c r="A138" s="193"/>
      <c r="B138" s="193"/>
      <c r="C138" s="193"/>
      <c r="D138" s="648"/>
      <c r="E138" s="664"/>
      <c r="F138" s="553" t="s">
        <v>1002</v>
      </c>
      <c r="G138" s="553" t="s">
        <v>1005</v>
      </c>
      <c r="H138" s="555" t="str">
        <f t="shared" si="18"/>
        <v>Capacity &lt; 8.5 kW. RC: Non-ducted</v>
      </c>
      <c r="I138" s="565" t="str">
        <f t="shared" ref="I138:I142" si="25">E$137&amp;". "&amp;H138</f>
        <v>Glycol-cooled, ceiling-mounted, with or without fluid economizer. Capacity &lt; 8.5 kW. RC: Non-ducted</v>
      </c>
      <c r="J138" s="561" t="s">
        <v>1025</v>
      </c>
      <c r="K138" s="561" t="s">
        <v>973</v>
      </c>
      <c r="L138" s="193"/>
      <c r="M138" s="193"/>
      <c r="N138" s="193"/>
      <c r="O138" s="193"/>
    </row>
    <row r="139" spans="1:15" ht="23">
      <c r="A139" s="193"/>
      <c r="B139" s="193"/>
      <c r="C139" s="193"/>
      <c r="D139" s="648"/>
      <c r="E139" s="664"/>
      <c r="F139" s="553" t="s">
        <v>1007</v>
      </c>
      <c r="G139" s="553" t="s">
        <v>1003</v>
      </c>
      <c r="H139" s="555" t="str">
        <f t="shared" si="18"/>
        <v>Capacity ≥ 8.5 and &lt; 19 kW. RC: Ducted</v>
      </c>
      <c r="I139" s="565" t="str">
        <f t="shared" si="25"/>
        <v>Glycol-cooled, ceiling-mounted, with or without fluid economizer. Capacity ≥ 8.5 and &lt; 19 kW. RC: Ducted</v>
      </c>
      <c r="J139" s="558" t="s">
        <v>1026</v>
      </c>
      <c r="K139" s="558" t="s">
        <v>973</v>
      </c>
      <c r="L139" s="193"/>
      <c r="M139" s="193"/>
      <c r="N139" s="193"/>
      <c r="O139" s="193"/>
    </row>
    <row r="140" spans="1:15" ht="23">
      <c r="A140" s="193"/>
      <c r="B140" s="193"/>
      <c r="C140" s="193"/>
      <c r="D140" s="648"/>
      <c r="E140" s="664"/>
      <c r="F140" s="553" t="s">
        <v>1007</v>
      </c>
      <c r="G140" s="553" t="s">
        <v>1005</v>
      </c>
      <c r="H140" s="555" t="str">
        <f t="shared" si="18"/>
        <v>Capacity ≥ 8.5 and &lt; 19 kW. RC: Non-ducted</v>
      </c>
      <c r="I140" s="565" t="str">
        <f t="shared" si="25"/>
        <v>Glycol-cooled, ceiling-mounted, with or without fluid economizer. Capacity ≥ 8.5 and &lt; 19 kW. RC: Non-ducted</v>
      </c>
      <c r="J140" s="558" t="s">
        <v>1027</v>
      </c>
      <c r="K140" s="558" t="s">
        <v>973</v>
      </c>
      <c r="L140" s="193"/>
      <c r="M140" s="193"/>
      <c r="N140" s="193"/>
      <c r="O140" s="193"/>
    </row>
    <row r="141" spans="1:15" ht="23">
      <c r="A141" s="193"/>
      <c r="B141" s="193"/>
      <c r="C141" s="193"/>
      <c r="D141" s="648"/>
      <c r="E141" s="664"/>
      <c r="F141" s="553" t="s">
        <v>1010</v>
      </c>
      <c r="G141" s="553" t="s">
        <v>1003</v>
      </c>
      <c r="H141" s="555" t="str">
        <f t="shared" si="18"/>
        <v>Capacity ≥ 19 kW. RC: Ducted</v>
      </c>
      <c r="I141" s="565" t="str">
        <f t="shared" si="25"/>
        <v>Glycol-cooled, ceiling-mounted, with or without fluid economizer. Capacity ≥ 19 kW. RC: Ducted</v>
      </c>
      <c r="J141" s="561" t="s">
        <v>1028</v>
      </c>
      <c r="K141" s="561" t="s">
        <v>973</v>
      </c>
      <c r="L141" s="193"/>
      <c r="M141" s="193"/>
      <c r="N141" s="193"/>
      <c r="O141" s="193"/>
    </row>
    <row r="142" spans="1:15" ht="23.5" thickBot="1">
      <c r="A142" s="193"/>
      <c r="B142" s="193"/>
      <c r="C142" s="193"/>
      <c r="D142" s="649"/>
      <c r="E142" s="665"/>
      <c r="F142" s="553" t="s">
        <v>1010</v>
      </c>
      <c r="G142" s="553" t="s">
        <v>1005</v>
      </c>
      <c r="H142" s="555" t="str">
        <f t="shared" si="18"/>
        <v>Capacity ≥ 19 kW. RC: Non-ducted</v>
      </c>
      <c r="I142" s="565" t="str">
        <f t="shared" si="25"/>
        <v>Glycol-cooled, ceiling-mounted, with or without fluid economizer. Capacity ≥ 19 kW. RC: Non-ducted</v>
      </c>
      <c r="J142" s="561" t="s">
        <v>1029</v>
      </c>
      <c r="K142" s="561" t="s">
        <v>973</v>
      </c>
      <c r="L142" s="193"/>
      <c r="M142" s="193"/>
      <c r="N142" s="193"/>
      <c r="O142" s="193"/>
    </row>
    <row r="143" spans="1:15" ht="23">
      <c r="A143" s="193"/>
      <c r="B143" s="193"/>
      <c r="C143" s="193"/>
      <c r="D143" s="647" t="s">
        <v>1030</v>
      </c>
      <c r="E143" s="564" t="s">
        <v>1031</v>
      </c>
      <c r="F143" s="553" t="s">
        <v>852</v>
      </c>
      <c r="G143" s="571"/>
      <c r="H143" s="555" t="str">
        <f>"Capacity "&amp;F143&amp;" kW"</f>
        <v>Capacity &lt; 19 kW</v>
      </c>
      <c r="I143" s="565" t="str">
        <f>E$143&amp;". "&amp;H143</f>
        <v>Air-cooled air conditioners and heat pumps, with or without heat recovery. Capacity &lt; 19 kW</v>
      </c>
      <c r="J143" s="557" t="s">
        <v>1032</v>
      </c>
      <c r="K143" s="558" t="s">
        <v>854</v>
      </c>
      <c r="L143" s="193"/>
      <c r="M143" s="193"/>
      <c r="N143" s="193"/>
      <c r="O143" s="193"/>
    </row>
    <row r="144" spans="1:15" ht="23">
      <c r="A144" s="193"/>
      <c r="B144" s="193"/>
      <c r="C144" s="193"/>
      <c r="D144" s="648"/>
      <c r="E144" s="652" t="s">
        <v>1033</v>
      </c>
      <c r="F144" s="553" t="s">
        <v>862</v>
      </c>
      <c r="G144" s="580"/>
      <c r="H144" s="555" t="str">
        <f t="shared" ref="H144:H164" si="26">"Capacity "&amp;F144&amp;" kW"</f>
        <v>Capacity ≥ 19 and &lt; 40 kW</v>
      </c>
      <c r="I144" s="565" t="str">
        <f>E$144&amp;". "&amp;H144</f>
        <v>Air-cooled air conditioners. Capacity ≥ 19 and &lt; 40 kW</v>
      </c>
      <c r="J144" s="581" t="s">
        <v>1034</v>
      </c>
      <c r="K144" s="581" t="s">
        <v>865</v>
      </c>
      <c r="L144" s="193"/>
      <c r="M144" s="193"/>
      <c r="N144" s="193"/>
      <c r="O144" s="193"/>
    </row>
    <row r="145" spans="1:15" ht="23">
      <c r="A145" s="193"/>
      <c r="B145" s="193"/>
      <c r="C145" s="193"/>
      <c r="D145" s="648"/>
      <c r="E145" s="652"/>
      <c r="F145" s="553" t="s">
        <v>868</v>
      </c>
      <c r="G145" s="580"/>
      <c r="H145" s="555" t="str">
        <f t="shared" si="26"/>
        <v>Capacity ≥ 40 and &lt; 70 kW</v>
      </c>
      <c r="I145" s="565" t="str">
        <f t="shared" ref="I145:I146" si="27">E$144&amp;". "&amp;H145</f>
        <v>Air-cooled air conditioners. Capacity ≥ 40 and &lt; 70 kW</v>
      </c>
      <c r="J145" s="581" t="s">
        <v>1035</v>
      </c>
      <c r="K145" s="581" t="s">
        <v>865</v>
      </c>
      <c r="L145" s="193"/>
      <c r="M145" s="193"/>
      <c r="N145" s="193"/>
      <c r="O145" s="193"/>
    </row>
    <row r="146" spans="1:15" ht="23">
      <c r="A146" s="193"/>
      <c r="B146" s="193"/>
      <c r="C146" s="193"/>
      <c r="D146" s="648"/>
      <c r="E146" s="652"/>
      <c r="F146" s="553" t="s">
        <v>914</v>
      </c>
      <c r="G146" s="580"/>
      <c r="H146" s="555" t="str">
        <f t="shared" si="26"/>
        <v>Capacity ≥ 70 kW</v>
      </c>
      <c r="I146" s="565" t="str">
        <f t="shared" si="27"/>
        <v>Air-cooled air conditioners. Capacity ≥ 70 kW</v>
      </c>
      <c r="J146" s="581" t="s">
        <v>1036</v>
      </c>
      <c r="K146" s="581" t="s">
        <v>865</v>
      </c>
      <c r="L146" s="193"/>
      <c r="M146" s="193"/>
      <c r="N146" s="193"/>
      <c r="O146" s="193"/>
    </row>
    <row r="147" spans="1:15" ht="46">
      <c r="A147" s="193"/>
      <c r="B147" s="193"/>
      <c r="C147" s="193"/>
      <c r="D147" s="648"/>
      <c r="E147" s="652" t="s">
        <v>1037</v>
      </c>
      <c r="F147" s="553" t="s">
        <v>862</v>
      </c>
      <c r="G147" s="582" t="s">
        <v>1038</v>
      </c>
      <c r="H147" s="555" t="str">
        <f t="shared" ref="H147:H149" si="28">"Capacity "&amp;F147&amp;" kW"&amp;". RC: "&amp;G147</f>
        <v>Capacity ≥ 19 and &lt; 40 kW. RC: COPh evaluated at 8.3ºC db / 6.1ºC wb, and at –8.3ºC db / –9.4ºC wb</v>
      </c>
      <c r="I147" s="565" t="str">
        <f>E$147&amp;". "&amp;H147</f>
        <v>Air-source heat pumps, with or without heat recovery. Capacity ≥ 19 and &lt; 40 kW. RC: COPh evaluated at 8.3ºC db / 6.1ºC wb, and at –8.3ºC db / –9.4ºC wb</v>
      </c>
      <c r="J147" s="581" t="s">
        <v>1039</v>
      </c>
      <c r="K147" s="581" t="s">
        <v>1040</v>
      </c>
      <c r="L147" s="193"/>
      <c r="M147" s="193"/>
      <c r="N147" s="193"/>
      <c r="O147" s="193"/>
    </row>
    <row r="148" spans="1:15" ht="46">
      <c r="A148" s="193"/>
      <c r="B148" s="193"/>
      <c r="C148" s="193"/>
      <c r="D148" s="648"/>
      <c r="E148" s="652"/>
      <c r="F148" s="553" t="s">
        <v>868</v>
      </c>
      <c r="G148" s="582" t="s">
        <v>1041</v>
      </c>
      <c r="H148" s="555" t="str">
        <f t="shared" si="28"/>
        <v>Capacity ≥ 40 and &lt; 70 kW. RC: COPh evaluated at 8.3ºC db / 6.1ºC wb, and –8.3ºC db / –9.4ºC wb</v>
      </c>
      <c r="I148" s="565" t="str">
        <f t="shared" ref="I148:I149" si="29">E$147&amp;". "&amp;H148</f>
        <v>Air-source heat pumps, with or without heat recovery. Capacity ≥ 40 and &lt; 70 kW. RC: COPh evaluated at 8.3ºC db / 6.1ºC wb, and –8.3ºC db / –9.4ºC wb</v>
      </c>
      <c r="J148" s="581" t="s">
        <v>1042</v>
      </c>
      <c r="K148" s="581" t="s">
        <v>1040</v>
      </c>
      <c r="L148" s="193"/>
      <c r="M148" s="193"/>
      <c r="N148" s="193"/>
      <c r="O148" s="193"/>
    </row>
    <row r="149" spans="1:15" ht="46">
      <c r="A149" s="193"/>
      <c r="B149" s="193"/>
      <c r="C149" s="193"/>
      <c r="D149" s="648"/>
      <c r="E149" s="652"/>
      <c r="F149" s="553" t="s">
        <v>914</v>
      </c>
      <c r="G149" s="582" t="s">
        <v>1043</v>
      </c>
      <c r="H149" s="555" t="str">
        <f t="shared" si="28"/>
        <v>Capacity ≥ 70 kW. RC: COPh = evaluated at 8.3ºC db / 6.1ºC wb, and at –8.3ºC db / –9.4ºC wb</v>
      </c>
      <c r="I149" s="565" t="str">
        <f t="shared" si="29"/>
        <v>Air-source heat pumps, with or without heat recovery. Capacity ≥ 70 kW. RC: COPh = evaluated at 8.3ºC db / 6.1ºC wb, and at –8.3ºC db / –9.4ºC wb</v>
      </c>
      <c r="J149" s="581" t="s">
        <v>1044</v>
      </c>
      <c r="K149" s="581" t="s">
        <v>1040</v>
      </c>
      <c r="L149" s="193"/>
      <c r="M149" s="193"/>
      <c r="N149" s="193"/>
      <c r="O149" s="193"/>
    </row>
    <row r="150" spans="1:15" ht="34.5">
      <c r="A150" s="193"/>
      <c r="B150" s="193"/>
      <c r="C150" s="193"/>
      <c r="D150" s="648"/>
      <c r="E150" s="652" t="s">
        <v>1045</v>
      </c>
      <c r="F150" s="553" t="s">
        <v>925</v>
      </c>
      <c r="G150" s="580"/>
      <c r="H150" s="555" t="str">
        <f t="shared" si="26"/>
        <v>Capacity &lt; 40 kW</v>
      </c>
      <c r="I150" s="565" t="str">
        <f>E$150&amp;". "&amp;H150</f>
        <v>Water-source heat pumps, with or without heat recovery. Capacity &lt; 40 kW</v>
      </c>
      <c r="J150" s="581" t="s">
        <v>1046</v>
      </c>
      <c r="K150" s="581" t="s">
        <v>1047</v>
      </c>
      <c r="L150" s="193"/>
      <c r="M150" s="193"/>
      <c r="N150" s="193"/>
      <c r="O150" s="193"/>
    </row>
    <row r="151" spans="1:15" ht="34.5">
      <c r="A151" s="193"/>
      <c r="B151" s="193"/>
      <c r="C151" s="193"/>
      <c r="D151" s="648"/>
      <c r="E151" s="652"/>
      <c r="F151" s="553" t="s">
        <v>1048</v>
      </c>
      <c r="G151" s="580"/>
      <c r="H151" s="555" t="str">
        <f t="shared" si="26"/>
        <v>Capacity ≥ 40 kW</v>
      </c>
      <c r="I151" s="565" t="str">
        <f t="shared" ref="I151" si="30">E$150&amp;". "&amp;H151</f>
        <v>Water-source heat pumps, with or without heat recovery. Capacity ≥ 40 kW</v>
      </c>
      <c r="J151" s="581" t="s">
        <v>1049</v>
      </c>
      <c r="K151" s="581" t="s">
        <v>1047</v>
      </c>
      <c r="L151" s="193"/>
      <c r="M151" s="193"/>
      <c r="N151" s="193"/>
      <c r="O151" s="193"/>
    </row>
    <row r="152" spans="1:15" ht="23">
      <c r="A152" s="193"/>
      <c r="B152" s="193"/>
      <c r="C152" s="193"/>
      <c r="D152" s="648"/>
      <c r="E152" s="652" t="s">
        <v>1050</v>
      </c>
      <c r="F152" s="553" t="s">
        <v>925</v>
      </c>
      <c r="G152" s="580"/>
      <c r="H152" s="555" t="str">
        <f t="shared" si="26"/>
        <v>Capacity &lt; 40 kW</v>
      </c>
      <c r="I152" s="565" t="str">
        <f>E$152&amp;". "&amp;H152</f>
        <v>Groundwater source heat pumps, with or without heat recovery. Capacity &lt; 40 kW</v>
      </c>
      <c r="J152" s="581" t="s">
        <v>1051</v>
      </c>
      <c r="K152" s="581" t="s">
        <v>1052</v>
      </c>
      <c r="L152" s="193"/>
      <c r="M152" s="193"/>
      <c r="N152" s="193"/>
      <c r="O152" s="193"/>
    </row>
    <row r="153" spans="1:15" ht="23">
      <c r="A153" s="193"/>
      <c r="B153" s="193"/>
      <c r="C153" s="193"/>
      <c r="D153" s="648"/>
      <c r="E153" s="652"/>
      <c r="F153" s="553" t="s">
        <v>1048</v>
      </c>
      <c r="G153" s="580"/>
      <c r="H153" s="555" t="str">
        <f t="shared" si="26"/>
        <v>Capacity ≥ 40 kW</v>
      </c>
      <c r="I153" s="565" t="str">
        <f t="shared" ref="I153" si="31">E$152&amp;". "&amp;H153</f>
        <v>Groundwater source heat pumps, with or without heat recovery. Capacity ≥ 40 kW</v>
      </c>
      <c r="J153" s="581" t="s">
        <v>1053</v>
      </c>
      <c r="K153" s="581" t="s">
        <v>1052</v>
      </c>
      <c r="L153" s="193"/>
      <c r="M153" s="193"/>
      <c r="N153" s="193"/>
      <c r="O153" s="193"/>
    </row>
    <row r="154" spans="1:15" ht="23">
      <c r="A154" s="193"/>
      <c r="B154" s="193"/>
      <c r="C154" s="193"/>
      <c r="D154" s="648"/>
      <c r="E154" s="652" t="s">
        <v>1054</v>
      </c>
      <c r="F154" s="553" t="s">
        <v>925</v>
      </c>
      <c r="G154" s="580"/>
      <c r="H154" s="555" t="str">
        <f t="shared" si="26"/>
        <v>Capacity &lt; 40 kW</v>
      </c>
      <c r="I154" s="565" t="str">
        <f>E$154&amp;". "&amp;H154</f>
        <v>Ground-source heat pumps, with or without heat recovery. Capacity &lt; 40 kW</v>
      </c>
      <c r="J154" s="581" t="s">
        <v>1055</v>
      </c>
      <c r="K154" s="581" t="s">
        <v>1052</v>
      </c>
      <c r="L154" s="193"/>
      <c r="M154" s="193"/>
      <c r="N154" s="193"/>
      <c r="O154" s="193"/>
    </row>
    <row r="155" spans="1:15" ht="23.5" thickBot="1">
      <c r="A155" s="193"/>
      <c r="B155" s="193"/>
      <c r="C155" s="193"/>
      <c r="D155" s="649"/>
      <c r="E155" s="652"/>
      <c r="F155" s="553" t="s">
        <v>1048</v>
      </c>
      <c r="G155" s="580"/>
      <c r="H155" s="555" t="str">
        <f t="shared" si="26"/>
        <v>Capacity ≥ 40 kW</v>
      </c>
      <c r="I155" s="565" t="str">
        <f t="shared" ref="I155" si="32">E$154&amp;". "&amp;H155</f>
        <v>Ground-source heat pumps, with or without heat recovery. Capacity ≥ 40 kW</v>
      </c>
      <c r="J155" s="581" t="s">
        <v>1056</v>
      </c>
      <c r="K155" s="581" t="s">
        <v>1052</v>
      </c>
      <c r="L155" s="193"/>
      <c r="M155" s="193"/>
      <c r="N155" s="193"/>
      <c r="O155" s="193"/>
    </row>
    <row r="156" spans="1:15">
      <c r="A156" s="193"/>
      <c r="B156" s="193"/>
      <c r="C156" s="193"/>
      <c r="D156" s="647" t="s">
        <v>1057</v>
      </c>
      <c r="E156" s="552" t="s">
        <v>74</v>
      </c>
      <c r="F156" s="553" t="s">
        <v>1058</v>
      </c>
      <c r="G156" s="567"/>
      <c r="H156" s="555" t="str">
        <f t="shared" si="26"/>
        <v>Capacity &gt; 0 kW</v>
      </c>
      <c r="I156" s="565" t="str">
        <f>E$156&amp;". "&amp;H156</f>
        <v>Air-cooled. Capacity &gt; 0 kW</v>
      </c>
      <c r="J156" s="570" t="s">
        <v>1059</v>
      </c>
      <c r="K156" s="561" t="s">
        <v>1060</v>
      </c>
      <c r="L156" s="193"/>
      <c r="M156" s="193"/>
      <c r="N156" s="193"/>
      <c r="O156" s="193"/>
    </row>
    <row r="157" spans="1:15" ht="23">
      <c r="A157" s="193"/>
      <c r="B157" s="193"/>
      <c r="C157" s="193"/>
      <c r="D157" s="648"/>
      <c r="E157" s="552" t="s">
        <v>1061</v>
      </c>
      <c r="F157" s="553" t="s">
        <v>1058</v>
      </c>
      <c r="G157" s="567"/>
      <c r="H157" s="555" t="str">
        <f t="shared" si="26"/>
        <v>Capacity &gt; 0 kW</v>
      </c>
      <c r="I157" s="565" t="str">
        <f>E$157&amp;". "&amp;H157</f>
        <v>Air-source heat pumps. Capacity &gt; 0 kW</v>
      </c>
      <c r="J157" s="557" t="s">
        <v>1062</v>
      </c>
      <c r="K157" s="558" t="s">
        <v>1063</v>
      </c>
      <c r="L157" s="193"/>
      <c r="M157" s="193"/>
      <c r="N157" s="193"/>
      <c r="O157" s="193"/>
    </row>
    <row r="158" spans="1:15" ht="23">
      <c r="A158" s="193"/>
      <c r="B158" s="193"/>
      <c r="C158" s="193"/>
      <c r="D158" s="648"/>
      <c r="E158" s="654" t="s">
        <v>1064</v>
      </c>
      <c r="F158" s="553" t="s">
        <v>1058</v>
      </c>
      <c r="G158" s="570" t="s">
        <v>1065</v>
      </c>
      <c r="H158" s="555" t="str">
        <f t="shared" ref="H158:H162" si="33">"Capacity "&amp;F158&amp;" kW"&amp;". RC: "&amp;G158</f>
        <v>Capacity &gt; 0 kW. RC: Cooling tower / condenser water</v>
      </c>
      <c r="I158" s="565" t="str">
        <f>E$158&amp;". "&amp;H158</f>
        <v>Water-cooled. Capacity &gt; 0 kW. RC: Cooling tower / condenser water</v>
      </c>
      <c r="J158" s="570" t="s">
        <v>1066</v>
      </c>
      <c r="K158" s="561" t="s">
        <v>1060</v>
      </c>
      <c r="L158" s="193"/>
      <c r="M158" s="193"/>
      <c r="N158" s="193"/>
      <c r="O158" s="193"/>
    </row>
    <row r="159" spans="1:15">
      <c r="A159" s="193"/>
      <c r="B159" s="193"/>
      <c r="C159" s="193"/>
      <c r="D159" s="648"/>
      <c r="E159" s="655"/>
      <c r="F159" s="553" t="s">
        <v>1058</v>
      </c>
      <c r="G159" s="567" t="s">
        <v>1067</v>
      </c>
      <c r="H159" s="555" t="str">
        <f t="shared" si="33"/>
        <v>Capacity &gt; 0 kW. RC: Chilled water</v>
      </c>
      <c r="I159" s="565" t="str">
        <f t="shared" ref="I159" si="34">E$158&amp;". "&amp;H159</f>
        <v>Water-cooled. Capacity &gt; 0 kW. RC: Chilled water</v>
      </c>
      <c r="J159" s="570" t="s">
        <v>1068</v>
      </c>
      <c r="K159" s="561" t="s">
        <v>1060</v>
      </c>
      <c r="L159" s="193"/>
      <c r="M159" s="193"/>
      <c r="N159" s="193"/>
      <c r="O159" s="193"/>
    </row>
    <row r="160" spans="1:15" ht="23">
      <c r="A160" s="193"/>
      <c r="B160" s="193"/>
      <c r="C160" s="193"/>
      <c r="D160" s="648"/>
      <c r="E160" s="654" t="s">
        <v>1069</v>
      </c>
      <c r="F160" s="553" t="s">
        <v>1058</v>
      </c>
      <c r="G160" s="567" t="s">
        <v>1070</v>
      </c>
      <c r="H160" s="555" t="str">
        <f t="shared" si="33"/>
        <v>Capacity &gt; 0 kW. RC: Water source</v>
      </c>
      <c r="I160" s="565" t="str">
        <f>E$160&amp;". "&amp;H160</f>
        <v>Water-source heat pumps. Capacity &gt; 0 kW. RC: Water source</v>
      </c>
      <c r="J160" s="557" t="s">
        <v>1071</v>
      </c>
      <c r="K160" s="558" t="s">
        <v>1063</v>
      </c>
      <c r="L160" s="193"/>
      <c r="M160" s="193"/>
      <c r="N160" s="193"/>
      <c r="O160" s="193"/>
    </row>
    <row r="161" spans="1:15" ht="23">
      <c r="A161" s="193"/>
      <c r="B161" s="193"/>
      <c r="C161" s="193"/>
      <c r="D161" s="648"/>
      <c r="E161" s="656"/>
      <c r="F161" s="553" t="s">
        <v>1058</v>
      </c>
      <c r="G161" s="567" t="s">
        <v>1072</v>
      </c>
      <c r="H161" s="555" t="str">
        <f t="shared" si="33"/>
        <v>Capacity &gt; 0 kW. RC: Groundwater source</v>
      </c>
      <c r="I161" s="565" t="str">
        <f t="shared" ref="I161:I162" si="35">E$160&amp;". "&amp;H161</f>
        <v>Water-source heat pumps. Capacity &gt; 0 kW. RC: Groundwater source</v>
      </c>
      <c r="J161" s="557" t="s">
        <v>1073</v>
      </c>
      <c r="K161" s="558" t="s">
        <v>1063</v>
      </c>
      <c r="L161" s="193"/>
      <c r="M161" s="193"/>
      <c r="N161" s="193"/>
      <c r="O161" s="193"/>
    </row>
    <row r="162" spans="1:15" ht="23">
      <c r="A162" s="193"/>
      <c r="B162" s="193"/>
      <c r="C162" s="193"/>
      <c r="D162" s="648"/>
      <c r="E162" s="655"/>
      <c r="F162" s="553" t="s">
        <v>1058</v>
      </c>
      <c r="G162" s="567" t="s">
        <v>1074</v>
      </c>
      <c r="H162" s="555" t="str">
        <f t="shared" si="33"/>
        <v>Capacity &gt; 0 kW. RC: Ground-source, closed loop</v>
      </c>
      <c r="I162" s="565" t="str">
        <f t="shared" si="35"/>
        <v>Water-source heat pumps. Capacity &gt; 0 kW. RC: Ground-source, closed loop</v>
      </c>
      <c r="J162" s="557" t="s">
        <v>1075</v>
      </c>
      <c r="K162" s="558" t="s">
        <v>1063</v>
      </c>
      <c r="L162" s="193"/>
      <c r="M162" s="193"/>
      <c r="N162" s="193"/>
      <c r="O162" s="193"/>
    </row>
    <row r="163" spans="1:15">
      <c r="A163" s="193"/>
      <c r="B163" s="193"/>
      <c r="C163" s="193"/>
      <c r="D163" s="648"/>
      <c r="E163" s="552" t="s">
        <v>1076</v>
      </c>
      <c r="F163" s="553" t="s">
        <v>1058</v>
      </c>
      <c r="G163" s="567"/>
      <c r="H163" s="555" t="str">
        <f t="shared" si="26"/>
        <v>Capacity &gt; 0 kW</v>
      </c>
      <c r="I163" s="565" t="str">
        <f>E$163&amp;". "&amp;H163</f>
        <v>Air-cooled, with energy recovery. Capacity &gt; 0 kW</v>
      </c>
      <c r="J163" s="570" t="s">
        <v>1077</v>
      </c>
      <c r="K163" s="561" t="s">
        <v>1060</v>
      </c>
      <c r="L163" s="193"/>
      <c r="M163" s="193"/>
      <c r="N163" s="193"/>
      <c r="O163" s="193"/>
    </row>
    <row r="164" spans="1:15" ht="23">
      <c r="A164" s="193"/>
      <c r="B164" s="193"/>
      <c r="C164" s="193"/>
      <c r="D164" s="648"/>
      <c r="E164" s="552" t="s">
        <v>1078</v>
      </c>
      <c r="F164" s="553" t="s">
        <v>1058</v>
      </c>
      <c r="G164" s="567"/>
      <c r="H164" s="555" t="str">
        <f t="shared" si="26"/>
        <v>Capacity &gt; 0 kW</v>
      </c>
      <c r="I164" s="565" t="str">
        <f>E$164&amp;". "&amp;H164</f>
        <v>Air-source heat pumps, with energy recovery. Capacity &gt; 0 kW</v>
      </c>
      <c r="J164" s="557" t="s">
        <v>1079</v>
      </c>
      <c r="K164" s="558" t="s">
        <v>1063</v>
      </c>
      <c r="L164" s="193"/>
      <c r="M164" s="193"/>
      <c r="N164" s="193"/>
      <c r="O164" s="193"/>
    </row>
    <row r="165" spans="1:15" ht="23">
      <c r="A165" s="193"/>
      <c r="B165" s="193"/>
      <c r="C165" s="193"/>
      <c r="D165" s="648"/>
      <c r="E165" s="654" t="s">
        <v>1080</v>
      </c>
      <c r="F165" s="553" t="s">
        <v>1058</v>
      </c>
      <c r="G165" s="570" t="s">
        <v>1065</v>
      </c>
      <c r="H165" s="555" t="str">
        <f t="shared" ref="H165:H169" si="36">"Capacity "&amp;F165&amp;" kW"&amp;". RC: "&amp;G165</f>
        <v>Capacity &gt; 0 kW. RC: Cooling tower / condenser water</v>
      </c>
      <c r="I165" s="565" t="str">
        <f>E$165&amp;". "&amp;H165</f>
        <v>Water-cooled, with energy recovery. Capacity &gt; 0 kW. RC: Cooling tower / condenser water</v>
      </c>
      <c r="J165" s="570" t="s">
        <v>1077</v>
      </c>
      <c r="K165" s="561" t="s">
        <v>1060</v>
      </c>
      <c r="L165" s="193"/>
      <c r="M165" s="193"/>
      <c r="N165" s="193"/>
      <c r="O165" s="193"/>
    </row>
    <row r="166" spans="1:15">
      <c r="A166" s="193"/>
      <c r="B166" s="193"/>
      <c r="C166" s="193"/>
      <c r="D166" s="648"/>
      <c r="E166" s="655"/>
      <c r="F166" s="553" t="s">
        <v>1058</v>
      </c>
      <c r="G166" s="567" t="s">
        <v>1067</v>
      </c>
      <c r="H166" s="555" t="str">
        <f t="shared" si="36"/>
        <v>Capacity &gt; 0 kW. RC: Chilled water</v>
      </c>
      <c r="I166" s="565" t="str">
        <f>E$165&amp;". "&amp;H166</f>
        <v>Water-cooled, with energy recovery. Capacity &gt; 0 kW. RC: Chilled water</v>
      </c>
      <c r="J166" s="570" t="s">
        <v>1081</v>
      </c>
      <c r="K166" s="561" t="s">
        <v>1060</v>
      </c>
      <c r="L166" s="193"/>
      <c r="M166" s="193"/>
      <c r="N166" s="193"/>
      <c r="O166" s="193"/>
    </row>
    <row r="167" spans="1:15" ht="23">
      <c r="A167" s="193"/>
      <c r="B167" s="193"/>
      <c r="C167" s="193"/>
      <c r="D167" s="648"/>
      <c r="E167" s="654" t="s">
        <v>1082</v>
      </c>
      <c r="F167" s="553" t="s">
        <v>1058</v>
      </c>
      <c r="G167" s="567" t="s">
        <v>1070</v>
      </c>
      <c r="H167" s="555" t="str">
        <f t="shared" si="36"/>
        <v>Capacity &gt; 0 kW. RC: Water source</v>
      </c>
      <c r="I167" s="565" t="str">
        <f>E$167&amp;". "&amp;H167</f>
        <v>Water-source heat pumps, with energy recovery. Capacity &gt; 0 kW. RC: Water source</v>
      </c>
      <c r="J167" s="557" t="s">
        <v>1083</v>
      </c>
      <c r="K167" s="558" t="s">
        <v>1063</v>
      </c>
      <c r="L167" s="193"/>
      <c r="M167" s="193"/>
      <c r="N167" s="193"/>
      <c r="O167" s="193"/>
    </row>
    <row r="168" spans="1:15" ht="23">
      <c r="A168" s="193"/>
      <c r="B168" s="193"/>
      <c r="C168" s="193"/>
      <c r="D168" s="648"/>
      <c r="E168" s="656"/>
      <c r="F168" s="553" t="s">
        <v>1058</v>
      </c>
      <c r="G168" s="567" t="s">
        <v>1072</v>
      </c>
      <c r="H168" s="555" t="str">
        <f t="shared" si="36"/>
        <v>Capacity &gt; 0 kW. RC: Groundwater source</v>
      </c>
      <c r="I168" s="565" t="str">
        <f t="shared" ref="I168:I169" si="37">E$167&amp;". "&amp;H168</f>
        <v>Water-source heat pumps, with energy recovery. Capacity &gt; 0 kW. RC: Groundwater source</v>
      </c>
      <c r="J168" s="557" t="s">
        <v>1084</v>
      </c>
      <c r="K168" s="558" t="s">
        <v>1063</v>
      </c>
      <c r="L168" s="193"/>
      <c r="M168" s="193"/>
      <c r="N168" s="193"/>
      <c r="O168" s="193"/>
    </row>
    <row r="169" spans="1:15" ht="23.5" thickBot="1">
      <c r="A169" s="193"/>
      <c r="B169" s="193"/>
      <c r="C169" s="193"/>
      <c r="D169" s="649"/>
      <c r="E169" s="655"/>
      <c r="F169" s="553" t="s">
        <v>1058</v>
      </c>
      <c r="G169" s="583" t="s">
        <v>1074</v>
      </c>
      <c r="H169" s="553" t="str">
        <f t="shared" si="36"/>
        <v>Capacity &gt; 0 kW. RC: Ground-source, closed loop</v>
      </c>
      <c r="I169" s="565" t="str">
        <f t="shared" si="37"/>
        <v>Water-source heat pumps, with energy recovery. Capacity &gt; 0 kW. RC: Ground-source, closed loop</v>
      </c>
      <c r="J169" s="557" t="s">
        <v>1085</v>
      </c>
      <c r="K169" s="558" t="s">
        <v>1063</v>
      </c>
      <c r="L169" s="193"/>
      <c r="M169" s="193"/>
      <c r="N169" s="193"/>
      <c r="O169" s="193"/>
    </row>
    <row r="170" spans="1:15" ht="23">
      <c r="A170" s="193"/>
      <c r="B170" s="193"/>
      <c r="C170" s="193"/>
      <c r="D170" s="647" t="s">
        <v>1086</v>
      </c>
      <c r="E170" s="657" t="s">
        <v>1087</v>
      </c>
      <c r="F170" s="583" t="s">
        <v>1088</v>
      </c>
      <c r="G170" s="659" t="s">
        <v>1089</v>
      </c>
      <c r="H170" s="555" t="str">
        <f>G$170&amp;", "&amp;"Capacity "&amp;F170&amp;" kW"</f>
        <v>Path A (typ full load operation), Capacity &lt; 528 kW</v>
      </c>
      <c r="I170" s="565" t="str">
        <f>E$170&amp;". "&amp;H170</f>
        <v>Air-cooled, with or without remote condensers, all types of compressors. Path A (typ full load operation), Capacity &lt; 528 kW</v>
      </c>
      <c r="J170" s="584" t="s">
        <v>1090</v>
      </c>
      <c r="K170" s="584" t="s">
        <v>1091</v>
      </c>
      <c r="L170" s="193"/>
      <c r="M170" s="193"/>
      <c r="N170" s="193"/>
      <c r="O170" s="193"/>
    </row>
    <row r="171" spans="1:15" ht="23">
      <c r="A171" s="193"/>
      <c r="B171" s="193"/>
      <c r="C171" s="193"/>
      <c r="D171" s="648"/>
      <c r="E171" s="658"/>
      <c r="F171" s="583" t="s">
        <v>1092</v>
      </c>
      <c r="G171" s="660"/>
      <c r="H171" s="555" t="str">
        <f t="shared" ref="H171:H180" si="38">G$170&amp;", "&amp;"Capacity "&amp;F171&amp;" kW"</f>
        <v>Path A (typ full load operation), Capacity ≥ 528 kW</v>
      </c>
      <c r="I171" s="565" t="str">
        <f t="shared" ref="I171" si="39">E$170&amp;". "&amp;H171</f>
        <v>Air-cooled, with or without remote condensers, all types of compressors. Path A (typ full load operation), Capacity ≥ 528 kW</v>
      </c>
      <c r="J171" s="584" t="s">
        <v>1093</v>
      </c>
      <c r="K171" s="584" t="s">
        <v>1091</v>
      </c>
      <c r="L171" s="193"/>
      <c r="M171" s="193"/>
      <c r="N171" s="193"/>
      <c r="O171" s="193"/>
    </row>
    <row r="172" spans="1:15" ht="23">
      <c r="A172" s="193"/>
      <c r="B172" s="193"/>
      <c r="C172" s="193"/>
      <c r="D172" s="648"/>
      <c r="E172" s="657" t="s">
        <v>1094</v>
      </c>
      <c r="F172" s="583" t="s">
        <v>1095</v>
      </c>
      <c r="G172" s="660"/>
      <c r="H172" s="555" t="str">
        <f t="shared" si="38"/>
        <v>Path A (typ full load operation), Capacity &lt; 264 kW</v>
      </c>
      <c r="I172" s="565" t="str">
        <f>E$172&amp;". "&amp;H172</f>
        <v>Water-cooled, rotary screw, scroll, or reciprocating compressor. Path A (typ full load operation), Capacity &lt; 264 kW</v>
      </c>
      <c r="J172" s="584" t="s">
        <v>1096</v>
      </c>
      <c r="K172" s="584" t="s">
        <v>1091</v>
      </c>
      <c r="L172" s="193"/>
      <c r="M172" s="193"/>
      <c r="N172" s="193"/>
      <c r="O172" s="193"/>
    </row>
    <row r="173" spans="1:15" ht="23">
      <c r="A173" s="193"/>
      <c r="B173" s="193"/>
      <c r="C173" s="193"/>
      <c r="D173" s="648"/>
      <c r="E173" s="662"/>
      <c r="F173" s="585" t="s">
        <v>1097</v>
      </c>
      <c r="G173" s="660"/>
      <c r="H173" s="555" t="str">
        <f t="shared" si="38"/>
        <v>Path A (typ full load operation), Capacity ≥ 264 and &lt; 528 kW</v>
      </c>
      <c r="I173" s="565" t="str">
        <f t="shared" ref="I173:I176" si="40">E$172&amp;". "&amp;H173</f>
        <v>Water-cooled, rotary screw, scroll, or reciprocating compressor. Path A (typ full load operation), Capacity ≥ 264 and &lt; 528 kW</v>
      </c>
      <c r="J173" s="584" t="s">
        <v>1098</v>
      </c>
      <c r="K173" s="584" t="s">
        <v>1091</v>
      </c>
      <c r="L173" s="193"/>
      <c r="M173" s="193"/>
      <c r="N173" s="193"/>
      <c r="O173" s="193"/>
    </row>
    <row r="174" spans="1:15" ht="23">
      <c r="A174" s="193"/>
      <c r="B174" s="193"/>
      <c r="C174" s="193"/>
      <c r="D174" s="648"/>
      <c r="E174" s="662"/>
      <c r="F174" s="585" t="s">
        <v>1099</v>
      </c>
      <c r="G174" s="660"/>
      <c r="H174" s="555" t="str">
        <f t="shared" si="38"/>
        <v>Path A (typ full load operation), Capacity ≥ 528 and &lt; 1 055 kW</v>
      </c>
      <c r="I174" s="565" t="str">
        <f t="shared" si="40"/>
        <v>Water-cooled, rotary screw, scroll, or reciprocating compressor. Path A (typ full load operation), Capacity ≥ 528 and &lt; 1 055 kW</v>
      </c>
      <c r="J174" s="584" t="s">
        <v>1100</v>
      </c>
      <c r="K174" s="584" t="s">
        <v>1091</v>
      </c>
      <c r="L174" s="193"/>
      <c r="M174" s="193"/>
      <c r="N174" s="193"/>
      <c r="O174" s="193"/>
    </row>
    <row r="175" spans="1:15" ht="23">
      <c r="A175" s="193"/>
      <c r="B175" s="193"/>
      <c r="C175" s="193"/>
      <c r="D175" s="648"/>
      <c r="E175" s="662"/>
      <c r="F175" s="586" t="s">
        <v>1101</v>
      </c>
      <c r="G175" s="660"/>
      <c r="H175" s="555" t="str">
        <f t="shared" si="38"/>
        <v>Path A (typ full load operation), Capacity ≥ 1 055 and &lt; 2 110 kW</v>
      </c>
      <c r="I175" s="565" t="str">
        <f t="shared" si="40"/>
        <v>Water-cooled, rotary screw, scroll, or reciprocating compressor. Path A (typ full load operation), Capacity ≥ 1 055 and &lt; 2 110 kW</v>
      </c>
      <c r="J175" s="584" t="s">
        <v>1102</v>
      </c>
      <c r="K175" s="584" t="s">
        <v>1091</v>
      </c>
      <c r="L175" s="193"/>
      <c r="M175" s="193"/>
      <c r="N175" s="193"/>
      <c r="O175" s="193"/>
    </row>
    <row r="176" spans="1:15" ht="23">
      <c r="A176" s="193"/>
      <c r="B176" s="193"/>
      <c r="C176" s="193"/>
      <c r="D176" s="648"/>
      <c r="E176" s="658"/>
      <c r="F176" s="583" t="s">
        <v>1103</v>
      </c>
      <c r="G176" s="660"/>
      <c r="H176" s="555" t="str">
        <f t="shared" si="38"/>
        <v>Path A (typ full load operation), Capacity ≥ 2 110 kW</v>
      </c>
      <c r="I176" s="565" t="str">
        <f t="shared" si="40"/>
        <v>Water-cooled, rotary screw, scroll, or reciprocating compressor. Path A (typ full load operation), Capacity ≥ 2 110 kW</v>
      </c>
      <c r="J176" s="584" t="s">
        <v>1104</v>
      </c>
      <c r="K176" s="584" t="s">
        <v>1091</v>
      </c>
      <c r="L176" s="193"/>
      <c r="M176" s="193"/>
      <c r="N176" s="193"/>
      <c r="O176" s="193"/>
    </row>
    <row r="177" spans="1:15" ht="23">
      <c r="A177" s="193"/>
      <c r="B177" s="193"/>
      <c r="C177" s="193"/>
      <c r="D177" s="648"/>
      <c r="E177" s="657" t="s">
        <v>1105</v>
      </c>
      <c r="F177" s="583" t="s">
        <v>1088</v>
      </c>
      <c r="G177" s="660"/>
      <c r="H177" s="555" t="str">
        <f t="shared" si="38"/>
        <v>Path A (typ full load operation), Capacity &lt; 528 kW</v>
      </c>
      <c r="I177" s="565" t="str">
        <f>E$177&amp;". "&amp;H177</f>
        <v>Water-cooled, centrifugal compressor. Path A (typ full load operation), Capacity &lt; 528 kW</v>
      </c>
      <c r="J177" s="584" t="s">
        <v>1106</v>
      </c>
      <c r="K177" s="584" t="s">
        <v>1091</v>
      </c>
      <c r="L177" s="193"/>
      <c r="M177" s="193"/>
      <c r="N177" s="193"/>
      <c r="O177" s="193"/>
    </row>
    <row r="178" spans="1:15" ht="23">
      <c r="A178" s="193"/>
      <c r="B178" s="193"/>
      <c r="C178" s="193"/>
      <c r="D178" s="648"/>
      <c r="E178" s="662"/>
      <c r="F178" s="585" t="s">
        <v>1099</v>
      </c>
      <c r="G178" s="660"/>
      <c r="H178" s="555" t="str">
        <f t="shared" si="38"/>
        <v>Path A (typ full load operation), Capacity ≥ 528 and &lt; 1 055 kW</v>
      </c>
      <c r="I178" s="553" t="str">
        <f t="shared" ref="I178:I180" si="41">E$177&amp;". "&amp;H178</f>
        <v>Water-cooled, centrifugal compressor. Path A (typ full load operation), Capacity ≥ 528 and &lt; 1 055 kW</v>
      </c>
      <c r="J178" s="584" t="s">
        <v>1106</v>
      </c>
      <c r="K178" s="584" t="s">
        <v>1091</v>
      </c>
      <c r="L178" s="193"/>
      <c r="M178" s="193"/>
      <c r="N178" s="193"/>
      <c r="O178" s="193"/>
    </row>
    <row r="179" spans="1:15" ht="34.5">
      <c r="A179" s="193"/>
      <c r="B179" s="193"/>
      <c r="C179" s="193"/>
      <c r="D179" s="648"/>
      <c r="E179" s="662"/>
      <c r="F179" s="586" t="s">
        <v>1107</v>
      </c>
      <c r="G179" s="660"/>
      <c r="H179" s="555" t="str">
        <f t="shared" si="38"/>
        <v>Path A (typ full load operation), Capacity ≥ 1 055 and
&lt; 1 407 kW</v>
      </c>
      <c r="I179" s="553" t="str">
        <f t="shared" si="41"/>
        <v>Water-cooled, centrifugal compressor. Path A (typ full load operation), Capacity ≥ 1 055 and
&lt; 1 407 kW</v>
      </c>
      <c r="J179" s="584" t="s">
        <v>1108</v>
      </c>
      <c r="K179" s="584" t="s">
        <v>1091</v>
      </c>
      <c r="L179" s="193"/>
      <c r="M179" s="193"/>
      <c r="N179" s="193"/>
      <c r="O179" s="193"/>
    </row>
    <row r="180" spans="1:15" ht="23">
      <c r="A180" s="193"/>
      <c r="B180" s="193"/>
      <c r="C180" s="193"/>
      <c r="D180" s="648"/>
      <c r="E180" s="658"/>
      <c r="F180" s="583" t="s">
        <v>1109</v>
      </c>
      <c r="G180" s="660"/>
      <c r="H180" s="555" t="str">
        <f t="shared" si="38"/>
        <v>Path A (typ full load operation), Capacity ≥ 1 407 kW</v>
      </c>
      <c r="I180" s="553" t="str">
        <f t="shared" si="41"/>
        <v>Water-cooled, centrifugal compressor. Path A (typ full load operation), Capacity ≥ 1 407 kW</v>
      </c>
      <c r="J180" s="587" t="s">
        <v>1104</v>
      </c>
      <c r="K180" s="587" t="s">
        <v>1091</v>
      </c>
      <c r="L180" s="193"/>
      <c r="M180" s="193"/>
      <c r="N180" s="193"/>
      <c r="O180" s="193"/>
    </row>
    <row r="181" spans="1:15" ht="23">
      <c r="A181" s="193"/>
      <c r="B181" s="193"/>
      <c r="C181" s="193"/>
      <c r="D181" s="648"/>
      <c r="E181" s="657" t="s">
        <v>1087</v>
      </c>
      <c r="F181" s="583" t="s">
        <v>1088</v>
      </c>
      <c r="G181" s="659" t="s">
        <v>1110</v>
      </c>
      <c r="H181" s="555" t="str">
        <f>G$181&amp;", "&amp;"Capacity "&amp;F181&amp;" kW"</f>
        <v>Path B (typ part load operation), Capacity &lt; 528 kW</v>
      </c>
      <c r="I181" s="553" t="str">
        <f>E$181&amp;". "&amp;H181</f>
        <v>Air-cooled, with or without remote condensers, all types of compressors. Path B (typ part load operation), Capacity &lt; 528 kW</v>
      </c>
      <c r="J181" s="584" t="s">
        <v>1111</v>
      </c>
      <c r="K181" s="584" t="s">
        <v>1091</v>
      </c>
      <c r="L181" s="193"/>
      <c r="M181" s="193"/>
      <c r="N181" s="193"/>
      <c r="O181" s="193"/>
    </row>
    <row r="182" spans="1:15" ht="23">
      <c r="A182" s="193"/>
      <c r="B182" s="193"/>
      <c r="C182" s="193"/>
      <c r="D182" s="648"/>
      <c r="E182" s="658"/>
      <c r="F182" s="583" t="s">
        <v>1092</v>
      </c>
      <c r="G182" s="660"/>
      <c r="H182" s="555" t="str">
        <f t="shared" ref="H182:H191" si="42">G$181&amp;", "&amp;"Capacity "&amp;F182&amp;" kW"</f>
        <v>Path B (typ part load operation), Capacity ≥ 528 kW</v>
      </c>
      <c r="I182" s="553" t="str">
        <f t="shared" ref="I182" si="43">E$181&amp;". "&amp;H182</f>
        <v>Air-cooled, with or without remote condensers, all types of compressors. Path B (typ part load operation), Capacity ≥ 528 kW</v>
      </c>
      <c r="J182" s="584" t="s">
        <v>1112</v>
      </c>
      <c r="K182" s="584" t="s">
        <v>1091</v>
      </c>
      <c r="L182" s="193"/>
      <c r="M182" s="193"/>
      <c r="N182" s="193"/>
      <c r="O182" s="193"/>
    </row>
    <row r="183" spans="1:15" ht="23">
      <c r="A183" s="193"/>
      <c r="B183" s="193"/>
      <c r="C183" s="193"/>
      <c r="D183" s="648"/>
      <c r="E183" s="657" t="s">
        <v>1094</v>
      </c>
      <c r="F183" s="583" t="s">
        <v>1095</v>
      </c>
      <c r="G183" s="660"/>
      <c r="H183" s="555" t="str">
        <f t="shared" si="42"/>
        <v>Path B (typ part load operation), Capacity &lt; 264 kW</v>
      </c>
      <c r="I183" s="553" t="str">
        <f>E$183&amp;". "&amp;H183</f>
        <v>Water-cooled, rotary screw, scroll, or reciprocating compressor. Path B (typ part load operation), Capacity &lt; 264 kW</v>
      </c>
      <c r="J183" s="584" t="s">
        <v>1113</v>
      </c>
      <c r="K183" s="584" t="s">
        <v>1091</v>
      </c>
      <c r="L183" s="193"/>
      <c r="M183" s="193"/>
      <c r="N183" s="193"/>
      <c r="O183" s="193"/>
    </row>
    <row r="184" spans="1:15" ht="23">
      <c r="A184" s="193"/>
      <c r="B184" s="193"/>
      <c r="C184" s="193"/>
      <c r="D184" s="648"/>
      <c r="E184" s="662"/>
      <c r="F184" s="585" t="s">
        <v>1097</v>
      </c>
      <c r="G184" s="660"/>
      <c r="H184" s="555" t="str">
        <f t="shared" si="42"/>
        <v>Path B (typ part load operation), Capacity ≥ 264 and &lt; 528 kW</v>
      </c>
      <c r="I184" s="553" t="str">
        <f t="shared" ref="I184:I187" si="44">E$183&amp;". "&amp;H184</f>
        <v>Water-cooled, rotary screw, scroll, or reciprocating compressor. Path B (typ part load operation), Capacity ≥ 264 and &lt; 528 kW</v>
      </c>
      <c r="J184" s="584" t="s">
        <v>1114</v>
      </c>
      <c r="K184" s="584" t="s">
        <v>1091</v>
      </c>
      <c r="L184" s="193"/>
      <c r="M184" s="193"/>
      <c r="N184" s="193"/>
      <c r="O184" s="193"/>
    </row>
    <row r="185" spans="1:15" ht="23">
      <c r="A185" s="193"/>
      <c r="B185" s="193"/>
      <c r="C185" s="193"/>
      <c r="D185" s="648"/>
      <c r="E185" s="662"/>
      <c r="F185" s="585" t="s">
        <v>1099</v>
      </c>
      <c r="G185" s="660"/>
      <c r="H185" s="555" t="str">
        <f t="shared" si="42"/>
        <v>Path B (typ part load operation), Capacity ≥ 528 and &lt; 1 055 kW</v>
      </c>
      <c r="I185" s="553" t="str">
        <f t="shared" si="44"/>
        <v>Water-cooled, rotary screw, scroll, or reciprocating compressor. Path B (typ part load operation), Capacity ≥ 528 and &lt; 1 055 kW</v>
      </c>
      <c r="J185" s="584" t="s">
        <v>1115</v>
      </c>
      <c r="K185" s="584" t="s">
        <v>1091</v>
      </c>
      <c r="L185" s="193"/>
      <c r="M185" s="193"/>
      <c r="N185" s="193"/>
      <c r="O185" s="193"/>
    </row>
    <row r="186" spans="1:15" ht="23">
      <c r="A186" s="193"/>
      <c r="B186" s="193"/>
      <c r="C186" s="193"/>
      <c r="D186" s="648"/>
      <c r="E186" s="662"/>
      <c r="F186" s="586" t="s">
        <v>1101</v>
      </c>
      <c r="G186" s="660"/>
      <c r="H186" s="555" t="str">
        <f t="shared" si="42"/>
        <v>Path B (typ part load operation), Capacity ≥ 1 055 and &lt; 2 110 kW</v>
      </c>
      <c r="I186" s="553" t="str">
        <f t="shared" si="44"/>
        <v>Water-cooled, rotary screw, scroll, or reciprocating compressor. Path B (typ part load operation), Capacity ≥ 1 055 and &lt; 2 110 kW</v>
      </c>
      <c r="J186" s="584" t="s">
        <v>1116</v>
      </c>
      <c r="K186" s="584" t="s">
        <v>1091</v>
      </c>
      <c r="L186" s="193"/>
      <c r="M186" s="193"/>
      <c r="N186" s="193"/>
      <c r="O186" s="193"/>
    </row>
    <row r="187" spans="1:15" ht="23">
      <c r="A187" s="193"/>
      <c r="B187" s="193"/>
      <c r="C187" s="193"/>
      <c r="D187" s="648"/>
      <c r="E187" s="658"/>
      <c r="F187" s="583" t="s">
        <v>1103</v>
      </c>
      <c r="G187" s="660"/>
      <c r="H187" s="555" t="str">
        <f t="shared" si="42"/>
        <v>Path B (typ part load operation), Capacity ≥ 2 110 kW</v>
      </c>
      <c r="I187" s="553" t="str">
        <f t="shared" si="44"/>
        <v>Water-cooled, rotary screw, scroll, or reciprocating compressor. Path B (typ part load operation), Capacity ≥ 2 110 kW</v>
      </c>
      <c r="J187" s="584" t="s">
        <v>1117</v>
      </c>
      <c r="K187" s="584" t="s">
        <v>1091</v>
      </c>
      <c r="L187" s="193"/>
      <c r="M187" s="193"/>
      <c r="N187" s="193"/>
      <c r="O187" s="193"/>
    </row>
    <row r="188" spans="1:15" ht="23">
      <c r="A188" s="193"/>
      <c r="B188" s="193"/>
      <c r="C188" s="193"/>
      <c r="D188" s="648"/>
      <c r="E188" s="657" t="s">
        <v>1105</v>
      </c>
      <c r="F188" s="583" t="s">
        <v>1088</v>
      </c>
      <c r="G188" s="660"/>
      <c r="H188" s="555" t="str">
        <f t="shared" si="42"/>
        <v>Path B (typ part load operation), Capacity &lt; 528 kW</v>
      </c>
      <c r="I188" s="553" t="str">
        <f>E$188&amp;". "&amp;H188</f>
        <v>Water-cooled, centrifugal compressor. Path B (typ part load operation), Capacity &lt; 528 kW</v>
      </c>
      <c r="J188" s="584" t="s">
        <v>1118</v>
      </c>
      <c r="K188" s="584" t="s">
        <v>1091</v>
      </c>
      <c r="L188" s="193"/>
      <c r="M188" s="193"/>
      <c r="N188" s="193"/>
      <c r="O188" s="193"/>
    </row>
    <row r="189" spans="1:15" ht="23">
      <c r="A189" s="193"/>
      <c r="B189" s="193"/>
      <c r="C189" s="193"/>
      <c r="D189" s="648"/>
      <c r="E189" s="662"/>
      <c r="F189" s="585" t="s">
        <v>1099</v>
      </c>
      <c r="G189" s="660"/>
      <c r="H189" s="555" t="str">
        <f t="shared" si="42"/>
        <v>Path B (typ part load operation), Capacity ≥ 528 and &lt; 1 055 kW</v>
      </c>
      <c r="I189" s="553" t="str">
        <f t="shared" ref="I189:I191" si="45">E$188&amp;". "&amp;H189</f>
        <v>Water-cooled, centrifugal compressor. Path B (typ part load operation), Capacity ≥ 528 and &lt; 1 055 kW</v>
      </c>
      <c r="J189" s="584" t="s">
        <v>1119</v>
      </c>
      <c r="K189" s="584" t="s">
        <v>1091</v>
      </c>
      <c r="L189" s="193"/>
      <c r="M189" s="193"/>
      <c r="N189" s="193"/>
      <c r="O189" s="193"/>
    </row>
    <row r="190" spans="1:15" ht="23">
      <c r="A190" s="193"/>
      <c r="B190" s="193"/>
      <c r="C190" s="193"/>
      <c r="D190" s="648"/>
      <c r="E190" s="662"/>
      <c r="F190" s="586" t="s">
        <v>1120</v>
      </c>
      <c r="G190" s="660"/>
      <c r="H190" s="555" t="str">
        <f t="shared" si="42"/>
        <v>Path B (typ part load operation), Capacity ≥ 1 055 and &lt; 1 407 kW</v>
      </c>
      <c r="I190" s="553" t="str">
        <f t="shared" si="45"/>
        <v>Water-cooled, centrifugal compressor. Path B (typ part load operation), Capacity ≥ 1 055 and &lt; 1 407 kW</v>
      </c>
      <c r="J190" s="584" t="s">
        <v>1121</v>
      </c>
      <c r="K190" s="584" t="s">
        <v>1091</v>
      </c>
      <c r="L190" s="193"/>
      <c r="M190" s="193"/>
      <c r="N190" s="193"/>
      <c r="O190" s="193"/>
    </row>
    <row r="191" spans="1:15" ht="23">
      <c r="A191" s="193"/>
      <c r="B191" s="193"/>
      <c r="C191" s="193"/>
      <c r="D191" s="648"/>
      <c r="E191" s="658"/>
      <c r="F191" s="583" t="s">
        <v>1109</v>
      </c>
      <c r="G191" s="661"/>
      <c r="H191" s="555" t="str">
        <f t="shared" si="42"/>
        <v>Path B (typ part load operation), Capacity ≥ 1 407 kW</v>
      </c>
      <c r="I191" s="553" t="str">
        <f t="shared" si="45"/>
        <v>Water-cooled, centrifugal compressor. Path B (typ part load operation), Capacity ≥ 1 407 kW</v>
      </c>
      <c r="J191" s="584" t="s">
        <v>1117</v>
      </c>
      <c r="K191" s="584" t="s">
        <v>1091</v>
      </c>
      <c r="L191" s="193"/>
      <c r="M191" s="193"/>
      <c r="N191" s="193"/>
      <c r="O191" s="193"/>
    </row>
    <row r="192" spans="1:15">
      <c r="A192" s="193"/>
      <c r="B192" s="193"/>
      <c r="C192" s="193"/>
      <c r="D192" s="648"/>
      <c r="E192" s="562" t="s">
        <v>1122</v>
      </c>
      <c r="F192" s="588" t="s">
        <v>1058</v>
      </c>
      <c r="G192" s="589"/>
      <c r="H192" s="555" t="str">
        <f>"Capacity "&amp;F192&amp;" kW"</f>
        <v>Capacity &gt; 0 kW</v>
      </c>
      <c r="I192" s="553" t="str">
        <f>E192&amp;". "&amp;H192</f>
        <v>Single-effect absorption, air-cooled. Capacity &gt; 0 kW</v>
      </c>
      <c r="J192" s="590" t="s">
        <v>1123</v>
      </c>
      <c r="K192" s="590" t="s">
        <v>1124</v>
      </c>
      <c r="L192" s="193"/>
      <c r="M192" s="193"/>
      <c r="N192" s="193"/>
      <c r="O192" s="193"/>
    </row>
    <row r="193" spans="1:15">
      <c r="A193" s="193"/>
      <c r="B193" s="193"/>
      <c r="C193" s="193"/>
      <c r="D193" s="648"/>
      <c r="E193" s="562" t="s">
        <v>1125</v>
      </c>
      <c r="F193" s="588" t="s">
        <v>1058</v>
      </c>
      <c r="G193" s="589"/>
      <c r="H193" s="555" t="str">
        <f t="shared" ref="H193:H195" si="46">"Capacity "&amp;F193&amp;" kW"</f>
        <v>Capacity &gt; 0 kW</v>
      </c>
      <c r="I193" s="553" t="str">
        <f t="shared" ref="I193:I195" si="47">E193&amp;". "&amp;H193</f>
        <v>Single-effect absorption, water-cooled. Capacity &gt; 0 kW</v>
      </c>
      <c r="J193" s="590" t="s">
        <v>1126</v>
      </c>
      <c r="K193" s="590" t="s">
        <v>1124</v>
      </c>
      <c r="L193" s="193"/>
      <c r="M193" s="193"/>
      <c r="N193" s="193"/>
      <c r="O193" s="193"/>
    </row>
    <row r="194" spans="1:15" ht="23">
      <c r="A194" s="193"/>
      <c r="B194" s="193"/>
      <c r="C194" s="193"/>
      <c r="D194" s="648"/>
      <c r="E194" s="562" t="s">
        <v>1127</v>
      </c>
      <c r="F194" s="588" t="s">
        <v>1058</v>
      </c>
      <c r="G194" s="589"/>
      <c r="H194" s="555" t="str">
        <f t="shared" si="46"/>
        <v>Capacity &gt; 0 kW</v>
      </c>
      <c r="I194" s="553" t="str">
        <f t="shared" si="47"/>
        <v>Double-effect absorption, indirect fire. Capacity &gt; 0 kW</v>
      </c>
      <c r="J194" s="591" t="s">
        <v>1128</v>
      </c>
      <c r="K194" s="591" t="s">
        <v>1091</v>
      </c>
      <c r="L194" s="193"/>
      <c r="M194" s="193"/>
      <c r="N194" s="193"/>
      <c r="O194" s="193"/>
    </row>
    <row r="195" spans="1:15" ht="23.5" thickBot="1">
      <c r="A195" s="193"/>
      <c r="B195" s="193"/>
      <c r="C195" s="193"/>
      <c r="D195" s="649"/>
      <c r="E195" s="562" t="s">
        <v>1129</v>
      </c>
      <c r="F195" s="588" t="s">
        <v>1058</v>
      </c>
      <c r="G195" s="592"/>
      <c r="H195" s="555" t="str">
        <f t="shared" si="46"/>
        <v>Capacity &gt; 0 kW</v>
      </c>
      <c r="I195" s="553" t="str">
        <f t="shared" si="47"/>
        <v>Double-effect absorption, direct fire. Capacity &gt; 0 kW</v>
      </c>
      <c r="J195" s="591" t="s">
        <v>1130</v>
      </c>
      <c r="K195" s="591" t="s">
        <v>1091</v>
      </c>
      <c r="L195" s="193"/>
      <c r="M195" s="193"/>
      <c r="N195" s="193"/>
      <c r="O195" s="193"/>
    </row>
    <row r="196" spans="1:15" ht="23">
      <c r="A196" s="193"/>
      <c r="B196" s="193"/>
      <c r="C196" s="193"/>
      <c r="D196" s="647" t="s">
        <v>1131</v>
      </c>
      <c r="E196" s="657" t="s">
        <v>1132</v>
      </c>
      <c r="F196" s="567" t="s">
        <v>1088</v>
      </c>
      <c r="G196" s="659" t="s">
        <v>1089</v>
      </c>
      <c r="H196" s="555" t="str">
        <f>G$196&amp;", "&amp;"Capacity "&amp;F196&amp;" kW"</f>
        <v>Path A (typ full load operation), Capacity &lt; 528 kW</v>
      </c>
      <c r="I196" s="553" t="str">
        <f>E$196&amp;". "&amp;H196</f>
        <v>Air-source heat pumps, in cooling mode. Path A (typ full load operation), Capacity &lt; 528 kW</v>
      </c>
      <c r="J196" s="584" t="s">
        <v>1133</v>
      </c>
      <c r="K196" s="584" t="s">
        <v>1091</v>
      </c>
      <c r="L196" s="193"/>
      <c r="M196" s="193"/>
      <c r="N196" s="193"/>
      <c r="O196" s="193"/>
    </row>
    <row r="197" spans="1:15" ht="23">
      <c r="A197" s="193"/>
      <c r="B197" s="193"/>
      <c r="C197" s="193"/>
      <c r="D197" s="648"/>
      <c r="E197" s="658"/>
      <c r="F197" s="567" t="s">
        <v>1092</v>
      </c>
      <c r="G197" s="660"/>
      <c r="H197" s="555" t="str">
        <f t="shared" ref="H197:H206" si="48">G$196&amp;", "&amp;"Capacity "&amp;F197&amp;" kW"</f>
        <v>Path A (typ full load operation), Capacity ≥ 528 kW</v>
      </c>
      <c r="I197" s="553" t="str">
        <f t="shared" ref="I197" si="49">E$196&amp;". "&amp;H197</f>
        <v>Air-source heat pumps, in cooling mode. Path A (typ full load operation), Capacity ≥ 528 kW</v>
      </c>
      <c r="J197" s="584" t="s">
        <v>1134</v>
      </c>
      <c r="K197" s="584" t="s">
        <v>1091</v>
      </c>
      <c r="L197" s="193"/>
      <c r="M197" s="193"/>
      <c r="N197" s="193"/>
      <c r="O197" s="193"/>
    </row>
    <row r="198" spans="1:15" ht="34.5">
      <c r="A198" s="193"/>
      <c r="B198" s="193"/>
      <c r="C198" s="193"/>
      <c r="D198" s="648"/>
      <c r="E198" s="657" t="s">
        <v>1135</v>
      </c>
      <c r="F198" s="567" t="s">
        <v>1095</v>
      </c>
      <c r="G198" s="660"/>
      <c r="H198" s="555" t="str">
        <f t="shared" si="48"/>
        <v>Path A (typ full load operation), Capacity &lt; 264 kW</v>
      </c>
      <c r="I198" s="553" t="str">
        <f>E$198&amp;". "&amp;H198</f>
        <v>Water-source heat pumps and heat recovery chillers, rotary screw, scroll, or reciprocating compressor, in cooling mode. Path A (typ full load operation), Capacity &lt; 264 kW</v>
      </c>
      <c r="J198" s="584" t="s">
        <v>1136</v>
      </c>
      <c r="K198" s="584" t="s">
        <v>1091</v>
      </c>
      <c r="L198" s="193"/>
      <c r="M198" s="193"/>
      <c r="N198" s="193"/>
      <c r="O198" s="193"/>
    </row>
    <row r="199" spans="1:15" ht="34.5">
      <c r="A199" s="193"/>
      <c r="B199" s="193"/>
      <c r="C199" s="193"/>
      <c r="D199" s="648"/>
      <c r="E199" s="662"/>
      <c r="F199" s="570" t="s">
        <v>1097</v>
      </c>
      <c r="G199" s="660"/>
      <c r="H199" s="555" t="str">
        <f t="shared" si="48"/>
        <v>Path A (typ full load operation), Capacity ≥ 264 and &lt; 528 kW</v>
      </c>
      <c r="I199" s="553" t="str">
        <f t="shared" ref="I199:I202" si="50">E$198&amp;". "&amp;H199</f>
        <v>Water-source heat pumps and heat recovery chillers, rotary screw, scroll, or reciprocating compressor, in cooling mode. Path A (typ full load operation), Capacity ≥ 264 and &lt; 528 kW</v>
      </c>
      <c r="J199" s="584" t="s">
        <v>1137</v>
      </c>
      <c r="K199" s="584" t="s">
        <v>1091</v>
      </c>
      <c r="L199" s="193"/>
      <c r="M199" s="193"/>
      <c r="N199" s="193"/>
      <c r="O199" s="193"/>
    </row>
    <row r="200" spans="1:15" ht="34.5">
      <c r="A200" s="193"/>
      <c r="B200" s="193"/>
      <c r="C200" s="193"/>
      <c r="D200" s="648"/>
      <c r="E200" s="662"/>
      <c r="F200" s="570" t="s">
        <v>1099</v>
      </c>
      <c r="G200" s="660"/>
      <c r="H200" s="555" t="str">
        <f t="shared" si="48"/>
        <v>Path A (typ full load operation), Capacity ≥ 528 and &lt; 1 055 kW</v>
      </c>
      <c r="I200" s="553" t="str">
        <f t="shared" si="50"/>
        <v>Water-source heat pumps and heat recovery chillers, rotary screw, scroll, or reciprocating compressor, in cooling mode. Path A (typ full load operation), Capacity ≥ 528 and &lt; 1 055 kW</v>
      </c>
      <c r="J200" s="584" t="s">
        <v>1138</v>
      </c>
      <c r="K200" s="584" t="s">
        <v>1091</v>
      </c>
      <c r="L200" s="193"/>
      <c r="M200" s="193"/>
      <c r="N200" s="193"/>
      <c r="O200" s="193"/>
    </row>
    <row r="201" spans="1:15" ht="34.5">
      <c r="A201" s="193"/>
      <c r="B201" s="193"/>
      <c r="C201" s="193"/>
      <c r="D201" s="648"/>
      <c r="E201" s="662"/>
      <c r="F201" s="593" t="s">
        <v>1101</v>
      </c>
      <c r="G201" s="660"/>
      <c r="H201" s="555" t="str">
        <f t="shared" si="48"/>
        <v>Path A (typ full load operation), Capacity ≥ 1 055 and &lt; 2 110 kW</v>
      </c>
      <c r="I201" s="553" t="str">
        <f t="shared" si="50"/>
        <v>Water-source heat pumps and heat recovery chillers, rotary screw, scroll, or reciprocating compressor, in cooling mode. Path A (typ full load operation), Capacity ≥ 1 055 and &lt; 2 110 kW</v>
      </c>
      <c r="J201" s="584" t="s">
        <v>1139</v>
      </c>
      <c r="K201" s="584" t="s">
        <v>1091</v>
      </c>
      <c r="L201" s="193"/>
      <c r="M201" s="193"/>
      <c r="N201" s="193"/>
      <c r="O201" s="193"/>
    </row>
    <row r="202" spans="1:15" ht="34.5">
      <c r="A202" s="193"/>
      <c r="B202" s="193"/>
      <c r="C202" s="193"/>
      <c r="D202" s="648"/>
      <c r="E202" s="658"/>
      <c r="F202" s="567" t="s">
        <v>1103</v>
      </c>
      <c r="G202" s="660"/>
      <c r="H202" s="555" t="str">
        <f t="shared" si="48"/>
        <v>Path A (typ full load operation), Capacity ≥ 2 110 kW</v>
      </c>
      <c r="I202" s="553" t="str">
        <f t="shared" si="50"/>
        <v>Water-source heat pumps and heat recovery chillers, rotary screw, scroll, or reciprocating compressor, in cooling mode. Path A (typ full load operation), Capacity ≥ 2 110 kW</v>
      </c>
      <c r="J202" s="584" t="s">
        <v>1140</v>
      </c>
      <c r="K202" s="584" t="s">
        <v>1091</v>
      </c>
      <c r="L202" s="193"/>
      <c r="M202" s="193"/>
      <c r="N202" s="193"/>
      <c r="O202" s="193"/>
    </row>
    <row r="203" spans="1:15" ht="34.5">
      <c r="A203" s="193"/>
      <c r="B203" s="193"/>
      <c r="C203" s="193"/>
      <c r="D203" s="648"/>
      <c r="E203" s="657" t="s">
        <v>1141</v>
      </c>
      <c r="F203" s="567" t="s">
        <v>1095</v>
      </c>
      <c r="G203" s="660"/>
      <c r="H203" s="555" t="str">
        <f t="shared" si="48"/>
        <v>Path A (typ full load operation), Capacity &lt; 264 kW</v>
      </c>
      <c r="I203" s="553" t="str">
        <f>E$203&amp;". "&amp;H203</f>
        <v>Water-source heat pumps and heat recovery chillers, centrifugal compressor, in cooling mode. Path A (typ full load operation), Capacity &lt; 264 kW</v>
      </c>
      <c r="J203" s="584" t="s">
        <v>1142</v>
      </c>
      <c r="K203" s="584" t="s">
        <v>1091</v>
      </c>
      <c r="L203" s="193"/>
      <c r="M203" s="193"/>
      <c r="N203" s="193"/>
      <c r="O203" s="193"/>
    </row>
    <row r="204" spans="1:15" ht="34.5">
      <c r="A204" s="193"/>
      <c r="B204" s="193"/>
      <c r="C204" s="193"/>
      <c r="D204" s="648"/>
      <c r="E204" s="662"/>
      <c r="F204" s="570" t="s">
        <v>1097</v>
      </c>
      <c r="G204" s="660"/>
      <c r="H204" s="555" t="str">
        <f t="shared" si="48"/>
        <v>Path A (typ full load operation), Capacity ≥ 264 and &lt; 528 kW</v>
      </c>
      <c r="I204" s="553" t="str">
        <f t="shared" ref="I204:I206" si="51">E$203&amp;". "&amp;H204</f>
        <v>Water-source heat pumps and heat recovery chillers, centrifugal compressor, in cooling mode. Path A (typ full load operation), Capacity ≥ 264 and &lt; 528 kW</v>
      </c>
      <c r="J204" s="584" t="s">
        <v>1142</v>
      </c>
      <c r="K204" s="584" t="s">
        <v>1091</v>
      </c>
      <c r="L204" s="193"/>
      <c r="M204" s="193"/>
      <c r="N204" s="193"/>
      <c r="O204" s="193"/>
    </row>
    <row r="205" spans="1:15" ht="34.5">
      <c r="A205" s="193"/>
      <c r="B205" s="193"/>
      <c r="C205" s="193"/>
      <c r="D205" s="648"/>
      <c r="E205" s="662"/>
      <c r="F205" s="570" t="s">
        <v>1099</v>
      </c>
      <c r="G205" s="660"/>
      <c r="H205" s="555" t="str">
        <f t="shared" si="48"/>
        <v>Path A (typ full load operation), Capacity ≥ 528 and &lt; 1 055 kW</v>
      </c>
      <c r="I205" s="553" t="str">
        <f t="shared" si="51"/>
        <v>Water-source heat pumps and heat recovery chillers, centrifugal compressor, in cooling mode. Path A (typ full load operation), Capacity ≥ 528 and &lt; 1 055 kW</v>
      </c>
      <c r="J205" s="584" t="s">
        <v>1143</v>
      </c>
      <c r="K205" s="584" t="s">
        <v>1091</v>
      </c>
      <c r="L205" s="193"/>
      <c r="M205" s="193"/>
      <c r="N205" s="193"/>
      <c r="O205" s="193"/>
    </row>
    <row r="206" spans="1:15" ht="34.5">
      <c r="A206" s="193"/>
      <c r="B206" s="193"/>
      <c r="C206" s="193"/>
      <c r="D206" s="648"/>
      <c r="E206" s="658"/>
      <c r="F206" s="567" t="s">
        <v>1144</v>
      </c>
      <c r="G206" s="661"/>
      <c r="H206" s="555" t="str">
        <f t="shared" si="48"/>
        <v>Path A (typ full load operation), Capacity ≥ 1 055 kW</v>
      </c>
      <c r="I206" s="553" t="str">
        <f t="shared" si="51"/>
        <v>Water-source heat pumps and heat recovery chillers, centrifugal compressor, in cooling mode. Path A (typ full load operation), Capacity ≥ 1 055 kW</v>
      </c>
      <c r="J206" s="584" t="s">
        <v>1145</v>
      </c>
      <c r="K206" s="584" t="s">
        <v>1091</v>
      </c>
      <c r="L206" s="193"/>
      <c r="M206" s="193"/>
      <c r="N206" s="193"/>
      <c r="O206" s="193"/>
    </row>
    <row r="207" spans="1:15" ht="23">
      <c r="A207" s="193"/>
      <c r="B207" s="193"/>
      <c r="C207" s="193"/>
      <c r="D207" s="648"/>
      <c r="E207" s="657" t="s">
        <v>1132</v>
      </c>
      <c r="F207" s="583" t="s">
        <v>1088</v>
      </c>
      <c r="G207" s="659" t="s">
        <v>1110</v>
      </c>
      <c r="H207" s="555" t="str">
        <f>G$207&amp;", "&amp;"Capacity "&amp;F207&amp;" kW"</f>
        <v>Path B (typ part load operation), Capacity &lt; 528 kW</v>
      </c>
      <c r="I207" s="553" t="str">
        <f>E$207&amp;". "&amp;H207</f>
        <v>Air-source heat pumps, in cooling mode. Path B (typ part load operation), Capacity &lt; 528 kW</v>
      </c>
      <c r="J207" s="584" t="s">
        <v>1146</v>
      </c>
      <c r="K207" s="584" t="s">
        <v>1091</v>
      </c>
      <c r="L207" s="193"/>
      <c r="M207" s="193"/>
      <c r="N207" s="193"/>
      <c r="O207" s="193"/>
    </row>
    <row r="208" spans="1:15" ht="23">
      <c r="A208" s="193"/>
      <c r="B208" s="193"/>
      <c r="C208" s="193"/>
      <c r="D208" s="648"/>
      <c r="E208" s="658"/>
      <c r="F208" s="583" t="s">
        <v>1092</v>
      </c>
      <c r="G208" s="660"/>
      <c r="H208" s="555" t="str">
        <f t="shared" ref="H208:H217" si="52">G$207&amp;", "&amp;"Capacity "&amp;F208&amp;" kW"</f>
        <v>Path B (typ part load operation), Capacity ≥ 528 kW</v>
      </c>
      <c r="I208" s="553" t="str">
        <f t="shared" ref="I208" si="53">E$207&amp;". "&amp;H208</f>
        <v>Air-source heat pumps, in cooling mode. Path B (typ part load operation), Capacity ≥ 528 kW</v>
      </c>
      <c r="J208" s="584" t="s">
        <v>1147</v>
      </c>
      <c r="K208" s="584" t="s">
        <v>1091</v>
      </c>
      <c r="L208" s="193"/>
      <c r="M208" s="193"/>
      <c r="N208" s="193"/>
      <c r="O208" s="193"/>
    </row>
    <row r="209" spans="1:15" ht="34.5">
      <c r="A209" s="193"/>
      <c r="B209" s="193"/>
      <c r="C209" s="193"/>
      <c r="D209" s="648"/>
      <c r="E209" s="657" t="s">
        <v>1135</v>
      </c>
      <c r="F209" s="583" t="s">
        <v>1095</v>
      </c>
      <c r="G209" s="660"/>
      <c r="H209" s="555" t="str">
        <f t="shared" si="52"/>
        <v>Path B (typ part load operation), Capacity &lt; 264 kW</v>
      </c>
      <c r="I209" s="553" t="str">
        <f>E$209&amp;". "&amp;H209</f>
        <v>Water-source heat pumps and heat recovery chillers, rotary screw, scroll, or reciprocating compressor, in cooling mode. Path B (typ part load operation), Capacity &lt; 264 kW</v>
      </c>
      <c r="J209" s="584" t="s">
        <v>1148</v>
      </c>
      <c r="K209" s="584" t="s">
        <v>1091</v>
      </c>
      <c r="L209" s="193"/>
      <c r="M209" s="193"/>
      <c r="N209" s="193"/>
      <c r="O209" s="193"/>
    </row>
    <row r="210" spans="1:15" ht="34.5">
      <c r="A210" s="193"/>
      <c r="B210" s="193"/>
      <c r="C210" s="193"/>
      <c r="D210" s="648"/>
      <c r="E210" s="662"/>
      <c r="F210" s="585" t="s">
        <v>1097</v>
      </c>
      <c r="G210" s="660"/>
      <c r="H210" s="555" t="str">
        <f t="shared" si="52"/>
        <v>Path B (typ part load operation), Capacity ≥ 264 and &lt; 528 kW</v>
      </c>
      <c r="I210" s="553" t="str">
        <f t="shared" ref="I210:I213" si="54">E$209&amp;". "&amp;H210</f>
        <v>Water-source heat pumps and heat recovery chillers, rotary screw, scroll, or reciprocating compressor, in cooling mode. Path B (typ part load operation), Capacity ≥ 264 and &lt; 528 kW</v>
      </c>
      <c r="J210" s="584" t="s">
        <v>1149</v>
      </c>
      <c r="K210" s="584" t="s">
        <v>1091</v>
      </c>
      <c r="L210" s="193"/>
      <c r="M210" s="193"/>
      <c r="N210" s="193"/>
      <c r="O210" s="193"/>
    </row>
    <row r="211" spans="1:15" ht="34.5">
      <c r="A211" s="193"/>
      <c r="B211" s="193"/>
      <c r="C211" s="193"/>
      <c r="D211" s="648"/>
      <c r="E211" s="662"/>
      <c r="F211" s="585" t="s">
        <v>1099</v>
      </c>
      <c r="G211" s="660"/>
      <c r="H211" s="555" t="str">
        <f t="shared" si="52"/>
        <v>Path B (typ part load operation), Capacity ≥ 528 and &lt; 1 055 kW</v>
      </c>
      <c r="I211" s="553" t="str">
        <f t="shared" si="54"/>
        <v>Water-source heat pumps and heat recovery chillers, rotary screw, scroll, or reciprocating compressor, in cooling mode. Path B (typ part load operation), Capacity ≥ 528 and &lt; 1 055 kW</v>
      </c>
      <c r="J211" s="584" t="s">
        <v>1150</v>
      </c>
      <c r="K211" s="584" t="s">
        <v>1091</v>
      </c>
      <c r="L211" s="193"/>
      <c r="M211" s="193"/>
      <c r="N211" s="193"/>
      <c r="O211" s="193"/>
    </row>
    <row r="212" spans="1:15" ht="34.5">
      <c r="A212" s="193"/>
      <c r="B212" s="193"/>
      <c r="C212" s="193"/>
      <c r="D212" s="648"/>
      <c r="E212" s="662"/>
      <c r="F212" s="586" t="s">
        <v>1101</v>
      </c>
      <c r="G212" s="660"/>
      <c r="H212" s="555" t="str">
        <f t="shared" si="52"/>
        <v>Path B (typ part load operation), Capacity ≥ 1 055 and &lt; 2 110 kW</v>
      </c>
      <c r="I212" s="553" t="str">
        <f t="shared" si="54"/>
        <v>Water-source heat pumps and heat recovery chillers, rotary screw, scroll, or reciprocating compressor, in cooling mode. Path B (typ part load operation), Capacity ≥ 1 055 and &lt; 2 110 kW</v>
      </c>
      <c r="J212" s="584" t="s">
        <v>1151</v>
      </c>
      <c r="K212" s="584" t="s">
        <v>1091</v>
      </c>
      <c r="L212" s="193"/>
      <c r="M212" s="193"/>
      <c r="N212" s="193"/>
      <c r="O212" s="193"/>
    </row>
    <row r="213" spans="1:15" ht="34.5">
      <c r="A213" s="193"/>
      <c r="B213" s="193"/>
      <c r="C213" s="193"/>
      <c r="D213" s="648"/>
      <c r="E213" s="658"/>
      <c r="F213" s="583" t="s">
        <v>1103</v>
      </c>
      <c r="G213" s="660"/>
      <c r="H213" s="555" t="str">
        <f t="shared" si="52"/>
        <v>Path B (typ part load operation), Capacity ≥ 2 110 kW</v>
      </c>
      <c r="I213" s="553" t="str">
        <f t="shared" si="54"/>
        <v>Water-source heat pumps and heat recovery chillers, rotary screw, scroll, or reciprocating compressor, in cooling mode. Path B (typ part load operation), Capacity ≥ 2 110 kW</v>
      </c>
      <c r="J213" s="584" t="s">
        <v>1152</v>
      </c>
      <c r="K213" s="584" t="s">
        <v>1091</v>
      </c>
      <c r="L213" s="193"/>
      <c r="M213" s="193"/>
      <c r="N213" s="193"/>
      <c r="O213" s="193"/>
    </row>
    <row r="214" spans="1:15" ht="34.5">
      <c r="A214" s="193"/>
      <c r="B214" s="193"/>
      <c r="C214" s="193"/>
      <c r="D214" s="648"/>
      <c r="E214" s="657" t="s">
        <v>1141</v>
      </c>
      <c r="F214" s="583" t="s">
        <v>1095</v>
      </c>
      <c r="G214" s="660"/>
      <c r="H214" s="555" t="str">
        <f t="shared" si="52"/>
        <v>Path B (typ part load operation), Capacity &lt; 264 kW</v>
      </c>
      <c r="I214" s="553" t="str">
        <f>E$214&amp;". "&amp;H214</f>
        <v>Water-source heat pumps and heat recovery chillers, centrifugal compressor, in cooling mode. Path B (typ part load operation), Capacity &lt; 264 kW</v>
      </c>
      <c r="J214" s="584" t="s">
        <v>1153</v>
      </c>
      <c r="K214" s="584" t="s">
        <v>1091</v>
      </c>
      <c r="L214" s="193"/>
      <c r="M214" s="193"/>
      <c r="N214" s="193"/>
      <c r="O214" s="193"/>
    </row>
    <row r="215" spans="1:15" ht="34.5">
      <c r="A215" s="193"/>
      <c r="B215" s="193"/>
      <c r="C215" s="193"/>
      <c r="D215" s="648"/>
      <c r="E215" s="662"/>
      <c r="F215" s="585" t="s">
        <v>1097</v>
      </c>
      <c r="G215" s="660"/>
      <c r="H215" s="555" t="str">
        <f t="shared" si="52"/>
        <v>Path B (typ part load operation), Capacity ≥ 264 and &lt; 528 kW</v>
      </c>
      <c r="I215" s="553" t="str">
        <f t="shared" ref="I215:I217" si="55">E$214&amp;". "&amp;H215</f>
        <v>Water-source heat pumps and heat recovery chillers, centrifugal compressor, in cooling mode. Path B (typ part load operation), Capacity ≥ 264 and &lt; 528 kW</v>
      </c>
      <c r="J215" s="584" t="s">
        <v>1154</v>
      </c>
      <c r="K215" s="584" t="s">
        <v>1091</v>
      </c>
      <c r="L215" s="193"/>
      <c r="M215" s="193"/>
      <c r="N215" s="193"/>
      <c r="O215" s="193"/>
    </row>
    <row r="216" spans="1:15" ht="34.5">
      <c r="A216" s="193"/>
      <c r="B216" s="193"/>
      <c r="C216" s="193"/>
      <c r="D216" s="648"/>
      <c r="E216" s="662"/>
      <c r="F216" s="585" t="s">
        <v>1099</v>
      </c>
      <c r="G216" s="660"/>
      <c r="H216" s="555" t="str">
        <f t="shared" si="52"/>
        <v>Path B (typ part load operation), Capacity ≥ 528 and &lt; 1 055 kW</v>
      </c>
      <c r="I216" s="553" t="str">
        <f t="shared" si="55"/>
        <v>Water-source heat pumps and heat recovery chillers, centrifugal compressor, in cooling mode. Path B (typ part load operation), Capacity ≥ 528 and &lt; 1 055 kW</v>
      </c>
      <c r="J216" s="584" t="s">
        <v>1155</v>
      </c>
      <c r="K216" s="584" t="s">
        <v>1091</v>
      </c>
      <c r="L216" s="193"/>
      <c r="M216" s="193"/>
      <c r="N216" s="193"/>
      <c r="O216" s="193"/>
    </row>
    <row r="217" spans="1:15" ht="35" thickBot="1">
      <c r="A217" s="193"/>
      <c r="B217" s="193"/>
      <c r="C217" s="193"/>
      <c r="D217" s="649"/>
      <c r="E217" s="658"/>
      <c r="F217" s="583" t="s">
        <v>1144</v>
      </c>
      <c r="G217" s="661"/>
      <c r="H217" s="555" t="str">
        <f t="shared" si="52"/>
        <v>Path B (typ part load operation), Capacity ≥ 1 055 kW</v>
      </c>
      <c r="I217" s="553" t="str">
        <f t="shared" si="55"/>
        <v>Water-source heat pumps and heat recovery chillers, centrifugal compressor, in cooling mode. Path B (typ part load operation), Capacity ≥ 1 055 kW</v>
      </c>
      <c r="J217" s="584" t="s">
        <v>1152</v>
      </c>
      <c r="K217" s="584" t="s">
        <v>1091</v>
      </c>
      <c r="L217" s="193"/>
      <c r="M217" s="193"/>
      <c r="N217" s="193"/>
      <c r="O217" s="193"/>
    </row>
    <row r="218" spans="1:15" ht="23">
      <c r="A218" s="193"/>
      <c r="B218" s="193"/>
      <c r="C218" s="193"/>
      <c r="D218" s="647" t="s">
        <v>1156</v>
      </c>
      <c r="E218" s="654" t="s">
        <v>1157</v>
      </c>
      <c r="F218" s="594" t="s">
        <v>1058</v>
      </c>
      <c r="G218" s="567" t="s">
        <v>1158</v>
      </c>
      <c r="H218" s="555" t="str">
        <f>"RC: "&amp;G218&amp;". Capacity "&amp;F218&amp;" kW"</f>
        <v>RC: LWT = 40ºC, EAT = 8ºC db / 6ºC wb. Capacity &gt; 0 kW</v>
      </c>
      <c r="I218" s="553" t="str">
        <f>E$218&amp;". "&amp;H218</f>
        <v>Air-source heat pumps, in heating mode. RC: LWT = 40ºC, EAT = 8ºC db / 6ºC wb. Capacity &gt; 0 kW</v>
      </c>
      <c r="J218" s="595" t="s">
        <v>1159</v>
      </c>
      <c r="K218" s="595" t="s">
        <v>880</v>
      </c>
      <c r="L218" s="193"/>
      <c r="M218" s="193"/>
      <c r="N218" s="193"/>
      <c r="O218" s="193"/>
    </row>
    <row r="219" spans="1:15" ht="23">
      <c r="A219" s="193"/>
      <c r="B219" s="193"/>
      <c r="C219" s="193"/>
      <c r="D219" s="648"/>
      <c r="E219" s="655"/>
      <c r="F219" s="594" t="s">
        <v>1058</v>
      </c>
      <c r="G219" s="567" t="s">
        <v>1160</v>
      </c>
      <c r="H219" s="555" t="str">
        <f t="shared" ref="H219:H247" si="56">"RC: "&amp;G219&amp;". Capacity "&amp;F219&amp;" kW"</f>
        <v>RC: LWT = 40ºC, EAT = –8ºC db / –9ºC wb. Capacity &gt; 0 kW</v>
      </c>
      <c r="I219" s="553" t="str">
        <f t="shared" ref="I219" si="57">E$218&amp;". "&amp;H219</f>
        <v>Air-source heat pumps, in heating mode. RC: LWT = 40ºC, EAT = –8ºC db / –9ºC wb. Capacity &gt; 0 kW</v>
      </c>
      <c r="J219" s="595" t="s">
        <v>1161</v>
      </c>
      <c r="K219" s="595" t="s">
        <v>880</v>
      </c>
      <c r="L219" s="193"/>
      <c r="M219" s="193"/>
      <c r="N219" s="193"/>
      <c r="O219" s="193"/>
    </row>
    <row r="220" spans="1:15" ht="34.5">
      <c r="A220" s="193"/>
      <c r="B220" s="193"/>
      <c r="C220" s="193"/>
      <c r="D220" s="648"/>
      <c r="E220" s="654" t="s">
        <v>1162</v>
      </c>
      <c r="F220" s="594" t="s">
        <v>1163</v>
      </c>
      <c r="G220" s="567" t="s">
        <v>1164</v>
      </c>
      <c r="H220" s="555" t="str">
        <f t="shared" si="56"/>
        <v>RC: LWT = 40ºC, EST / LST = 12ºC / 7ºC. Capacity &lt; 1 055 kW</v>
      </c>
      <c r="I220" s="553" t="str">
        <f>E$220&amp;". "&amp;H220</f>
        <v>Water-source heat pumps, rotary screw, scroll, reciprocating or centrifugal compressor, in heating mode. RC: LWT = 40ºC, EST / LST = 12ºC / 7ºC. Capacity &lt; 1 055 kW</v>
      </c>
      <c r="J220" s="595" t="s">
        <v>1165</v>
      </c>
      <c r="K220" s="595" t="s">
        <v>880</v>
      </c>
      <c r="L220" s="193"/>
      <c r="M220" s="193"/>
      <c r="N220" s="193"/>
      <c r="O220" s="193"/>
    </row>
    <row r="221" spans="1:15" ht="34.5">
      <c r="A221" s="193"/>
      <c r="B221" s="193"/>
      <c r="C221" s="193"/>
      <c r="D221" s="648"/>
      <c r="E221" s="656"/>
      <c r="F221" s="594" t="s">
        <v>1163</v>
      </c>
      <c r="G221" s="567" t="s">
        <v>1166</v>
      </c>
      <c r="H221" s="555" t="str">
        <f t="shared" si="56"/>
        <v>RC: LWT = 40ºC, EST / LST = 24ºC / 19ºC. Capacity &lt; 1 055 kW</v>
      </c>
      <c r="I221" s="553" t="str">
        <f t="shared" ref="I221:I223" si="58">E$220&amp;". "&amp;H221</f>
        <v>Water-source heat pumps, rotary screw, scroll, reciprocating or centrifugal compressor, in heating mode. RC: LWT = 40ºC, EST / LST = 24ºC / 19ºC. Capacity &lt; 1 055 kW</v>
      </c>
      <c r="J221" s="570" t="s">
        <v>937</v>
      </c>
      <c r="K221" s="570"/>
      <c r="L221" s="193"/>
      <c r="M221" s="193"/>
      <c r="N221" s="193"/>
      <c r="O221" s="193"/>
    </row>
    <row r="222" spans="1:15" ht="34.5">
      <c r="A222" s="193"/>
      <c r="B222" s="193"/>
      <c r="C222" s="193"/>
      <c r="D222" s="648"/>
      <c r="E222" s="656"/>
      <c r="F222" s="594" t="s">
        <v>1144</v>
      </c>
      <c r="G222" s="567" t="s">
        <v>1164</v>
      </c>
      <c r="H222" s="555" t="str">
        <f t="shared" si="56"/>
        <v>RC: LWT = 40ºC, EST / LST = 12ºC / 7ºC. Capacity ≥ 1 055 kW</v>
      </c>
      <c r="I222" s="553" t="str">
        <f t="shared" si="58"/>
        <v>Water-source heat pumps, rotary screw, scroll, reciprocating or centrifugal compressor, in heating mode. RC: LWT = 40ºC, EST / LST = 12ºC / 7ºC. Capacity ≥ 1 055 kW</v>
      </c>
      <c r="J222" s="595" t="s">
        <v>1167</v>
      </c>
      <c r="K222" s="595" t="s">
        <v>880</v>
      </c>
      <c r="L222" s="193"/>
      <c r="M222" s="193"/>
      <c r="N222" s="193"/>
      <c r="O222" s="193"/>
    </row>
    <row r="223" spans="1:15" ht="34.5">
      <c r="A223" s="193"/>
      <c r="B223" s="193"/>
      <c r="C223" s="193"/>
      <c r="D223" s="648"/>
      <c r="E223" s="655"/>
      <c r="F223" s="594" t="s">
        <v>1144</v>
      </c>
      <c r="G223" s="567" t="s">
        <v>1166</v>
      </c>
      <c r="H223" s="555" t="str">
        <f t="shared" si="56"/>
        <v>RC: LWT = 40ºC, EST / LST = 24ºC / 19ºC. Capacity ≥ 1 055 kW</v>
      </c>
      <c r="I223" s="553" t="str">
        <f t="shared" si="58"/>
        <v>Water-source heat pumps, rotary screw, scroll, reciprocating or centrifugal compressor, in heating mode. RC: LWT = 40ºC, EST / LST = 24ºC / 19ºC. Capacity ≥ 1 055 kW</v>
      </c>
      <c r="J223" s="570" t="s">
        <v>937</v>
      </c>
      <c r="K223" s="570"/>
      <c r="L223" s="193"/>
      <c r="M223" s="193"/>
      <c r="N223" s="193"/>
      <c r="O223" s="193"/>
    </row>
    <row r="224" spans="1:15" ht="34.5">
      <c r="A224" s="193"/>
      <c r="B224" s="193"/>
      <c r="C224" s="193"/>
      <c r="D224" s="648"/>
      <c r="E224" s="654" t="s">
        <v>1168</v>
      </c>
      <c r="F224" s="594" t="s">
        <v>1163</v>
      </c>
      <c r="G224" s="567" t="s">
        <v>1164</v>
      </c>
      <c r="H224" s="555" t="str">
        <f t="shared" si="56"/>
        <v>RC: LWT = 40ºC, EST / LST = 12ºC / 7ºC. Capacity &lt; 1 055 kW</v>
      </c>
      <c r="I224" s="553" t="str">
        <f>E$224&amp;". "&amp;H224</f>
        <v>Heat-recovery chillers, rotary screw, scroll, reciprocating or centrifugal compressor, simultaneous heating and cooling modes. RC: LWT = 40ºC, EST / LST = 12ºC / 7ºC. Capacity &lt; 1 055 kW</v>
      </c>
      <c r="J224" s="595" t="s">
        <v>1169</v>
      </c>
      <c r="K224" s="595" t="s">
        <v>1170</v>
      </c>
      <c r="L224" s="193"/>
      <c r="M224" s="193"/>
      <c r="N224" s="193"/>
      <c r="O224" s="193"/>
    </row>
    <row r="225" spans="1:15" ht="34.5">
      <c r="A225" s="193"/>
      <c r="B225" s="193"/>
      <c r="C225" s="193"/>
      <c r="D225" s="648"/>
      <c r="E225" s="656"/>
      <c r="F225" s="594" t="s">
        <v>1163</v>
      </c>
      <c r="G225" s="567" t="s">
        <v>1166</v>
      </c>
      <c r="H225" s="555" t="str">
        <f t="shared" si="56"/>
        <v>RC: LWT = 40ºC, EST / LST = 24ºC / 19ºC. Capacity &lt; 1 055 kW</v>
      </c>
      <c r="I225" s="553" t="str">
        <f t="shared" ref="I225:I227" si="59">E$224&amp;". "&amp;H225</f>
        <v>Heat-recovery chillers, rotary screw, scroll, reciprocating or centrifugal compressor, simultaneous heating and cooling modes. RC: LWT = 40ºC, EST / LST = 24ºC / 19ºC. Capacity &lt; 1 055 kW</v>
      </c>
      <c r="J225" s="570" t="s">
        <v>937</v>
      </c>
      <c r="K225" s="570"/>
      <c r="L225" s="193"/>
      <c r="M225" s="193"/>
      <c r="N225" s="193"/>
      <c r="O225" s="193"/>
    </row>
    <row r="226" spans="1:15" ht="34.5">
      <c r="A226" s="193"/>
      <c r="B226" s="193"/>
      <c r="C226" s="193"/>
      <c r="D226" s="648"/>
      <c r="E226" s="656"/>
      <c r="F226" s="594" t="s">
        <v>1144</v>
      </c>
      <c r="G226" s="567" t="s">
        <v>1164</v>
      </c>
      <c r="H226" s="555" t="str">
        <f t="shared" si="56"/>
        <v>RC: LWT = 40ºC, EST / LST = 12ºC / 7ºC. Capacity ≥ 1 055 kW</v>
      </c>
      <c r="I226" s="553" t="str">
        <f t="shared" si="59"/>
        <v>Heat-recovery chillers, rotary screw, scroll, reciprocating or centrifugal compressor, simultaneous heating and cooling modes. RC: LWT = 40ºC, EST / LST = 12ºC / 7ºC. Capacity ≥ 1 055 kW</v>
      </c>
      <c r="J226" s="595" t="s">
        <v>1171</v>
      </c>
      <c r="K226" s="595" t="s">
        <v>1170</v>
      </c>
      <c r="L226" s="193"/>
      <c r="M226" s="193"/>
      <c r="N226" s="193"/>
      <c r="O226" s="193"/>
    </row>
    <row r="227" spans="1:15" ht="34.5">
      <c r="A227" s="193"/>
      <c r="B227" s="193"/>
      <c r="C227" s="193"/>
      <c r="D227" s="648"/>
      <c r="E227" s="655"/>
      <c r="F227" s="594" t="s">
        <v>1144</v>
      </c>
      <c r="G227" s="567" t="s">
        <v>1166</v>
      </c>
      <c r="H227" s="555" t="str">
        <f t="shared" si="56"/>
        <v>RC: LWT = 40ºC, EST / LST = 24ºC / 19ºC. Capacity ≥ 1 055 kW</v>
      </c>
      <c r="I227" s="553" t="str">
        <f t="shared" si="59"/>
        <v>Heat-recovery chillers, rotary screw, scroll, reciprocating or centrifugal compressor, simultaneous heating and cooling modes. RC: LWT = 40ºC, EST / LST = 24ºC / 19ºC. Capacity ≥ 1 055 kW</v>
      </c>
      <c r="J227" s="570" t="s">
        <v>937</v>
      </c>
      <c r="K227" s="570"/>
      <c r="L227" s="193"/>
      <c r="M227" s="193"/>
      <c r="N227" s="193"/>
      <c r="O227" s="193"/>
    </row>
    <row r="228" spans="1:15" ht="23">
      <c r="A228" s="193"/>
      <c r="B228" s="193"/>
      <c r="C228" s="193"/>
      <c r="D228" s="648"/>
      <c r="E228" s="654" t="s">
        <v>1157</v>
      </c>
      <c r="F228" s="594" t="s">
        <v>1058</v>
      </c>
      <c r="G228" s="567" t="s">
        <v>1172</v>
      </c>
      <c r="H228" s="555" t="str">
        <f t="shared" si="56"/>
        <v>RC: LWT = 50ºC, EAT = 8ºC db / 6ºC wb. Capacity &gt; 0 kW</v>
      </c>
      <c r="I228" s="553" t="str">
        <f>E$228&amp;". "&amp;H228</f>
        <v>Air-source heat pumps, in heating mode. RC: LWT = 50ºC, EAT = 8ºC db / 6ºC wb. Capacity &gt; 0 kW</v>
      </c>
      <c r="J228" s="595" t="s">
        <v>1173</v>
      </c>
      <c r="K228" s="595" t="s">
        <v>880</v>
      </c>
      <c r="L228" s="193"/>
      <c r="M228" s="193"/>
      <c r="N228" s="193"/>
      <c r="O228" s="193"/>
    </row>
    <row r="229" spans="1:15" ht="23">
      <c r="A229" s="193"/>
      <c r="B229" s="193"/>
      <c r="C229" s="193"/>
      <c r="D229" s="648"/>
      <c r="E229" s="655"/>
      <c r="F229" s="594" t="s">
        <v>1058</v>
      </c>
      <c r="G229" s="567" t="s">
        <v>1174</v>
      </c>
      <c r="H229" s="555" t="str">
        <f t="shared" si="56"/>
        <v>RC: LWT = 50ºC, EAT = –8ºC db / –9ºC wb. Capacity &gt; 0 kW</v>
      </c>
      <c r="I229" s="553" t="str">
        <f t="shared" ref="I229" si="60">E$228&amp;". "&amp;H229</f>
        <v>Air-source heat pumps, in heating mode. RC: LWT = 50ºC, EAT = –8ºC db / –9ºC wb. Capacity &gt; 0 kW</v>
      </c>
      <c r="J229" s="595" t="s">
        <v>1175</v>
      </c>
      <c r="K229" s="595" t="s">
        <v>880</v>
      </c>
      <c r="L229" s="193"/>
      <c r="M229" s="193"/>
      <c r="N229" s="193"/>
      <c r="O229" s="193"/>
    </row>
    <row r="230" spans="1:15" ht="34.5">
      <c r="A230" s="193"/>
      <c r="B230" s="193"/>
      <c r="C230" s="193"/>
      <c r="D230" s="648"/>
      <c r="E230" s="654" t="s">
        <v>1162</v>
      </c>
      <c r="F230" s="594" t="s">
        <v>1163</v>
      </c>
      <c r="G230" s="567" t="s">
        <v>1176</v>
      </c>
      <c r="H230" s="555" t="str">
        <f t="shared" si="56"/>
        <v>RC: LWT = 50ºC, EST / LST = 12ºC / 7ºC. Capacity &lt; 1 055 kW</v>
      </c>
      <c r="I230" s="553" t="str">
        <f>E$230&amp;". "&amp;H230</f>
        <v>Water-source heat pumps, rotary screw, scroll, reciprocating or centrifugal compressor, in heating mode. RC: LWT = 50ºC, EST / LST = 12ºC / 7ºC. Capacity &lt; 1 055 kW</v>
      </c>
      <c r="J230" s="595" t="s">
        <v>1177</v>
      </c>
      <c r="K230" s="595" t="s">
        <v>880</v>
      </c>
      <c r="L230" s="193"/>
      <c r="M230" s="193"/>
      <c r="N230" s="193"/>
      <c r="O230" s="193"/>
    </row>
    <row r="231" spans="1:15" ht="34.5">
      <c r="A231" s="193"/>
      <c r="B231" s="193"/>
      <c r="C231" s="193"/>
      <c r="D231" s="648"/>
      <c r="E231" s="656"/>
      <c r="F231" s="594" t="s">
        <v>1163</v>
      </c>
      <c r="G231" s="567" t="s">
        <v>1178</v>
      </c>
      <c r="H231" s="555" t="str">
        <f t="shared" si="56"/>
        <v>RC: LWT = 50ºC, EST / LST = 24ºC / 19ºC. Capacity &lt; 1 055 kW</v>
      </c>
      <c r="I231" s="553" t="str">
        <f t="shared" ref="I231:I233" si="61">E$230&amp;". "&amp;H231</f>
        <v>Water-source heat pumps, rotary screw, scroll, reciprocating or centrifugal compressor, in heating mode. RC: LWT = 50ºC, EST / LST = 24ºC / 19ºC. Capacity &lt; 1 055 kW</v>
      </c>
      <c r="J231" s="570" t="s">
        <v>937</v>
      </c>
      <c r="K231" s="570"/>
      <c r="L231" s="193"/>
      <c r="M231" s="193"/>
      <c r="N231" s="193"/>
      <c r="O231" s="193"/>
    </row>
    <row r="232" spans="1:15" ht="34.5">
      <c r="A232" s="193"/>
      <c r="B232" s="193"/>
      <c r="C232" s="193"/>
      <c r="D232" s="648"/>
      <c r="E232" s="656"/>
      <c r="F232" s="594" t="s">
        <v>1144</v>
      </c>
      <c r="G232" s="567" t="s">
        <v>1176</v>
      </c>
      <c r="H232" s="555" t="str">
        <f t="shared" si="56"/>
        <v>RC: LWT = 50ºC, EST / LST = 12ºC / 7ºC. Capacity ≥ 1 055 kW</v>
      </c>
      <c r="I232" s="553" t="str">
        <f t="shared" si="61"/>
        <v>Water-source heat pumps, rotary screw, scroll, reciprocating or centrifugal compressor, in heating mode. RC: LWT = 50ºC, EST / LST = 12ºC / 7ºC. Capacity ≥ 1 055 kW</v>
      </c>
      <c r="J232" s="595" t="s">
        <v>1179</v>
      </c>
      <c r="K232" s="595" t="s">
        <v>880</v>
      </c>
      <c r="L232" s="193"/>
      <c r="M232" s="193"/>
      <c r="N232" s="193"/>
      <c r="O232" s="193"/>
    </row>
    <row r="233" spans="1:15" ht="34.5">
      <c r="A233" s="193"/>
      <c r="B233" s="193"/>
      <c r="C233" s="193"/>
      <c r="D233" s="648"/>
      <c r="E233" s="655"/>
      <c r="F233" s="594" t="s">
        <v>1144</v>
      </c>
      <c r="G233" s="567" t="s">
        <v>1178</v>
      </c>
      <c r="H233" s="555" t="str">
        <f t="shared" si="56"/>
        <v>RC: LWT = 50ºC, EST / LST = 24ºC / 19ºC. Capacity ≥ 1 055 kW</v>
      </c>
      <c r="I233" s="553" t="str">
        <f t="shared" si="61"/>
        <v>Water-source heat pumps, rotary screw, scroll, reciprocating or centrifugal compressor, in heating mode. RC: LWT = 50ºC, EST / LST = 24ºC / 19ºC. Capacity ≥ 1 055 kW</v>
      </c>
      <c r="J233" s="570" t="s">
        <v>937</v>
      </c>
      <c r="K233" s="570"/>
      <c r="L233" s="193"/>
      <c r="M233" s="193"/>
      <c r="N233" s="193"/>
      <c r="O233" s="193"/>
    </row>
    <row r="234" spans="1:15" ht="34.5">
      <c r="A234" s="193"/>
      <c r="B234" s="193"/>
      <c r="C234" s="193"/>
      <c r="D234" s="648"/>
      <c r="E234" s="654" t="s">
        <v>1168</v>
      </c>
      <c r="F234" s="594" t="s">
        <v>1163</v>
      </c>
      <c r="G234" s="567" t="s">
        <v>1176</v>
      </c>
      <c r="H234" s="555" t="str">
        <f t="shared" si="56"/>
        <v>RC: LWT = 50ºC, EST / LST = 12ºC / 7ºC. Capacity &lt; 1 055 kW</v>
      </c>
      <c r="I234" s="553" t="str">
        <f>E$234&amp;". "&amp;H234</f>
        <v>Heat-recovery chillers, rotary screw, scroll, reciprocating or centrifugal compressor, simultaneous heating and cooling modes. RC: LWT = 50ºC, EST / LST = 12ºC / 7ºC. Capacity &lt; 1 055 kW</v>
      </c>
      <c r="J234" s="595" t="s">
        <v>1180</v>
      </c>
      <c r="K234" s="595" t="s">
        <v>1170</v>
      </c>
      <c r="L234" s="193"/>
      <c r="M234" s="193"/>
      <c r="N234" s="193"/>
      <c r="O234" s="193"/>
    </row>
    <row r="235" spans="1:15" ht="34.5">
      <c r="A235" s="193"/>
      <c r="B235" s="193"/>
      <c r="C235" s="193"/>
      <c r="D235" s="648"/>
      <c r="E235" s="656"/>
      <c r="F235" s="594" t="s">
        <v>1163</v>
      </c>
      <c r="G235" s="567" t="s">
        <v>1178</v>
      </c>
      <c r="H235" s="555" t="str">
        <f t="shared" si="56"/>
        <v>RC: LWT = 50ºC, EST / LST = 24ºC / 19ºC. Capacity &lt; 1 055 kW</v>
      </c>
      <c r="I235" s="553" t="str">
        <f t="shared" ref="I235:I237" si="62">E$234&amp;". "&amp;H235</f>
        <v>Heat-recovery chillers, rotary screw, scroll, reciprocating or centrifugal compressor, simultaneous heating and cooling modes. RC: LWT = 50ºC, EST / LST = 24ºC / 19ºC. Capacity &lt; 1 055 kW</v>
      </c>
      <c r="J235" s="570" t="s">
        <v>937</v>
      </c>
      <c r="K235" s="570"/>
      <c r="L235" s="193"/>
      <c r="M235" s="193"/>
      <c r="N235" s="193"/>
      <c r="O235" s="193"/>
    </row>
    <row r="236" spans="1:15" ht="34.5">
      <c r="A236" s="193"/>
      <c r="B236" s="193"/>
      <c r="C236" s="193"/>
      <c r="D236" s="648"/>
      <c r="E236" s="656"/>
      <c r="F236" s="594" t="s">
        <v>1144</v>
      </c>
      <c r="G236" s="567" t="s">
        <v>1176</v>
      </c>
      <c r="H236" s="555" t="str">
        <f t="shared" si="56"/>
        <v>RC: LWT = 50ºC, EST / LST = 12ºC / 7ºC. Capacity ≥ 1 055 kW</v>
      </c>
      <c r="I236" s="553" t="str">
        <f t="shared" si="62"/>
        <v>Heat-recovery chillers, rotary screw, scroll, reciprocating or centrifugal compressor, simultaneous heating and cooling modes. RC: LWT = 50ºC, EST / LST = 12ºC / 7ºC. Capacity ≥ 1 055 kW</v>
      </c>
      <c r="J236" s="595" t="s">
        <v>1181</v>
      </c>
      <c r="K236" s="595" t="s">
        <v>1170</v>
      </c>
      <c r="L236" s="193"/>
      <c r="M236" s="193"/>
      <c r="N236" s="193"/>
      <c r="O236" s="193"/>
    </row>
    <row r="237" spans="1:15" ht="34.5">
      <c r="A237" s="193"/>
      <c r="B237" s="193"/>
      <c r="C237" s="193"/>
      <c r="D237" s="648"/>
      <c r="E237" s="655"/>
      <c r="F237" s="594" t="s">
        <v>1144</v>
      </c>
      <c r="G237" s="567" t="s">
        <v>1178</v>
      </c>
      <c r="H237" s="555" t="str">
        <f t="shared" si="56"/>
        <v>RC: LWT = 50ºC, EST / LST = 24ºC / 19ºC. Capacity ≥ 1 055 kW</v>
      </c>
      <c r="I237" s="553" t="str">
        <f t="shared" si="62"/>
        <v>Heat-recovery chillers, rotary screw, scroll, reciprocating or centrifugal compressor, simultaneous heating and cooling modes. RC: LWT = 50ºC, EST / LST = 24ºC / 19ºC. Capacity ≥ 1 055 kW</v>
      </c>
      <c r="J237" s="570" t="s">
        <v>937</v>
      </c>
      <c r="K237" s="570"/>
      <c r="L237" s="193"/>
      <c r="M237" s="193"/>
      <c r="N237" s="193"/>
      <c r="O237" s="193"/>
    </row>
    <row r="238" spans="1:15" ht="23">
      <c r="A238" s="193"/>
      <c r="B238" s="193"/>
      <c r="C238" s="193"/>
      <c r="D238" s="648"/>
      <c r="E238" s="654" t="s">
        <v>1157</v>
      </c>
      <c r="F238" s="594" t="s">
        <v>1058</v>
      </c>
      <c r="G238" s="567" t="s">
        <v>1182</v>
      </c>
      <c r="H238" s="555" t="str">
        <f t="shared" si="56"/>
        <v>RC: LWT = 60ºC, EAT = 8ºC db / 6ºC wb. Capacity &gt; 0 kW</v>
      </c>
      <c r="I238" s="553" t="str">
        <f>E$238&amp;". "&amp;H238</f>
        <v>Air-source heat pumps, in heating mode. RC: LWT = 60ºC, EAT = 8ºC db / 6ºC wb. Capacity &gt; 0 kW</v>
      </c>
      <c r="J238" s="595" t="s">
        <v>1183</v>
      </c>
      <c r="K238" s="595" t="s">
        <v>880</v>
      </c>
      <c r="L238" s="193"/>
      <c r="M238" s="193"/>
      <c r="N238" s="193"/>
      <c r="O238" s="193"/>
    </row>
    <row r="239" spans="1:15" ht="23">
      <c r="A239" s="193"/>
      <c r="B239" s="193"/>
      <c r="C239" s="193"/>
      <c r="D239" s="648"/>
      <c r="E239" s="655"/>
      <c r="F239" s="594" t="s">
        <v>1058</v>
      </c>
      <c r="G239" s="567" t="s">
        <v>1184</v>
      </c>
      <c r="H239" s="555" t="str">
        <f t="shared" si="56"/>
        <v>RC: LWT = 60ºC, EAT = –8ºC db / –9ºC wb. Capacity &gt; 0 kW</v>
      </c>
      <c r="I239" s="553" t="str">
        <f t="shared" ref="I239" si="63">E$238&amp;". "&amp;H239</f>
        <v>Air-source heat pumps, in heating mode. RC: LWT = 60ºC, EAT = –8ºC db / –9ºC wb. Capacity &gt; 0 kW</v>
      </c>
      <c r="J239" s="595" t="s">
        <v>1185</v>
      </c>
      <c r="K239" s="595" t="s">
        <v>880</v>
      </c>
      <c r="L239" s="193"/>
      <c r="M239" s="193"/>
      <c r="N239" s="193"/>
      <c r="O239" s="193"/>
    </row>
    <row r="240" spans="1:15" ht="34.5">
      <c r="A240" s="193"/>
      <c r="B240" s="193"/>
      <c r="C240" s="193"/>
      <c r="D240" s="648"/>
      <c r="E240" s="654" t="s">
        <v>1162</v>
      </c>
      <c r="F240" s="594" t="s">
        <v>1163</v>
      </c>
      <c r="G240" s="567" t="s">
        <v>1186</v>
      </c>
      <c r="H240" s="555" t="str">
        <f t="shared" si="56"/>
        <v>RC: LWT = 60ºC, EST / LST = 12ºC / 7ºC. Capacity &lt; 1 055 kW</v>
      </c>
      <c r="I240" s="553" t="str">
        <f>E$240&amp;". "&amp;H240</f>
        <v>Water-source heat pumps, rotary screw, scroll, reciprocating or centrifugal compressor, in heating mode. RC: LWT = 60ºC, EST / LST = 12ºC / 7ºC. Capacity &lt; 1 055 kW</v>
      </c>
      <c r="J240" s="595" t="s">
        <v>1187</v>
      </c>
      <c r="K240" s="595" t="s">
        <v>880</v>
      </c>
      <c r="L240" s="193"/>
      <c r="M240" s="193"/>
      <c r="N240" s="193"/>
      <c r="O240" s="193"/>
    </row>
    <row r="241" spans="1:15" ht="34.5">
      <c r="A241" s="193"/>
      <c r="B241" s="193"/>
      <c r="C241" s="193"/>
      <c r="D241" s="648"/>
      <c r="E241" s="656"/>
      <c r="F241" s="594" t="s">
        <v>1163</v>
      </c>
      <c r="G241" s="567" t="s">
        <v>1188</v>
      </c>
      <c r="H241" s="555" t="str">
        <f t="shared" si="56"/>
        <v>RC: LWT = 60ºC, EST / LST = 24ºC / 19ºC. Capacity &lt; 1 055 kW</v>
      </c>
      <c r="I241" s="553" t="str">
        <f t="shared" ref="I241:I243" si="64">E$240&amp;". "&amp;H241</f>
        <v>Water-source heat pumps, rotary screw, scroll, reciprocating or centrifugal compressor, in heating mode. RC: LWT = 60ºC, EST / LST = 24ºC / 19ºC. Capacity &lt; 1 055 kW</v>
      </c>
      <c r="J241" s="595" t="s">
        <v>1189</v>
      </c>
      <c r="K241" s="595" t="s">
        <v>880</v>
      </c>
      <c r="L241" s="193"/>
      <c r="M241" s="193"/>
      <c r="N241" s="193"/>
      <c r="O241" s="193"/>
    </row>
    <row r="242" spans="1:15" ht="34.5">
      <c r="A242" s="193"/>
      <c r="B242" s="193"/>
      <c r="C242" s="193"/>
      <c r="D242" s="648"/>
      <c r="E242" s="656"/>
      <c r="F242" s="594" t="s">
        <v>1144</v>
      </c>
      <c r="G242" s="567" t="s">
        <v>1186</v>
      </c>
      <c r="H242" s="555" t="str">
        <f t="shared" si="56"/>
        <v>RC: LWT = 60ºC, EST / LST = 12ºC / 7ºC. Capacity ≥ 1 055 kW</v>
      </c>
      <c r="I242" s="553" t="str">
        <f t="shared" si="64"/>
        <v>Water-source heat pumps, rotary screw, scroll, reciprocating or centrifugal compressor, in heating mode. RC: LWT = 60ºC, EST / LST = 12ºC / 7ºC. Capacity ≥ 1 055 kW</v>
      </c>
      <c r="J242" s="595" t="s">
        <v>1190</v>
      </c>
      <c r="K242" s="595" t="s">
        <v>880</v>
      </c>
      <c r="L242" s="193"/>
      <c r="M242" s="193"/>
      <c r="N242" s="193"/>
      <c r="O242" s="193"/>
    </row>
    <row r="243" spans="1:15" ht="34.5">
      <c r="A243" s="193"/>
      <c r="B243" s="193"/>
      <c r="C243" s="193"/>
      <c r="D243" s="648"/>
      <c r="E243" s="655"/>
      <c r="F243" s="594" t="s">
        <v>1144</v>
      </c>
      <c r="G243" s="567" t="s">
        <v>1188</v>
      </c>
      <c r="H243" s="555" t="str">
        <f t="shared" si="56"/>
        <v>RC: LWT = 60ºC, EST / LST = 24ºC / 19ºC. Capacity ≥ 1 055 kW</v>
      </c>
      <c r="I243" s="553" t="str">
        <f t="shared" si="64"/>
        <v>Water-source heat pumps, rotary screw, scroll, reciprocating or centrifugal compressor, in heating mode. RC: LWT = 60ºC, EST / LST = 24ºC / 19ºC. Capacity ≥ 1 055 kW</v>
      </c>
      <c r="J243" s="595" t="s">
        <v>1191</v>
      </c>
      <c r="K243" s="595" t="s">
        <v>880</v>
      </c>
      <c r="L243" s="193"/>
      <c r="M243" s="193"/>
      <c r="N243" s="193"/>
      <c r="O243" s="193"/>
    </row>
    <row r="244" spans="1:15" ht="34.5">
      <c r="A244" s="193"/>
      <c r="B244" s="193"/>
      <c r="C244" s="193"/>
      <c r="D244" s="648"/>
      <c r="E244" s="654" t="s">
        <v>1168</v>
      </c>
      <c r="F244" s="594" t="s">
        <v>1163</v>
      </c>
      <c r="G244" s="567" t="s">
        <v>1186</v>
      </c>
      <c r="H244" s="555" t="str">
        <f t="shared" si="56"/>
        <v>RC: LWT = 60ºC, EST / LST = 12ºC / 7ºC. Capacity &lt; 1 055 kW</v>
      </c>
      <c r="I244" s="553" t="str">
        <f>E$244&amp;". "&amp;H244</f>
        <v>Heat-recovery chillers, rotary screw, scroll, reciprocating or centrifugal compressor, simultaneous heating and cooling modes. RC: LWT = 60ºC, EST / LST = 12ºC / 7ºC. Capacity &lt; 1 055 kW</v>
      </c>
      <c r="J244" s="595" t="s">
        <v>1192</v>
      </c>
      <c r="K244" s="595" t="s">
        <v>1170</v>
      </c>
      <c r="L244" s="193"/>
      <c r="M244" s="193"/>
      <c r="N244" s="193"/>
      <c r="O244" s="193"/>
    </row>
    <row r="245" spans="1:15" ht="34.5">
      <c r="A245" s="193"/>
      <c r="B245" s="193"/>
      <c r="C245" s="193"/>
      <c r="D245" s="648"/>
      <c r="E245" s="656"/>
      <c r="F245" s="594" t="s">
        <v>1163</v>
      </c>
      <c r="G245" s="567" t="s">
        <v>1188</v>
      </c>
      <c r="H245" s="555" t="str">
        <f t="shared" si="56"/>
        <v>RC: LWT = 60ºC, EST / LST = 24ºC / 19ºC. Capacity &lt; 1 055 kW</v>
      </c>
      <c r="I245" s="553" t="str">
        <f t="shared" ref="I245:I247" si="65">E$244&amp;". "&amp;H245</f>
        <v>Heat-recovery chillers, rotary screw, scroll, reciprocating or centrifugal compressor, simultaneous heating and cooling modes. RC: LWT = 60ºC, EST / LST = 24ºC / 19ºC. Capacity &lt; 1 055 kW</v>
      </c>
      <c r="J245" s="595" t="s">
        <v>1193</v>
      </c>
      <c r="K245" s="595" t="s">
        <v>1170</v>
      </c>
      <c r="L245" s="193"/>
      <c r="M245" s="193"/>
      <c r="N245" s="193"/>
      <c r="O245" s="193"/>
    </row>
    <row r="246" spans="1:15" ht="34.5">
      <c r="A246" s="193"/>
      <c r="B246" s="193"/>
      <c r="C246" s="193"/>
      <c r="D246" s="648"/>
      <c r="E246" s="656"/>
      <c r="F246" s="594" t="s">
        <v>1144</v>
      </c>
      <c r="G246" s="567" t="s">
        <v>1186</v>
      </c>
      <c r="H246" s="555" t="str">
        <f t="shared" si="56"/>
        <v>RC: LWT = 60ºC, EST / LST = 12ºC / 7ºC. Capacity ≥ 1 055 kW</v>
      </c>
      <c r="I246" s="553" t="str">
        <f t="shared" si="65"/>
        <v>Heat-recovery chillers, rotary screw, scroll, reciprocating or centrifugal compressor, simultaneous heating and cooling modes. RC: LWT = 60ºC, EST / LST = 12ºC / 7ºC. Capacity ≥ 1 055 kW</v>
      </c>
      <c r="J246" s="595" t="s">
        <v>1194</v>
      </c>
      <c r="K246" s="595" t="s">
        <v>1170</v>
      </c>
      <c r="L246" s="193"/>
      <c r="M246" s="193"/>
      <c r="N246" s="193"/>
      <c r="O246" s="193"/>
    </row>
    <row r="247" spans="1:15" ht="35" thickBot="1">
      <c r="A247" s="193"/>
      <c r="B247" s="193"/>
      <c r="C247" s="193"/>
      <c r="D247" s="649"/>
      <c r="E247" s="655"/>
      <c r="F247" s="594" t="s">
        <v>1144</v>
      </c>
      <c r="G247" s="567" t="s">
        <v>1188</v>
      </c>
      <c r="H247" s="555" t="str">
        <f t="shared" si="56"/>
        <v>RC: LWT = 60ºC, EST / LST = 24ºC / 19ºC. Capacity ≥ 1 055 kW</v>
      </c>
      <c r="I247" s="553" t="str">
        <f t="shared" si="65"/>
        <v>Heat-recovery chillers, rotary screw, scroll, reciprocating or centrifugal compressor, simultaneous heating and cooling modes. RC: LWT = 60ºC, EST / LST = 24ºC / 19ºC. Capacity ≥ 1 055 kW</v>
      </c>
      <c r="J247" s="595" t="s">
        <v>1195</v>
      </c>
      <c r="K247" s="595" t="s">
        <v>1170</v>
      </c>
      <c r="L247" s="193"/>
      <c r="M247" s="193"/>
      <c r="N247" s="193"/>
      <c r="O247" s="193"/>
    </row>
    <row r="248" spans="1:15" ht="23">
      <c r="A248" s="193"/>
      <c r="B248" s="193"/>
      <c r="C248" s="193"/>
      <c r="D248" s="647" t="s">
        <v>1196</v>
      </c>
      <c r="E248" s="652" t="s">
        <v>1197</v>
      </c>
      <c r="F248" s="553" t="s">
        <v>1198</v>
      </c>
      <c r="G248" s="571"/>
      <c r="H248" s="555" t="str">
        <f t="shared" ref="H248:H271" si="66">"Capacity "&amp;F248&amp;" kW"</f>
        <v>Capacity &lt; 88 kW</v>
      </c>
      <c r="I248" s="553" t="str">
        <f>E$248&amp;". "&amp;H248</f>
        <v>Electric. Capacity &lt; 88 kW</v>
      </c>
      <c r="J248" s="558" t="s">
        <v>1199</v>
      </c>
      <c r="K248" s="558" t="s">
        <v>1200</v>
      </c>
      <c r="L248" s="193"/>
      <c r="M248" s="193"/>
      <c r="N248" s="193"/>
      <c r="O248" s="193"/>
    </row>
    <row r="249" spans="1:15">
      <c r="A249" s="193"/>
      <c r="B249" s="193"/>
      <c r="C249" s="193"/>
      <c r="D249" s="648"/>
      <c r="E249" s="652"/>
      <c r="F249" s="553" t="s">
        <v>1201</v>
      </c>
      <c r="G249" s="571"/>
      <c r="H249" s="555" t="str">
        <f t="shared" si="66"/>
        <v>Capacity ≥ 88 kW</v>
      </c>
      <c r="I249" s="553" t="str">
        <f t="shared" ref="I249" si="67">E$248&amp;". "&amp;H249</f>
        <v>Electric. Capacity ≥ 88 kW</v>
      </c>
      <c r="J249" s="570" t="s">
        <v>937</v>
      </c>
      <c r="K249" s="570"/>
      <c r="L249" s="193"/>
      <c r="M249" s="193"/>
      <c r="N249" s="193"/>
      <c r="O249" s="193"/>
    </row>
    <row r="250" spans="1:15" ht="23">
      <c r="A250" s="193"/>
      <c r="B250" s="193"/>
      <c r="C250" s="193"/>
      <c r="D250" s="648"/>
      <c r="E250" s="653" t="s">
        <v>1202</v>
      </c>
      <c r="F250" s="553" t="s">
        <v>1198</v>
      </c>
      <c r="G250" s="571"/>
      <c r="H250" s="555" t="str">
        <f t="shared" si="66"/>
        <v>Capacity &lt; 88 kW</v>
      </c>
      <c r="I250" s="553" t="str">
        <f>E$250&amp;". "&amp;H250</f>
        <v>Gas-fired. Capacity &lt; 88 kW</v>
      </c>
      <c r="J250" s="557" t="s">
        <v>1203</v>
      </c>
      <c r="K250" s="557" t="s">
        <v>1204</v>
      </c>
      <c r="L250" s="193"/>
      <c r="M250" s="193"/>
      <c r="N250" s="193"/>
      <c r="O250" s="193"/>
    </row>
    <row r="251" spans="1:15" ht="23">
      <c r="A251" s="193"/>
      <c r="B251" s="193"/>
      <c r="C251" s="193"/>
      <c r="D251" s="648"/>
      <c r="E251" s="653"/>
      <c r="F251" s="553" t="s">
        <v>1205</v>
      </c>
      <c r="G251" s="571"/>
      <c r="H251" s="555" t="str">
        <f t="shared" si="66"/>
        <v>Capacity ≥ 88 and &lt; 733 kW</v>
      </c>
      <c r="I251" s="553" t="str">
        <f t="shared" ref="I251:I252" si="68">E$250&amp;". "&amp;H251</f>
        <v>Gas-fired. Capacity ≥ 88 and &lt; 733 kW</v>
      </c>
      <c r="J251" s="557" t="s">
        <v>1206</v>
      </c>
      <c r="K251" s="557" t="s">
        <v>1207</v>
      </c>
      <c r="L251" s="193"/>
      <c r="M251" s="193"/>
      <c r="N251" s="193"/>
      <c r="O251" s="193"/>
    </row>
    <row r="252" spans="1:15" ht="23">
      <c r="A252" s="193"/>
      <c r="B252" s="193"/>
      <c r="C252" s="193"/>
      <c r="D252" s="648"/>
      <c r="E252" s="653"/>
      <c r="F252" s="582" t="s">
        <v>1208</v>
      </c>
      <c r="G252" s="571"/>
      <c r="H252" s="555" t="str">
        <f t="shared" si="66"/>
        <v>Capacity ≥ 733 and
&lt; 2 930 kW</v>
      </c>
      <c r="I252" s="553" t="str">
        <f t="shared" si="68"/>
        <v>Gas-fired. Capacity ≥ 733 and
&lt; 2 930 kW</v>
      </c>
      <c r="J252" s="557" t="s">
        <v>1209</v>
      </c>
      <c r="K252" s="557" t="s">
        <v>1210</v>
      </c>
      <c r="L252" s="193"/>
      <c r="M252" s="193"/>
      <c r="N252" s="193"/>
      <c r="O252" s="193"/>
    </row>
    <row r="253" spans="1:15" ht="23">
      <c r="A253" s="193"/>
      <c r="B253" s="193"/>
      <c r="C253" s="193"/>
      <c r="D253" s="648"/>
      <c r="E253" s="652" t="s">
        <v>1211</v>
      </c>
      <c r="F253" s="553" t="s">
        <v>1198</v>
      </c>
      <c r="G253" s="571"/>
      <c r="H253" s="555" t="str">
        <f t="shared" si="66"/>
        <v>Capacity &lt; 88 kW</v>
      </c>
      <c r="I253" s="553" t="str">
        <f>E$253&amp;". "&amp;H253</f>
        <v>Oil-fired. Capacity &lt; 88 kW</v>
      </c>
      <c r="J253" s="557" t="s">
        <v>1212</v>
      </c>
      <c r="K253" s="557" t="s">
        <v>1204</v>
      </c>
      <c r="L253" s="193"/>
      <c r="M253" s="193"/>
      <c r="N253" s="193"/>
      <c r="O253" s="193"/>
    </row>
    <row r="254" spans="1:15" ht="23">
      <c r="A254" s="193"/>
      <c r="B254" s="193"/>
      <c r="C254" s="193"/>
      <c r="D254" s="648"/>
      <c r="E254" s="652"/>
      <c r="F254" s="553" t="s">
        <v>1205</v>
      </c>
      <c r="G254" s="571"/>
      <c r="H254" s="555" t="str">
        <f t="shared" si="66"/>
        <v>Capacity ≥ 88 and &lt; 733 kW</v>
      </c>
      <c r="I254" s="553" t="str">
        <f t="shared" ref="I254:I255" si="69">E$253&amp;". "&amp;H254</f>
        <v>Oil-fired. Capacity ≥ 88 and &lt; 733 kW</v>
      </c>
      <c r="J254" s="557" t="s">
        <v>1213</v>
      </c>
      <c r="K254" s="557" t="s">
        <v>1207</v>
      </c>
      <c r="L254" s="193"/>
      <c r="M254" s="193"/>
      <c r="N254" s="193"/>
      <c r="O254" s="193"/>
    </row>
    <row r="255" spans="1:15" ht="23.5" thickBot="1">
      <c r="A255" s="193"/>
      <c r="B255" s="193"/>
      <c r="C255" s="193"/>
      <c r="D255" s="649"/>
      <c r="E255" s="652"/>
      <c r="F255" s="582" t="s">
        <v>1208</v>
      </c>
      <c r="G255" s="571"/>
      <c r="H255" s="555" t="str">
        <f t="shared" si="66"/>
        <v>Capacity ≥ 733 and
&lt; 2 930 kW</v>
      </c>
      <c r="I255" s="553" t="str">
        <f t="shared" si="69"/>
        <v>Oil-fired. Capacity ≥ 733 and
&lt; 2 930 kW</v>
      </c>
      <c r="J255" s="557" t="s">
        <v>1214</v>
      </c>
      <c r="K255" s="557" t="s">
        <v>1210</v>
      </c>
      <c r="L255" s="193"/>
      <c r="M255" s="193"/>
      <c r="N255" s="193"/>
      <c r="O255" s="193"/>
    </row>
    <row r="256" spans="1:15" ht="23">
      <c r="A256" s="193"/>
      <c r="B256" s="193"/>
      <c r="C256" s="193"/>
      <c r="D256" s="647" t="s">
        <v>1215</v>
      </c>
      <c r="E256" s="644" t="s">
        <v>1216</v>
      </c>
      <c r="F256" s="567" t="s">
        <v>1217</v>
      </c>
      <c r="G256" s="642"/>
      <c r="H256" s="555" t="str">
        <f t="shared" si="66"/>
        <v>Capacity &lt; 66 kW</v>
      </c>
      <c r="I256" s="553" t="str">
        <f>E$256&amp;". "&amp;H256</f>
        <v>Electric furnaces. Capacity &lt; 66 kW</v>
      </c>
      <c r="J256" s="557" t="s">
        <v>1218</v>
      </c>
      <c r="K256" s="557" t="s">
        <v>1219</v>
      </c>
      <c r="L256" s="193"/>
      <c r="M256" s="193"/>
      <c r="N256" s="193"/>
      <c r="O256" s="193"/>
    </row>
    <row r="257" spans="1:15">
      <c r="A257" s="193"/>
      <c r="B257" s="193"/>
      <c r="C257" s="193"/>
      <c r="D257" s="648"/>
      <c r="E257" s="646"/>
      <c r="F257" s="567" t="s">
        <v>1220</v>
      </c>
      <c r="G257" s="643"/>
      <c r="H257" s="555" t="str">
        <f t="shared" si="66"/>
        <v>Capacity ≥ 66 kW</v>
      </c>
      <c r="I257" s="553" t="str">
        <f t="shared" ref="I257" si="70">E$256&amp;". "&amp;H257</f>
        <v>Electric furnaces. Capacity ≥ 66 kW</v>
      </c>
      <c r="J257" s="570" t="s">
        <v>937</v>
      </c>
      <c r="K257" s="570"/>
      <c r="L257" s="193"/>
      <c r="M257" s="193"/>
      <c r="N257" s="193"/>
      <c r="O257" s="193"/>
    </row>
    <row r="258" spans="1:15" ht="34.5">
      <c r="A258" s="193"/>
      <c r="B258" s="193"/>
      <c r="C258" s="193"/>
      <c r="D258" s="648"/>
      <c r="E258" s="644" t="s">
        <v>1221</v>
      </c>
      <c r="F258" s="565" t="s">
        <v>1222</v>
      </c>
      <c r="G258" s="567" t="s">
        <v>1223</v>
      </c>
      <c r="H258" s="555" t="str">
        <f t="shared" ref="H258:H261" si="71">"Capacity "&amp;F258&amp;" kW"&amp;". RC: "&amp;G258</f>
        <v>Capacity ≤ 66 kW. RC: Without integrated cooling</v>
      </c>
      <c r="I258" s="553" t="str">
        <f>E$258&amp;". "&amp;H258</f>
        <v>Gas-fired warm-air furnaces. Capacity ≤ 66 kW. RC: Without integrated cooling</v>
      </c>
      <c r="J258" s="557" t="s">
        <v>1224</v>
      </c>
      <c r="K258" s="557" t="s">
        <v>1225</v>
      </c>
      <c r="L258" s="193"/>
      <c r="M258" s="193"/>
      <c r="N258" s="193"/>
      <c r="O258" s="193"/>
    </row>
    <row r="259" spans="1:15" ht="34.5">
      <c r="A259" s="193"/>
      <c r="B259" s="193"/>
      <c r="C259" s="193"/>
      <c r="D259" s="648"/>
      <c r="E259" s="645"/>
      <c r="F259" s="565" t="s">
        <v>1222</v>
      </c>
      <c r="G259" s="593" t="s">
        <v>1226</v>
      </c>
      <c r="H259" s="555" t="str">
        <f t="shared" si="71"/>
        <v>Capacity ≤ 66 kW. RC: Outdoor furnaces with integrated cooling</v>
      </c>
      <c r="I259" s="553" t="str">
        <f t="shared" ref="I259:I262" si="72">E$258&amp;". "&amp;H259</f>
        <v>Gas-fired warm-air furnaces. Capacity ≤ 66 kW. RC: Outdoor furnaces with integrated cooling</v>
      </c>
      <c r="J259" s="557" t="s">
        <v>1227</v>
      </c>
      <c r="K259" s="557" t="s">
        <v>1225</v>
      </c>
      <c r="L259" s="193"/>
      <c r="M259" s="193"/>
      <c r="N259" s="193"/>
      <c r="O259" s="193"/>
    </row>
    <row r="260" spans="1:15" ht="34.5">
      <c r="A260" s="193"/>
      <c r="B260" s="193"/>
      <c r="C260" s="193"/>
      <c r="D260" s="648"/>
      <c r="E260" s="645"/>
      <c r="F260" s="565" t="s">
        <v>1222</v>
      </c>
      <c r="G260" s="567" t="s">
        <v>1228</v>
      </c>
      <c r="H260" s="555" t="str">
        <f t="shared" si="71"/>
        <v>Capacity ≤ 66 kW. RC: Through-the-wall, with integrated cooling</v>
      </c>
      <c r="I260" s="553" t="str">
        <f t="shared" si="72"/>
        <v>Gas-fired warm-air furnaces. Capacity ≤ 66 kW. RC: Through-the-wall, with integrated cooling</v>
      </c>
      <c r="J260" s="557" t="s">
        <v>1229</v>
      </c>
      <c r="K260" s="557" t="s">
        <v>1225</v>
      </c>
      <c r="L260" s="193"/>
      <c r="M260" s="193"/>
      <c r="N260" s="193"/>
      <c r="O260" s="193"/>
    </row>
    <row r="261" spans="1:15" ht="23">
      <c r="A261" s="193"/>
      <c r="B261" s="193"/>
      <c r="C261" s="193"/>
      <c r="D261" s="648"/>
      <c r="E261" s="645"/>
      <c r="F261" s="565" t="s">
        <v>1222</v>
      </c>
      <c r="G261" s="567" t="s">
        <v>1230</v>
      </c>
      <c r="H261" s="555" t="str">
        <f t="shared" si="71"/>
        <v>Capacity ≤ 66 kW. RC: Three-phase electric supply</v>
      </c>
      <c r="I261" s="553" t="str">
        <f t="shared" si="72"/>
        <v>Gas-fired warm-air furnaces. Capacity ≤ 66 kW. RC: Three-phase electric supply</v>
      </c>
      <c r="J261" s="557" t="s">
        <v>1231</v>
      </c>
      <c r="K261" s="557" t="s">
        <v>1232</v>
      </c>
      <c r="L261" s="193"/>
      <c r="M261" s="193"/>
      <c r="N261" s="193"/>
      <c r="O261" s="193"/>
    </row>
    <row r="262" spans="1:15">
      <c r="A262" s="193"/>
      <c r="B262" s="193"/>
      <c r="C262" s="193"/>
      <c r="D262" s="648"/>
      <c r="E262" s="646"/>
      <c r="F262" s="567" t="s">
        <v>1233</v>
      </c>
      <c r="G262" s="596"/>
      <c r="H262" s="555" t="str">
        <f t="shared" si="66"/>
        <v>Capacity &gt; 66 and ≤ 117 kW</v>
      </c>
      <c r="I262" s="553" t="str">
        <f t="shared" si="72"/>
        <v>Gas-fired warm-air furnaces. Capacity &gt; 66 and ≤ 117 kW</v>
      </c>
      <c r="J262" s="570" t="s">
        <v>1234</v>
      </c>
      <c r="K262" s="570" t="s">
        <v>1235</v>
      </c>
      <c r="L262" s="193"/>
      <c r="M262" s="193"/>
      <c r="N262" s="193"/>
      <c r="O262" s="193"/>
    </row>
    <row r="263" spans="1:15">
      <c r="A263" s="193"/>
      <c r="B263" s="193"/>
      <c r="C263" s="193"/>
      <c r="D263" s="648"/>
      <c r="E263" s="597" t="s">
        <v>1236</v>
      </c>
      <c r="F263" s="567" t="s">
        <v>1237</v>
      </c>
      <c r="G263" s="596"/>
      <c r="H263" s="555" t="str">
        <f t="shared" si="66"/>
        <v>Capacity ≤ 2 931 kW</v>
      </c>
      <c r="I263" s="553" t="str">
        <f>E263&amp;". "&amp;H263</f>
        <v>Gas-fired packaged furnaces. Capacity ≤ 2 931 kW</v>
      </c>
      <c r="J263" s="570" t="s">
        <v>1238</v>
      </c>
      <c r="K263" s="570" t="s">
        <v>1235</v>
      </c>
      <c r="L263" s="193"/>
      <c r="M263" s="193"/>
      <c r="N263" s="193"/>
      <c r="O263" s="193"/>
    </row>
    <row r="264" spans="1:15">
      <c r="A264" s="193"/>
      <c r="B264" s="193"/>
      <c r="C264" s="193"/>
      <c r="D264" s="648"/>
      <c r="E264" s="597" t="s">
        <v>1239</v>
      </c>
      <c r="F264" s="567" t="s">
        <v>1237</v>
      </c>
      <c r="G264" s="596"/>
      <c r="H264" s="555" t="str">
        <f t="shared" si="66"/>
        <v>Capacity ≤ 2 931 kW</v>
      </c>
      <c r="I264" s="553" t="str">
        <f t="shared" ref="I264:I268" si="73">E264&amp;". "&amp;H264</f>
        <v>Gas-fired duct furnaces. Capacity ≤ 2 931 kW</v>
      </c>
      <c r="J264" s="570" t="s">
        <v>1234</v>
      </c>
      <c r="K264" s="570" t="s">
        <v>1235</v>
      </c>
      <c r="L264" s="193"/>
      <c r="M264" s="193"/>
      <c r="N264" s="193"/>
      <c r="O264" s="193"/>
    </row>
    <row r="265" spans="1:15">
      <c r="A265" s="193"/>
      <c r="B265" s="193"/>
      <c r="C265" s="193"/>
      <c r="D265" s="648"/>
      <c r="E265" s="597" t="s">
        <v>1240</v>
      </c>
      <c r="F265" s="567" t="s">
        <v>1237</v>
      </c>
      <c r="G265" s="596"/>
      <c r="H265" s="555" t="str">
        <f t="shared" si="66"/>
        <v>Capacity ≤ 2 931 kW</v>
      </c>
      <c r="I265" s="553" t="str">
        <f t="shared" si="73"/>
        <v>Gas-fired unit heaters. Capacity ≤ 2 931 kW</v>
      </c>
      <c r="J265" s="570" t="s">
        <v>1241</v>
      </c>
      <c r="K265" s="570" t="s">
        <v>1235</v>
      </c>
      <c r="L265" s="193"/>
      <c r="M265" s="193"/>
      <c r="N265" s="193"/>
      <c r="O265" s="193"/>
    </row>
    <row r="266" spans="1:15" ht="23">
      <c r="A266" s="193"/>
      <c r="B266" s="193"/>
      <c r="C266" s="193"/>
      <c r="D266" s="648"/>
      <c r="E266" s="644" t="s">
        <v>1242</v>
      </c>
      <c r="F266" s="567" t="s">
        <v>1222</v>
      </c>
      <c r="G266" s="596"/>
      <c r="H266" s="555" t="str">
        <f t="shared" si="66"/>
        <v>Capacity ≤ 66 kW</v>
      </c>
      <c r="I266" s="553" t="str">
        <f>E$266&amp;". "&amp;H266</f>
        <v>Oil-fired warm-air furnaces. Capacity ≤ 66 kW</v>
      </c>
      <c r="J266" s="557" t="s">
        <v>1243</v>
      </c>
      <c r="K266" s="557" t="s">
        <v>1244</v>
      </c>
      <c r="L266" s="193"/>
      <c r="M266" s="193"/>
      <c r="N266" s="193"/>
      <c r="O266" s="193"/>
    </row>
    <row r="267" spans="1:15">
      <c r="A267" s="193"/>
      <c r="B267" s="193"/>
      <c r="C267" s="193"/>
      <c r="D267" s="648"/>
      <c r="E267" s="646"/>
      <c r="F267" s="567" t="s">
        <v>1245</v>
      </c>
      <c r="G267" s="596"/>
      <c r="H267" s="555" t="str">
        <f t="shared" si="66"/>
        <v>Capacity &gt; 66 kW</v>
      </c>
      <c r="I267" s="553" t="str">
        <f>E$266&amp;". "&amp;H267</f>
        <v>Oil-fired warm-air furnaces. Capacity &gt; 66 kW</v>
      </c>
      <c r="J267" s="570" t="s">
        <v>1241</v>
      </c>
      <c r="K267" s="570" t="s">
        <v>1235</v>
      </c>
      <c r="L267" s="193"/>
      <c r="M267" s="193"/>
      <c r="N267" s="193"/>
      <c r="O267" s="193"/>
    </row>
    <row r="268" spans="1:15" ht="15" thickBot="1">
      <c r="A268" s="193"/>
      <c r="B268" s="193"/>
      <c r="C268" s="193"/>
      <c r="D268" s="649"/>
      <c r="E268" s="597" t="s">
        <v>1246</v>
      </c>
      <c r="F268" s="553" t="s">
        <v>1058</v>
      </c>
      <c r="G268" s="596"/>
      <c r="H268" s="555" t="str">
        <f t="shared" si="66"/>
        <v>Capacity &gt; 0 kW</v>
      </c>
      <c r="I268" s="553" t="str">
        <f t="shared" si="73"/>
        <v>Oil-fired duct furnaces and unit heaters. Capacity &gt; 0 kW</v>
      </c>
      <c r="J268" s="570" t="s">
        <v>1234</v>
      </c>
      <c r="K268" s="570" t="s">
        <v>1235</v>
      </c>
      <c r="L268" s="193"/>
      <c r="M268" s="193"/>
      <c r="N268" s="193"/>
      <c r="O268" s="193"/>
    </row>
    <row r="269" spans="1:15" ht="34.5">
      <c r="A269" s="193"/>
      <c r="B269" s="193"/>
      <c r="C269" s="193"/>
      <c r="D269" s="647" t="s">
        <v>1247</v>
      </c>
      <c r="E269" s="552" t="s">
        <v>1248</v>
      </c>
      <c r="F269" s="553" t="s">
        <v>1058</v>
      </c>
      <c r="G269" s="596"/>
      <c r="H269" s="555" t="str">
        <f t="shared" si="66"/>
        <v>Capacity &gt; 0 kW</v>
      </c>
      <c r="I269" s="553" t="str">
        <f>E269&amp;". "&amp;H269</f>
        <v>Gas-fired fireplaces and stoves, non-decorative. Capacity &gt; 0 kW</v>
      </c>
      <c r="J269" s="570" t="s">
        <v>1249</v>
      </c>
      <c r="K269" s="570" t="s">
        <v>1250</v>
      </c>
      <c r="L269" s="193"/>
      <c r="M269" s="193"/>
      <c r="N269" s="193"/>
      <c r="O269" s="193"/>
    </row>
    <row r="270" spans="1:15">
      <c r="A270" s="193"/>
      <c r="B270" s="193"/>
      <c r="C270" s="193"/>
      <c r="D270" s="648"/>
      <c r="E270" s="552" t="s">
        <v>1251</v>
      </c>
      <c r="F270" s="553" t="s">
        <v>1058</v>
      </c>
      <c r="G270" s="596"/>
      <c r="H270" s="555" t="str">
        <f t="shared" si="66"/>
        <v>Capacity &gt; 0 kW</v>
      </c>
      <c r="I270" s="553" t="str">
        <f t="shared" ref="I270:I273" si="74">E270&amp;". "&amp;H270</f>
        <v>Solid-fuel-burning stoves. Capacity &gt; 0 kW</v>
      </c>
      <c r="J270" s="570" t="s">
        <v>937</v>
      </c>
      <c r="K270" s="570"/>
      <c r="L270" s="193"/>
      <c r="M270" s="193"/>
      <c r="N270" s="193"/>
      <c r="O270" s="193"/>
    </row>
    <row r="271" spans="1:15">
      <c r="A271" s="193"/>
      <c r="B271" s="193"/>
      <c r="C271" s="193"/>
      <c r="D271" s="648"/>
      <c r="E271" s="598" t="s">
        <v>1252</v>
      </c>
      <c r="F271" s="553" t="s">
        <v>1253</v>
      </c>
      <c r="G271" s="596"/>
      <c r="H271" s="555" t="str">
        <f t="shared" si="66"/>
        <v>Capacity &lt; 2 000 kW</v>
      </c>
      <c r="I271" s="553" t="str">
        <f t="shared" si="74"/>
        <v>Solid-fuel-burning boilers. Capacity &lt; 2 000 kW</v>
      </c>
      <c r="J271" s="570" t="s">
        <v>937</v>
      </c>
      <c r="K271" s="570"/>
      <c r="L271" s="193"/>
      <c r="M271" s="193"/>
      <c r="N271" s="193"/>
      <c r="O271" s="193"/>
    </row>
    <row r="272" spans="1:15" ht="23">
      <c r="A272" s="193"/>
      <c r="B272" s="193"/>
      <c r="C272" s="193"/>
      <c r="D272" s="648"/>
      <c r="E272" s="598" t="s">
        <v>1254</v>
      </c>
      <c r="F272" s="553" t="s">
        <v>1255</v>
      </c>
      <c r="G272" s="596"/>
      <c r="H272" s="555" t="str">
        <f>"Capacity "&amp;F272</f>
        <v>Capacity ≤ 117 kW per burner</v>
      </c>
      <c r="I272" s="553" t="str">
        <f t="shared" si="74"/>
        <v>Gas-fired infrared heaters, high-intensity. Capacity ≤ 117 kW per burner</v>
      </c>
      <c r="J272" s="570" t="s">
        <v>1256</v>
      </c>
      <c r="K272" s="570" t="s">
        <v>1257</v>
      </c>
      <c r="L272" s="193"/>
      <c r="M272" s="193"/>
      <c r="N272" s="193"/>
      <c r="O272" s="193"/>
    </row>
    <row r="273" spans="1:15" ht="23.5" thickBot="1">
      <c r="A273" s="193"/>
      <c r="B273" s="193"/>
      <c r="C273" s="193"/>
      <c r="D273" s="649"/>
      <c r="E273" s="598" t="s">
        <v>1258</v>
      </c>
      <c r="F273" s="553" t="s">
        <v>1255</v>
      </c>
      <c r="G273" s="596"/>
      <c r="H273" s="555" t="str">
        <f>"Capacity "&amp;F273</f>
        <v>Capacity ≤ 117 kW per burner</v>
      </c>
      <c r="I273" s="553" t="str">
        <f t="shared" si="74"/>
        <v>Gas-fired infrared heaters, tubular and low-intensity. Capacity ≤ 117 kW per burner</v>
      </c>
      <c r="J273" s="570" t="s">
        <v>1259</v>
      </c>
      <c r="K273" s="570" t="s">
        <v>1257</v>
      </c>
      <c r="L273" s="193"/>
      <c r="M273" s="193"/>
      <c r="N273" s="193"/>
      <c r="O273" s="193"/>
    </row>
    <row r="274" spans="1:15" ht="34.5">
      <c r="A274" s="193"/>
      <c r="B274" s="193"/>
      <c r="C274" s="193"/>
      <c r="D274" s="647" t="s">
        <v>176</v>
      </c>
      <c r="E274" s="599" t="s">
        <v>1260</v>
      </c>
      <c r="F274" s="553" t="s">
        <v>1058</v>
      </c>
      <c r="G274" s="600" t="s">
        <v>1261</v>
      </c>
      <c r="H274" s="555" t="str">
        <f t="shared" ref="H274:H283" si="75">"Rejection Capacity "&amp;F274&amp;" kW"&amp;". RC: "&amp;G274</f>
        <v>Rejection Capacity &gt; 0 kW. RC: 35°C entering water, 29.4°C leaving water, 23.9°C wet bulb</v>
      </c>
      <c r="I274" s="553" t="str">
        <f>E274&amp;". "&amp;H274</f>
        <v>Cooling tower / fluid cooler: centrifugal fan, direct-contact. Rejection Capacity &gt; 0 kW. RC: 35°C entering water, 29.4°C leaving water, 23.9°C wet bulb</v>
      </c>
      <c r="J274" s="570" t="s">
        <v>1262</v>
      </c>
      <c r="K274" s="570" t="s">
        <v>1263</v>
      </c>
      <c r="L274" s="193"/>
      <c r="M274" s="193"/>
      <c r="N274" s="193"/>
      <c r="O274" s="193"/>
    </row>
    <row r="275" spans="1:15" ht="34.5">
      <c r="A275" s="193"/>
      <c r="B275" s="193"/>
      <c r="C275" s="193"/>
      <c r="D275" s="648"/>
      <c r="E275" s="599" t="s">
        <v>1264</v>
      </c>
      <c r="F275" s="553" t="s">
        <v>1058</v>
      </c>
      <c r="G275" s="600" t="s">
        <v>1261</v>
      </c>
      <c r="H275" s="555" t="str">
        <f t="shared" si="75"/>
        <v>Rejection Capacity &gt; 0 kW. RC: 35°C entering water, 29.4°C leaving water, 23.9°C wet bulb</v>
      </c>
      <c r="I275" s="553" t="str">
        <f t="shared" ref="I275:I283" si="76">E275&amp;". "&amp;H275</f>
        <v>Cooling tower / fluid cooler: propeller or axial fan, direct-contact. Rejection Capacity &gt; 0 kW. RC: 35°C entering water, 29.4°C leaving water, 23.9°C wet bulb</v>
      </c>
      <c r="J275" s="570" t="s">
        <v>1265</v>
      </c>
      <c r="K275" s="570" t="s">
        <v>1263</v>
      </c>
      <c r="L275" s="193"/>
      <c r="M275" s="193"/>
      <c r="N275" s="193"/>
      <c r="O275" s="193"/>
    </row>
    <row r="276" spans="1:15" ht="34.5">
      <c r="A276" s="193"/>
      <c r="B276" s="193"/>
      <c r="C276" s="193"/>
      <c r="D276" s="648"/>
      <c r="E276" s="599" t="s">
        <v>1266</v>
      </c>
      <c r="F276" s="553" t="s">
        <v>1058</v>
      </c>
      <c r="G276" s="600" t="s">
        <v>1267</v>
      </c>
      <c r="H276" s="555" t="str">
        <f t="shared" si="75"/>
        <v>Rejection Capacity &gt; 0 kW. RC: 38.9°C entering water, 32.2°C leaving water, 23.9°C wet bulb</v>
      </c>
      <c r="I276" s="553" t="str">
        <f t="shared" si="76"/>
        <v>Cooling tower / fluid cooler: centrifugal fan, indirect-contact evaporative. Rejection Capacity &gt; 0 kW. RC: 38.9°C entering water, 32.2°C leaving water, 23.9°C wet bulb</v>
      </c>
      <c r="J276" s="570" t="s">
        <v>1268</v>
      </c>
      <c r="K276" s="570" t="s">
        <v>1263</v>
      </c>
      <c r="L276" s="193"/>
      <c r="M276" s="193"/>
      <c r="N276" s="193"/>
      <c r="O276" s="193"/>
    </row>
    <row r="277" spans="1:15" ht="34.5">
      <c r="A277" s="193"/>
      <c r="B277" s="193"/>
      <c r="C277" s="193"/>
      <c r="D277" s="648"/>
      <c r="E277" s="599" t="s">
        <v>1269</v>
      </c>
      <c r="F277" s="553" t="s">
        <v>1058</v>
      </c>
      <c r="G277" s="600" t="s">
        <v>1267</v>
      </c>
      <c r="H277" s="555" t="str">
        <f t="shared" si="75"/>
        <v>Rejection Capacity &gt; 0 kW. RC: 38.9°C entering water, 32.2°C leaving water, 23.9°C wet bulb</v>
      </c>
      <c r="I277" s="553" t="str">
        <f t="shared" si="76"/>
        <v>Cooling tower / fluid cooler: propeller or axial fan, indirect-contact evaporative. Rejection Capacity &gt; 0 kW. RC: 38.9°C entering water, 32.2°C leaving water, 23.9°C wet bulb</v>
      </c>
      <c r="J277" s="570" t="s">
        <v>1262</v>
      </c>
      <c r="K277" s="570" t="s">
        <v>1263</v>
      </c>
      <c r="L277" s="193"/>
      <c r="M277" s="193"/>
      <c r="N277" s="193"/>
      <c r="O277" s="193"/>
    </row>
    <row r="278" spans="1:15" ht="34.5">
      <c r="A278" s="193"/>
      <c r="B278" s="193"/>
      <c r="C278" s="193"/>
      <c r="D278" s="648"/>
      <c r="E278" s="599" t="s">
        <v>1270</v>
      </c>
      <c r="F278" s="553" t="s">
        <v>1058</v>
      </c>
      <c r="G278" s="567" t="s">
        <v>1271</v>
      </c>
      <c r="H278" s="555" t="str">
        <f t="shared" si="75"/>
        <v>Rejection Capacity &gt; 0 kW. RC: 46.1°C entering water, 40.6°C leaving water,  35°C dry bulb</v>
      </c>
      <c r="I278" s="553" t="str">
        <f t="shared" si="76"/>
        <v>Cooling tower / fluid cooler: propeller or axial fan, dry. Rejection Capacity &gt; 0 kW. RC: 46.1°C entering water, 40.6°C leaving water,  35°C dry bulb</v>
      </c>
      <c r="J278" s="570" t="s">
        <v>1272</v>
      </c>
      <c r="K278" s="570" t="s">
        <v>1263</v>
      </c>
      <c r="L278" s="193"/>
      <c r="M278" s="193"/>
      <c r="N278" s="193"/>
      <c r="O278" s="193"/>
    </row>
    <row r="279" spans="1:15" ht="46">
      <c r="A279" s="193"/>
      <c r="B279" s="193"/>
      <c r="C279" s="193"/>
      <c r="D279" s="648"/>
      <c r="E279" s="650" t="s">
        <v>1273</v>
      </c>
      <c r="F279" s="553" t="s">
        <v>1058</v>
      </c>
      <c r="G279" s="593" t="s">
        <v>1274</v>
      </c>
      <c r="H279" s="555" t="str">
        <f t="shared" si="75"/>
        <v>Rejection Capacity &gt; 0 kW. RC: R-717 test fluid: 35.7°C condensing temperature, 60°C entering gas temperature, 23.9°C wet bulb</v>
      </c>
      <c r="I279" s="553" t="str">
        <f>E$279&amp;". "&amp;H279</f>
        <v>Condenser: centrifugal fan, indirect-contact evaporative. Rejection Capacity &gt; 0 kW. RC: R-717 test fluid: 35.7°C condensing temperature, 60°C entering gas temperature, 23.9°C wet bulb</v>
      </c>
      <c r="J279" s="570" t="s">
        <v>1275</v>
      </c>
      <c r="K279" s="570" t="s">
        <v>1263</v>
      </c>
      <c r="L279" s="193"/>
      <c r="M279" s="193"/>
      <c r="N279" s="193"/>
      <c r="O279" s="193"/>
    </row>
    <row r="280" spans="1:15" ht="46">
      <c r="A280" s="193"/>
      <c r="B280" s="193"/>
      <c r="C280" s="193"/>
      <c r="D280" s="648"/>
      <c r="E280" s="651"/>
      <c r="F280" s="553" t="s">
        <v>1058</v>
      </c>
      <c r="G280" s="593" t="s">
        <v>1276</v>
      </c>
      <c r="H280" s="555" t="str">
        <f t="shared" si="75"/>
        <v>Rejection Capacity &gt; 0 kW. RC: R-448A test fluid: 40.6°C condensing temperature, 73.9°C entering gas temperature, 23.9°C wet bulb</v>
      </c>
      <c r="I280" s="553" t="str">
        <f t="shared" ref="I280" si="77">E$279&amp;". "&amp;H280</f>
        <v>Condenser: centrifugal fan, indirect-contact evaporative. Rejection Capacity &gt; 0 kW. RC: R-448A test fluid: 40.6°C condensing temperature, 73.9°C entering gas temperature, 23.9°C wet bulb</v>
      </c>
      <c r="J280" s="570" t="s">
        <v>1277</v>
      </c>
      <c r="K280" s="570" t="s">
        <v>1263</v>
      </c>
      <c r="L280" s="193"/>
      <c r="M280" s="193"/>
      <c r="N280" s="193"/>
      <c r="O280" s="193"/>
    </row>
    <row r="281" spans="1:15" ht="46">
      <c r="A281" s="193"/>
      <c r="B281" s="193"/>
      <c r="C281" s="193"/>
      <c r="D281" s="648"/>
      <c r="E281" s="650" t="s">
        <v>1278</v>
      </c>
      <c r="F281" s="553" t="s">
        <v>1058</v>
      </c>
      <c r="G281" s="593" t="s">
        <v>1279</v>
      </c>
      <c r="H281" s="555" t="str">
        <f t="shared" si="75"/>
        <v>Rejection Capacity &gt; 0 kW. RC: R-717 test fluid: 35.7°C condensing temperature, 60°C entering gas temperature, 23.9°C wet bulb</v>
      </c>
      <c r="I281" s="553" t="str">
        <f>E$281&amp;". "&amp;H281</f>
        <v>Condenser: propeller or axial fan, indirect-contact evaporative. Rejection Capacity &gt; 0 kW. RC: R-717 test fluid: 35.7°C condensing temperature, 60°C entering gas temperature, 23.9°C wet bulb</v>
      </c>
      <c r="J281" s="570" t="s">
        <v>1277</v>
      </c>
      <c r="K281" s="570" t="s">
        <v>1263</v>
      </c>
      <c r="L281" s="193"/>
      <c r="M281" s="193"/>
      <c r="N281" s="193"/>
      <c r="O281" s="193"/>
    </row>
    <row r="282" spans="1:15" ht="46">
      <c r="A282" s="193"/>
      <c r="B282" s="193"/>
      <c r="C282" s="193"/>
      <c r="D282" s="648"/>
      <c r="E282" s="651"/>
      <c r="F282" s="553" t="s">
        <v>1058</v>
      </c>
      <c r="G282" s="593" t="s">
        <v>1276</v>
      </c>
      <c r="H282" s="555" t="str">
        <f t="shared" si="75"/>
        <v>Rejection Capacity &gt; 0 kW. RC: R-448A test fluid: 40.6°C condensing temperature, 73.9°C entering gas temperature, 23.9°C wet bulb</v>
      </c>
      <c r="I282" s="553" t="str">
        <f>E$281&amp;". "&amp;H282</f>
        <v>Condenser: propeller or axial fan, indirect-contact evaporative. Rejection Capacity &gt; 0 kW. RC: R-448A test fluid: 40.6°C condensing temperature, 73.9°C entering gas temperature, 23.9°C wet bulb</v>
      </c>
      <c r="J282" s="570" t="s">
        <v>1280</v>
      </c>
      <c r="K282" s="570" t="s">
        <v>1263</v>
      </c>
      <c r="L282" s="193"/>
      <c r="M282" s="193"/>
      <c r="N282" s="193"/>
      <c r="O282" s="193"/>
    </row>
    <row r="283" spans="1:15" ht="46.5" thickBot="1">
      <c r="A283" s="193"/>
      <c r="B283" s="193"/>
      <c r="C283" s="193"/>
      <c r="D283" s="649"/>
      <c r="E283" s="599" t="s">
        <v>1281</v>
      </c>
      <c r="F283" s="553" t="s">
        <v>1058</v>
      </c>
      <c r="G283" s="586" t="s">
        <v>1282</v>
      </c>
      <c r="H283" s="553" t="str">
        <f t="shared" si="75"/>
        <v>Rejection Capacity &gt; 0 kW. RC: 51.7°C condensing temperature, 87.8°C entering gas temperature, 8.3°C subcooling 35°C dry bulb</v>
      </c>
      <c r="I283" s="553" t="str">
        <f t="shared" si="76"/>
        <v>Condenser: air-cooled. Rejection Capacity &gt; 0 kW. RC: 51.7°C condensing temperature, 87.8°C entering gas temperature, 8.3°C subcooling 35°C dry bulb</v>
      </c>
      <c r="J283" s="570" t="s">
        <v>1283</v>
      </c>
      <c r="K283" s="570" t="s">
        <v>1263</v>
      </c>
      <c r="L283" s="193"/>
      <c r="M283" s="193"/>
      <c r="N283" s="193"/>
      <c r="O283" s="193"/>
    </row>
    <row r="284" spans="1:15">
      <c r="A284" s="193"/>
      <c r="B284" s="193"/>
      <c r="C284" s="193"/>
      <c r="D284" s="193"/>
      <c r="E284" s="193"/>
      <c r="F284" s="193"/>
      <c r="G284" s="193"/>
      <c r="H284" s="193"/>
      <c r="I284" s="193"/>
      <c r="J284" s="193"/>
      <c r="K284" s="193"/>
      <c r="L284" s="193"/>
      <c r="M284" s="193"/>
      <c r="N284" s="193"/>
      <c r="O284" s="193"/>
    </row>
    <row r="285" spans="1:15">
      <c r="A285" s="193"/>
      <c r="B285" s="193"/>
      <c r="C285" s="193"/>
      <c r="D285" s="193"/>
      <c r="E285" s="193"/>
      <c r="F285" s="193"/>
      <c r="G285" s="193"/>
      <c r="H285" s="193"/>
      <c r="I285" s="193"/>
      <c r="J285" s="193"/>
      <c r="K285" s="193"/>
      <c r="L285" s="193"/>
      <c r="M285" s="193"/>
      <c r="N285" s="193"/>
      <c r="O285" s="193"/>
    </row>
    <row r="286" spans="1:15">
      <c r="A286" s="193"/>
      <c r="B286" s="193"/>
      <c r="C286" s="193"/>
      <c r="D286" s="193"/>
      <c r="E286" s="193"/>
      <c r="F286" s="193"/>
      <c r="G286" s="193"/>
      <c r="H286" s="193"/>
      <c r="I286" s="193"/>
      <c r="J286" s="193"/>
      <c r="K286" s="193"/>
      <c r="L286" s="193"/>
      <c r="M286" s="193"/>
      <c r="N286" s="193"/>
      <c r="O286" s="193"/>
    </row>
    <row r="287" spans="1:15">
      <c r="A287" s="193"/>
      <c r="B287" s="193"/>
      <c r="C287" s="193"/>
      <c r="D287" s="193"/>
      <c r="E287" s="193"/>
      <c r="F287" s="193"/>
      <c r="G287" s="193"/>
      <c r="H287" s="193"/>
      <c r="I287" s="193"/>
      <c r="J287" s="193"/>
      <c r="K287" s="193"/>
      <c r="L287" s="193"/>
      <c r="M287" s="193"/>
      <c r="N287" s="193"/>
      <c r="O287" s="193"/>
    </row>
    <row r="288" spans="1:15">
      <c r="A288" s="193"/>
      <c r="B288" s="193"/>
      <c r="C288" s="193"/>
      <c r="D288" s="193"/>
      <c r="E288" s="193"/>
      <c r="F288" s="193"/>
      <c r="G288" s="193"/>
      <c r="H288" s="193"/>
      <c r="I288" s="193"/>
      <c r="J288" s="193"/>
      <c r="K288" s="193"/>
      <c r="L288" s="193"/>
      <c r="M288" s="193"/>
      <c r="N288" s="193"/>
      <c r="O288" s="193"/>
    </row>
    <row r="289" spans="1:15">
      <c r="A289" s="193"/>
      <c r="B289" s="193"/>
      <c r="C289" s="193"/>
      <c r="D289" s="193"/>
      <c r="E289" s="193"/>
      <c r="F289" s="193"/>
      <c r="G289" s="193"/>
      <c r="H289" s="193"/>
      <c r="I289" s="193"/>
      <c r="J289" s="193"/>
      <c r="K289" s="193"/>
      <c r="L289" s="193"/>
      <c r="M289" s="193"/>
      <c r="N289" s="193"/>
      <c r="O289" s="193"/>
    </row>
    <row r="290" spans="1:15">
      <c r="A290" s="193"/>
      <c r="B290" s="193"/>
      <c r="C290" s="193"/>
      <c r="D290" s="193"/>
      <c r="E290" s="193"/>
      <c r="F290" s="193"/>
      <c r="G290" s="193"/>
      <c r="H290" s="193"/>
      <c r="I290" s="193"/>
      <c r="J290" s="193"/>
      <c r="K290" s="193"/>
      <c r="L290" s="193"/>
      <c r="M290" s="193"/>
      <c r="N290" s="193"/>
      <c r="O290" s="193"/>
    </row>
    <row r="291" spans="1:15">
      <c r="A291" s="193"/>
      <c r="B291" s="193"/>
      <c r="C291" s="193"/>
      <c r="D291" s="193"/>
      <c r="E291" s="193"/>
      <c r="F291" s="193"/>
      <c r="G291" s="193"/>
      <c r="H291" s="193"/>
      <c r="I291" s="193"/>
      <c r="J291" s="193"/>
      <c r="K291" s="193"/>
      <c r="L291" s="193"/>
      <c r="M291" s="193"/>
      <c r="N291" s="193"/>
      <c r="O291" s="193"/>
    </row>
    <row r="292" spans="1:15">
      <c r="A292" s="193"/>
      <c r="B292" s="193"/>
      <c r="C292" s="193"/>
      <c r="D292" s="193"/>
      <c r="E292" s="193"/>
      <c r="F292" s="193"/>
      <c r="G292" s="193"/>
      <c r="H292" s="193"/>
      <c r="I292" s="193"/>
      <c r="J292" s="193"/>
      <c r="K292" s="193"/>
      <c r="L292" s="193"/>
      <c r="M292" s="193"/>
      <c r="N292" s="193"/>
      <c r="O292" s="193"/>
    </row>
    <row r="293" spans="1:15">
      <c r="A293" s="193"/>
      <c r="B293" s="193"/>
      <c r="C293" s="193"/>
      <c r="D293" s="193"/>
      <c r="E293" s="193"/>
      <c r="F293" s="193"/>
      <c r="G293" s="193"/>
      <c r="H293" s="193"/>
      <c r="I293" s="193"/>
      <c r="J293" s="193"/>
      <c r="K293" s="193"/>
      <c r="L293" s="193"/>
      <c r="M293" s="193"/>
      <c r="N293" s="193"/>
      <c r="O293" s="193"/>
    </row>
    <row r="294" spans="1:15">
      <c r="A294" s="193"/>
      <c r="B294" s="193"/>
      <c r="C294" s="193"/>
      <c r="D294" s="193"/>
      <c r="E294" s="193"/>
      <c r="F294" s="193"/>
      <c r="G294" s="193"/>
      <c r="H294" s="193"/>
      <c r="I294" s="193"/>
      <c r="J294" s="193"/>
      <c r="K294" s="193"/>
      <c r="L294" s="193"/>
      <c r="M294" s="193"/>
      <c r="N294" s="193"/>
      <c r="O294" s="193"/>
    </row>
    <row r="295" spans="1:15">
      <c r="A295" s="193"/>
      <c r="B295" s="193"/>
      <c r="C295" s="193"/>
      <c r="D295" s="193"/>
      <c r="E295" s="193"/>
      <c r="F295" s="193"/>
      <c r="G295" s="193"/>
      <c r="H295" s="193"/>
      <c r="I295" s="193"/>
      <c r="J295" s="193"/>
      <c r="K295" s="193"/>
      <c r="L295" s="193"/>
      <c r="M295" s="193"/>
      <c r="N295" s="193"/>
      <c r="O295" s="193"/>
    </row>
  </sheetData>
  <mergeCells count="83">
    <mergeCell ref="D63:D66"/>
    <mergeCell ref="D19:D39"/>
    <mergeCell ref="E24:E31"/>
    <mergeCell ref="E32:E39"/>
    <mergeCell ref="D40:D45"/>
    <mergeCell ref="E40:E42"/>
    <mergeCell ref="E43:E45"/>
    <mergeCell ref="D46:D62"/>
    <mergeCell ref="E47:E52"/>
    <mergeCell ref="E53:E58"/>
    <mergeCell ref="E59:E60"/>
    <mergeCell ref="E61:E62"/>
    <mergeCell ref="D67:D73"/>
    <mergeCell ref="E67:E73"/>
    <mergeCell ref="D74:D75"/>
    <mergeCell ref="E74:E75"/>
    <mergeCell ref="D76:D91"/>
    <mergeCell ref="E76:E78"/>
    <mergeCell ref="E79:E81"/>
    <mergeCell ref="E82:E83"/>
    <mergeCell ref="E84:E85"/>
    <mergeCell ref="E86:E87"/>
    <mergeCell ref="E88:E89"/>
    <mergeCell ref="D92:D142"/>
    <mergeCell ref="E92:E100"/>
    <mergeCell ref="E101:E109"/>
    <mergeCell ref="E110:E118"/>
    <mergeCell ref="E119:E124"/>
    <mergeCell ref="E125:E130"/>
    <mergeCell ref="E131:E136"/>
    <mergeCell ref="E137:E142"/>
    <mergeCell ref="D170:D195"/>
    <mergeCell ref="E170:E171"/>
    <mergeCell ref="D143:D155"/>
    <mergeCell ref="E144:E146"/>
    <mergeCell ref="E147:E149"/>
    <mergeCell ref="E150:E151"/>
    <mergeCell ref="E152:E153"/>
    <mergeCell ref="E154:E155"/>
    <mergeCell ref="D156:D169"/>
    <mergeCell ref="E158:E159"/>
    <mergeCell ref="E160:E162"/>
    <mergeCell ref="E165:E166"/>
    <mergeCell ref="E167:E169"/>
    <mergeCell ref="G170:G180"/>
    <mergeCell ref="E172:E176"/>
    <mergeCell ref="E177:E180"/>
    <mergeCell ref="E181:E182"/>
    <mergeCell ref="G181:G191"/>
    <mergeCell ref="E183:E187"/>
    <mergeCell ref="E188:E191"/>
    <mergeCell ref="D196:D217"/>
    <mergeCell ref="E196:E197"/>
    <mergeCell ref="G196:G206"/>
    <mergeCell ref="E198:E202"/>
    <mergeCell ref="E203:E206"/>
    <mergeCell ref="E207:E208"/>
    <mergeCell ref="G207:G217"/>
    <mergeCell ref="E209:E213"/>
    <mergeCell ref="E214:E217"/>
    <mergeCell ref="D218:D247"/>
    <mergeCell ref="E218:E219"/>
    <mergeCell ref="E220:E223"/>
    <mergeCell ref="E224:E227"/>
    <mergeCell ref="E228:E229"/>
    <mergeCell ref="E230:E233"/>
    <mergeCell ref="E234:E237"/>
    <mergeCell ref="E238:E239"/>
    <mergeCell ref="E240:E243"/>
    <mergeCell ref="E244:E247"/>
    <mergeCell ref="D248:D255"/>
    <mergeCell ref="E248:E249"/>
    <mergeCell ref="E250:E252"/>
    <mergeCell ref="E253:E255"/>
    <mergeCell ref="D256:D268"/>
    <mergeCell ref="E256:E257"/>
    <mergeCell ref="G256:G257"/>
    <mergeCell ref="E258:E262"/>
    <mergeCell ref="E266:E267"/>
    <mergeCell ref="D269:D273"/>
    <mergeCell ref="D274:D283"/>
    <mergeCell ref="E279:E280"/>
    <mergeCell ref="E281:E28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Z242"/>
  <sheetViews>
    <sheetView topLeftCell="Q22" zoomScale="60" zoomScaleNormal="60" workbookViewId="0">
      <selection activeCell="Q48" sqref="Q48"/>
    </sheetView>
  </sheetViews>
  <sheetFormatPr defaultColWidth="9.1796875" defaultRowHeight="14.5"/>
  <cols>
    <col min="1" max="1" width="9.1796875" style="2"/>
    <col min="2" max="2" width="17.54296875" style="3" customWidth="1"/>
    <col min="3" max="3" width="12.453125" style="2" customWidth="1"/>
    <col min="4" max="8" width="9.1796875" style="2"/>
    <col min="9" max="9" width="45" style="2" customWidth="1"/>
    <col min="10" max="10" width="13.26953125" style="2" bestFit="1" customWidth="1"/>
    <col min="11" max="12" width="9.1796875" style="2"/>
    <col min="13" max="13" width="18.81640625" style="2" customWidth="1"/>
    <col min="14" max="14" width="13.81640625" style="2" customWidth="1"/>
    <col min="15" max="15" width="9.1796875" style="2"/>
    <col min="16" max="16" width="21.7265625" style="2" customWidth="1"/>
    <col min="17" max="17" width="69.81640625" style="2" customWidth="1"/>
    <col min="18" max="18" width="49.81640625" style="2" bestFit="1" customWidth="1"/>
    <col min="19" max="19" width="7.6328125" style="2" customWidth="1"/>
    <col min="20" max="34" width="10.6328125" style="2" customWidth="1"/>
    <col min="35" max="36" width="9.1796875" style="2"/>
    <col min="37" max="37" width="7.6328125" style="2" customWidth="1"/>
    <col min="38" max="41" width="9.1796875" style="2"/>
    <col min="42" max="42" width="12" style="2" bestFit="1" customWidth="1"/>
    <col min="43" max="16384" width="9.1796875" style="2"/>
  </cols>
  <sheetData>
    <row r="1" spans="1:52" ht="15" thickBot="1">
      <c r="A1" s="193"/>
      <c r="B1" s="194" t="s">
        <v>9</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row>
    <row r="2" spans="1:52">
      <c r="A2" s="193"/>
      <c r="B2" s="195" t="s">
        <v>10</v>
      </c>
      <c r="C2" s="196"/>
      <c r="D2" s="196"/>
      <c r="E2" s="196"/>
      <c r="F2" s="196"/>
      <c r="G2" s="196"/>
      <c r="H2" s="196"/>
      <c r="I2" s="196"/>
      <c r="J2" s="196"/>
      <c r="K2" s="196"/>
      <c r="L2" s="196"/>
      <c r="M2" s="196"/>
      <c r="N2" s="196"/>
      <c r="O2" s="196"/>
      <c r="P2" s="196"/>
      <c r="Q2" s="196"/>
      <c r="R2" s="196" t="s">
        <v>11</v>
      </c>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t="s">
        <v>12</v>
      </c>
      <c r="AQ2" s="196"/>
      <c r="AR2" s="196"/>
      <c r="AS2" s="196"/>
      <c r="AT2" s="196"/>
      <c r="AU2" s="196"/>
      <c r="AV2" s="197"/>
      <c r="AW2" s="193"/>
      <c r="AX2" s="193"/>
      <c r="AY2" s="193"/>
      <c r="AZ2" s="193"/>
    </row>
    <row r="3" spans="1:52" s="3" customFormat="1" ht="58">
      <c r="A3" s="198"/>
      <c r="B3" s="199" t="s">
        <v>13</v>
      </c>
      <c r="C3" s="443" t="s">
        <v>14</v>
      </c>
      <c r="D3" s="200" t="s">
        <v>15</v>
      </c>
      <c r="E3" s="200" t="s">
        <v>16</v>
      </c>
      <c r="F3" s="200" t="s">
        <v>17</v>
      </c>
      <c r="G3" s="200" t="s">
        <v>18</v>
      </c>
      <c r="H3" s="200" t="s">
        <v>19</v>
      </c>
      <c r="I3" s="200"/>
      <c r="J3" s="200" t="s">
        <v>20</v>
      </c>
      <c r="K3" s="200" t="str">
        <f>C3</f>
        <v>Zone 4: &lt;3000</v>
      </c>
      <c r="L3" s="200" t="str">
        <f t="shared" ref="L3:P3" si="0">D3</f>
        <v>Zone 5: 3000 to 3999</v>
      </c>
      <c r="M3" s="200" t="str">
        <f t="shared" si="0"/>
        <v>Zone 6: 4000 to 4999</v>
      </c>
      <c r="N3" s="200" t="str">
        <f t="shared" si="0"/>
        <v>Zone 7A: 5000 to 5999</v>
      </c>
      <c r="O3" s="200" t="str">
        <f t="shared" si="0"/>
        <v>Zone 7B: 6000 to 6999</v>
      </c>
      <c r="P3" s="200" t="str">
        <f t="shared" si="0"/>
        <v>Zone 8: ≥ 7000</v>
      </c>
      <c r="Q3" s="200"/>
      <c r="R3" s="200" t="s">
        <v>20</v>
      </c>
      <c r="S3" s="200"/>
      <c r="T3" s="200"/>
      <c r="U3" s="200"/>
      <c r="V3" s="200"/>
      <c r="W3" s="200"/>
      <c r="X3" s="200"/>
      <c r="Y3" s="200"/>
      <c r="Z3" s="200"/>
      <c r="AA3" s="200"/>
      <c r="AB3" s="200"/>
      <c r="AC3" s="200"/>
      <c r="AD3" s="200"/>
      <c r="AE3" s="200"/>
      <c r="AF3" s="200"/>
      <c r="AG3" s="200"/>
      <c r="AH3" s="200"/>
      <c r="AI3" s="200" t="str">
        <f>C3</f>
        <v>Zone 4: &lt;3000</v>
      </c>
      <c r="AJ3" s="200" t="str">
        <f t="shared" ref="AJ3:AN3" si="1">D3</f>
        <v>Zone 5: 3000 to 3999</v>
      </c>
      <c r="AK3" s="200" t="str">
        <f t="shared" si="1"/>
        <v>Zone 6: 4000 to 4999</v>
      </c>
      <c r="AL3" s="200" t="str">
        <f t="shared" si="1"/>
        <v>Zone 7A: 5000 to 5999</v>
      </c>
      <c r="AM3" s="200" t="str">
        <f t="shared" si="1"/>
        <v>Zone 7B: 6000 to 6999</v>
      </c>
      <c r="AN3" s="200" t="str">
        <f t="shared" si="1"/>
        <v>Zone 8: ≥ 7000</v>
      </c>
      <c r="AO3" s="200"/>
      <c r="AP3" s="200" t="s">
        <v>21</v>
      </c>
      <c r="AQ3" s="200" t="str">
        <f>C3</f>
        <v>Zone 4: &lt;3000</v>
      </c>
      <c r="AR3" s="200" t="str">
        <f t="shared" ref="AR3:AV3" si="2">D3</f>
        <v>Zone 5: 3000 to 3999</v>
      </c>
      <c r="AS3" s="200" t="str">
        <f t="shared" si="2"/>
        <v>Zone 6: 4000 to 4999</v>
      </c>
      <c r="AT3" s="200" t="str">
        <f t="shared" si="2"/>
        <v>Zone 7A: 5000 to 5999</v>
      </c>
      <c r="AU3" s="200" t="str">
        <f t="shared" si="2"/>
        <v>Zone 7B: 6000 to 6999</v>
      </c>
      <c r="AV3" s="200" t="str">
        <f t="shared" si="2"/>
        <v>Zone 8: ≥ 7000</v>
      </c>
      <c r="AW3" s="198"/>
      <c r="AX3" s="198"/>
      <c r="AY3" s="198"/>
      <c r="AZ3" s="198"/>
    </row>
    <row r="4" spans="1:52">
      <c r="A4" s="193"/>
      <c r="B4" s="199" t="s">
        <v>1</v>
      </c>
      <c r="C4" s="444">
        <v>0.28999999999999998</v>
      </c>
      <c r="D4" s="201">
        <v>0.27800000000000002</v>
      </c>
      <c r="E4" s="201">
        <v>0.247</v>
      </c>
      <c r="F4" s="201">
        <v>0.21</v>
      </c>
      <c r="G4" s="201">
        <v>0.21</v>
      </c>
      <c r="H4" s="201">
        <v>0.183</v>
      </c>
      <c r="I4" s="201"/>
      <c r="J4" s="200" t="s">
        <v>4</v>
      </c>
      <c r="K4" s="201">
        <v>2.4</v>
      </c>
      <c r="L4" s="201">
        <v>2.2000000000000002</v>
      </c>
      <c r="M4" s="201">
        <v>2.2000000000000002</v>
      </c>
      <c r="N4" s="201">
        <v>2.2000000000000002</v>
      </c>
      <c r="O4" s="201">
        <v>2.2000000000000002</v>
      </c>
      <c r="P4" s="201">
        <v>1.6</v>
      </c>
      <c r="Q4" s="201"/>
      <c r="R4" s="200" t="s">
        <v>22</v>
      </c>
      <c r="S4" s="200"/>
      <c r="T4" s="200"/>
      <c r="U4" s="200"/>
      <c r="V4" s="200"/>
      <c r="W4" s="200"/>
      <c r="X4" s="200"/>
      <c r="Y4" s="200"/>
      <c r="Z4" s="200"/>
      <c r="AA4" s="200"/>
      <c r="AB4" s="200"/>
      <c r="AC4" s="200"/>
      <c r="AD4" s="200"/>
      <c r="AE4" s="200"/>
      <c r="AF4" s="200"/>
      <c r="AG4" s="200"/>
      <c r="AH4" s="200"/>
      <c r="AI4" s="201">
        <v>2.4</v>
      </c>
      <c r="AJ4" s="201">
        <v>2.2000000000000002</v>
      </c>
      <c r="AK4" s="201">
        <v>2.2000000000000002</v>
      </c>
      <c r="AL4" s="201">
        <v>2.2000000000000002</v>
      </c>
      <c r="AM4" s="201">
        <v>2.2000000000000002</v>
      </c>
      <c r="AN4" s="201">
        <v>1.6</v>
      </c>
      <c r="AO4" s="201"/>
      <c r="AP4" s="200" t="s">
        <v>23</v>
      </c>
      <c r="AQ4" s="201">
        <v>0.56799999999999995</v>
      </c>
      <c r="AR4" s="201">
        <v>0.379</v>
      </c>
      <c r="AS4" s="201">
        <v>0.28399999999999997</v>
      </c>
      <c r="AT4" s="201">
        <v>0.28399999999999997</v>
      </c>
      <c r="AU4" s="201">
        <v>0.28399999999999997</v>
      </c>
      <c r="AV4" s="202">
        <v>0.21</v>
      </c>
      <c r="AW4" s="193"/>
      <c r="AX4" s="193"/>
      <c r="AY4" s="193"/>
      <c r="AZ4" s="193"/>
    </row>
    <row r="5" spans="1:52">
      <c r="A5" s="193"/>
      <c r="B5" s="199" t="s">
        <v>2</v>
      </c>
      <c r="C5" s="444">
        <v>0.16400000000000001</v>
      </c>
      <c r="D5" s="201">
        <v>0.183</v>
      </c>
      <c r="E5" s="201">
        <v>0.183</v>
      </c>
      <c r="F5" s="201">
        <v>0.16200000000000001</v>
      </c>
      <c r="G5" s="201">
        <v>0.16200000000000001</v>
      </c>
      <c r="H5" s="201">
        <v>0.14199999999999999</v>
      </c>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0" t="s">
        <v>24</v>
      </c>
      <c r="AQ5" s="201">
        <v>0.56799999999999995</v>
      </c>
      <c r="AR5" s="201">
        <v>0.379</v>
      </c>
      <c r="AS5" s="201">
        <v>0.28399999999999997</v>
      </c>
      <c r="AT5" s="201">
        <v>0.28399999999999997</v>
      </c>
      <c r="AU5" s="201">
        <v>0.28399999999999997</v>
      </c>
      <c r="AV5" s="202">
        <v>0.21</v>
      </c>
      <c r="AW5" s="193"/>
      <c r="AX5" s="193"/>
      <c r="AY5" s="193"/>
      <c r="AZ5" s="193"/>
    </row>
    <row r="6" spans="1:52">
      <c r="A6" s="193"/>
      <c r="B6" s="199" t="s">
        <v>3</v>
      </c>
      <c r="C6" s="444">
        <v>0.193</v>
      </c>
      <c r="D6" s="201">
        <v>0.183</v>
      </c>
      <c r="E6" s="201">
        <v>0.183</v>
      </c>
      <c r="F6" s="201">
        <v>0.16200000000000001</v>
      </c>
      <c r="G6" s="201">
        <v>0.16200000000000001</v>
      </c>
      <c r="H6" s="201">
        <v>0.14199999999999999</v>
      </c>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0" t="s">
        <v>25</v>
      </c>
      <c r="AQ6" s="201">
        <v>0.75700000000000001</v>
      </c>
      <c r="AR6" s="201">
        <v>0.75700000000000001</v>
      </c>
      <c r="AS6" s="201">
        <v>0.75700000000000001</v>
      </c>
      <c r="AT6" s="201">
        <v>0.75700000000000001</v>
      </c>
      <c r="AU6" s="201">
        <v>0.75700000000000001</v>
      </c>
      <c r="AV6" s="202">
        <v>0.379</v>
      </c>
      <c r="AW6" s="193"/>
      <c r="AX6" s="193"/>
      <c r="AY6" s="193"/>
      <c r="AZ6" s="193"/>
    </row>
    <row r="7" spans="1:52">
      <c r="A7" s="193"/>
      <c r="B7" s="199" t="s">
        <v>4</v>
      </c>
      <c r="C7" s="444">
        <v>1.9</v>
      </c>
      <c r="D7" s="201">
        <v>2.2000000000000002</v>
      </c>
      <c r="E7" s="201">
        <v>2.2000000000000002</v>
      </c>
      <c r="F7" s="201">
        <v>2.2000000000000002</v>
      </c>
      <c r="G7" s="201">
        <v>2.2000000000000002</v>
      </c>
      <c r="H7" s="201">
        <v>1.6</v>
      </c>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2"/>
      <c r="AW7" s="193"/>
      <c r="AX7" s="193"/>
      <c r="AY7" s="193"/>
      <c r="AZ7" s="193"/>
    </row>
    <row r="8" spans="1:52">
      <c r="A8" s="193"/>
      <c r="B8" s="199" t="s">
        <v>26</v>
      </c>
      <c r="C8" s="444">
        <v>2.12</v>
      </c>
      <c r="D8" s="201">
        <v>2.2000000000000002</v>
      </c>
      <c r="E8" s="201">
        <v>2.2000000000000002</v>
      </c>
      <c r="F8" s="201">
        <v>2.2000000000000002</v>
      </c>
      <c r="G8" s="201">
        <v>2.2000000000000002</v>
      </c>
      <c r="H8" s="201">
        <v>1.6</v>
      </c>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2"/>
      <c r="AW8" s="193"/>
      <c r="AX8" s="193"/>
      <c r="AY8" s="193"/>
      <c r="AZ8" s="193"/>
    </row>
    <row r="9" spans="1:52">
      <c r="A9" s="193"/>
      <c r="B9" s="199" t="s">
        <v>27</v>
      </c>
      <c r="C9" s="444">
        <v>0.56799999999999995</v>
      </c>
      <c r="D9" s="201">
        <v>0.379</v>
      </c>
      <c r="E9" s="201">
        <v>0.28399999999999997</v>
      </c>
      <c r="F9" s="201">
        <v>0.28399999999999997</v>
      </c>
      <c r="G9" s="201">
        <v>0.28399999999999997</v>
      </c>
      <c r="H9" s="201">
        <v>0.21</v>
      </c>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2"/>
      <c r="AW9" s="193"/>
      <c r="AX9" s="193"/>
      <c r="AY9" s="193"/>
      <c r="AZ9" s="193"/>
    </row>
    <row r="10" spans="1:52">
      <c r="A10" s="193"/>
      <c r="B10" s="199" t="s">
        <v>28</v>
      </c>
      <c r="C10" s="444">
        <v>0.56799999999999995</v>
      </c>
      <c r="D10" s="201">
        <v>0.379</v>
      </c>
      <c r="E10" s="201">
        <v>0.28399999999999997</v>
      </c>
      <c r="F10" s="201">
        <v>0.28399999999999997</v>
      </c>
      <c r="G10" s="201">
        <v>0.28399999999999997</v>
      </c>
      <c r="H10" s="201">
        <v>0.21</v>
      </c>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2"/>
      <c r="AW10" s="193"/>
      <c r="AX10" s="193"/>
      <c r="AY10" s="193"/>
      <c r="AZ10" s="193"/>
    </row>
    <row r="11" spans="1:52" ht="29">
      <c r="A11" s="193"/>
      <c r="B11" s="199" t="s">
        <v>29</v>
      </c>
      <c r="C11" s="444">
        <v>0.75700000000000001</v>
      </c>
      <c r="D11" s="201">
        <v>0.75700000000000001</v>
      </c>
      <c r="E11" s="201">
        <v>0.75700000000000001</v>
      </c>
      <c r="F11" s="201">
        <v>0.75700000000000001</v>
      </c>
      <c r="G11" s="201">
        <v>0.75700000000000001</v>
      </c>
      <c r="H11" s="201">
        <v>0.379</v>
      </c>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2"/>
      <c r="AW11" s="193"/>
      <c r="AX11" s="193"/>
      <c r="AY11" s="193"/>
      <c r="AZ11" s="193"/>
    </row>
    <row r="12" spans="1:52">
      <c r="A12" s="193"/>
      <c r="B12" s="199"/>
      <c r="C12" s="193"/>
      <c r="D12" s="193"/>
      <c r="E12" s="193"/>
      <c r="F12" s="193"/>
      <c r="G12" s="193"/>
      <c r="H12" s="193"/>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2"/>
      <c r="AW12" s="193"/>
      <c r="AX12" s="193"/>
      <c r="AY12" s="193"/>
      <c r="AZ12" s="193"/>
    </row>
    <row r="13" spans="1:52">
      <c r="A13" s="193"/>
      <c r="B13" s="199"/>
      <c r="C13" s="193"/>
      <c r="D13" s="193"/>
      <c r="E13" s="193"/>
      <c r="F13" s="193"/>
      <c r="G13" s="193"/>
      <c r="H13" s="193"/>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2"/>
      <c r="AW13" s="193"/>
      <c r="AX13" s="193"/>
      <c r="AY13" s="193"/>
      <c r="AZ13" s="193"/>
    </row>
    <row r="14" spans="1:52">
      <c r="A14" s="193"/>
      <c r="B14" s="199"/>
      <c r="C14" s="193"/>
      <c r="D14" s="193"/>
      <c r="E14" s="193"/>
      <c r="F14" s="193"/>
      <c r="G14" s="193"/>
      <c r="H14" s="193"/>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2"/>
      <c r="AW14" s="193"/>
      <c r="AX14" s="193"/>
      <c r="AY14" s="193"/>
      <c r="AZ14" s="193"/>
    </row>
    <row r="15" spans="1:52">
      <c r="A15" s="193"/>
      <c r="B15" s="199"/>
      <c r="C15" s="193"/>
      <c r="D15" s="193"/>
      <c r="E15" s="193"/>
      <c r="F15" s="193"/>
      <c r="G15" s="193"/>
      <c r="H15" s="193"/>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2"/>
      <c r="AW15" s="193"/>
      <c r="AX15" s="193"/>
      <c r="AY15" s="193"/>
      <c r="AZ15" s="193"/>
    </row>
    <row r="16" spans="1:52">
      <c r="A16" s="193"/>
      <c r="B16" s="199"/>
      <c r="C16" s="193"/>
      <c r="D16" s="193"/>
      <c r="E16" s="193"/>
      <c r="F16" s="193"/>
      <c r="G16" s="193"/>
      <c r="H16" s="193"/>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2"/>
      <c r="AW16" s="193"/>
      <c r="AX16" s="193"/>
      <c r="AY16" s="193"/>
      <c r="AZ16" s="193"/>
    </row>
    <row r="17" spans="1:52">
      <c r="A17" s="193"/>
      <c r="B17" s="199"/>
      <c r="C17" s="193"/>
      <c r="D17" s="256"/>
      <c r="E17" s="193"/>
      <c r="F17" s="193"/>
      <c r="G17" s="193"/>
      <c r="H17" s="193"/>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2"/>
      <c r="AW17" s="193"/>
      <c r="AX17" s="193"/>
      <c r="AY17" s="193"/>
      <c r="AZ17" s="193"/>
    </row>
    <row r="18" spans="1:52">
      <c r="A18" s="193"/>
      <c r="B18" s="199"/>
      <c r="C18" s="193"/>
      <c r="D18" s="193"/>
      <c r="E18" s="193"/>
      <c r="F18" s="193"/>
      <c r="G18" s="193"/>
      <c r="H18" s="193"/>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2"/>
      <c r="AW18" s="193"/>
      <c r="AX18" s="193"/>
      <c r="AY18" s="193"/>
      <c r="AZ18" s="193"/>
    </row>
    <row r="19" spans="1:52">
      <c r="A19" s="193"/>
      <c r="B19" s="199"/>
      <c r="C19" s="193"/>
      <c r="D19" s="193"/>
      <c r="E19" s="193"/>
      <c r="F19" s="193"/>
      <c r="G19" s="193"/>
      <c r="H19" s="193"/>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2"/>
      <c r="AW19" s="193"/>
      <c r="AX19" s="193"/>
      <c r="AY19" s="193"/>
      <c r="AZ19" s="193"/>
    </row>
    <row r="20" spans="1:52">
      <c r="A20" s="193"/>
      <c r="B20" s="199"/>
      <c r="C20" s="193"/>
      <c r="D20" s="193"/>
      <c r="E20" s="193"/>
      <c r="F20" s="193"/>
      <c r="G20" s="193"/>
      <c r="H20" s="193"/>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2"/>
      <c r="AW20" s="193"/>
      <c r="AX20" s="193"/>
      <c r="AY20" s="193"/>
      <c r="AZ20" s="193"/>
    </row>
    <row r="21" spans="1:52">
      <c r="A21" s="193"/>
      <c r="B21" s="199"/>
      <c r="C21" s="193"/>
      <c r="D21" s="193"/>
      <c r="E21" s="193"/>
      <c r="F21" s="193"/>
      <c r="G21" s="193"/>
      <c r="H21" s="193"/>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2"/>
      <c r="AW21" s="193"/>
      <c r="AX21" s="193"/>
      <c r="AY21" s="193"/>
      <c r="AZ21" s="193"/>
    </row>
    <row r="22" spans="1:52">
      <c r="A22" s="193"/>
      <c r="B22" s="199"/>
      <c r="C22" s="193"/>
      <c r="D22" s="193"/>
      <c r="E22" s="193"/>
      <c r="F22" s="193"/>
      <c r="G22" s="193"/>
      <c r="H22" s="193"/>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2"/>
      <c r="AW22" s="193"/>
      <c r="AX22" s="193"/>
      <c r="AY22" s="193"/>
      <c r="AZ22" s="193"/>
    </row>
    <row r="23" spans="1:52" ht="44" thickBot="1">
      <c r="A23" s="193"/>
      <c r="B23" s="199" t="s">
        <v>30</v>
      </c>
      <c r="C23" s="201"/>
      <c r="D23" s="201"/>
      <c r="E23" s="201"/>
      <c r="F23" s="201"/>
      <c r="G23" s="201"/>
      <c r="H23" s="201"/>
      <c r="I23" s="193"/>
      <c r="J23" s="203"/>
      <c r="K23" s="201"/>
      <c r="L23" s="201"/>
      <c r="M23" s="201"/>
      <c r="N23" s="201"/>
      <c r="O23" s="201"/>
      <c r="P23" s="193"/>
      <c r="Q23" s="493">
        <v>1</v>
      </c>
      <c r="R23" s="493">
        <v>2</v>
      </c>
      <c r="S23" s="493">
        <v>3</v>
      </c>
      <c r="T23" s="493">
        <v>4</v>
      </c>
      <c r="U23" s="493">
        <v>5</v>
      </c>
      <c r="V23" s="493">
        <v>6</v>
      </c>
      <c r="W23" s="493">
        <v>7</v>
      </c>
      <c r="X23" s="493">
        <v>8</v>
      </c>
      <c r="Y23" s="493">
        <v>9</v>
      </c>
      <c r="Z23" s="493">
        <v>10</v>
      </c>
      <c r="AA23" s="493">
        <v>11</v>
      </c>
      <c r="AB23" s="493">
        <v>12</v>
      </c>
      <c r="AC23" s="493">
        <v>13</v>
      </c>
      <c r="AD23" s="493">
        <v>14</v>
      </c>
      <c r="AE23" s="493">
        <v>15</v>
      </c>
      <c r="AF23" s="493">
        <v>16</v>
      </c>
      <c r="AG23" s="493">
        <v>17</v>
      </c>
      <c r="AH23" s="493">
        <v>18</v>
      </c>
      <c r="AI23" s="493">
        <v>19</v>
      </c>
      <c r="AJ23" s="493">
        <v>20</v>
      </c>
      <c r="AK23" s="493">
        <v>21</v>
      </c>
      <c r="AL23" s="201"/>
      <c r="AM23" s="201"/>
      <c r="AN23" s="201"/>
      <c r="AO23" s="201"/>
      <c r="AP23" s="201"/>
      <c r="AQ23" s="201"/>
      <c r="AR23" s="201"/>
      <c r="AS23" s="201"/>
      <c r="AT23" s="201"/>
      <c r="AU23" s="201"/>
      <c r="AV23" s="202"/>
      <c r="AW23" s="193"/>
      <c r="AX23" s="193"/>
      <c r="AY23" s="193"/>
      <c r="AZ23" s="193"/>
    </row>
    <row r="24" spans="1:52" ht="44" thickBot="1">
      <c r="A24" s="202"/>
      <c r="B24" s="200" t="str">
        <f>C3</f>
        <v>Zone 4: &lt;3000</v>
      </c>
      <c r="C24" s="200" t="str">
        <f t="shared" ref="C24:G24" si="3">D3</f>
        <v>Zone 5: 3000 to 3999</v>
      </c>
      <c r="D24" s="200" t="str">
        <f t="shared" si="3"/>
        <v>Zone 6: 4000 to 4999</v>
      </c>
      <c r="E24" s="200" t="str">
        <f t="shared" si="3"/>
        <v>Zone 7A: 5000 to 5999</v>
      </c>
      <c r="F24" s="200" t="str">
        <f t="shared" si="3"/>
        <v>Zone 7B: 6000 to 6999</v>
      </c>
      <c r="G24" s="200" t="str">
        <f t="shared" si="3"/>
        <v>Zone 8: ≥ 7000</v>
      </c>
      <c r="H24" s="201"/>
      <c r="I24" s="204" t="s">
        <v>500</v>
      </c>
      <c r="J24" s="203"/>
      <c r="K24" s="201"/>
      <c r="L24" s="201"/>
      <c r="M24" s="201"/>
      <c r="N24" s="201"/>
      <c r="O24" s="201"/>
      <c r="P24" s="193"/>
      <c r="Q24" s="216" t="s">
        <v>31</v>
      </c>
      <c r="R24" s="216"/>
      <c r="S24" s="216"/>
      <c r="T24" s="677" t="s">
        <v>764</v>
      </c>
      <c r="U24" s="678"/>
      <c r="V24" s="679" t="s">
        <v>765</v>
      </c>
      <c r="W24" s="680"/>
      <c r="X24" s="681" t="s">
        <v>764</v>
      </c>
      <c r="Y24" s="682"/>
      <c r="Z24" s="683" t="s">
        <v>765</v>
      </c>
      <c r="AA24" s="684"/>
      <c r="AB24" s="685" t="s">
        <v>766</v>
      </c>
      <c r="AC24" s="686"/>
      <c r="AD24" s="446" t="s">
        <v>767</v>
      </c>
      <c r="AE24" s="447" t="s">
        <v>768</v>
      </c>
      <c r="AF24" s="672" t="s">
        <v>769</v>
      </c>
      <c r="AG24" s="673"/>
      <c r="AH24" s="674"/>
      <c r="AI24" s="675" t="s">
        <v>770</v>
      </c>
      <c r="AJ24" s="676"/>
      <c r="AK24" s="193"/>
      <c r="AL24" s="201"/>
      <c r="AM24" s="201"/>
      <c r="AN24" s="201"/>
      <c r="AO24" s="201"/>
      <c r="AP24" s="201"/>
      <c r="AQ24" s="201"/>
      <c r="AR24" s="201"/>
      <c r="AS24" s="201"/>
      <c r="AT24" s="201"/>
      <c r="AU24" s="201"/>
      <c r="AV24" s="202"/>
      <c r="AW24" s="193"/>
      <c r="AX24" s="193"/>
      <c r="AY24" s="193"/>
      <c r="AZ24" s="193"/>
    </row>
    <row r="25" spans="1:52" ht="27.5" thickBot="1">
      <c r="A25" s="202">
        <v>1</v>
      </c>
      <c r="B25" s="206">
        <v>0.4</v>
      </c>
      <c r="C25" s="201">
        <v>0.4</v>
      </c>
      <c r="D25" s="201">
        <v>0.47</v>
      </c>
      <c r="E25" s="201">
        <v>0.47</v>
      </c>
      <c r="F25" s="201">
        <v>0.47</v>
      </c>
      <c r="G25" s="201">
        <v>0.2</v>
      </c>
      <c r="H25" s="201"/>
      <c r="I25" s="207" t="s">
        <v>32</v>
      </c>
      <c r="J25" s="208" t="s">
        <v>33</v>
      </c>
      <c r="K25" s="201"/>
      <c r="L25" s="201"/>
      <c r="M25" s="201"/>
      <c r="N25" s="201"/>
      <c r="O25" s="201"/>
      <c r="P25" s="193">
        <v>1</v>
      </c>
      <c r="Q25" s="209" t="s">
        <v>700</v>
      </c>
      <c r="R25" s="448" t="s">
        <v>762</v>
      </c>
      <c r="S25" s="449" t="s">
        <v>771</v>
      </c>
      <c r="T25" s="450">
        <v>35</v>
      </c>
      <c r="U25" s="451">
        <v>0.2</v>
      </c>
      <c r="V25" s="452">
        <v>40</v>
      </c>
      <c r="W25" s="451">
        <v>0.2</v>
      </c>
      <c r="X25" s="453"/>
      <c r="Y25" s="452"/>
      <c r="Z25" s="452"/>
      <c r="AA25" s="454"/>
      <c r="AB25" s="455"/>
      <c r="AC25" s="456"/>
      <c r="AD25" s="457"/>
      <c r="AE25" s="458"/>
      <c r="AF25" s="459"/>
      <c r="AG25" s="460"/>
      <c r="AH25" s="456"/>
      <c r="AI25" s="450"/>
      <c r="AJ25" s="456"/>
      <c r="AK25" s="461" t="s">
        <v>772</v>
      </c>
      <c r="AL25" s="201"/>
      <c r="AM25" s="201"/>
      <c r="AN25" s="201"/>
      <c r="AO25" s="201"/>
      <c r="AP25" s="201"/>
      <c r="AQ25" s="201"/>
      <c r="AR25" s="201"/>
      <c r="AS25" s="201"/>
      <c r="AT25" s="201"/>
      <c r="AU25" s="201"/>
      <c r="AV25" s="202"/>
      <c r="AW25" s="193"/>
      <c r="AX25" s="193"/>
      <c r="AY25" s="193"/>
      <c r="AZ25" s="193"/>
    </row>
    <row r="26" spans="1:52" ht="27">
      <c r="A26" s="193"/>
      <c r="B26" s="199"/>
      <c r="C26" s="201"/>
      <c r="D26" s="201"/>
      <c r="E26" s="201"/>
      <c r="F26" s="201"/>
      <c r="G26" s="201"/>
      <c r="H26" s="201"/>
      <c r="I26" s="210" t="s">
        <v>34</v>
      </c>
      <c r="J26" s="211">
        <v>8.1</v>
      </c>
      <c r="K26" s="201"/>
      <c r="L26" s="201"/>
      <c r="M26" s="201"/>
      <c r="N26" s="201"/>
      <c r="O26" s="201"/>
      <c r="P26" s="193">
        <v>2</v>
      </c>
      <c r="Q26" s="209" t="s">
        <v>701</v>
      </c>
      <c r="R26" s="448" t="s">
        <v>761</v>
      </c>
      <c r="S26" s="449" t="s">
        <v>771</v>
      </c>
      <c r="T26" s="462"/>
      <c r="U26" s="448"/>
      <c r="V26" s="463"/>
      <c r="W26" s="448"/>
      <c r="X26" s="462">
        <v>0.47199999999999998</v>
      </c>
      <c r="Y26" s="448">
        <v>38.5</v>
      </c>
      <c r="Z26" s="463">
        <v>0.47199999999999998</v>
      </c>
      <c r="AA26" s="464">
        <v>33.5</v>
      </c>
      <c r="AB26" s="465"/>
      <c r="AC26" s="464"/>
      <c r="AD26" s="466"/>
      <c r="AE26" s="467"/>
      <c r="AF26" s="468"/>
      <c r="AG26" s="463"/>
      <c r="AH26" s="464"/>
      <c r="AI26" s="462"/>
      <c r="AJ26" s="464"/>
      <c r="AK26" s="461" t="s">
        <v>772</v>
      </c>
      <c r="AL26" s="201"/>
      <c r="AM26" s="201"/>
      <c r="AN26" s="201"/>
      <c r="AO26" s="201"/>
      <c r="AP26" s="201"/>
      <c r="AQ26" s="201"/>
      <c r="AR26" s="201"/>
      <c r="AS26" s="201"/>
      <c r="AT26" s="201"/>
      <c r="AU26" s="201"/>
      <c r="AV26" s="202"/>
      <c r="AW26" s="193"/>
      <c r="AX26" s="193"/>
      <c r="AY26" s="193"/>
      <c r="AZ26" s="193"/>
    </row>
    <row r="27" spans="1:52" ht="15">
      <c r="A27" s="193"/>
      <c r="B27" s="199"/>
      <c r="C27" s="201"/>
      <c r="D27" s="201"/>
      <c r="E27" s="201"/>
      <c r="F27" s="201"/>
      <c r="G27" s="201"/>
      <c r="H27" s="201"/>
      <c r="I27" s="211" t="s">
        <v>35</v>
      </c>
      <c r="J27" s="211">
        <v>6.9</v>
      </c>
      <c r="K27" s="201"/>
      <c r="L27" s="201"/>
      <c r="M27" s="201"/>
      <c r="N27" s="201"/>
      <c r="O27" s="201"/>
      <c r="P27" s="193">
        <v>3</v>
      </c>
      <c r="Q27" s="209" t="s">
        <v>704</v>
      </c>
      <c r="R27" s="448" t="s">
        <v>703</v>
      </c>
      <c r="S27" s="469" t="s">
        <v>773</v>
      </c>
      <c r="T27" s="470"/>
      <c r="U27" s="469"/>
      <c r="V27" s="463"/>
      <c r="W27" s="448"/>
      <c r="X27" s="462"/>
      <c r="Y27" s="463"/>
      <c r="Z27" s="463"/>
      <c r="AA27" s="464"/>
      <c r="AB27" s="465">
        <v>0.3</v>
      </c>
      <c r="AC27" s="464">
        <v>102.2</v>
      </c>
      <c r="AD27" s="466"/>
      <c r="AE27" s="467"/>
      <c r="AF27" s="468"/>
      <c r="AG27" s="463"/>
      <c r="AH27" s="464"/>
      <c r="AI27" s="462"/>
      <c r="AJ27" s="464"/>
      <c r="AK27" s="471" t="s">
        <v>492</v>
      </c>
      <c r="AL27" s="201"/>
      <c r="AM27" s="201"/>
      <c r="AN27" s="201"/>
      <c r="AO27" s="201"/>
      <c r="AP27" s="201"/>
      <c r="AQ27" s="201"/>
      <c r="AR27" s="201"/>
      <c r="AS27" s="201"/>
      <c r="AT27" s="201"/>
      <c r="AU27" s="201"/>
      <c r="AV27" s="202"/>
      <c r="AW27" s="193"/>
      <c r="AX27" s="193"/>
      <c r="AY27" s="193"/>
      <c r="AZ27" s="193"/>
    </row>
    <row r="28" spans="1:52">
      <c r="A28" s="193"/>
      <c r="B28" s="199"/>
      <c r="C28" s="201"/>
      <c r="D28" s="201"/>
      <c r="E28" s="201"/>
      <c r="F28" s="201"/>
      <c r="G28" s="201"/>
      <c r="H28" s="201"/>
      <c r="I28" s="211" t="s">
        <v>36</v>
      </c>
      <c r="J28" s="211">
        <v>8.5</v>
      </c>
      <c r="K28" s="201"/>
      <c r="L28" s="201"/>
      <c r="M28" s="201"/>
      <c r="N28" s="201"/>
      <c r="O28" s="201"/>
      <c r="P28" s="193">
        <v>4</v>
      </c>
      <c r="Q28" s="209" t="s">
        <v>702</v>
      </c>
      <c r="R28" s="469" t="s">
        <v>38</v>
      </c>
      <c r="S28" s="469" t="s">
        <v>774</v>
      </c>
      <c r="T28" s="470"/>
      <c r="U28" s="469"/>
      <c r="V28" s="209"/>
      <c r="W28" s="469"/>
      <c r="X28" s="470"/>
      <c r="Y28" s="209"/>
      <c r="Z28" s="209"/>
      <c r="AA28" s="472"/>
      <c r="AB28" s="471"/>
      <c r="AC28" s="472"/>
      <c r="AD28" s="473">
        <v>2.1</v>
      </c>
      <c r="AE28" s="474"/>
      <c r="AF28" s="475"/>
      <c r="AG28" s="209"/>
      <c r="AH28" s="472"/>
      <c r="AI28" s="470"/>
      <c r="AJ28" s="472"/>
      <c r="AK28" s="471" t="s">
        <v>493</v>
      </c>
      <c r="AL28" s="201"/>
      <c r="AM28" s="201"/>
      <c r="AN28" s="201"/>
      <c r="AO28" s="201"/>
      <c r="AP28" s="201"/>
      <c r="AQ28" s="201"/>
      <c r="AR28" s="201"/>
      <c r="AS28" s="201"/>
      <c r="AT28" s="201"/>
      <c r="AU28" s="201"/>
      <c r="AV28" s="202"/>
      <c r="AW28" s="193"/>
      <c r="AX28" s="193"/>
      <c r="AY28" s="193"/>
      <c r="AZ28" s="193"/>
    </row>
    <row r="29" spans="1:52" ht="15.5" thickBot="1">
      <c r="A29" s="193"/>
      <c r="B29" s="212"/>
      <c r="C29" s="213"/>
      <c r="D29" s="213"/>
      <c r="E29" s="213"/>
      <c r="F29" s="213"/>
      <c r="G29" s="213"/>
      <c r="H29" s="213"/>
      <c r="I29" s="211" t="s">
        <v>37</v>
      </c>
      <c r="J29" s="211">
        <v>8.6</v>
      </c>
      <c r="K29" s="213"/>
      <c r="L29" s="213"/>
      <c r="M29" s="213"/>
      <c r="N29" s="213"/>
      <c r="O29" s="213"/>
      <c r="P29" s="193">
        <v>5</v>
      </c>
      <c r="Q29" s="209" t="s">
        <v>697</v>
      </c>
      <c r="R29" s="469" t="s">
        <v>698</v>
      </c>
      <c r="S29" s="469" t="s">
        <v>775</v>
      </c>
      <c r="T29" s="470"/>
      <c r="U29" s="469"/>
      <c r="V29" s="209"/>
      <c r="W29" s="469"/>
      <c r="X29" s="470"/>
      <c r="Y29" s="209"/>
      <c r="Z29" s="209"/>
      <c r="AA29" s="472"/>
      <c r="AB29" s="471"/>
      <c r="AC29" s="472"/>
      <c r="AD29" s="473"/>
      <c r="AE29" s="476">
        <v>98</v>
      </c>
      <c r="AF29" s="475"/>
      <c r="AG29" s="477"/>
      <c r="AH29" s="478"/>
      <c r="AI29" s="470"/>
      <c r="AJ29" s="472"/>
      <c r="AK29" s="471" t="s">
        <v>713</v>
      </c>
      <c r="AL29" s="213"/>
      <c r="AM29" s="213"/>
      <c r="AN29" s="213"/>
      <c r="AO29" s="213"/>
      <c r="AP29" s="213"/>
      <c r="AQ29" s="213"/>
      <c r="AR29" s="213"/>
      <c r="AS29" s="213"/>
      <c r="AT29" s="213"/>
      <c r="AU29" s="213"/>
      <c r="AV29" s="214"/>
      <c r="AW29" s="193"/>
      <c r="AX29" s="193"/>
      <c r="AY29" s="193"/>
      <c r="AZ29" s="193"/>
    </row>
    <row r="30" spans="1:52" ht="15">
      <c r="A30" s="193"/>
      <c r="B30" s="198"/>
      <c r="C30" s="193"/>
      <c r="D30" s="193"/>
      <c r="E30" s="193"/>
      <c r="F30" s="193"/>
      <c r="G30" s="193"/>
      <c r="H30" s="193"/>
      <c r="I30" s="211" t="s">
        <v>39</v>
      </c>
      <c r="J30" s="211">
        <v>8.1999999999999993</v>
      </c>
      <c r="K30" s="193"/>
      <c r="L30" s="193"/>
      <c r="M30" s="193"/>
      <c r="N30" s="193"/>
      <c r="O30" s="193"/>
      <c r="P30" s="193">
        <v>6</v>
      </c>
      <c r="Q30" s="209" t="s">
        <v>728</v>
      </c>
      <c r="R30" s="469" t="s">
        <v>737</v>
      </c>
      <c r="S30" s="469" t="s">
        <v>776</v>
      </c>
      <c r="T30" s="470"/>
      <c r="U30" s="469"/>
      <c r="V30" s="209"/>
      <c r="W30" s="469"/>
      <c r="X30" s="470"/>
      <c r="Y30" s="209"/>
      <c r="Z30" s="209"/>
      <c r="AA30" s="472"/>
      <c r="AB30" s="471"/>
      <c r="AC30" s="472"/>
      <c r="AD30" s="473"/>
      <c r="AE30" s="474"/>
      <c r="AF30" s="475"/>
      <c r="AG30" s="209"/>
      <c r="AH30" s="472"/>
      <c r="AI30" s="470">
        <v>0.34560000000000002</v>
      </c>
      <c r="AJ30" s="472">
        <v>5.2999999999999998E-4</v>
      </c>
      <c r="AK30" s="471" t="s">
        <v>699</v>
      </c>
      <c r="AL30" s="193"/>
      <c r="AM30" s="193"/>
      <c r="AN30" s="193"/>
      <c r="AO30" s="193"/>
      <c r="AP30" s="193"/>
      <c r="AQ30" s="193"/>
      <c r="AR30" s="193"/>
      <c r="AS30" s="193"/>
      <c r="AT30" s="193"/>
      <c r="AU30" s="193"/>
      <c r="AV30" s="193"/>
      <c r="AW30" s="193"/>
      <c r="AX30" s="193"/>
      <c r="AY30" s="193"/>
      <c r="AZ30" s="193"/>
    </row>
    <row r="31" spans="1:52" ht="15">
      <c r="A31" s="193"/>
      <c r="B31" s="198"/>
      <c r="C31" s="193"/>
      <c r="D31" s="193"/>
      <c r="E31" s="193"/>
      <c r="F31" s="193"/>
      <c r="G31" s="193"/>
      <c r="H31" s="193"/>
      <c r="I31" s="211" t="s">
        <v>40</v>
      </c>
      <c r="J31" s="211">
        <v>7.6</v>
      </c>
      <c r="K31" s="193"/>
      <c r="L31" s="193"/>
      <c r="M31" s="193"/>
      <c r="N31" s="193"/>
      <c r="O31" s="193"/>
      <c r="P31" s="193">
        <v>7</v>
      </c>
      <c r="Q31" s="209" t="s">
        <v>729</v>
      </c>
      <c r="R31" s="469" t="s">
        <v>738</v>
      </c>
      <c r="S31" s="469" t="s">
        <v>776</v>
      </c>
      <c r="T31" s="470"/>
      <c r="U31" s="469"/>
      <c r="V31" s="209"/>
      <c r="W31" s="469"/>
      <c r="X31" s="470"/>
      <c r="Y31" s="209"/>
      <c r="Z31" s="209"/>
      <c r="AA31" s="472"/>
      <c r="AB31" s="471"/>
      <c r="AC31" s="472"/>
      <c r="AD31" s="473"/>
      <c r="AE31" s="474"/>
      <c r="AF31" s="475"/>
      <c r="AG31" s="209"/>
      <c r="AH31" s="472"/>
      <c r="AI31" s="470">
        <v>0.59819999999999995</v>
      </c>
      <c r="AJ31" s="472">
        <v>5.0000000000000001E-4</v>
      </c>
      <c r="AK31" s="471" t="s">
        <v>699</v>
      </c>
      <c r="AL31" s="193"/>
      <c r="AM31" s="193"/>
      <c r="AN31" s="193"/>
      <c r="AO31" s="193"/>
      <c r="AP31" s="193"/>
      <c r="AQ31" s="193"/>
      <c r="AR31" s="193"/>
      <c r="AS31" s="193"/>
      <c r="AT31" s="193"/>
      <c r="AU31" s="193"/>
      <c r="AV31" s="193"/>
      <c r="AW31" s="193"/>
      <c r="AX31" s="193"/>
      <c r="AY31" s="193"/>
      <c r="AZ31" s="193"/>
    </row>
    <row r="32" spans="1:52" ht="15">
      <c r="A32" s="193"/>
      <c r="B32" s="198"/>
      <c r="C32" s="193"/>
      <c r="D32" s="193"/>
      <c r="E32" s="193"/>
      <c r="F32" s="193"/>
      <c r="G32" s="193"/>
      <c r="H32" s="193"/>
      <c r="I32" s="211" t="s">
        <v>41</v>
      </c>
      <c r="J32" s="211">
        <v>5.7</v>
      </c>
      <c r="K32" s="193"/>
      <c r="L32" s="193"/>
      <c r="M32" s="193"/>
      <c r="N32" s="193"/>
      <c r="O32" s="193"/>
      <c r="P32" s="193">
        <v>8</v>
      </c>
      <c r="Q32" s="209" t="s">
        <v>730</v>
      </c>
      <c r="R32" s="469" t="s">
        <v>739</v>
      </c>
      <c r="S32" s="469" t="s">
        <v>776</v>
      </c>
      <c r="T32" s="470"/>
      <c r="U32" s="469"/>
      <c r="V32" s="209"/>
      <c r="W32" s="469"/>
      <c r="X32" s="470"/>
      <c r="Y32" s="209"/>
      <c r="Z32" s="209"/>
      <c r="AA32" s="472"/>
      <c r="AB32" s="471"/>
      <c r="AC32" s="472"/>
      <c r="AD32" s="473"/>
      <c r="AE32" s="474"/>
      <c r="AF32" s="475"/>
      <c r="AG32" s="209"/>
      <c r="AH32" s="472"/>
      <c r="AI32" s="470">
        <v>0.64829999999999999</v>
      </c>
      <c r="AJ32" s="472">
        <v>4.4999999999999999E-4</v>
      </c>
      <c r="AK32" s="471" t="s">
        <v>699</v>
      </c>
      <c r="AL32" s="193"/>
      <c r="AM32" s="193"/>
      <c r="AN32" s="193"/>
      <c r="AO32" s="193"/>
      <c r="AP32" s="193"/>
      <c r="AQ32" s="193"/>
      <c r="AR32" s="193"/>
      <c r="AS32" s="193"/>
      <c r="AT32" s="193"/>
      <c r="AU32" s="193"/>
      <c r="AV32" s="193"/>
      <c r="AW32" s="193"/>
      <c r="AX32" s="193"/>
      <c r="AY32" s="193"/>
      <c r="AZ32" s="193"/>
    </row>
    <row r="33" spans="1:52" ht="15">
      <c r="A33" s="193"/>
      <c r="B33" s="198"/>
      <c r="C33" s="193"/>
      <c r="D33" s="193"/>
      <c r="E33" s="193"/>
      <c r="F33" s="193"/>
      <c r="G33" s="193"/>
      <c r="H33" s="193"/>
      <c r="I33" s="211" t="s">
        <v>42</v>
      </c>
      <c r="J33" s="211">
        <v>7.8</v>
      </c>
      <c r="K33" s="193"/>
      <c r="L33" s="193"/>
      <c r="M33" s="193"/>
      <c r="N33" s="193"/>
      <c r="O33" s="193"/>
      <c r="P33" s="193">
        <v>9</v>
      </c>
      <c r="Q33" s="209" t="s">
        <v>731</v>
      </c>
      <c r="R33" s="469" t="s">
        <v>740</v>
      </c>
      <c r="S33" s="469" t="s">
        <v>776</v>
      </c>
      <c r="T33" s="470"/>
      <c r="U33" s="469"/>
      <c r="V33" s="209"/>
      <c r="W33" s="469"/>
      <c r="X33" s="470"/>
      <c r="Y33" s="209"/>
      <c r="Z33" s="209"/>
      <c r="AA33" s="472"/>
      <c r="AB33" s="471"/>
      <c r="AC33" s="472"/>
      <c r="AD33" s="473"/>
      <c r="AE33" s="474"/>
      <c r="AF33" s="475"/>
      <c r="AG33" s="209"/>
      <c r="AH33" s="472"/>
      <c r="AI33" s="470">
        <v>0.69199999999999995</v>
      </c>
      <c r="AJ33" s="472">
        <v>3.4000000000000002E-4</v>
      </c>
      <c r="AK33" s="471" t="s">
        <v>699</v>
      </c>
      <c r="AL33" s="193"/>
      <c r="AM33" s="193"/>
      <c r="AN33" s="193"/>
      <c r="AO33" s="193"/>
      <c r="AP33" s="193"/>
      <c r="AQ33" s="193"/>
      <c r="AR33" s="193"/>
      <c r="AS33" s="193"/>
      <c r="AT33" s="193"/>
      <c r="AU33" s="193"/>
      <c r="AV33" s="193"/>
      <c r="AW33" s="193"/>
      <c r="AX33" s="193"/>
      <c r="AY33" s="193"/>
      <c r="AZ33" s="193"/>
    </row>
    <row r="34" spans="1:52" ht="15">
      <c r="A34" s="193"/>
      <c r="B34" s="198"/>
      <c r="C34" s="193"/>
      <c r="D34" s="193"/>
      <c r="E34" s="193"/>
      <c r="F34" s="193"/>
      <c r="G34" s="193"/>
      <c r="H34" s="193"/>
      <c r="I34" s="211" t="s">
        <v>43</v>
      </c>
      <c r="J34" s="211">
        <v>6</v>
      </c>
      <c r="K34" s="193"/>
      <c r="L34" s="193"/>
      <c r="M34" s="193"/>
      <c r="N34" s="193"/>
      <c r="O34" s="193"/>
      <c r="P34" s="193">
        <v>10</v>
      </c>
      <c r="Q34" s="209" t="s">
        <v>732</v>
      </c>
      <c r="R34" s="469" t="s">
        <v>741</v>
      </c>
      <c r="S34" s="469" t="s">
        <v>776</v>
      </c>
      <c r="T34" s="470"/>
      <c r="U34" s="469"/>
      <c r="V34" s="209"/>
      <c r="W34" s="469"/>
      <c r="X34" s="470"/>
      <c r="Y34" s="209"/>
      <c r="Z34" s="209"/>
      <c r="AA34" s="472"/>
      <c r="AB34" s="471"/>
      <c r="AC34" s="472"/>
      <c r="AD34" s="473"/>
      <c r="AE34" s="474"/>
      <c r="AF34" s="475"/>
      <c r="AG34" s="209"/>
      <c r="AH34" s="472"/>
      <c r="AI34" s="470">
        <v>0.64700000000000002</v>
      </c>
      <c r="AJ34" s="472">
        <v>1.6000000000000001E-4</v>
      </c>
      <c r="AK34" s="471" t="s">
        <v>699</v>
      </c>
      <c r="AL34" s="193"/>
      <c r="AM34" s="193"/>
      <c r="AN34" s="193"/>
      <c r="AO34" s="193"/>
      <c r="AP34" s="193"/>
      <c r="AQ34" s="193"/>
      <c r="AR34" s="193"/>
      <c r="AS34" s="193"/>
      <c r="AT34" s="193"/>
      <c r="AU34" s="193"/>
      <c r="AV34" s="193"/>
      <c r="AW34" s="193"/>
      <c r="AX34" s="193"/>
      <c r="AY34" s="193"/>
      <c r="AZ34" s="193"/>
    </row>
    <row r="35" spans="1:52" ht="15">
      <c r="A35" s="193"/>
      <c r="B35" s="198"/>
      <c r="C35" s="193"/>
      <c r="D35" s="193"/>
      <c r="E35" s="193"/>
      <c r="F35" s="193"/>
      <c r="G35" s="193"/>
      <c r="H35" s="193"/>
      <c r="I35" s="211" t="s">
        <v>44</v>
      </c>
      <c r="J35" s="211">
        <v>8.1999999999999993</v>
      </c>
      <c r="K35" s="193"/>
      <c r="L35" s="193"/>
      <c r="M35" s="193"/>
      <c r="N35" s="193"/>
      <c r="O35" s="193"/>
      <c r="P35" s="193">
        <v>11</v>
      </c>
      <c r="Q35" s="209" t="s">
        <v>733</v>
      </c>
      <c r="R35" s="469" t="s">
        <v>742</v>
      </c>
      <c r="S35" s="469" t="s">
        <v>776</v>
      </c>
      <c r="T35" s="470"/>
      <c r="U35" s="469"/>
      <c r="V35" s="209"/>
      <c r="W35" s="469"/>
      <c r="X35" s="470"/>
      <c r="Y35" s="209"/>
      <c r="Z35" s="209"/>
      <c r="AA35" s="472"/>
      <c r="AB35" s="471"/>
      <c r="AC35" s="472"/>
      <c r="AD35" s="473"/>
      <c r="AE35" s="474"/>
      <c r="AF35" s="475"/>
      <c r="AG35" s="209"/>
      <c r="AH35" s="472"/>
      <c r="AI35" s="470">
        <v>0.76890000000000003</v>
      </c>
      <c r="AJ35" s="472">
        <v>1.2999999999999999E-4</v>
      </c>
      <c r="AK35" s="471" t="s">
        <v>699</v>
      </c>
      <c r="AL35" s="193"/>
      <c r="AM35" s="193"/>
      <c r="AN35" s="193"/>
      <c r="AO35" s="193"/>
      <c r="AP35" s="193"/>
      <c r="AQ35" s="193"/>
      <c r="AR35" s="193"/>
      <c r="AS35" s="193"/>
      <c r="AT35" s="193"/>
      <c r="AU35" s="193"/>
      <c r="AV35" s="193"/>
      <c r="AW35" s="193"/>
      <c r="AX35" s="193"/>
      <c r="AY35" s="193"/>
      <c r="AZ35" s="193"/>
    </row>
    <row r="36" spans="1:52" ht="15">
      <c r="A36" s="193"/>
      <c r="B36" s="198"/>
      <c r="C36" s="193"/>
      <c r="D36" s="193"/>
      <c r="E36" s="193"/>
      <c r="F36" s="193"/>
      <c r="G36" s="193"/>
      <c r="H36" s="193"/>
      <c r="I36" s="211" t="s">
        <v>45</v>
      </c>
      <c r="J36" s="211">
        <v>8.6999999999999993</v>
      </c>
      <c r="K36" s="193"/>
      <c r="L36" s="193"/>
      <c r="M36" s="193"/>
      <c r="N36" s="193"/>
      <c r="O36" s="193"/>
      <c r="P36" s="193">
        <v>12</v>
      </c>
      <c r="Q36" s="209" t="s">
        <v>734</v>
      </c>
      <c r="R36" s="469" t="s">
        <v>743</v>
      </c>
      <c r="S36" s="469" t="s">
        <v>776</v>
      </c>
      <c r="T36" s="470"/>
      <c r="U36" s="469"/>
      <c r="V36" s="209"/>
      <c r="W36" s="469"/>
      <c r="X36" s="470"/>
      <c r="Y36" s="209"/>
      <c r="Z36" s="209"/>
      <c r="AA36" s="472"/>
      <c r="AB36" s="471"/>
      <c r="AC36" s="472"/>
      <c r="AD36" s="473"/>
      <c r="AE36" s="474"/>
      <c r="AF36" s="475"/>
      <c r="AG36" s="209"/>
      <c r="AH36" s="472"/>
      <c r="AI36" s="470">
        <v>0.78969999999999996</v>
      </c>
      <c r="AJ36" s="472">
        <v>1.1E-4</v>
      </c>
      <c r="AK36" s="471" t="s">
        <v>699</v>
      </c>
      <c r="AL36" s="193"/>
      <c r="AM36" s="193"/>
      <c r="AN36" s="193"/>
      <c r="AO36" s="193"/>
      <c r="AP36" s="193"/>
      <c r="AQ36" s="193"/>
      <c r="AR36" s="193"/>
      <c r="AS36" s="193"/>
      <c r="AT36" s="193"/>
      <c r="AU36" s="193"/>
      <c r="AV36" s="193"/>
      <c r="AW36" s="193"/>
      <c r="AX36" s="193"/>
      <c r="AY36" s="193"/>
      <c r="AZ36" s="193"/>
    </row>
    <row r="37" spans="1:52" ht="15">
      <c r="A37" s="193"/>
      <c r="B37" s="198"/>
      <c r="C37" s="193"/>
      <c r="D37" s="193"/>
      <c r="E37" s="193"/>
      <c r="F37" s="193"/>
      <c r="G37" s="193"/>
      <c r="H37" s="193"/>
      <c r="I37" s="211" t="s">
        <v>47</v>
      </c>
      <c r="J37" s="211">
        <v>10.3</v>
      </c>
      <c r="K37" s="193"/>
      <c r="L37" s="193"/>
      <c r="M37" s="193"/>
      <c r="N37" s="193"/>
      <c r="O37" s="193"/>
      <c r="P37" s="193">
        <v>13</v>
      </c>
      <c r="Q37" s="209" t="s">
        <v>735</v>
      </c>
      <c r="R37" s="469" t="s">
        <v>744</v>
      </c>
      <c r="S37" s="469" t="s">
        <v>776</v>
      </c>
      <c r="T37" s="470"/>
      <c r="U37" s="469"/>
      <c r="V37" s="209"/>
      <c r="W37" s="469"/>
      <c r="X37" s="470"/>
      <c r="Y37" s="209"/>
      <c r="Z37" s="209"/>
      <c r="AA37" s="472"/>
      <c r="AB37" s="471"/>
      <c r="AC37" s="472"/>
      <c r="AD37" s="473"/>
      <c r="AE37" s="474"/>
      <c r="AF37" s="475"/>
      <c r="AG37" s="209"/>
      <c r="AH37" s="472"/>
      <c r="AI37" s="470">
        <v>0.80720000000000003</v>
      </c>
      <c r="AJ37" s="472">
        <v>8.0000000000000007E-5</v>
      </c>
      <c r="AK37" s="471" t="s">
        <v>699</v>
      </c>
      <c r="AL37" s="193"/>
      <c r="AM37" s="193"/>
      <c r="AN37" s="193"/>
      <c r="AO37" s="193"/>
      <c r="AP37" s="193"/>
      <c r="AQ37" s="193"/>
      <c r="AR37" s="193"/>
      <c r="AS37" s="193"/>
      <c r="AT37" s="193"/>
      <c r="AU37" s="193"/>
      <c r="AV37" s="193"/>
      <c r="AW37" s="193"/>
      <c r="AX37" s="193"/>
      <c r="AY37" s="193"/>
      <c r="AZ37" s="193"/>
    </row>
    <row r="38" spans="1:52" ht="15">
      <c r="A38" s="193"/>
      <c r="B38" s="198"/>
      <c r="C38" s="193"/>
      <c r="D38" s="193"/>
      <c r="E38" s="193"/>
      <c r="F38" s="193"/>
      <c r="G38" s="193"/>
      <c r="H38" s="193"/>
      <c r="I38" s="211" t="s">
        <v>48</v>
      </c>
      <c r="J38" s="211">
        <v>6</v>
      </c>
      <c r="K38" s="193"/>
      <c r="L38" s="193"/>
      <c r="M38" s="193"/>
      <c r="N38" s="193"/>
      <c r="O38" s="193"/>
      <c r="P38" s="193">
        <v>14</v>
      </c>
      <c r="Q38" s="209" t="s">
        <v>707</v>
      </c>
      <c r="R38" s="469" t="s">
        <v>745</v>
      </c>
      <c r="S38" s="469" t="s">
        <v>776</v>
      </c>
      <c r="T38" s="470"/>
      <c r="U38" s="469"/>
      <c r="V38" s="209"/>
      <c r="W38" s="469"/>
      <c r="X38" s="470"/>
      <c r="Y38" s="209"/>
      <c r="Z38" s="209"/>
      <c r="AA38" s="472"/>
      <c r="AB38" s="471"/>
      <c r="AC38" s="472"/>
      <c r="AD38" s="473"/>
      <c r="AE38" s="474"/>
      <c r="AF38" s="475"/>
      <c r="AG38" s="209"/>
      <c r="AH38" s="472"/>
      <c r="AI38" s="470">
        <v>0.81069999999999998</v>
      </c>
      <c r="AJ38" s="472">
        <v>2.1000000000000001E-4</v>
      </c>
      <c r="AK38" s="471" t="s">
        <v>699</v>
      </c>
      <c r="AL38" s="193"/>
      <c r="AM38" s="193"/>
      <c r="AN38" s="193"/>
      <c r="AO38" s="193"/>
      <c r="AP38" s="193"/>
      <c r="AQ38" s="193"/>
      <c r="AR38" s="193"/>
      <c r="AS38" s="193"/>
      <c r="AT38" s="193"/>
      <c r="AU38" s="193"/>
      <c r="AV38" s="193"/>
      <c r="AW38" s="193"/>
      <c r="AX38" s="193"/>
      <c r="AY38" s="193"/>
      <c r="AZ38" s="193"/>
    </row>
    <row r="39" spans="1:52" ht="30">
      <c r="A39" s="193"/>
      <c r="B39" s="198"/>
      <c r="C39" s="193"/>
      <c r="D39" s="193"/>
      <c r="E39" s="193"/>
      <c r="F39" s="193"/>
      <c r="G39" s="193"/>
      <c r="H39" s="193"/>
      <c r="I39" s="211" t="s">
        <v>49</v>
      </c>
      <c r="J39" s="211">
        <v>8.9</v>
      </c>
      <c r="K39" s="193"/>
      <c r="L39" s="193"/>
      <c r="M39" s="193"/>
      <c r="N39" s="193"/>
      <c r="O39" s="193"/>
      <c r="P39" s="193">
        <v>15</v>
      </c>
      <c r="Q39" s="209" t="s">
        <v>715</v>
      </c>
      <c r="R39" s="449" t="s">
        <v>706</v>
      </c>
      <c r="S39" s="449" t="s">
        <v>777</v>
      </c>
      <c r="T39" s="479"/>
      <c r="U39" s="449"/>
      <c r="V39" s="445"/>
      <c r="W39" s="449"/>
      <c r="X39" s="479"/>
      <c r="Y39" s="445"/>
      <c r="Z39" s="445"/>
      <c r="AA39" s="480"/>
      <c r="AB39" s="461"/>
      <c r="AC39" s="480"/>
      <c r="AD39" s="481"/>
      <c r="AE39" s="482"/>
      <c r="AF39" s="483">
        <v>78</v>
      </c>
      <c r="AG39" s="445">
        <v>1.25</v>
      </c>
      <c r="AH39" s="480">
        <v>16.57</v>
      </c>
      <c r="AI39" s="479"/>
      <c r="AJ39" s="480"/>
      <c r="AK39" s="461" t="s">
        <v>705</v>
      </c>
      <c r="AL39" s="193"/>
      <c r="AM39" s="193"/>
      <c r="AN39" s="193"/>
      <c r="AO39" s="193"/>
      <c r="AP39" s="193"/>
      <c r="AQ39" s="193"/>
      <c r="AR39" s="193"/>
      <c r="AS39" s="193"/>
      <c r="AT39" s="193"/>
      <c r="AU39" s="193"/>
      <c r="AV39" s="193"/>
      <c r="AW39" s="193"/>
      <c r="AX39" s="193"/>
      <c r="AY39" s="193"/>
      <c r="AZ39" s="193"/>
    </row>
    <row r="40" spans="1:52" ht="15">
      <c r="A40" s="193"/>
      <c r="B40" s="198"/>
      <c r="C40" s="193"/>
      <c r="D40" s="193"/>
      <c r="E40" s="193"/>
      <c r="F40" s="193"/>
      <c r="G40" s="193"/>
      <c r="H40" s="193"/>
      <c r="I40" s="211" t="s">
        <v>50</v>
      </c>
      <c r="J40" s="211">
        <v>8.9</v>
      </c>
      <c r="K40" s="193"/>
      <c r="L40" s="193"/>
      <c r="M40" s="193"/>
      <c r="N40" s="193"/>
      <c r="O40" s="193"/>
      <c r="P40" s="193">
        <v>16</v>
      </c>
      <c r="Q40" s="209" t="s">
        <v>708</v>
      </c>
      <c r="R40" s="469" t="s">
        <v>710</v>
      </c>
      <c r="S40" s="469" t="s">
        <v>776</v>
      </c>
      <c r="T40" s="470"/>
      <c r="U40" s="469"/>
      <c r="V40" s="209"/>
      <c r="W40" s="469"/>
      <c r="X40" s="470"/>
      <c r="Y40" s="209"/>
      <c r="Z40" s="209"/>
      <c r="AA40" s="472"/>
      <c r="AB40" s="471"/>
      <c r="AC40" s="472"/>
      <c r="AD40" s="473"/>
      <c r="AE40" s="474"/>
      <c r="AF40" s="475"/>
      <c r="AG40" s="209"/>
      <c r="AH40" s="472"/>
      <c r="AI40" s="470">
        <v>0.86</v>
      </c>
      <c r="AJ40" s="472">
        <v>0</v>
      </c>
      <c r="AK40" s="471" t="s">
        <v>699</v>
      </c>
      <c r="AL40" s="193"/>
      <c r="AM40" s="193"/>
      <c r="AN40" s="193"/>
      <c r="AO40" s="193"/>
      <c r="AP40" s="193"/>
      <c r="AQ40" s="193"/>
      <c r="AR40" s="193"/>
      <c r="AS40" s="193"/>
      <c r="AT40" s="193"/>
      <c r="AU40" s="193"/>
      <c r="AV40" s="193"/>
      <c r="AW40" s="193"/>
      <c r="AX40" s="193"/>
      <c r="AY40" s="193"/>
      <c r="AZ40" s="193"/>
    </row>
    <row r="41" spans="1:52" ht="15">
      <c r="A41" s="193"/>
      <c r="B41" s="198"/>
      <c r="C41" s="193"/>
      <c r="D41" s="193"/>
      <c r="E41" s="193"/>
      <c r="F41" s="193"/>
      <c r="G41" s="193"/>
      <c r="H41" s="193"/>
      <c r="I41" s="215" t="s">
        <v>51</v>
      </c>
      <c r="J41" s="211">
        <v>4.7</v>
      </c>
      <c r="K41" s="193"/>
      <c r="L41" s="193"/>
      <c r="M41" s="193"/>
      <c r="N41" s="193"/>
      <c r="O41" s="193"/>
      <c r="P41" s="193">
        <v>17</v>
      </c>
      <c r="Q41" s="209" t="s">
        <v>709</v>
      </c>
      <c r="R41" s="469" t="s">
        <v>711</v>
      </c>
      <c r="S41" s="469" t="s">
        <v>776</v>
      </c>
      <c r="T41" s="470"/>
      <c r="U41" s="469"/>
      <c r="V41" s="209"/>
      <c r="W41" s="469"/>
      <c r="X41" s="470"/>
      <c r="Y41" s="209"/>
      <c r="Z41" s="209"/>
      <c r="AA41" s="472"/>
      <c r="AB41" s="471"/>
      <c r="AC41" s="472"/>
      <c r="AD41" s="473"/>
      <c r="AE41" s="474"/>
      <c r="AF41" s="475"/>
      <c r="AG41" s="209"/>
      <c r="AH41" s="472"/>
      <c r="AI41" s="470">
        <v>0.87</v>
      </c>
      <c r="AJ41" s="472">
        <v>0</v>
      </c>
      <c r="AK41" s="471" t="s">
        <v>699</v>
      </c>
      <c r="AL41" s="193"/>
      <c r="AM41" s="193"/>
      <c r="AN41" s="193"/>
      <c r="AO41" s="193"/>
      <c r="AP41" s="193"/>
      <c r="AQ41" s="193"/>
      <c r="AR41" s="193"/>
      <c r="AS41" s="193"/>
      <c r="AT41" s="193"/>
      <c r="AU41" s="193"/>
      <c r="AV41" s="193"/>
      <c r="AW41" s="193"/>
      <c r="AX41" s="193"/>
      <c r="AY41" s="193"/>
      <c r="AZ41" s="193"/>
    </row>
    <row r="42" spans="1:52" ht="15">
      <c r="A42" s="193"/>
      <c r="B42" s="198"/>
      <c r="C42" s="193"/>
      <c r="D42" s="193"/>
      <c r="E42" s="193"/>
      <c r="F42" s="193"/>
      <c r="G42" s="193"/>
      <c r="H42" s="193"/>
      <c r="I42" s="215" t="s">
        <v>52</v>
      </c>
      <c r="J42" s="211">
        <v>4.8</v>
      </c>
      <c r="K42" s="193"/>
      <c r="L42" s="193"/>
      <c r="M42" s="193"/>
      <c r="N42" s="193"/>
      <c r="O42" s="193"/>
      <c r="P42" s="193">
        <v>18</v>
      </c>
      <c r="Q42" s="209" t="s">
        <v>714</v>
      </c>
      <c r="R42" s="469" t="s">
        <v>712</v>
      </c>
      <c r="S42" s="469" t="s">
        <v>775</v>
      </c>
      <c r="T42" s="470"/>
      <c r="U42" s="469"/>
      <c r="V42" s="209"/>
      <c r="W42" s="469"/>
      <c r="X42" s="470"/>
      <c r="Y42" s="209"/>
      <c r="Z42" s="209"/>
      <c r="AA42" s="472"/>
      <c r="AB42" s="471"/>
      <c r="AC42" s="472"/>
      <c r="AD42" s="473"/>
      <c r="AE42" s="476">
        <v>94</v>
      </c>
      <c r="AF42" s="475"/>
      <c r="AG42" s="477"/>
      <c r="AH42" s="478"/>
      <c r="AI42" s="470"/>
      <c r="AJ42" s="472"/>
      <c r="AK42" s="471" t="s">
        <v>713</v>
      </c>
      <c r="AL42" s="193"/>
      <c r="AM42" s="193"/>
      <c r="AN42" s="193"/>
      <c r="AO42" s="193"/>
      <c r="AP42" s="193"/>
      <c r="AQ42" s="193"/>
      <c r="AR42" s="193"/>
      <c r="AS42" s="193"/>
      <c r="AT42" s="193"/>
      <c r="AU42" s="193"/>
      <c r="AV42" s="193"/>
      <c r="AW42" s="193"/>
      <c r="AX42" s="193"/>
      <c r="AY42" s="193"/>
      <c r="AZ42" s="193"/>
    </row>
    <row r="43" spans="1:52">
      <c r="A43" s="193"/>
      <c r="B43" s="198"/>
      <c r="C43" s="193"/>
      <c r="D43" s="193"/>
      <c r="E43" s="193"/>
      <c r="F43" s="193"/>
      <c r="G43" s="193"/>
      <c r="H43" s="193"/>
      <c r="I43" s="211" t="s">
        <v>53</v>
      </c>
      <c r="J43" s="211">
        <v>5.9</v>
      </c>
      <c r="K43" s="193"/>
      <c r="L43" s="193"/>
      <c r="M43" s="193"/>
      <c r="N43" s="193"/>
      <c r="O43" s="193"/>
      <c r="P43" s="193">
        <v>19</v>
      </c>
      <c r="Q43" s="209" t="s">
        <v>720</v>
      </c>
      <c r="R43" s="469" t="s">
        <v>716</v>
      </c>
      <c r="S43" s="469" t="s">
        <v>778</v>
      </c>
      <c r="T43" s="470"/>
      <c r="U43" s="469"/>
      <c r="V43" s="209"/>
      <c r="W43" s="469"/>
      <c r="X43" s="470"/>
      <c r="Y43" s="209"/>
      <c r="Z43" s="209"/>
      <c r="AA43" s="472"/>
      <c r="AB43" s="471"/>
      <c r="AC43" s="472"/>
      <c r="AD43" s="473">
        <v>1.4</v>
      </c>
      <c r="AE43" s="474"/>
      <c r="AF43" s="475"/>
      <c r="AG43" s="209"/>
      <c r="AH43" s="472"/>
      <c r="AI43" s="470"/>
      <c r="AJ43" s="472"/>
      <c r="AK43" s="471" t="s">
        <v>718</v>
      </c>
      <c r="AL43" s="193"/>
      <c r="AM43" s="193"/>
      <c r="AN43" s="193"/>
      <c r="AO43" s="193"/>
      <c r="AP43" s="193"/>
      <c r="AQ43" s="193"/>
      <c r="AR43" s="193"/>
      <c r="AS43" s="193"/>
      <c r="AT43" s="193"/>
      <c r="AU43" s="193"/>
      <c r="AV43" s="193"/>
      <c r="AW43" s="193"/>
      <c r="AX43" s="193"/>
      <c r="AY43" s="193"/>
      <c r="AZ43" s="193"/>
    </row>
    <row r="44" spans="1:52">
      <c r="A44" s="193"/>
      <c r="B44" s="198"/>
      <c r="C44" s="193"/>
      <c r="D44" s="193"/>
      <c r="E44" s="193"/>
      <c r="F44" s="193"/>
      <c r="G44" s="193"/>
      <c r="H44" s="193"/>
      <c r="I44" s="211" t="s">
        <v>54</v>
      </c>
      <c r="J44" s="211">
        <v>6.9</v>
      </c>
      <c r="K44" s="193"/>
      <c r="L44" s="193"/>
      <c r="M44" s="193"/>
      <c r="N44" s="193"/>
      <c r="O44" s="193"/>
      <c r="P44" s="193">
        <v>20</v>
      </c>
      <c r="Q44" s="209" t="s">
        <v>719</v>
      </c>
      <c r="R44" s="469" t="s">
        <v>717</v>
      </c>
      <c r="S44" s="469" t="s">
        <v>778</v>
      </c>
      <c r="T44" s="470"/>
      <c r="U44" s="469"/>
      <c r="V44" s="209"/>
      <c r="W44" s="469"/>
      <c r="X44" s="470"/>
      <c r="Y44" s="209"/>
      <c r="Z44" s="209"/>
      <c r="AA44" s="472"/>
      <c r="AB44" s="471"/>
      <c r="AC44" s="472"/>
      <c r="AD44" s="473">
        <v>0.9</v>
      </c>
      <c r="AE44" s="474"/>
      <c r="AF44" s="475"/>
      <c r="AG44" s="209"/>
      <c r="AH44" s="472"/>
      <c r="AI44" s="470"/>
      <c r="AJ44" s="472"/>
      <c r="AK44" s="471" t="s">
        <v>718</v>
      </c>
      <c r="AL44" s="193"/>
      <c r="AM44" s="193"/>
      <c r="AN44" s="193"/>
      <c r="AO44" s="193"/>
      <c r="AP44" s="193"/>
      <c r="AQ44" s="193"/>
      <c r="AR44" s="193"/>
      <c r="AS44" s="193"/>
      <c r="AT44" s="193"/>
      <c r="AU44" s="193"/>
      <c r="AV44" s="193"/>
      <c r="AW44" s="193"/>
      <c r="AX44" s="193"/>
      <c r="AY44" s="193"/>
      <c r="AZ44" s="193"/>
    </row>
    <row r="45" spans="1:52" ht="15">
      <c r="A45" s="193"/>
      <c r="B45" s="198"/>
      <c r="C45" s="193"/>
      <c r="D45" s="193"/>
      <c r="E45" s="193"/>
      <c r="F45" s="193"/>
      <c r="G45" s="193"/>
      <c r="H45" s="193"/>
      <c r="I45" s="211" t="s">
        <v>55</v>
      </c>
      <c r="J45" s="211">
        <v>7.4</v>
      </c>
      <c r="K45" s="193"/>
      <c r="L45" s="193"/>
      <c r="M45" s="193"/>
      <c r="N45" s="193"/>
      <c r="O45" s="193"/>
      <c r="P45" s="193">
        <v>21</v>
      </c>
      <c r="Q45" s="209" t="s">
        <v>725</v>
      </c>
      <c r="R45" s="469" t="s">
        <v>759</v>
      </c>
      <c r="S45" s="469" t="s">
        <v>775</v>
      </c>
      <c r="T45" s="470"/>
      <c r="U45" s="469"/>
      <c r="V45" s="209"/>
      <c r="W45" s="469"/>
      <c r="X45" s="470"/>
      <c r="Y45" s="209"/>
      <c r="Z45" s="209"/>
      <c r="AA45" s="472"/>
      <c r="AB45" s="471"/>
      <c r="AC45" s="472"/>
      <c r="AD45" s="473"/>
      <c r="AE45" s="476">
        <v>82</v>
      </c>
      <c r="AF45" s="475"/>
      <c r="AG45" s="477"/>
      <c r="AH45" s="478"/>
      <c r="AI45" s="470"/>
      <c r="AJ45" s="472"/>
      <c r="AK45" s="471" t="s">
        <v>713</v>
      </c>
      <c r="AL45" s="193"/>
      <c r="AM45" s="193"/>
      <c r="AN45" s="193"/>
      <c r="AO45" s="193"/>
      <c r="AP45" s="193"/>
      <c r="AQ45" s="193"/>
      <c r="AR45" s="193"/>
      <c r="AS45" s="193"/>
      <c r="AT45" s="193"/>
      <c r="AU45" s="193"/>
      <c r="AV45" s="193"/>
      <c r="AW45" s="193"/>
      <c r="AX45" s="193"/>
      <c r="AY45" s="193"/>
      <c r="AZ45" s="193"/>
    </row>
    <row r="46" spans="1:52" ht="15">
      <c r="A46" s="193"/>
      <c r="B46" s="198"/>
      <c r="C46" s="193"/>
      <c r="D46" s="193"/>
      <c r="E46" s="193"/>
      <c r="F46" s="193"/>
      <c r="G46" s="193"/>
      <c r="H46" s="193"/>
      <c r="I46" s="215" t="s">
        <v>56</v>
      </c>
      <c r="J46" s="211">
        <v>9</v>
      </c>
      <c r="K46" s="193"/>
      <c r="L46" s="193"/>
      <c r="M46" s="193"/>
      <c r="N46" s="193"/>
      <c r="O46" s="193"/>
      <c r="P46" s="193">
        <v>22</v>
      </c>
      <c r="Q46" s="209" t="s">
        <v>724</v>
      </c>
      <c r="R46" s="469" t="s">
        <v>760</v>
      </c>
      <c r="S46" s="469" t="s">
        <v>775</v>
      </c>
      <c r="T46" s="470"/>
      <c r="U46" s="469"/>
      <c r="V46" s="209"/>
      <c r="W46" s="469"/>
      <c r="X46" s="470"/>
      <c r="Y46" s="209"/>
      <c r="Z46" s="209"/>
      <c r="AA46" s="472"/>
      <c r="AB46" s="471"/>
      <c r="AC46" s="472"/>
      <c r="AD46" s="473"/>
      <c r="AE46" s="476">
        <v>78</v>
      </c>
      <c r="AF46" s="475"/>
      <c r="AG46" s="477"/>
      <c r="AH46" s="478"/>
      <c r="AI46" s="470"/>
      <c r="AJ46" s="472"/>
      <c r="AK46" s="471" t="s">
        <v>713</v>
      </c>
      <c r="AL46" s="193"/>
      <c r="AM46" s="193"/>
      <c r="AN46" s="193"/>
      <c r="AO46" s="193"/>
      <c r="AP46" s="193"/>
      <c r="AQ46" s="193"/>
      <c r="AR46" s="193"/>
      <c r="AS46" s="193"/>
      <c r="AT46" s="193"/>
      <c r="AU46" s="193"/>
      <c r="AV46" s="193"/>
      <c r="AW46" s="193"/>
      <c r="AX46" s="193"/>
      <c r="AY46" s="193"/>
      <c r="AZ46" s="193"/>
    </row>
    <row r="47" spans="1:52">
      <c r="A47" s="193"/>
      <c r="B47" s="198"/>
      <c r="C47" s="193"/>
      <c r="D47" s="193"/>
      <c r="E47" s="193"/>
      <c r="F47" s="193"/>
      <c r="G47" s="193"/>
      <c r="H47" s="193"/>
      <c r="I47" s="211" t="s">
        <v>57</v>
      </c>
      <c r="J47" s="211">
        <v>7.1</v>
      </c>
      <c r="K47" s="193"/>
      <c r="L47" s="193"/>
      <c r="M47" s="193"/>
      <c r="N47" s="193"/>
      <c r="O47" s="193"/>
      <c r="P47" s="193">
        <v>23</v>
      </c>
      <c r="Q47" s="209" t="s">
        <v>723</v>
      </c>
      <c r="R47" s="469" t="s">
        <v>722</v>
      </c>
      <c r="S47" s="469" t="s">
        <v>779</v>
      </c>
      <c r="T47" s="470"/>
      <c r="U47" s="469"/>
      <c r="V47" s="209"/>
      <c r="W47" s="469"/>
      <c r="X47" s="470"/>
      <c r="Y47" s="209"/>
      <c r="Z47" s="209"/>
      <c r="AA47" s="472"/>
      <c r="AB47" s="471"/>
      <c r="AC47" s="472"/>
      <c r="AD47" s="473"/>
      <c r="AE47" s="484" t="s">
        <v>780</v>
      </c>
      <c r="AF47" s="475"/>
      <c r="AG47" s="209"/>
      <c r="AH47" s="472"/>
      <c r="AI47" s="470"/>
      <c r="AJ47" s="472"/>
      <c r="AK47" s="471" t="s">
        <v>721</v>
      </c>
      <c r="AL47" s="193"/>
      <c r="AM47" s="193"/>
      <c r="AN47" s="193"/>
      <c r="AO47" s="193"/>
      <c r="AP47" s="193"/>
      <c r="AQ47" s="193"/>
      <c r="AR47" s="193"/>
      <c r="AS47" s="193"/>
      <c r="AT47" s="193"/>
      <c r="AU47" s="193"/>
      <c r="AV47" s="193"/>
      <c r="AW47" s="193"/>
      <c r="AX47" s="193"/>
      <c r="AY47" s="193"/>
      <c r="AZ47" s="193"/>
    </row>
    <row r="48" spans="1:52" ht="15">
      <c r="A48" s="193"/>
      <c r="B48" s="198"/>
      <c r="C48" s="193"/>
      <c r="D48" s="193"/>
      <c r="E48" s="193"/>
      <c r="F48" s="193"/>
      <c r="G48" s="193"/>
      <c r="H48" s="193"/>
      <c r="I48" s="211" t="s">
        <v>58</v>
      </c>
      <c r="J48" s="211">
        <v>7</v>
      </c>
      <c r="K48" s="193"/>
      <c r="L48" s="193"/>
      <c r="M48" s="193"/>
      <c r="N48" s="193"/>
      <c r="O48" s="193"/>
      <c r="P48" s="193">
        <v>24</v>
      </c>
      <c r="Q48" s="209" t="s">
        <v>747</v>
      </c>
      <c r="R48" s="469" t="s">
        <v>746</v>
      </c>
      <c r="S48" s="469" t="s">
        <v>774</v>
      </c>
      <c r="T48" s="470"/>
      <c r="U48" s="469"/>
      <c r="V48" s="209"/>
      <c r="W48" s="469"/>
      <c r="X48" s="470"/>
      <c r="Y48" s="209"/>
      <c r="Z48" s="209"/>
      <c r="AA48" s="472"/>
      <c r="AB48" s="471"/>
      <c r="AC48" s="472"/>
      <c r="AD48" s="473"/>
      <c r="AE48" s="474"/>
      <c r="AF48" s="475"/>
      <c r="AG48" s="209"/>
      <c r="AH48" s="472"/>
      <c r="AI48" s="470">
        <v>0.68</v>
      </c>
      <c r="AJ48" s="472">
        <v>5.0000000000000001E-4</v>
      </c>
      <c r="AK48" s="471" t="s">
        <v>493</v>
      </c>
      <c r="AL48" s="193"/>
      <c r="AM48" s="193"/>
      <c r="AN48" s="193"/>
      <c r="AO48" s="193"/>
      <c r="AP48" s="193"/>
      <c r="AQ48" s="193"/>
      <c r="AR48" s="193"/>
      <c r="AS48" s="193"/>
      <c r="AT48" s="193"/>
      <c r="AU48" s="193"/>
      <c r="AV48" s="193"/>
      <c r="AW48" s="193"/>
      <c r="AX48" s="193"/>
      <c r="AY48" s="193"/>
      <c r="AZ48" s="193"/>
    </row>
    <row r="49" spans="1:52" ht="15">
      <c r="A49" s="193"/>
      <c r="B49" s="198"/>
      <c r="C49" s="193"/>
      <c r="D49" s="193"/>
      <c r="E49" s="193"/>
      <c r="F49" s="193"/>
      <c r="G49" s="193"/>
      <c r="H49" s="193"/>
      <c r="I49" s="215" t="s">
        <v>59</v>
      </c>
      <c r="J49" s="211">
        <v>7.2</v>
      </c>
      <c r="K49" s="193"/>
      <c r="L49" s="193"/>
      <c r="M49" s="193"/>
      <c r="N49" s="193"/>
      <c r="O49" s="193"/>
      <c r="P49" s="193">
        <v>25</v>
      </c>
      <c r="Q49" s="209" t="s">
        <v>748</v>
      </c>
      <c r="R49" s="469" t="s">
        <v>736</v>
      </c>
      <c r="S49" s="469" t="s">
        <v>776</v>
      </c>
      <c r="T49" s="470"/>
      <c r="U49" s="469"/>
      <c r="V49" s="209"/>
      <c r="W49" s="469"/>
      <c r="X49" s="470"/>
      <c r="Y49" s="209"/>
      <c r="Z49" s="209"/>
      <c r="AA49" s="472"/>
      <c r="AB49" s="471"/>
      <c r="AC49" s="472"/>
      <c r="AD49" s="473"/>
      <c r="AE49" s="474"/>
      <c r="AF49" s="475"/>
      <c r="AG49" s="209"/>
      <c r="AH49" s="472"/>
      <c r="AI49" s="470">
        <v>0.25090000000000001</v>
      </c>
      <c r="AJ49" s="472">
        <v>3.2000000000000003E-4</v>
      </c>
      <c r="AK49" s="471" t="s">
        <v>699</v>
      </c>
      <c r="AL49" s="193"/>
      <c r="AM49" s="193"/>
      <c r="AN49" s="193"/>
      <c r="AO49" s="193"/>
      <c r="AP49" s="193"/>
      <c r="AQ49" s="193"/>
      <c r="AR49" s="193"/>
      <c r="AS49" s="193"/>
      <c r="AT49" s="193"/>
      <c r="AU49" s="193"/>
      <c r="AV49" s="193"/>
      <c r="AW49" s="193"/>
      <c r="AX49" s="193"/>
      <c r="AY49" s="193"/>
      <c r="AZ49" s="193"/>
    </row>
    <row r="50" spans="1:52" ht="15">
      <c r="A50" s="193"/>
      <c r="B50" s="198"/>
      <c r="C50" s="193"/>
      <c r="D50" s="193"/>
      <c r="E50" s="193"/>
      <c r="F50" s="193"/>
      <c r="G50" s="193"/>
      <c r="H50" s="193"/>
      <c r="I50" s="211" t="s">
        <v>60</v>
      </c>
      <c r="J50" s="211">
        <v>9</v>
      </c>
      <c r="K50" s="193"/>
      <c r="L50" s="193"/>
      <c r="M50" s="193"/>
      <c r="N50" s="193"/>
      <c r="O50" s="193"/>
      <c r="P50" s="193">
        <v>26</v>
      </c>
      <c r="Q50" s="209" t="s">
        <v>749</v>
      </c>
      <c r="R50" s="469" t="s">
        <v>751</v>
      </c>
      <c r="S50" s="469" t="s">
        <v>776</v>
      </c>
      <c r="T50" s="470"/>
      <c r="U50" s="469"/>
      <c r="V50" s="209"/>
      <c r="W50" s="469"/>
      <c r="X50" s="470"/>
      <c r="Y50" s="209"/>
      <c r="Z50" s="209"/>
      <c r="AA50" s="472"/>
      <c r="AB50" s="471"/>
      <c r="AC50" s="472"/>
      <c r="AD50" s="473"/>
      <c r="AE50" s="474"/>
      <c r="AF50" s="475"/>
      <c r="AG50" s="209"/>
      <c r="AH50" s="472"/>
      <c r="AI50" s="470">
        <v>0.53300000000000003</v>
      </c>
      <c r="AJ50" s="472">
        <v>4.2000000000000002E-4</v>
      </c>
      <c r="AK50" s="471" t="s">
        <v>699</v>
      </c>
      <c r="AL50" s="193"/>
      <c r="AM50" s="193"/>
      <c r="AN50" s="193"/>
      <c r="AO50" s="193"/>
      <c r="AP50" s="193"/>
      <c r="AQ50" s="193"/>
      <c r="AR50" s="193"/>
      <c r="AS50" s="193"/>
      <c r="AT50" s="193"/>
      <c r="AU50" s="193"/>
      <c r="AV50" s="193"/>
      <c r="AW50" s="193"/>
      <c r="AX50" s="193"/>
      <c r="AY50" s="193"/>
      <c r="AZ50" s="193"/>
    </row>
    <row r="51" spans="1:52" ht="15">
      <c r="A51" s="193"/>
      <c r="B51" s="198"/>
      <c r="C51" s="193"/>
      <c r="D51" s="193"/>
      <c r="E51" s="193"/>
      <c r="F51" s="193"/>
      <c r="G51" s="193"/>
      <c r="H51" s="193"/>
      <c r="I51" s="211" t="s">
        <v>61</v>
      </c>
      <c r="J51" s="211">
        <v>7.8</v>
      </c>
      <c r="K51" s="193"/>
      <c r="L51" s="193"/>
      <c r="M51" s="193"/>
      <c r="N51" s="193"/>
      <c r="O51" s="193"/>
      <c r="P51" s="193">
        <v>27</v>
      </c>
      <c r="Q51" s="209" t="s">
        <v>750</v>
      </c>
      <c r="R51" s="469" t="s">
        <v>752</v>
      </c>
      <c r="S51" s="469" t="s">
        <v>776</v>
      </c>
      <c r="T51" s="470"/>
      <c r="U51" s="469"/>
      <c r="V51" s="209"/>
      <c r="W51" s="469"/>
      <c r="X51" s="470"/>
      <c r="Y51" s="209"/>
      <c r="Z51" s="209"/>
      <c r="AA51" s="472"/>
      <c r="AB51" s="471"/>
      <c r="AC51" s="472"/>
      <c r="AD51" s="473"/>
      <c r="AE51" s="474"/>
      <c r="AF51" s="475"/>
      <c r="AG51" s="209"/>
      <c r="AH51" s="472"/>
      <c r="AI51" s="470">
        <v>0.60780000000000001</v>
      </c>
      <c r="AJ51" s="472">
        <v>4.2000000000000002E-4</v>
      </c>
      <c r="AK51" s="471" t="s">
        <v>699</v>
      </c>
      <c r="AL51" s="193"/>
      <c r="AM51" s="193"/>
      <c r="AN51" s="193"/>
      <c r="AO51" s="193"/>
      <c r="AP51" s="193"/>
      <c r="AQ51" s="193"/>
      <c r="AR51" s="193"/>
      <c r="AS51" s="193"/>
      <c r="AT51" s="193"/>
      <c r="AU51" s="193"/>
      <c r="AV51" s="193"/>
      <c r="AW51" s="193"/>
      <c r="AX51" s="193"/>
      <c r="AY51" s="193"/>
      <c r="AZ51" s="193"/>
    </row>
    <row r="52" spans="1:52" ht="15">
      <c r="A52" s="193"/>
      <c r="B52" s="198"/>
      <c r="C52" s="193"/>
      <c r="D52" s="193"/>
      <c r="E52" s="193"/>
      <c r="F52" s="193"/>
      <c r="G52" s="193"/>
      <c r="H52" s="193"/>
      <c r="I52" s="211" t="s">
        <v>62</v>
      </c>
      <c r="J52" s="211">
        <v>8.1999999999999993</v>
      </c>
      <c r="K52" s="193"/>
      <c r="L52" s="193"/>
      <c r="M52" s="193"/>
      <c r="N52" s="193"/>
      <c r="O52" s="193"/>
      <c r="P52" s="193">
        <v>28</v>
      </c>
      <c r="Q52" s="209" t="s">
        <v>754</v>
      </c>
      <c r="R52" s="469" t="s">
        <v>753</v>
      </c>
      <c r="S52" s="469" t="s">
        <v>776</v>
      </c>
      <c r="T52" s="470"/>
      <c r="U52" s="469"/>
      <c r="V52" s="209"/>
      <c r="W52" s="469"/>
      <c r="X52" s="470"/>
      <c r="Y52" s="209"/>
      <c r="Z52" s="209"/>
      <c r="AA52" s="472"/>
      <c r="AB52" s="471"/>
      <c r="AC52" s="472"/>
      <c r="AD52" s="473"/>
      <c r="AE52" s="474"/>
      <c r="AF52" s="475"/>
      <c r="AG52" s="209"/>
      <c r="AH52" s="472"/>
      <c r="AI52" s="470">
        <v>0.68149999999999999</v>
      </c>
      <c r="AJ52" s="472">
        <v>3.6999999999999999E-4</v>
      </c>
      <c r="AK52" s="471" t="s">
        <v>699</v>
      </c>
      <c r="AL52" s="193"/>
      <c r="AM52" s="193"/>
      <c r="AN52" s="193"/>
      <c r="AO52" s="193"/>
      <c r="AP52" s="193"/>
      <c r="AQ52" s="193"/>
      <c r="AR52" s="193"/>
      <c r="AS52" s="193"/>
      <c r="AT52" s="193"/>
      <c r="AU52" s="193"/>
      <c r="AV52" s="193"/>
      <c r="AW52" s="193"/>
      <c r="AX52" s="193"/>
      <c r="AY52" s="193"/>
      <c r="AZ52" s="193"/>
    </row>
    <row r="53" spans="1:52" ht="15">
      <c r="A53" s="193"/>
      <c r="B53" s="198"/>
      <c r="C53" s="193"/>
      <c r="D53" s="193"/>
      <c r="E53" s="193"/>
      <c r="F53" s="193"/>
      <c r="G53" s="193"/>
      <c r="H53" s="193"/>
      <c r="I53" s="215" t="s">
        <v>63</v>
      </c>
      <c r="J53" s="211">
        <v>1.9</v>
      </c>
      <c r="K53" s="193"/>
      <c r="L53" s="193"/>
      <c r="M53" s="193"/>
      <c r="N53" s="193"/>
      <c r="O53" s="193"/>
      <c r="P53" s="193">
        <v>29</v>
      </c>
      <c r="Q53" s="209" t="s">
        <v>781</v>
      </c>
      <c r="R53" s="469" t="s">
        <v>755</v>
      </c>
      <c r="S53" s="469" t="s">
        <v>776</v>
      </c>
      <c r="T53" s="470"/>
      <c r="U53" s="469"/>
      <c r="V53" s="209"/>
      <c r="W53" s="469"/>
      <c r="X53" s="470"/>
      <c r="Y53" s="209"/>
      <c r="Z53" s="209"/>
      <c r="AA53" s="472"/>
      <c r="AB53" s="471"/>
      <c r="AC53" s="472"/>
      <c r="AD53" s="473"/>
      <c r="AE53" s="474"/>
      <c r="AF53" s="475"/>
      <c r="AG53" s="209"/>
      <c r="AH53" s="472"/>
      <c r="AI53" s="470">
        <v>0.67400000000000004</v>
      </c>
      <c r="AJ53" s="472">
        <v>3.5E-4</v>
      </c>
      <c r="AK53" s="471" t="s">
        <v>699</v>
      </c>
      <c r="AL53" s="193"/>
      <c r="AM53" s="193"/>
      <c r="AN53" s="193"/>
      <c r="AO53" s="193"/>
      <c r="AP53" s="193"/>
      <c r="AQ53" s="193"/>
      <c r="AR53" s="193"/>
      <c r="AS53" s="193"/>
      <c r="AT53" s="193"/>
      <c r="AU53" s="193"/>
      <c r="AV53" s="193"/>
      <c r="AW53" s="193"/>
      <c r="AX53" s="193"/>
      <c r="AY53" s="193"/>
      <c r="AZ53" s="193"/>
    </row>
    <row r="54" spans="1:52" ht="30">
      <c r="A54" s="193"/>
      <c r="B54" s="198"/>
      <c r="C54" s="193"/>
      <c r="D54" s="193"/>
      <c r="E54" s="193"/>
      <c r="F54" s="193"/>
      <c r="G54" s="193"/>
      <c r="H54" s="193"/>
      <c r="I54" s="211" t="s">
        <v>64</v>
      </c>
      <c r="J54" s="211">
        <v>7.4</v>
      </c>
      <c r="K54" s="193"/>
      <c r="L54" s="193"/>
      <c r="M54" s="193"/>
      <c r="N54" s="193"/>
      <c r="O54" s="193"/>
      <c r="P54" s="193">
        <v>30</v>
      </c>
      <c r="Q54" s="209" t="s">
        <v>757</v>
      </c>
      <c r="R54" s="449" t="s">
        <v>756</v>
      </c>
      <c r="S54" s="449" t="s">
        <v>777</v>
      </c>
      <c r="T54" s="479"/>
      <c r="U54" s="449"/>
      <c r="V54" s="445"/>
      <c r="W54" s="449"/>
      <c r="X54" s="479"/>
      <c r="Y54" s="445"/>
      <c r="Z54" s="445"/>
      <c r="AA54" s="480"/>
      <c r="AB54" s="461"/>
      <c r="AC54" s="480"/>
      <c r="AD54" s="481"/>
      <c r="AE54" s="482"/>
      <c r="AF54" s="483">
        <v>80</v>
      </c>
      <c r="AG54" s="445">
        <v>1.25</v>
      </c>
      <c r="AH54" s="480">
        <v>16.57</v>
      </c>
      <c r="AI54" s="479"/>
      <c r="AJ54" s="480"/>
      <c r="AK54" s="461" t="s">
        <v>705</v>
      </c>
      <c r="AL54" s="193"/>
      <c r="AM54" s="193"/>
      <c r="AN54" s="193"/>
      <c r="AO54" s="193"/>
      <c r="AP54" s="193"/>
      <c r="AQ54" s="193"/>
      <c r="AR54" s="193"/>
      <c r="AS54" s="193"/>
      <c r="AT54" s="193"/>
      <c r="AU54" s="193"/>
      <c r="AV54" s="193"/>
      <c r="AW54" s="193"/>
      <c r="AX54" s="193"/>
      <c r="AY54" s="193"/>
      <c r="AZ54" s="193"/>
    </row>
    <row r="55" spans="1:52" ht="15">
      <c r="A55" s="193"/>
      <c r="B55" s="198"/>
      <c r="C55" s="193"/>
      <c r="D55" s="193"/>
      <c r="E55" s="193"/>
      <c r="F55" s="193"/>
      <c r="G55" s="193"/>
      <c r="H55" s="193"/>
      <c r="I55" s="211" t="s">
        <v>65</v>
      </c>
      <c r="J55" s="211">
        <v>5.4</v>
      </c>
      <c r="K55" s="193"/>
      <c r="L55" s="193"/>
      <c r="M55" s="193"/>
      <c r="N55" s="193"/>
      <c r="O55" s="193"/>
      <c r="P55" s="193">
        <v>31</v>
      </c>
      <c r="Q55" s="209" t="s">
        <v>46</v>
      </c>
      <c r="R55" s="469" t="s">
        <v>763</v>
      </c>
      <c r="S55" s="469" t="s">
        <v>774</v>
      </c>
      <c r="T55" s="470"/>
      <c r="U55" s="469"/>
      <c r="V55" s="209"/>
      <c r="W55" s="469"/>
      <c r="X55" s="470"/>
      <c r="Y55" s="209"/>
      <c r="Z55" s="209"/>
      <c r="AA55" s="472"/>
      <c r="AB55" s="471"/>
      <c r="AC55" s="472"/>
      <c r="AD55" s="473"/>
      <c r="AE55" s="474"/>
      <c r="AF55" s="475"/>
      <c r="AG55" s="209"/>
      <c r="AH55" s="472"/>
      <c r="AI55" s="470">
        <v>0.59</v>
      </c>
      <c r="AJ55" s="472">
        <v>5.0000000000000001E-4</v>
      </c>
      <c r="AK55" s="471" t="s">
        <v>493</v>
      </c>
      <c r="AL55" s="193"/>
      <c r="AM55" s="193"/>
      <c r="AN55" s="193"/>
      <c r="AO55" s="193"/>
      <c r="AP55" s="193"/>
      <c r="AQ55" s="193"/>
      <c r="AR55" s="193"/>
      <c r="AS55" s="193"/>
      <c r="AT55" s="193"/>
      <c r="AU55" s="193"/>
      <c r="AV55" s="193"/>
      <c r="AW55" s="193"/>
      <c r="AX55" s="193"/>
      <c r="AY55" s="193"/>
      <c r="AZ55" s="193"/>
    </row>
    <row r="56" spans="1:52" ht="15">
      <c r="A56" s="193"/>
      <c r="B56" s="198"/>
      <c r="C56" s="193"/>
      <c r="D56" s="193"/>
      <c r="E56" s="193"/>
      <c r="F56" s="193"/>
      <c r="G56" s="193"/>
      <c r="H56" s="193"/>
      <c r="I56" s="211" t="s">
        <v>66</v>
      </c>
      <c r="J56" s="211">
        <v>4.8</v>
      </c>
      <c r="K56" s="193"/>
      <c r="L56" s="193"/>
      <c r="M56" s="193"/>
      <c r="N56" s="193"/>
      <c r="O56" s="193"/>
      <c r="P56" s="193">
        <v>32</v>
      </c>
      <c r="Q56" s="209" t="s">
        <v>726</v>
      </c>
      <c r="R56" s="469" t="s">
        <v>758</v>
      </c>
      <c r="S56" s="469" t="s">
        <v>775</v>
      </c>
      <c r="T56" s="470"/>
      <c r="U56" s="469"/>
      <c r="V56" s="209"/>
      <c r="W56" s="469"/>
      <c r="X56" s="470"/>
      <c r="Y56" s="209"/>
      <c r="Z56" s="209"/>
      <c r="AA56" s="472"/>
      <c r="AB56" s="471"/>
      <c r="AC56" s="472"/>
      <c r="AD56" s="473"/>
      <c r="AE56" s="476">
        <v>80</v>
      </c>
      <c r="AF56" s="475"/>
      <c r="AG56" s="477"/>
      <c r="AH56" s="478"/>
      <c r="AI56" s="470"/>
      <c r="AJ56" s="472"/>
      <c r="AK56" s="471" t="s">
        <v>713</v>
      </c>
      <c r="AL56" s="193"/>
      <c r="AM56" s="193"/>
      <c r="AN56" s="193"/>
      <c r="AO56" s="193"/>
      <c r="AP56" s="193"/>
      <c r="AQ56" s="193"/>
      <c r="AR56" s="193"/>
      <c r="AS56" s="193"/>
      <c r="AT56" s="193"/>
      <c r="AU56" s="193"/>
      <c r="AV56" s="193"/>
      <c r="AW56" s="193"/>
      <c r="AX56" s="193"/>
      <c r="AY56" s="193"/>
      <c r="AZ56" s="193"/>
    </row>
    <row r="57" spans="1:52" ht="30.5" thickBot="1">
      <c r="A57" s="193"/>
      <c r="B57" s="198"/>
      <c r="C57" s="193"/>
      <c r="D57" s="193"/>
      <c r="E57" s="193"/>
      <c r="F57" s="193"/>
      <c r="G57" s="193"/>
      <c r="H57" s="193"/>
      <c r="I57" s="217" t="s">
        <v>68</v>
      </c>
      <c r="J57" s="217">
        <v>9.8000000000000007</v>
      </c>
      <c r="K57" s="193"/>
      <c r="L57" s="193"/>
      <c r="M57" s="193"/>
      <c r="N57" s="193"/>
      <c r="O57" s="193"/>
      <c r="P57" s="193">
        <v>33</v>
      </c>
      <c r="Q57" s="209" t="s">
        <v>727</v>
      </c>
      <c r="R57" s="449" t="s">
        <v>706</v>
      </c>
      <c r="S57" s="449" t="s">
        <v>777</v>
      </c>
      <c r="T57" s="485"/>
      <c r="U57" s="486"/>
      <c r="V57" s="487"/>
      <c r="W57" s="486"/>
      <c r="X57" s="485"/>
      <c r="Y57" s="487"/>
      <c r="Z57" s="487"/>
      <c r="AA57" s="488"/>
      <c r="AB57" s="489"/>
      <c r="AC57" s="488"/>
      <c r="AD57" s="490"/>
      <c r="AE57" s="491"/>
      <c r="AF57" s="492">
        <v>78</v>
      </c>
      <c r="AG57" s="487">
        <v>1.25</v>
      </c>
      <c r="AH57" s="488">
        <v>16.57</v>
      </c>
      <c r="AI57" s="485"/>
      <c r="AJ57" s="488"/>
      <c r="AK57" s="461" t="s">
        <v>705</v>
      </c>
      <c r="AL57" s="193"/>
      <c r="AM57" s="193"/>
      <c r="AN57" s="193"/>
      <c r="AO57" s="193"/>
      <c r="AP57" s="193"/>
      <c r="AQ57" s="193"/>
      <c r="AR57" s="193"/>
      <c r="AS57" s="193"/>
      <c r="AT57" s="193"/>
      <c r="AU57" s="193"/>
      <c r="AV57" s="193"/>
      <c r="AW57" s="193"/>
      <c r="AX57" s="193"/>
      <c r="AY57" s="193"/>
      <c r="AZ57" s="193"/>
    </row>
    <row r="58" spans="1:52" ht="35.15" customHeight="1">
      <c r="A58" s="193"/>
      <c r="B58" s="198"/>
      <c r="C58" s="193"/>
      <c r="D58" s="193"/>
      <c r="E58" s="193"/>
      <c r="F58" s="193"/>
      <c r="G58" s="193"/>
      <c r="H58" s="193"/>
      <c r="I58" s="218" t="s">
        <v>501</v>
      </c>
      <c r="J58" s="219"/>
      <c r="K58" s="201"/>
      <c r="L58" s="193"/>
      <c r="M58" s="193"/>
      <c r="N58" s="193"/>
      <c r="O58" s="193"/>
      <c r="P58" s="193"/>
      <c r="Q58" s="205"/>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row>
    <row r="59" spans="1:52" ht="27.5" thickBot="1">
      <c r="A59" s="193"/>
      <c r="B59" s="198"/>
      <c r="C59" s="193"/>
      <c r="D59" s="193"/>
      <c r="E59" s="193"/>
      <c r="F59" s="193"/>
      <c r="G59" s="193"/>
      <c r="H59" s="193"/>
      <c r="I59" s="220" t="s">
        <v>7</v>
      </c>
      <c r="J59" s="208" t="s">
        <v>33</v>
      </c>
      <c r="K59" s="201"/>
      <c r="L59" s="193"/>
      <c r="M59" s="193"/>
      <c r="N59" s="193"/>
      <c r="O59" s="193"/>
      <c r="P59" s="193"/>
      <c r="Q59" s="205"/>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row>
    <row r="60" spans="1:52" ht="15.5" thickTop="1" thickBot="1">
      <c r="A60" s="193"/>
      <c r="B60" s="198"/>
      <c r="C60" s="193"/>
      <c r="D60" s="193"/>
      <c r="E60" s="193"/>
      <c r="F60" s="193"/>
      <c r="G60" s="193"/>
      <c r="H60" s="193"/>
      <c r="I60" s="221" t="s">
        <v>70</v>
      </c>
      <c r="J60" s="222">
        <v>4.2</v>
      </c>
      <c r="K60" s="193"/>
      <c r="L60" s="193"/>
      <c r="M60" s="193"/>
      <c r="N60" s="193"/>
      <c r="O60" s="193"/>
      <c r="P60" s="193"/>
      <c r="Q60" s="205"/>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row>
    <row r="61" spans="1:52" ht="15" thickTop="1">
      <c r="A61" s="193"/>
      <c r="B61" s="198"/>
      <c r="C61" s="193"/>
      <c r="D61" s="193"/>
      <c r="E61" s="193"/>
      <c r="F61" s="193"/>
      <c r="G61" s="193"/>
      <c r="H61" s="193"/>
      <c r="I61" s="223" t="s">
        <v>71</v>
      </c>
      <c r="J61" s="222">
        <v>5.2</v>
      </c>
      <c r="K61" s="193"/>
      <c r="L61" s="193"/>
      <c r="M61" s="193"/>
      <c r="N61" s="193"/>
      <c r="O61" s="193"/>
      <c r="P61" s="193"/>
      <c r="Q61" s="205"/>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row>
    <row r="62" spans="1:52" ht="15" thickBot="1">
      <c r="A62" s="193"/>
      <c r="B62" s="198"/>
      <c r="C62" s="193"/>
      <c r="D62" s="193"/>
      <c r="E62" s="193"/>
      <c r="F62" s="193"/>
      <c r="G62" s="193"/>
      <c r="H62" s="193"/>
      <c r="I62" s="223" t="s">
        <v>72</v>
      </c>
      <c r="J62" s="224">
        <v>6.5</v>
      </c>
      <c r="K62" s="193"/>
      <c r="L62" s="193"/>
      <c r="M62" s="193"/>
      <c r="N62" s="193"/>
      <c r="O62" s="193"/>
      <c r="P62" s="193"/>
      <c r="Q62" s="205"/>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row>
    <row r="63" spans="1:52" ht="15" customHeight="1" thickTop="1">
      <c r="A63" s="193"/>
      <c r="B63" s="198"/>
      <c r="C63" s="193"/>
      <c r="D63" s="193"/>
      <c r="E63" s="193"/>
      <c r="F63" s="193"/>
      <c r="G63" s="193"/>
      <c r="H63" s="193"/>
      <c r="I63" s="225" t="s">
        <v>73</v>
      </c>
      <c r="J63" s="222">
        <v>6.5</v>
      </c>
      <c r="K63" s="193"/>
      <c r="L63" s="193"/>
      <c r="M63" s="193"/>
      <c r="N63" s="193"/>
      <c r="O63" s="193"/>
      <c r="P63" s="193"/>
      <c r="Q63" s="205"/>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row>
    <row r="64" spans="1:52">
      <c r="A64" s="193"/>
      <c r="B64" s="198"/>
      <c r="C64" s="193"/>
      <c r="D64" s="193"/>
      <c r="E64" s="193"/>
      <c r="F64" s="193"/>
      <c r="G64" s="193"/>
      <c r="H64" s="193"/>
      <c r="I64" s="223" t="s">
        <v>75</v>
      </c>
      <c r="J64" s="224"/>
      <c r="K64" s="193"/>
      <c r="L64" s="193"/>
      <c r="M64" s="193"/>
      <c r="N64" s="193"/>
      <c r="O64" s="193"/>
      <c r="P64" s="193"/>
      <c r="Q64" s="205"/>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row>
    <row r="65" spans="1:52">
      <c r="A65" s="193"/>
      <c r="B65" s="198"/>
      <c r="C65" s="193"/>
      <c r="D65" s="193"/>
      <c r="E65" s="193"/>
      <c r="F65" s="193"/>
      <c r="G65" s="193"/>
      <c r="H65" s="193"/>
      <c r="I65" s="223" t="s">
        <v>76</v>
      </c>
      <c r="J65" s="224">
        <v>2.5</v>
      </c>
      <c r="K65" s="193"/>
      <c r="L65" s="193"/>
      <c r="M65" s="193"/>
      <c r="N65" s="193"/>
      <c r="O65" s="193"/>
      <c r="P65" s="193"/>
      <c r="Q65" s="205"/>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row>
    <row r="66" spans="1:52">
      <c r="A66" s="193"/>
      <c r="B66" s="198"/>
      <c r="C66" s="193"/>
      <c r="D66" s="193"/>
      <c r="E66" s="193"/>
      <c r="F66" s="193"/>
      <c r="G66" s="193"/>
      <c r="H66" s="193"/>
      <c r="I66" s="226" t="s">
        <v>77</v>
      </c>
      <c r="J66" s="224">
        <v>2.9</v>
      </c>
      <c r="K66" s="193"/>
      <c r="L66" s="193"/>
      <c r="M66" s="193"/>
      <c r="N66" s="193"/>
      <c r="O66" s="193"/>
      <c r="P66" s="193"/>
      <c r="Q66" s="205"/>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row>
    <row r="67" spans="1:52" ht="14.5" customHeight="1">
      <c r="A67" s="193"/>
      <c r="B67" s="198"/>
      <c r="C67" s="193"/>
      <c r="D67" s="193"/>
      <c r="E67" s="193"/>
      <c r="F67" s="193"/>
      <c r="G67" s="193"/>
      <c r="H67" s="193"/>
      <c r="I67" s="223" t="s">
        <v>78</v>
      </c>
      <c r="J67" s="224">
        <v>7.2</v>
      </c>
      <c r="K67" s="193"/>
      <c r="L67" s="193"/>
      <c r="M67" s="193"/>
      <c r="N67" s="193"/>
      <c r="O67" s="193"/>
      <c r="P67" s="193"/>
      <c r="Q67" s="205"/>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row>
    <row r="68" spans="1:52">
      <c r="A68" s="193"/>
      <c r="B68" s="198"/>
      <c r="C68" s="193"/>
      <c r="D68" s="193"/>
      <c r="E68" s="193"/>
      <c r="F68" s="193"/>
      <c r="G68" s="193"/>
      <c r="H68" s="193"/>
      <c r="I68" s="226" t="s">
        <v>79</v>
      </c>
      <c r="J68" s="224">
        <v>12.5</v>
      </c>
      <c r="K68" s="193"/>
      <c r="L68" s="193"/>
      <c r="M68" s="193"/>
      <c r="N68" s="193"/>
      <c r="O68" s="193"/>
      <c r="P68" s="193"/>
      <c r="Q68" s="205"/>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row>
    <row r="69" spans="1:52">
      <c r="A69" s="193"/>
      <c r="B69" s="198"/>
      <c r="C69" s="193"/>
      <c r="D69" s="193"/>
      <c r="E69" s="193"/>
      <c r="F69" s="193"/>
      <c r="G69" s="193"/>
      <c r="H69" s="193"/>
      <c r="I69" s="226" t="s">
        <v>81</v>
      </c>
      <c r="J69" s="224">
        <v>7.8</v>
      </c>
      <c r="K69" s="193"/>
      <c r="L69" s="193"/>
      <c r="M69" s="193"/>
      <c r="N69" s="193"/>
      <c r="O69" s="193"/>
      <c r="P69" s="193"/>
      <c r="Q69" s="205"/>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row>
    <row r="70" spans="1:52">
      <c r="A70" s="193"/>
      <c r="B70" s="198"/>
      <c r="C70" s="193"/>
      <c r="D70" s="193"/>
      <c r="E70" s="193"/>
      <c r="F70" s="193"/>
      <c r="G70" s="193"/>
      <c r="H70" s="193"/>
      <c r="I70" s="223" t="s">
        <v>82</v>
      </c>
      <c r="J70" s="224">
        <v>3.5</v>
      </c>
      <c r="K70" s="193"/>
      <c r="L70" s="193"/>
      <c r="M70" s="193"/>
      <c r="N70" s="193"/>
      <c r="O70" s="193"/>
      <c r="P70" s="193"/>
      <c r="Q70" s="205"/>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row>
    <row r="71" spans="1:52" ht="23" customHeight="1">
      <c r="A71" s="193"/>
      <c r="B71" s="198"/>
      <c r="C71" s="193"/>
      <c r="D71" s="193"/>
      <c r="E71" s="193"/>
      <c r="F71" s="193"/>
      <c r="G71" s="193"/>
      <c r="H71" s="193"/>
      <c r="I71" s="223" t="s">
        <v>83</v>
      </c>
      <c r="J71" s="224">
        <v>2.5</v>
      </c>
      <c r="K71" s="193"/>
      <c r="L71" s="193"/>
      <c r="M71" s="193"/>
      <c r="N71" s="193"/>
      <c r="O71" s="193"/>
      <c r="P71" s="193"/>
      <c r="Q71" s="205"/>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row>
    <row r="72" spans="1:52">
      <c r="A72" s="193"/>
      <c r="B72" s="198"/>
      <c r="C72" s="193"/>
      <c r="D72" s="193"/>
      <c r="E72" s="193"/>
      <c r="F72" s="193"/>
      <c r="G72" s="193"/>
      <c r="H72" s="193"/>
      <c r="I72" s="226" t="s">
        <v>84</v>
      </c>
      <c r="J72" s="224">
        <v>6.5</v>
      </c>
      <c r="K72" s="193"/>
      <c r="L72" s="193"/>
      <c r="M72" s="193"/>
      <c r="N72" s="193"/>
      <c r="O72" s="193"/>
      <c r="P72" s="193"/>
      <c r="Q72" s="205"/>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row>
    <row r="73" spans="1:52" ht="14.5" customHeight="1">
      <c r="A73" s="193"/>
      <c r="B73" s="198"/>
      <c r="C73" s="193"/>
      <c r="D73" s="193"/>
      <c r="E73" s="193"/>
      <c r="F73" s="193"/>
      <c r="G73" s="193"/>
      <c r="H73" s="193"/>
      <c r="I73" s="223" t="s">
        <v>85</v>
      </c>
      <c r="J73" s="227">
        <v>9.5</v>
      </c>
      <c r="K73" s="193"/>
      <c r="L73" s="193"/>
      <c r="M73" s="193"/>
      <c r="N73" s="193"/>
      <c r="O73" s="193"/>
      <c r="P73" s="193"/>
      <c r="Q73" s="205"/>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row>
    <row r="74" spans="1:52">
      <c r="A74" s="193"/>
      <c r="B74" s="198"/>
      <c r="C74" s="193"/>
      <c r="D74" s="193"/>
      <c r="E74" s="193"/>
      <c r="F74" s="193"/>
      <c r="G74" s="193"/>
      <c r="H74" s="193"/>
      <c r="I74" s="223" t="s">
        <v>86</v>
      </c>
      <c r="J74" s="224">
        <v>7.6</v>
      </c>
      <c r="K74" s="193"/>
      <c r="L74" s="193"/>
      <c r="M74" s="193"/>
      <c r="N74" s="193"/>
      <c r="O74" s="193"/>
      <c r="P74" s="193"/>
      <c r="Q74" s="205"/>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row>
    <row r="75" spans="1:52" ht="14.5" customHeight="1">
      <c r="A75" s="193"/>
      <c r="B75" s="198"/>
      <c r="C75" s="193"/>
      <c r="D75" s="193"/>
      <c r="E75" s="193"/>
      <c r="F75" s="193"/>
      <c r="G75" s="193"/>
      <c r="H75" s="193"/>
      <c r="I75" s="223" t="s">
        <v>87</v>
      </c>
      <c r="J75" s="224">
        <v>10.1</v>
      </c>
      <c r="K75" s="193"/>
      <c r="L75" s="193"/>
      <c r="M75" s="193"/>
      <c r="N75" s="193"/>
      <c r="O75" s="193"/>
      <c r="P75" s="193"/>
      <c r="Q75" s="205"/>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row>
    <row r="76" spans="1:52">
      <c r="A76" s="193"/>
      <c r="B76" s="198"/>
      <c r="C76" s="193"/>
      <c r="D76" s="193"/>
      <c r="E76" s="193"/>
      <c r="F76" s="193"/>
      <c r="G76" s="193"/>
      <c r="H76" s="193"/>
      <c r="I76" s="223" t="s">
        <v>88</v>
      </c>
      <c r="J76" s="224">
        <v>10.5</v>
      </c>
      <c r="K76" s="193"/>
      <c r="L76" s="193"/>
      <c r="M76" s="193"/>
      <c r="N76" s="193"/>
      <c r="O76" s="193"/>
      <c r="P76" s="193"/>
      <c r="Q76" s="205"/>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row>
    <row r="77" spans="1:52">
      <c r="A77" s="193"/>
      <c r="B77" s="198"/>
      <c r="C77" s="193"/>
      <c r="D77" s="193"/>
      <c r="E77" s="193"/>
      <c r="F77" s="193"/>
      <c r="G77" s="193"/>
      <c r="H77" s="193"/>
      <c r="I77" s="223" t="s">
        <v>89</v>
      </c>
      <c r="J77" s="224">
        <v>7.5</v>
      </c>
      <c r="K77" s="193"/>
      <c r="L77" s="193"/>
      <c r="M77" s="193"/>
      <c r="N77" s="193"/>
      <c r="O77" s="193"/>
      <c r="P77" s="193"/>
      <c r="Q77" s="205"/>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row>
    <row r="78" spans="1:52">
      <c r="A78" s="193"/>
      <c r="B78" s="198"/>
      <c r="C78" s="193"/>
      <c r="D78" s="193"/>
      <c r="E78" s="193"/>
      <c r="F78" s="193"/>
      <c r="G78" s="193"/>
      <c r="H78" s="193"/>
      <c r="I78" s="223" t="s">
        <v>90</v>
      </c>
      <c r="J78" s="224">
        <v>3.3</v>
      </c>
      <c r="K78" s="193"/>
      <c r="L78" s="193"/>
      <c r="M78" s="193"/>
      <c r="N78" s="193"/>
      <c r="O78" s="193"/>
      <c r="P78" s="193"/>
      <c r="Q78" s="205"/>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row>
    <row r="79" spans="1:52" ht="14.5" customHeight="1">
      <c r="A79" s="193"/>
      <c r="B79" s="198"/>
      <c r="C79" s="193"/>
      <c r="D79" s="193"/>
      <c r="E79" s="193"/>
      <c r="F79" s="193"/>
      <c r="G79" s="193"/>
      <c r="H79" s="193"/>
      <c r="I79" s="223" t="s">
        <v>91</v>
      </c>
      <c r="J79" s="224">
        <v>7.7</v>
      </c>
      <c r="K79" s="193"/>
      <c r="L79" s="193"/>
      <c r="M79" s="193"/>
      <c r="N79" s="193"/>
      <c r="O79" s="193"/>
      <c r="P79" s="193"/>
      <c r="Q79" s="205"/>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row>
    <row r="80" spans="1:52">
      <c r="A80" s="193"/>
      <c r="B80" s="198"/>
      <c r="C80" s="193"/>
      <c r="D80" s="193"/>
      <c r="E80" s="193"/>
      <c r="F80" s="193"/>
      <c r="G80" s="193"/>
      <c r="H80" s="193"/>
      <c r="I80" s="223" t="s">
        <v>92</v>
      </c>
      <c r="J80" s="224">
        <v>3.1</v>
      </c>
      <c r="K80" s="193"/>
      <c r="L80" s="193"/>
      <c r="M80" s="193"/>
      <c r="N80" s="193"/>
      <c r="O80" s="193"/>
      <c r="P80" s="193"/>
      <c r="Q80" s="205"/>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row>
    <row r="81" spans="1:52" ht="26.5">
      <c r="A81" s="193"/>
      <c r="B81" s="198"/>
      <c r="C81" s="193"/>
      <c r="D81" s="193"/>
      <c r="E81" s="193"/>
      <c r="F81" s="193"/>
      <c r="G81" s="193"/>
      <c r="H81" s="193"/>
      <c r="I81" s="226" t="s">
        <v>93</v>
      </c>
      <c r="J81" s="224">
        <v>7.7</v>
      </c>
      <c r="K81" s="193"/>
      <c r="L81" s="193"/>
      <c r="M81" s="193"/>
      <c r="N81" s="193"/>
      <c r="O81" s="193"/>
      <c r="P81" s="193"/>
      <c r="Q81" s="205"/>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row>
    <row r="82" spans="1:52">
      <c r="A82" s="193"/>
      <c r="B82" s="198"/>
      <c r="C82" s="193"/>
      <c r="D82" s="193"/>
      <c r="E82" s="193"/>
      <c r="F82" s="193"/>
      <c r="G82" s="193"/>
      <c r="H82" s="193"/>
      <c r="I82" s="223" t="s">
        <v>94</v>
      </c>
      <c r="J82" s="224">
        <v>4.4000000000000004</v>
      </c>
      <c r="K82" s="193"/>
      <c r="L82" s="193"/>
      <c r="M82" s="193"/>
      <c r="N82" s="193"/>
      <c r="O82" s="193"/>
      <c r="P82" s="193"/>
      <c r="Q82" s="205"/>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row>
    <row r="83" spans="1:52" ht="14.5" customHeight="1">
      <c r="A83" s="193"/>
      <c r="B83" s="198"/>
      <c r="C83" s="193"/>
      <c r="D83" s="193"/>
      <c r="E83" s="193"/>
      <c r="F83" s="193"/>
      <c r="G83" s="193"/>
      <c r="H83" s="193"/>
      <c r="I83" s="223" t="s">
        <v>95</v>
      </c>
      <c r="J83" s="224">
        <v>12.9</v>
      </c>
      <c r="K83" s="193"/>
      <c r="L83" s="193"/>
      <c r="M83" s="193"/>
      <c r="N83" s="193"/>
      <c r="O83" s="193"/>
      <c r="P83" s="193"/>
      <c r="Q83" s="205"/>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row>
    <row r="84" spans="1:52">
      <c r="A84" s="193"/>
      <c r="B84" s="198"/>
      <c r="C84" s="193"/>
      <c r="D84" s="193"/>
      <c r="E84" s="193"/>
      <c r="F84" s="193"/>
      <c r="G84" s="193"/>
      <c r="H84" s="193"/>
      <c r="I84" s="223" t="s">
        <v>96</v>
      </c>
      <c r="J84" s="224">
        <v>9.3000000000000007</v>
      </c>
      <c r="K84" s="193"/>
      <c r="L84" s="193"/>
      <c r="M84" s="193"/>
      <c r="N84" s="193"/>
      <c r="O84" s="193"/>
      <c r="P84" s="193"/>
      <c r="Q84" s="205"/>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row>
    <row r="85" spans="1:52">
      <c r="A85" s="193"/>
      <c r="B85" s="198"/>
      <c r="C85" s="193"/>
      <c r="D85" s="193"/>
      <c r="E85" s="193"/>
      <c r="F85" s="193"/>
      <c r="G85" s="193"/>
      <c r="H85" s="193"/>
      <c r="I85" s="223" t="s">
        <v>97</v>
      </c>
      <c r="J85" s="224">
        <v>4.3</v>
      </c>
      <c r="K85" s="193"/>
      <c r="L85" s="193"/>
      <c r="M85" s="193"/>
      <c r="N85" s="193"/>
      <c r="O85" s="193"/>
      <c r="P85" s="193"/>
      <c r="Q85" s="205"/>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row>
    <row r="86" spans="1:52">
      <c r="A86" s="193"/>
      <c r="B86" s="198"/>
      <c r="C86" s="193"/>
      <c r="D86" s="193"/>
      <c r="E86" s="193"/>
      <c r="F86" s="193"/>
      <c r="G86" s="193"/>
      <c r="H86" s="193"/>
      <c r="I86" s="223" t="s">
        <v>98</v>
      </c>
      <c r="J86" s="224">
        <v>6.5</v>
      </c>
      <c r="K86" s="193"/>
      <c r="L86" s="193"/>
      <c r="M86" s="193"/>
      <c r="N86" s="193"/>
      <c r="O86" s="193"/>
      <c r="P86" s="193"/>
      <c r="Q86" s="205"/>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row>
    <row r="87" spans="1:52" ht="23" customHeight="1">
      <c r="A87" s="193"/>
      <c r="B87" s="198"/>
      <c r="C87" s="193"/>
      <c r="D87" s="193"/>
      <c r="E87" s="193"/>
      <c r="F87" s="193"/>
      <c r="G87" s="193"/>
      <c r="H87" s="193"/>
      <c r="I87" s="223" t="s">
        <v>99</v>
      </c>
      <c r="J87" s="224">
        <v>4.5</v>
      </c>
      <c r="K87" s="193"/>
      <c r="L87" s="193"/>
      <c r="M87" s="193"/>
      <c r="N87" s="193"/>
      <c r="O87" s="193"/>
      <c r="P87" s="193"/>
      <c r="Q87" s="205"/>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row>
    <row r="88" spans="1:52" ht="26.5">
      <c r="A88" s="193"/>
      <c r="B88" s="198"/>
      <c r="C88" s="193"/>
      <c r="D88" s="193"/>
      <c r="E88" s="193"/>
      <c r="F88" s="193"/>
      <c r="G88" s="193"/>
      <c r="H88" s="193"/>
      <c r="I88" s="226" t="s">
        <v>101</v>
      </c>
      <c r="J88" s="224">
        <v>13.7</v>
      </c>
      <c r="K88" s="193"/>
      <c r="L88" s="193"/>
      <c r="M88" s="193"/>
      <c r="N88" s="193"/>
      <c r="O88" s="193"/>
      <c r="P88" s="193"/>
      <c r="Q88" s="205"/>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row>
    <row r="89" spans="1:52">
      <c r="A89" s="193"/>
      <c r="B89" s="198"/>
      <c r="C89" s="193"/>
      <c r="D89" s="193"/>
      <c r="E89" s="193"/>
      <c r="F89" s="193"/>
      <c r="G89" s="193"/>
      <c r="H89" s="193"/>
      <c r="I89" s="223" t="s">
        <v>102</v>
      </c>
      <c r="J89" s="224">
        <v>4.7</v>
      </c>
      <c r="K89" s="193"/>
      <c r="L89" s="193"/>
      <c r="M89" s="193"/>
      <c r="N89" s="193"/>
      <c r="O89" s="193"/>
      <c r="P89" s="193"/>
      <c r="Q89" s="205"/>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row>
    <row r="90" spans="1:52">
      <c r="A90" s="193"/>
      <c r="B90" s="198"/>
      <c r="C90" s="193"/>
      <c r="D90" s="193"/>
      <c r="E90" s="193"/>
      <c r="F90" s="193"/>
      <c r="G90" s="193"/>
      <c r="H90" s="193"/>
      <c r="I90" s="226" t="s">
        <v>103</v>
      </c>
      <c r="J90" s="227">
        <v>4.4000000000000004</v>
      </c>
      <c r="K90" s="193"/>
      <c r="L90" s="193"/>
      <c r="M90" s="193"/>
      <c r="N90" s="193"/>
      <c r="O90" s="193"/>
      <c r="P90" s="193"/>
      <c r="Q90" s="205"/>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row>
    <row r="91" spans="1:52" ht="14.5" customHeight="1">
      <c r="A91" s="193"/>
      <c r="B91" s="198"/>
      <c r="C91" s="193"/>
      <c r="D91" s="193"/>
      <c r="E91" s="193"/>
      <c r="F91" s="193"/>
      <c r="G91" s="193"/>
      <c r="H91" s="193"/>
      <c r="I91" s="223" t="s">
        <v>104</v>
      </c>
      <c r="J91" s="224">
        <v>4.5999999999999996</v>
      </c>
      <c r="K91" s="193"/>
      <c r="L91" s="193"/>
      <c r="M91" s="193"/>
      <c r="N91" s="193"/>
      <c r="O91" s="193"/>
      <c r="P91" s="193"/>
      <c r="Q91" s="205"/>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row>
    <row r="92" spans="1:52">
      <c r="A92" s="193"/>
      <c r="B92" s="198"/>
      <c r="C92" s="193"/>
      <c r="D92" s="193"/>
      <c r="E92" s="193"/>
      <c r="F92" s="193"/>
      <c r="G92" s="193"/>
      <c r="H92" s="193"/>
      <c r="I92" s="223" t="s">
        <v>105</v>
      </c>
      <c r="J92" s="224">
        <v>5.6</v>
      </c>
      <c r="K92" s="193"/>
      <c r="L92" s="193"/>
      <c r="M92" s="193"/>
      <c r="N92" s="193"/>
      <c r="O92" s="193"/>
      <c r="P92" s="193"/>
      <c r="Q92" s="205"/>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row>
    <row r="93" spans="1:52">
      <c r="A93" s="193"/>
      <c r="B93" s="198"/>
      <c r="C93" s="193"/>
      <c r="D93" s="193"/>
      <c r="E93" s="193"/>
      <c r="F93" s="193"/>
      <c r="G93" s="193"/>
      <c r="H93" s="193"/>
      <c r="I93" s="223" t="s">
        <v>106</v>
      </c>
      <c r="J93" s="224">
        <v>11.7</v>
      </c>
      <c r="K93" s="193"/>
      <c r="L93" s="193"/>
      <c r="M93" s="193"/>
      <c r="N93" s="193"/>
      <c r="O93" s="193"/>
      <c r="P93" s="193"/>
      <c r="Q93" s="205"/>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row>
    <row r="94" spans="1:52">
      <c r="A94" s="193"/>
      <c r="B94" s="198"/>
      <c r="C94" s="193"/>
      <c r="D94" s="193"/>
      <c r="E94" s="193"/>
      <c r="F94" s="193"/>
      <c r="G94" s="193"/>
      <c r="H94" s="193"/>
      <c r="I94" s="223" t="s">
        <v>107</v>
      </c>
      <c r="J94" s="224">
        <v>4.4000000000000004</v>
      </c>
      <c r="K94" s="193"/>
      <c r="L94" s="193"/>
      <c r="M94" s="193"/>
      <c r="N94" s="193"/>
      <c r="O94" s="193"/>
      <c r="P94" s="193"/>
      <c r="Q94" s="205"/>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row>
    <row r="95" spans="1:52">
      <c r="A95" s="193"/>
      <c r="B95" s="198"/>
      <c r="C95" s="193"/>
      <c r="D95" s="193"/>
      <c r="E95" s="193"/>
      <c r="F95" s="193"/>
      <c r="G95" s="193"/>
      <c r="H95" s="193"/>
      <c r="I95" s="223" t="s">
        <v>108</v>
      </c>
      <c r="J95" s="224">
        <v>11.9</v>
      </c>
      <c r="K95" s="193"/>
      <c r="L95" s="193"/>
      <c r="M95" s="193"/>
      <c r="N95" s="193"/>
      <c r="O95" s="193"/>
      <c r="P95" s="193"/>
      <c r="Q95" s="205"/>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row>
    <row r="96" spans="1:52">
      <c r="A96" s="193"/>
      <c r="B96" s="198"/>
      <c r="C96" s="193"/>
      <c r="D96" s="193"/>
      <c r="E96" s="193"/>
      <c r="F96" s="193"/>
      <c r="G96" s="193"/>
      <c r="H96" s="193"/>
      <c r="I96" s="223" t="s">
        <v>110</v>
      </c>
      <c r="J96" s="224">
        <v>14.3</v>
      </c>
      <c r="K96" s="193"/>
      <c r="L96" s="193"/>
      <c r="M96" s="193"/>
      <c r="N96" s="193"/>
      <c r="O96" s="193"/>
      <c r="P96" s="193"/>
      <c r="Q96" s="205"/>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row>
    <row r="97" spans="1:52">
      <c r="A97" s="193"/>
      <c r="B97" s="198"/>
      <c r="C97" s="193"/>
      <c r="D97" s="193"/>
      <c r="E97" s="193"/>
      <c r="F97" s="193"/>
      <c r="G97" s="193"/>
      <c r="H97" s="193"/>
      <c r="I97" s="223" t="s">
        <v>112</v>
      </c>
      <c r="J97" s="224">
        <v>5.7</v>
      </c>
      <c r="K97" s="193"/>
      <c r="L97" s="193"/>
      <c r="M97" s="193"/>
      <c r="N97" s="193"/>
      <c r="O97" s="193"/>
      <c r="P97" s="193"/>
      <c r="Q97" s="205"/>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row>
    <row r="98" spans="1:52">
      <c r="A98" s="193"/>
      <c r="B98" s="198"/>
      <c r="C98" s="193"/>
      <c r="D98" s="193"/>
      <c r="E98" s="193"/>
      <c r="F98" s="193"/>
      <c r="G98" s="193"/>
      <c r="H98" s="193"/>
      <c r="I98" s="223" t="s">
        <v>114</v>
      </c>
      <c r="J98" s="224">
        <v>9.5</v>
      </c>
      <c r="K98" s="193"/>
      <c r="L98" s="193"/>
      <c r="M98" s="193"/>
      <c r="N98" s="193"/>
      <c r="O98" s="193"/>
      <c r="P98" s="193"/>
      <c r="Q98" s="205"/>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row>
    <row r="99" spans="1:52" ht="14.5" customHeight="1">
      <c r="A99" s="193"/>
      <c r="B99" s="198"/>
      <c r="C99" s="193"/>
      <c r="D99" s="193"/>
      <c r="E99" s="193"/>
      <c r="F99" s="193"/>
      <c r="G99" s="193"/>
      <c r="H99" s="193"/>
      <c r="I99" s="223" t="s">
        <v>115</v>
      </c>
      <c r="J99" s="224">
        <v>7</v>
      </c>
      <c r="K99" s="193"/>
      <c r="L99" s="193"/>
      <c r="M99" s="193"/>
      <c r="N99" s="193"/>
      <c r="O99" s="193"/>
      <c r="P99" s="193"/>
      <c r="Q99" s="205"/>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row>
    <row r="100" spans="1:52">
      <c r="A100" s="193"/>
      <c r="B100" s="198"/>
      <c r="C100" s="193"/>
      <c r="D100" s="193"/>
      <c r="E100" s="193"/>
      <c r="F100" s="193"/>
      <c r="G100" s="193"/>
      <c r="H100" s="193"/>
      <c r="I100" s="223" t="s">
        <v>116</v>
      </c>
      <c r="J100" s="224">
        <v>5.4</v>
      </c>
      <c r="K100" s="193"/>
      <c r="L100" s="193"/>
      <c r="M100" s="193"/>
      <c r="N100" s="193"/>
      <c r="O100" s="193"/>
      <c r="P100" s="193"/>
      <c r="Q100" s="205"/>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row>
    <row r="101" spans="1:52">
      <c r="A101" s="193"/>
      <c r="B101" s="198"/>
      <c r="C101" s="193"/>
      <c r="D101" s="193"/>
      <c r="E101" s="193"/>
      <c r="F101" s="193"/>
      <c r="G101" s="193"/>
      <c r="H101" s="193"/>
      <c r="I101" s="226" t="s">
        <v>117</v>
      </c>
      <c r="J101" s="224">
        <v>2.5</v>
      </c>
      <c r="K101" s="193"/>
      <c r="L101" s="193"/>
      <c r="M101" s="193"/>
      <c r="N101" s="193"/>
      <c r="O101" s="193"/>
      <c r="P101" s="193"/>
      <c r="Q101" s="205"/>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c r="AY101" s="193"/>
      <c r="AZ101" s="193"/>
    </row>
    <row r="102" spans="1:52">
      <c r="A102" s="193"/>
      <c r="B102" s="198"/>
      <c r="C102" s="193"/>
      <c r="D102" s="193"/>
      <c r="E102" s="193"/>
      <c r="F102" s="193"/>
      <c r="G102" s="193"/>
      <c r="H102" s="193"/>
      <c r="I102" s="226" t="s">
        <v>118</v>
      </c>
      <c r="J102" s="224">
        <v>13.5</v>
      </c>
      <c r="K102" s="193"/>
      <c r="L102" s="193"/>
      <c r="M102" s="193"/>
      <c r="N102" s="193"/>
      <c r="O102" s="193"/>
      <c r="P102" s="193"/>
      <c r="Q102" s="205"/>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row>
    <row r="103" spans="1:52" ht="26.5">
      <c r="A103" s="193"/>
      <c r="B103" s="198"/>
      <c r="C103" s="193"/>
      <c r="D103" s="193"/>
      <c r="E103" s="193"/>
      <c r="F103" s="193"/>
      <c r="G103" s="193"/>
      <c r="H103" s="193"/>
      <c r="I103" s="226" t="s">
        <v>119</v>
      </c>
      <c r="J103" s="224">
        <v>18.2</v>
      </c>
      <c r="K103" s="193"/>
      <c r="L103" s="193"/>
      <c r="M103" s="193"/>
      <c r="N103" s="193"/>
      <c r="O103" s="193"/>
      <c r="P103" s="193"/>
      <c r="Q103" s="205"/>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row>
    <row r="104" spans="1:52" ht="14.5" customHeight="1">
      <c r="A104" s="193"/>
      <c r="B104" s="198"/>
      <c r="C104" s="193"/>
      <c r="D104" s="193"/>
      <c r="E104" s="193"/>
      <c r="F104" s="193"/>
      <c r="G104" s="193"/>
      <c r="H104" s="193"/>
      <c r="I104" s="223" t="s">
        <v>120</v>
      </c>
      <c r="J104" s="224">
        <v>9</v>
      </c>
      <c r="K104" s="193"/>
      <c r="L104" s="193"/>
      <c r="M104" s="193"/>
      <c r="N104" s="193"/>
      <c r="O104" s="193"/>
      <c r="P104" s="193"/>
      <c r="Q104" s="205"/>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row>
    <row r="105" spans="1:52">
      <c r="A105" s="193"/>
      <c r="B105" s="198"/>
      <c r="C105" s="193"/>
      <c r="D105" s="193"/>
      <c r="E105" s="193"/>
      <c r="F105" s="193"/>
      <c r="G105" s="193"/>
      <c r="H105" s="193"/>
      <c r="I105" s="223" t="s">
        <v>121</v>
      </c>
      <c r="J105" s="224">
        <v>5.6</v>
      </c>
      <c r="K105" s="193"/>
      <c r="L105" s="193"/>
      <c r="M105" s="193"/>
      <c r="N105" s="193"/>
      <c r="O105" s="193"/>
      <c r="P105" s="193"/>
      <c r="Q105" s="205"/>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row>
    <row r="106" spans="1:52">
      <c r="A106" s="193"/>
      <c r="B106" s="198"/>
      <c r="C106" s="193"/>
      <c r="D106" s="193"/>
      <c r="E106" s="193"/>
      <c r="F106" s="193"/>
      <c r="G106" s="193"/>
      <c r="H106" s="193"/>
      <c r="I106" s="223" t="s">
        <v>122</v>
      </c>
      <c r="J106" s="224">
        <v>4.5</v>
      </c>
      <c r="K106" s="193"/>
      <c r="L106" s="193"/>
      <c r="M106" s="193"/>
      <c r="N106" s="193"/>
      <c r="O106" s="193"/>
      <c r="P106" s="193"/>
      <c r="Q106" s="205"/>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row>
    <row r="107" spans="1:52">
      <c r="A107" s="193"/>
      <c r="B107" s="198"/>
      <c r="C107" s="193"/>
      <c r="D107" s="193"/>
      <c r="E107" s="193"/>
      <c r="F107" s="193"/>
      <c r="G107" s="193"/>
      <c r="H107" s="193"/>
      <c r="I107" s="223" t="s">
        <v>123</v>
      </c>
      <c r="J107" s="224">
        <v>6.3</v>
      </c>
      <c r="K107" s="193"/>
      <c r="L107" s="193"/>
      <c r="M107" s="193"/>
      <c r="N107" s="193"/>
      <c r="O107" s="193"/>
      <c r="P107" s="193"/>
      <c r="Q107" s="205"/>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row>
    <row r="108" spans="1:52">
      <c r="A108" s="193"/>
      <c r="B108" s="198"/>
      <c r="C108" s="193"/>
      <c r="D108" s="193"/>
      <c r="E108" s="193"/>
      <c r="F108" s="193"/>
      <c r="G108" s="193"/>
      <c r="H108" s="193"/>
      <c r="I108" s="223"/>
      <c r="J108" s="224"/>
      <c r="K108" s="193"/>
      <c r="L108" s="193"/>
      <c r="M108" s="193"/>
      <c r="N108" s="193"/>
      <c r="O108" s="193"/>
      <c r="P108" s="193"/>
      <c r="Q108" s="205"/>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row>
    <row r="109" spans="1:52">
      <c r="A109" s="193"/>
      <c r="B109" s="198"/>
      <c r="C109" s="193"/>
      <c r="D109" s="193"/>
      <c r="E109" s="193"/>
      <c r="F109" s="193"/>
      <c r="G109" s="193"/>
      <c r="H109" s="193"/>
      <c r="I109" s="223" t="s">
        <v>613</v>
      </c>
      <c r="J109" s="224">
        <v>8</v>
      </c>
      <c r="K109" s="193"/>
      <c r="L109" s="193"/>
      <c r="M109" s="193"/>
      <c r="N109" s="193"/>
      <c r="O109" s="193"/>
      <c r="P109" s="193"/>
      <c r="Q109" s="205"/>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row>
    <row r="110" spans="1:52">
      <c r="A110" s="193"/>
      <c r="B110" s="198"/>
      <c r="C110" s="193"/>
      <c r="D110" s="193"/>
      <c r="E110" s="193"/>
      <c r="F110" s="193"/>
      <c r="G110" s="193"/>
      <c r="H110" s="193"/>
      <c r="I110" s="223" t="s">
        <v>614</v>
      </c>
      <c r="J110" s="224">
        <v>7.1</v>
      </c>
      <c r="K110" s="193"/>
      <c r="L110" s="193"/>
      <c r="M110" s="193"/>
      <c r="N110" s="193"/>
      <c r="O110" s="193"/>
      <c r="P110" s="193"/>
      <c r="Q110" s="205"/>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row>
    <row r="111" spans="1:52" ht="14.5" customHeight="1">
      <c r="A111" s="193"/>
      <c r="B111" s="198"/>
      <c r="C111" s="193"/>
      <c r="D111" s="193"/>
      <c r="E111" s="193"/>
      <c r="F111" s="193"/>
      <c r="G111" s="193"/>
      <c r="H111" s="193"/>
      <c r="I111" s="223" t="s">
        <v>124</v>
      </c>
      <c r="J111" s="224">
        <v>6.6</v>
      </c>
      <c r="K111" s="193"/>
      <c r="L111" s="193"/>
      <c r="M111" s="193"/>
      <c r="N111" s="193"/>
      <c r="O111" s="193"/>
      <c r="P111" s="193"/>
      <c r="Q111" s="205"/>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row>
    <row r="112" spans="1:52">
      <c r="A112" s="193"/>
      <c r="B112" s="198"/>
      <c r="C112" s="193"/>
      <c r="D112" s="193"/>
      <c r="E112" s="193"/>
      <c r="F112" s="193"/>
      <c r="G112" s="193"/>
      <c r="H112" s="193"/>
      <c r="I112" s="223" t="s">
        <v>125</v>
      </c>
      <c r="J112" s="224">
        <v>17.899999999999999</v>
      </c>
      <c r="K112" s="193"/>
      <c r="L112" s="193"/>
      <c r="M112" s="193"/>
      <c r="N112" s="193"/>
      <c r="O112" s="193"/>
      <c r="P112" s="193"/>
      <c r="Q112" s="205"/>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row>
    <row r="113" spans="1:52">
      <c r="A113" s="193"/>
      <c r="B113" s="198"/>
      <c r="C113" s="193"/>
      <c r="D113" s="193"/>
      <c r="E113" s="193"/>
      <c r="F113" s="193"/>
      <c r="G113" s="193"/>
      <c r="H113" s="193"/>
      <c r="I113" s="223" t="s">
        <v>126</v>
      </c>
      <c r="J113" s="224">
        <v>11.3</v>
      </c>
      <c r="K113" s="193"/>
      <c r="L113" s="193"/>
      <c r="M113" s="193"/>
      <c r="N113" s="193"/>
      <c r="O113" s="193"/>
      <c r="P113" s="193"/>
      <c r="Q113" s="205"/>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row>
    <row r="114" spans="1:52" ht="14.5" customHeight="1">
      <c r="A114" s="193"/>
      <c r="B114" s="198"/>
      <c r="C114" s="193"/>
      <c r="D114" s="193"/>
      <c r="E114" s="193"/>
      <c r="F114" s="193"/>
      <c r="G114" s="193"/>
      <c r="H114" s="193"/>
      <c r="I114" s="223" t="s">
        <v>127</v>
      </c>
      <c r="J114" s="224">
        <v>2.5</v>
      </c>
      <c r="K114" s="193"/>
      <c r="L114" s="193"/>
      <c r="M114" s="193"/>
      <c r="N114" s="193"/>
      <c r="O114" s="193"/>
      <c r="P114" s="193"/>
      <c r="Q114" s="205"/>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row>
    <row r="115" spans="1:52" ht="104">
      <c r="A115" s="193"/>
      <c r="B115" s="198"/>
      <c r="C115" s="193"/>
      <c r="D115" s="193"/>
      <c r="E115" s="193"/>
      <c r="F115" s="193"/>
      <c r="G115" s="193"/>
      <c r="H115" s="193"/>
      <c r="I115" s="223" t="s">
        <v>128</v>
      </c>
      <c r="J115" s="224" t="s">
        <v>129</v>
      </c>
      <c r="K115" s="193"/>
      <c r="L115" s="193"/>
      <c r="M115" s="193"/>
      <c r="N115" s="193"/>
      <c r="O115" s="193"/>
      <c r="P115" s="193"/>
      <c r="Q115" s="205"/>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row>
    <row r="116" spans="1:52">
      <c r="A116" s="193"/>
      <c r="B116" s="198"/>
      <c r="C116" s="193"/>
      <c r="D116" s="193"/>
      <c r="E116" s="193"/>
      <c r="F116" s="193"/>
      <c r="G116" s="193"/>
      <c r="H116" s="193"/>
      <c r="I116" s="223" t="s">
        <v>130</v>
      </c>
      <c r="J116" s="224">
        <v>5.3</v>
      </c>
      <c r="K116" s="193"/>
      <c r="L116" s="193"/>
      <c r="M116" s="193"/>
      <c r="N116" s="193"/>
      <c r="O116" s="193"/>
      <c r="P116" s="193"/>
      <c r="Q116" s="205"/>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c r="AY116" s="193"/>
      <c r="AZ116" s="193"/>
    </row>
    <row r="117" spans="1:52" ht="14.5" customHeight="1">
      <c r="A117" s="193"/>
      <c r="B117" s="198"/>
      <c r="C117" s="193"/>
      <c r="D117" s="193"/>
      <c r="E117" s="193"/>
      <c r="F117" s="193"/>
      <c r="G117" s="193"/>
      <c r="H117" s="193"/>
      <c r="I117" s="226" t="s">
        <v>131</v>
      </c>
      <c r="J117" s="227">
        <v>1.5</v>
      </c>
      <c r="K117" s="193"/>
      <c r="L117" s="193"/>
      <c r="M117" s="193"/>
      <c r="N117" s="193"/>
      <c r="O117" s="193"/>
      <c r="P117" s="193"/>
      <c r="Q117" s="205"/>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193"/>
      <c r="AY117" s="193"/>
      <c r="AZ117" s="193"/>
    </row>
    <row r="118" spans="1:52">
      <c r="A118" s="193"/>
      <c r="B118" s="198"/>
      <c r="C118" s="193"/>
      <c r="D118" s="193"/>
      <c r="E118" s="193"/>
      <c r="F118" s="193"/>
      <c r="G118" s="193"/>
      <c r="H118" s="193"/>
      <c r="I118" s="223" t="s">
        <v>615</v>
      </c>
      <c r="J118" s="224">
        <v>5.5</v>
      </c>
      <c r="K118" s="193"/>
      <c r="L118" s="193"/>
      <c r="M118" s="193"/>
      <c r="N118" s="193"/>
      <c r="O118" s="193"/>
      <c r="P118" s="193"/>
      <c r="Q118" s="205"/>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c r="AY118" s="193"/>
      <c r="AZ118" s="193"/>
    </row>
    <row r="119" spans="1:52">
      <c r="A119" s="193"/>
      <c r="B119" s="198"/>
      <c r="C119" s="193"/>
      <c r="D119" s="193"/>
      <c r="E119" s="193"/>
      <c r="F119" s="193"/>
      <c r="G119" s="193"/>
      <c r="H119" s="193"/>
      <c r="I119" s="223" t="s">
        <v>696</v>
      </c>
      <c r="J119" s="224">
        <v>4.0999999999999996</v>
      </c>
      <c r="K119" s="193"/>
      <c r="L119" s="193"/>
      <c r="M119" s="193"/>
      <c r="N119" s="193"/>
      <c r="O119" s="193"/>
      <c r="P119" s="193"/>
      <c r="Q119" s="205"/>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c r="AX119" s="193"/>
      <c r="AY119" s="193"/>
      <c r="AZ119" s="193"/>
    </row>
    <row r="120" spans="1:52" ht="14.5" customHeight="1">
      <c r="A120" s="193"/>
      <c r="B120" s="198"/>
      <c r="C120" s="193"/>
      <c r="D120" s="193"/>
      <c r="E120" s="193"/>
      <c r="F120" s="193"/>
      <c r="G120" s="193"/>
      <c r="H120" s="193"/>
      <c r="I120" s="223"/>
      <c r="J120" s="224"/>
      <c r="K120" s="193"/>
      <c r="L120" s="193"/>
      <c r="M120" s="193"/>
      <c r="N120" s="193"/>
      <c r="O120" s="193"/>
      <c r="P120" s="193"/>
      <c r="Q120" s="205"/>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93"/>
      <c r="AZ120" s="193"/>
    </row>
    <row r="121" spans="1:52">
      <c r="A121" s="193"/>
      <c r="B121" s="198"/>
      <c r="C121" s="193"/>
      <c r="D121" s="193"/>
      <c r="E121" s="193"/>
      <c r="F121" s="193"/>
      <c r="G121" s="193"/>
      <c r="H121" s="193"/>
      <c r="I121" s="223" t="s">
        <v>132</v>
      </c>
      <c r="J121" s="224">
        <v>6.5</v>
      </c>
      <c r="K121" s="193"/>
      <c r="L121" s="193"/>
      <c r="M121" s="193"/>
      <c r="N121" s="193"/>
      <c r="O121" s="193"/>
      <c r="P121" s="193"/>
      <c r="Q121" s="205"/>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row>
    <row r="122" spans="1:52" ht="26.5">
      <c r="A122" s="193"/>
      <c r="B122" s="198"/>
      <c r="C122" s="193"/>
      <c r="D122" s="193"/>
      <c r="E122" s="193"/>
      <c r="F122" s="193"/>
      <c r="G122" s="193"/>
      <c r="H122" s="193"/>
      <c r="I122" s="226" t="s">
        <v>133</v>
      </c>
      <c r="J122" s="224">
        <v>13.5</v>
      </c>
      <c r="K122" s="193"/>
      <c r="L122" s="193"/>
      <c r="M122" s="193"/>
      <c r="N122" s="193"/>
      <c r="O122" s="193"/>
      <c r="P122" s="193"/>
      <c r="Q122" s="205"/>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3"/>
      <c r="AZ122" s="193"/>
    </row>
    <row r="123" spans="1:52">
      <c r="A123" s="193"/>
      <c r="B123" s="198"/>
      <c r="C123" s="193"/>
      <c r="D123" s="193"/>
      <c r="E123" s="193"/>
      <c r="F123" s="193"/>
      <c r="G123" s="193"/>
      <c r="H123" s="193"/>
      <c r="I123" s="223" t="s">
        <v>134</v>
      </c>
      <c r="J123" s="224">
        <v>6.8</v>
      </c>
      <c r="K123" s="193"/>
      <c r="L123" s="193"/>
      <c r="M123" s="193"/>
      <c r="N123" s="193"/>
      <c r="O123" s="193"/>
      <c r="P123" s="193"/>
      <c r="Q123" s="205"/>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93"/>
      <c r="AZ123" s="193"/>
    </row>
    <row r="124" spans="1:52">
      <c r="A124" s="193"/>
      <c r="B124" s="198"/>
      <c r="C124" s="193"/>
      <c r="D124" s="193"/>
      <c r="E124" s="193"/>
      <c r="F124" s="193"/>
      <c r="G124" s="193"/>
      <c r="H124" s="193"/>
      <c r="I124" s="223" t="s">
        <v>68</v>
      </c>
      <c r="J124" s="224">
        <v>13.5</v>
      </c>
      <c r="K124" s="193"/>
      <c r="L124" s="193"/>
      <c r="M124" s="193"/>
      <c r="N124" s="193"/>
      <c r="O124" s="193"/>
      <c r="P124" s="193"/>
      <c r="Q124" s="205"/>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row>
    <row r="125" spans="1:52">
      <c r="A125" s="193"/>
      <c r="B125" s="198"/>
      <c r="C125" s="193"/>
      <c r="D125" s="193"/>
      <c r="E125" s="193"/>
      <c r="F125" s="193"/>
      <c r="G125" s="193"/>
      <c r="H125" s="193"/>
      <c r="I125" s="223" t="s">
        <v>136</v>
      </c>
      <c r="J125" s="224">
        <v>6.6</v>
      </c>
      <c r="K125" s="193"/>
      <c r="L125" s="193"/>
      <c r="M125" s="193"/>
      <c r="N125" s="193"/>
      <c r="O125" s="193"/>
      <c r="P125" s="193"/>
      <c r="Q125" s="205"/>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row>
    <row r="126" spans="1:52" ht="14.5" customHeight="1">
      <c r="A126" s="193"/>
      <c r="B126" s="198"/>
      <c r="C126" s="193"/>
      <c r="D126" s="193"/>
      <c r="E126" s="193"/>
      <c r="F126" s="193"/>
      <c r="G126" s="193"/>
      <c r="H126" s="193"/>
      <c r="I126" s="223" t="s">
        <v>137</v>
      </c>
      <c r="J126" s="224">
        <v>5.4</v>
      </c>
      <c r="K126" s="193"/>
      <c r="L126" s="193"/>
      <c r="M126" s="193"/>
      <c r="N126" s="193"/>
      <c r="O126" s="193"/>
      <c r="P126" s="193"/>
      <c r="Q126" s="205"/>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row>
    <row r="127" spans="1:52">
      <c r="A127" s="193"/>
      <c r="B127" s="198"/>
      <c r="C127" s="193"/>
      <c r="D127" s="193"/>
      <c r="E127" s="193"/>
      <c r="F127" s="193"/>
      <c r="G127" s="193"/>
      <c r="H127" s="193"/>
      <c r="I127" s="223" t="s">
        <v>138</v>
      </c>
      <c r="J127" s="224">
        <v>2.5</v>
      </c>
      <c r="K127" s="193"/>
      <c r="L127" s="193"/>
      <c r="M127" s="193"/>
      <c r="N127" s="193"/>
      <c r="O127" s="193"/>
      <c r="P127" s="193"/>
      <c r="Q127" s="205"/>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c r="AX127" s="193"/>
      <c r="AY127" s="193"/>
      <c r="AZ127" s="193"/>
    </row>
    <row r="128" spans="1:52">
      <c r="A128" s="193"/>
      <c r="B128" s="198"/>
      <c r="C128" s="193"/>
      <c r="D128" s="193"/>
      <c r="E128" s="193"/>
      <c r="F128" s="193"/>
      <c r="G128" s="193"/>
      <c r="H128" s="193"/>
      <c r="I128" s="223" t="s">
        <v>139</v>
      </c>
      <c r="J128" s="224">
        <v>9.6</v>
      </c>
      <c r="K128" s="193"/>
      <c r="L128" s="193"/>
      <c r="M128" s="193"/>
      <c r="N128" s="193"/>
      <c r="O128" s="193"/>
      <c r="P128" s="193"/>
      <c r="Q128" s="205"/>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row>
    <row r="129" spans="1:52" ht="14.5" customHeight="1">
      <c r="A129" s="193"/>
      <c r="B129" s="198"/>
      <c r="C129" s="193"/>
      <c r="D129" s="193"/>
      <c r="E129" s="193"/>
      <c r="F129" s="193"/>
      <c r="G129" s="193"/>
      <c r="H129" s="193"/>
      <c r="I129" s="223" t="s">
        <v>140</v>
      </c>
      <c r="J129" s="224">
        <v>9.1999999999999993</v>
      </c>
      <c r="K129" s="193"/>
      <c r="L129" s="193"/>
      <c r="M129" s="193"/>
      <c r="N129" s="193"/>
      <c r="O129" s="193"/>
      <c r="P129" s="193"/>
      <c r="Q129" s="205"/>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row>
    <row r="130" spans="1:52">
      <c r="A130" s="193"/>
      <c r="B130" s="198"/>
      <c r="C130" s="193"/>
      <c r="D130" s="193"/>
      <c r="E130" s="193"/>
      <c r="F130" s="193"/>
      <c r="G130" s="193"/>
      <c r="H130" s="193"/>
      <c r="I130" s="223" t="s">
        <v>141</v>
      </c>
      <c r="J130" s="224">
        <v>15.1</v>
      </c>
      <c r="K130" s="193"/>
      <c r="L130" s="193"/>
      <c r="M130" s="193"/>
      <c r="N130" s="193"/>
      <c r="O130" s="193"/>
      <c r="P130" s="193"/>
      <c r="Q130" s="205"/>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row>
    <row r="131" spans="1:52" ht="14.5" customHeight="1">
      <c r="A131" s="193"/>
      <c r="B131" s="198"/>
      <c r="C131" s="193"/>
      <c r="D131" s="193"/>
      <c r="E131" s="193"/>
      <c r="F131" s="193"/>
      <c r="G131" s="193"/>
      <c r="H131" s="193"/>
      <c r="I131" s="223" t="s">
        <v>142</v>
      </c>
      <c r="J131" s="224">
        <v>10.1</v>
      </c>
      <c r="K131" s="193"/>
      <c r="L131" s="193"/>
      <c r="M131" s="193"/>
      <c r="N131" s="193"/>
      <c r="O131" s="193"/>
      <c r="P131" s="193"/>
      <c r="Q131" s="205"/>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row>
    <row r="132" spans="1:52">
      <c r="A132" s="193"/>
      <c r="B132" s="198"/>
      <c r="C132" s="193"/>
      <c r="D132" s="193"/>
      <c r="E132" s="193"/>
      <c r="F132" s="193"/>
      <c r="G132" s="193"/>
      <c r="H132" s="193"/>
      <c r="I132" s="228" t="s">
        <v>143</v>
      </c>
      <c r="J132" s="229">
        <v>6.7</v>
      </c>
      <c r="K132" s="193"/>
      <c r="L132" s="193"/>
      <c r="M132" s="193"/>
      <c r="N132" s="193"/>
      <c r="O132" s="193"/>
      <c r="P132" s="193"/>
      <c r="Q132" s="205"/>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row>
    <row r="133" spans="1:52" ht="14.5" customHeight="1">
      <c r="A133" s="193"/>
      <c r="B133" s="198"/>
      <c r="C133" s="193"/>
      <c r="D133" s="193"/>
      <c r="E133" s="193"/>
      <c r="F133" s="193"/>
      <c r="G133" s="193"/>
      <c r="H133" s="193"/>
      <c r="I133" s="223" t="s">
        <v>144</v>
      </c>
      <c r="J133" s="224">
        <v>9.9</v>
      </c>
      <c r="K133" s="193"/>
      <c r="L133" s="193"/>
      <c r="M133" s="193"/>
      <c r="N133" s="193"/>
      <c r="O133" s="193"/>
      <c r="P133" s="193"/>
      <c r="Q133" s="205"/>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row>
    <row r="134" spans="1:52">
      <c r="A134" s="193"/>
      <c r="B134" s="198"/>
      <c r="C134" s="193"/>
      <c r="D134" s="193"/>
      <c r="E134" s="193"/>
      <c r="F134" s="193"/>
      <c r="G134" s="193"/>
      <c r="H134" s="193"/>
      <c r="I134" s="223" t="s">
        <v>145</v>
      </c>
      <c r="J134" s="224">
        <v>12.6</v>
      </c>
      <c r="K134" s="193"/>
      <c r="L134" s="193"/>
      <c r="M134" s="193"/>
      <c r="N134" s="193"/>
      <c r="O134" s="193"/>
      <c r="P134" s="193"/>
      <c r="Q134" s="205"/>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row>
    <row r="135" spans="1:52">
      <c r="A135" s="193"/>
      <c r="B135" s="198"/>
      <c r="C135" s="193"/>
      <c r="D135" s="193"/>
      <c r="E135" s="193"/>
      <c r="F135" s="193"/>
      <c r="G135" s="193"/>
      <c r="H135" s="193"/>
      <c r="I135" s="223" t="s">
        <v>146</v>
      </c>
      <c r="J135" s="224">
        <v>24.3</v>
      </c>
      <c r="K135" s="193"/>
      <c r="L135" s="193"/>
      <c r="M135" s="193"/>
      <c r="N135" s="193"/>
      <c r="O135" s="193"/>
      <c r="P135" s="193"/>
      <c r="Q135" s="205"/>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93"/>
    </row>
    <row r="136" spans="1:52" ht="14.5" customHeight="1">
      <c r="A136" s="193"/>
      <c r="B136" s="198"/>
      <c r="C136" s="193"/>
      <c r="D136" s="193"/>
      <c r="E136" s="193"/>
      <c r="F136" s="193"/>
      <c r="G136" s="193"/>
      <c r="H136" s="193"/>
      <c r="I136" s="223" t="s">
        <v>147</v>
      </c>
      <c r="J136" s="224">
        <v>7.3</v>
      </c>
      <c r="K136" s="193"/>
      <c r="L136" s="193"/>
      <c r="M136" s="193"/>
      <c r="N136" s="193"/>
      <c r="O136" s="193"/>
      <c r="P136" s="193"/>
      <c r="Q136" s="205"/>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3"/>
      <c r="AY136" s="193"/>
      <c r="AZ136" s="193"/>
    </row>
    <row r="137" spans="1:52">
      <c r="A137" s="193"/>
      <c r="B137" s="198"/>
      <c r="C137" s="193"/>
      <c r="D137" s="193"/>
      <c r="E137" s="193"/>
      <c r="F137" s="193"/>
      <c r="G137" s="193"/>
      <c r="H137" s="193"/>
      <c r="I137" s="223" t="s">
        <v>148</v>
      </c>
      <c r="J137" s="224">
        <v>9.8000000000000007</v>
      </c>
      <c r="K137" s="193"/>
      <c r="L137" s="193"/>
      <c r="M137" s="193"/>
      <c r="N137" s="193"/>
      <c r="O137" s="193"/>
      <c r="P137" s="193"/>
      <c r="Q137" s="205"/>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3"/>
      <c r="AZ137" s="193"/>
    </row>
    <row r="138" spans="1:52" ht="14.5" customHeight="1">
      <c r="A138" s="193"/>
      <c r="B138" s="198"/>
      <c r="C138" s="193"/>
      <c r="D138" s="193"/>
      <c r="E138" s="193"/>
      <c r="F138" s="193"/>
      <c r="G138" s="193"/>
      <c r="H138" s="193"/>
      <c r="I138" s="223" t="s">
        <v>149</v>
      </c>
      <c r="J138" s="224">
        <v>13.5</v>
      </c>
      <c r="K138" s="193"/>
      <c r="L138" s="193"/>
      <c r="M138" s="193"/>
      <c r="N138" s="193"/>
      <c r="O138" s="193"/>
      <c r="P138" s="193"/>
      <c r="Q138" s="205"/>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3"/>
      <c r="AZ138" s="193"/>
    </row>
    <row r="139" spans="1:52">
      <c r="A139" s="193"/>
      <c r="B139" s="198"/>
      <c r="C139" s="193"/>
      <c r="D139" s="193"/>
      <c r="E139" s="193"/>
      <c r="F139" s="193"/>
      <c r="G139" s="193"/>
      <c r="H139" s="193"/>
      <c r="I139" s="223" t="s">
        <v>150</v>
      </c>
      <c r="J139" s="224">
        <v>10.3</v>
      </c>
      <c r="K139" s="193"/>
      <c r="L139" s="193"/>
      <c r="M139" s="193"/>
      <c r="N139" s="193"/>
      <c r="O139" s="193"/>
      <c r="P139" s="193"/>
      <c r="Q139" s="205"/>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row>
    <row r="140" spans="1:52" ht="14.5" customHeight="1">
      <c r="A140" s="193"/>
      <c r="B140" s="198"/>
      <c r="C140" s="193"/>
      <c r="D140" s="193"/>
      <c r="E140" s="193"/>
      <c r="F140" s="193"/>
      <c r="G140" s="193"/>
      <c r="H140" s="193"/>
      <c r="I140" s="223" t="s">
        <v>151</v>
      </c>
      <c r="J140" s="224">
        <v>12.7</v>
      </c>
      <c r="K140" s="193"/>
      <c r="L140" s="193"/>
      <c r="M140" s="193"/>
      <c r="N140" s="193"/>
      <c r="O140" s="193"/>
      <c r="P140" s="193"/>
      <c r="Q140" s="205"/>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row>
    <row r="141" spans="1:52">
      <c r="A141" s="193"/>
      <c r="B141" s="198"/>
      <c r="C141" s="193"/>
      <c r="D141" s="193"/>
      <c r="E141" s="193"/>
      <c r="F141" s="193"/>
      <c r="G141" s="193"/>
      <c r="H141" s="193"/>
      <c r="I141" s="223" t="s">
        <v>152</v>
      </c>
      <c r="J141" s="224">
        <v>8.6</v>
      </c>
      <c r="K141" s="193"/>
      <c r="L141" s="193"/>
      <c r="M141" s="193"/>
      <c r="N141" s="193"/>
      <c r="O141" s="193"/>
      <c r="P141" s="193"/>
      <c r="Q141" s="205"/>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row>
    <row r="142" spans="1:52" ht="14.5" customHeight="1">
      <c r="A142" s="193"/>
      <c r="B142" s="198"/>
      <c r="C142" s="193"/>
      <c r="D142" s="193"/>
      <c r="E142" s="193"/>
      <c r="F142" s="193"/>
      <c r="G142" s="193"/>
      <c r="H142" s="193"/>
      <c r="I142" s="223" t="s">
        <v>153</v>
      </c>
      <c r="J142" s="224">
        <v>8.1999999999999993</v>
      </c>
      <c r="K142" s="193"/>
      <c r="L142" s="193"/>
      <c r="M142" s="193"/>
      <c r="N142" s="193"/>
      <c r="O142" s="193"/>
      <c r="P142" s="193"/>
      <c r="Q142" s="205"/>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93"/>
      <c r="AQ142" s="193"/>
      <c r="AR142" s="193"/>
      <c r="AS142" s="193"/>
      <c r="AT142" s="193"/>
      <c r="AU142" s="193"/>
      <c r="AV142" s="193"/>
      <c r="AW142" s="193"/>
      <c r="AX142" s="193"/>
      <c r="AY142" s="193"/>
      <c r="AZ142" s="193"/>
    </row>
    <row r="143" spans="1:52" ht="26">
      <c r="A143" s="193"/>
      <c r="B143" s="198"/>
      <c r="C143" s="193"/>
      <c r="D143" s="193"/>
      <c r="E143" s="193"/>
      <c r="F143" s="193"/>
      <c r="G143" s="193"/>
      <c r="H143" s="193"/>
      <c r="I143" s="223" t="s">
        <v>154</v>
      </c>
      <c r="J143" s="224">
        <v>15.3</v>
      </c>
      <c r="K143" s="193"/>
      <c r="L143" s="193"/>
      <c r="M143" s="193"/>
      <c r="N143" s="193"/>
      <c r="O143" s="193"/>
      <c r="P143" s="193"/>
      <c r="Q143" s="205"/>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3"/>
      <c r="AZ143" s="193"/>
    </row>
    <row r="144" spans="1:52" ht="26" customHeight="1">
      <c r="A144" s="193"/>
      <c r="B144" s="198"/>
      <c r="C144" s="193"/>
      <c r="D144" s="193"/>
      <c r="E144" s="193"/>
      <c r="F144" s="193"/>
      <c r="G144" s="193"/>
      <c r="H144" s="193"/>
      <c r="I144" s="223" t="s">
        <v>155</v>
      </c>
      <c r="J144" s="224">
        <v>13.4</v>
      </c>
      <c r="K144" s="193"/>
      <c r="L144" s="193"/>
      <c r="M144" s="193"/>
      <c r="N144" s="193"/>
      <c r="O144" s="193"/>
      <c r="P144" s="193"/>
      <c r="Q144" s="205"/>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row>
    <row r="145" spans="1:52" ht="26">
      <c r="A145" s="193"/>
      <c r="B145" s="198"/>
      <c r="C145" s="193"/>
      <c r="D145" s="193"/>
      <c r="E145" s="193"/>
      <c r="F145" s="193"/>
      <c r="G145" s="193"/>
      <c r="H145" s="193"/>
      <c r="I145" s="223" t="s">
        <v>156</v>
      </c>
      <c r="J145" s="224">
        <v>9.3000000000000007</v>
      </c>
      <c r="K145" s="193"/>
      <c r="L145" s="193"/>
      <c r="M145" s="193"/>
      <c r="N145" s="193"/>
      <c r="O145" s="193"/>
      <c r="P145" s="193"/>
      <c r="Q145" s="205"/>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3"/>
      <c r="AY145" s="193"/>
      <c r="AZ145" s="193"/>
    </row>
    <row r="146" spans="1:52" ht="14.5" customHeight="1">
      <c r="A146" s="193"/>
      <c r="B146" s="198"/>
      <c r="C146" s="193"/>
      <c r="D146" s="193"/>
      <c r="E146" s="193"/>
      <c r="F146" s="193"/>
      <c r="G146" s="193"/>
      <c r="H146" s="193"/>
      <c r="I146" s="223" t="s">
        <v>158</v>
      </c>
      <c r="J146" s="224">
        <v>3.3</v>
      </c>
      <c r="K146" s="193"/>
      <c r="L146" s="193"/>
      <c r="M146" s="193"/>
      <c r="N146" s="193"/>
      <c r="O146" s="193"/>
      <c r="P146" s="193"/>
      <c r="Q146" s="205"/>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3"/>
      <c r="AY146" s="193"/>
      <c r="AZ146" s="193"/>
    </row>
    <row r="147" spans="1:52">
      <c r="A147" s="193"/>
      <c r="B147" s="198"/>
      <c r="C147" s="193"/>
      <c r="D147" s="193"/>
      <c r="E147" s="193"/>
      <c r="F147" s="193"/>
      <c r="G147" s="193"/>
      <c r="H147" s="193"/>
      <c r="I147" s="223" t="s">
        <v>159</v>
      </c>
      <c r="J147" s="224">
        <v>11.9</v>
      </c>
      <c r="K147" s="193"/>
      <c r="L147" s="193"/>
      <c r="M147" s="193"/>
      <c r="N147" s="193"/>
      <c r="O147" s="193"/>
      <c r="P147" s="193"/>
      <c r="Q147" s="205"/>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3"/>
      <c r="AY147" s="193"/>
      <c r="AZ147" s="193"/>
    </row>
    <row r="148" spans="1:52" ht="14.5" customHeight="1">
      <c r="A148" s="193"/>
      <c r="B148" s="198"/>
      <c r="C148" s="193"/>
      <c r="D148" s="193"/>
      <c r="E148" s="193"/>
      <c r="F148" s="193"/>
      <c r="G148" s="193"/>
      <c r="H148" s="193"/>
      <c r="I148" s="223" t="s">
        <v>160</v>
      </c>
      <c r="J148" s="224">
        <v>8.1</v>
      </c>
      <c r="K148" s="193"/>
      <c r="L148" s="193"/>
      <c r="M148" s="193"/>
      <c r="N148" s="193"/>
      <c r="O148" s="193"/>
      <c r="P148" s="193"/>
      <c r="Q148" s="205"/>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c r="AZ148" s="193"/>
    </row>
    <row r="149" spans="1:52">
      <c r="A149" s="193"/>
      <c r="B149" s="198"/>
      <c r="C149" s="193"/>
      <c r="D149" s="193"/>
      <c r="E149" s="193"/>
      <c r="F149" s="193"/>
      <c r="G149" s="193"/>
      <c r="H149" s="193"/>
      <c r="I149" s="223" t="s">
        <v>161</v>
      </c>
      <c r="J149" s="224">
        <v>5.8</v>
      </c>
      <c r="K149" s="193"/>
      <c r="L149" s="193"/>
      <c r="M149" s="193"/>
      <c r="N149" s="193"/>
      <c r="O149" s="193"/>
      <c r="P149" s="193"/>
      <c r="Q149" s="205"/>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3"/>
      <c r="AY149" s="193"/>
      <c r="AZ149" s="193"/>
    </row>
    <row r="150" spans="1:52" ht="14.5" customHeight="1">
      <c r="A150" s="193"/>
      <c r="B150" s="198"/>
      <c r="C150" s="193"/>
      <c r="D150" s="193"/>
      <c r="E150" s="193"/>
      <c r="F150" s="193"/>
      <c r="G150" s="193"/>
      <c r="H150" s="193"/>
      <c r="I150" s="223" t="s">
        <v>162</v>
      </c>
      <c r="J150" s="224">
        <v>9.1999999999999993</v>
      </c>
      <c r="K150" s="193"/>
      <c r="L150" s="193"/>
      <c r="M150" s="193"/>
      <c r="N150" s="193"/>
      <c r="O150" s="193"/>
      <c r="P150" s="193"/>
      <c r="Q150" s="205"/>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c r="AY150" s="193"/>
      <c r="AZ150" s="193"/>
    </row>
    <row r="151" spans="1:52">
      <c r="A151" s="193"/>
      <c r="B151" s="198"/>
      <c r="C151" s="193"/>
      <c r="D151" s="193"/>
      <c r="E151" s="193"/>
      <c r="F151" s="193"/>
      <c r="G151" s="193"/>
      <c r="H151" s="193"/>
      <c r="I151" s="223" t="s">
        <v>163</v>
      </c>
      <c r="J151" s="224">
        <v>5.4</v>
      </c>
      <c r="K151" s="193"/>
      <c r="L151" s="193"/>
      <c r="M151" s="193"/>
      <c r="N151" s="193"/>
      <c r="O151" s="193"/>
      <c r="P151" s="193"/>
      <c r="Q151" s="205"/>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193"/>
      <c r="AY151" s="193"/>
      <c r="AZ151" s="193"/>
    </row>
    <row r="152" spans="1:52">
      <c r="A152" s="193"/>
      <c r="B152" s="198"/>
      <c r="C152" s="193"/>
      <c r="D152" s="193"/>
      <c r="E152" s="193"/>
      <c r="F152" s="193"/>
      <c r="G152" s="193"/>
      <c r="H152" s="193"/>
      <c r="I152" s="223" t="s">
        <v>164</v>
      </c>
      <c r="J152" s="224">
        <v>8.8000000000000007</v>
      </c>
      <c r="K152" s="193"/>
      <c r="L152" s="193"/>
      <c r="M152" s="193"/>
      <c r="N152" s="193"/>
      <c r="O152" s="193"/>
      <c r="P152" s="193"/>
      <c r="Q152" s="205"/>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row>
    <row r="153" spans="1:52" ht="26" customHeight="1">
      <c r="A153" s="193"/>
      <c r="B153" s="198"/>
      <c r="C153" s="193"/>
      <c r="D153" s="193"/>
      <c r="E153" s="193"/>
      <c r="F153" s="193"/>
      <c r="G153" s="193"/>
      <c r="H153" s="193"/>
      <c r="I153" s="223" t="s">
        <v>165</v>
      </c>
      <c r="J153" s="224">
        <v>7.5</v>
      </c>
      <c r="K153" s="193"/>
      <c r="L153" s="193"/>
      <c r="M153" s="193"/>
      <c r="N153" s="193"/>
      <c r="O153" s="193"/>
      <c r="P153" s="193"/>
      <c r="Q153" s="205"/>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c r="AS153" s="193"/>
      <c r="AT153" s="193"/>
      <c r="AU153" s="193"/>
      <c r="AV153" s="193"/>
      <c r="AW153" s="193"/>
      <c r="AX153" s="193"/>
      <c r="AY153" s="193"/>
      <c r="AZ153" s="193"/>
    </row>
    <row r="154" spans="1:52" ht="26">
      <c r="A154" s="193"/>
      <c r="B154" s="198"/>
      <c r="C154" s="193"/>
      <c r="D154" s="193"/>
      <c r="E154" s="193"/>
      <c r="F154" s="193"/>
      <c r="G154" s="193"/>
      <c r="H154" s="193"/>
      <c r="I154" s="223" t="s">
        <v>166</v>
      </c>
      <c r="J154" s="224">
        <v>19</v>
      </c>
      <c r="K154" s="193"/>
      <c r="L154" s="193"/>
      <c r="M154" s="193"/>
      <c r="N154" s="193"/>
      <c r="O154" s="193"/>
      <c r="P154" s="193"/>
      <c r="Q154" s="205"/>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c r="AO154" s="193"/>
      <c r="AP154" s="193"/>
      <c r="AQ154" s="193"/>
      <c r="AR154" s="193"/>
      <c r="AS154" s="193"/>
      <c r="AT154" s="193"/>
      <c r="AU154" s="193"/>
      <c r="AV154" s="193"/>
      <c r="AW154" s="193"/>
      <c r="AX154" s="193"/>
      <c r="AY154" s="193"/>
      <c r="AZ154" s="193"/>
    </row>
    <row r="155" spans="1:52">
      <c r="A155" s="193"/>
      <c r="B155" s="198"/>
      <c r="C155" s="193"/>
      <c r="D155" s="193"/>
      <c r="E155" s="193"/>
      <c r="F155" s="193"/>
      <c r="G155" s="193"/>
      <c r="H155" s="193"/>
      <c r="I155" s="223" t="s">
        <v>167</v>
      </c>
      <c r="J155" s="224">
        <v>31.6</v>
      </c>
      <c r="K155" s="193"/>
      <c r="L155" s="193"/>
      <c r="M155" s="193"/>
      <c r="N155" s="193"/>
      <c r="O155" s="193"/>
      <c r="P155" s="193"/>
      <c r="Q155" s="205"/>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c r="AU155" s="193"/>
      <c r="AV155" s="193"/>
      <c r="AW155" s="193"/>
      <c r="AX155" s="193"/>
      <c r="AY155" s="193"/>
      <c r="AZ155" s="193"/>
    </row>
    <row r="156" spans="1:52">
      <c r="A156" s="193"/>
      <c r="B156" s="198"/>
      <c r="C156" s="193"/>
      <c r="D156" s="193"/>
      <c r="E156" s="193"/>
      <c r="F156" s="193"/>
      <c r="G156" s="193"/>
      <c r="H156" s="193"/>
      <c r="I156" s="226" t="s">
        <v>168</v>
      </c>
      <c r="J156" s="224">
        <v>21.6</v>
      </c>
      <c r="K156" s="193"/>
      <c r="L156" s="193"/>
      <c r="M156" s="193"/>
      <c r="N156" s="193"/>
      <c r="O156" s="193"/>
      <c r="P156" s="193"/>
      <c r="Q156" s="205"/>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3"/>
      <c r="AU156" s="193"/>
      <c r="AV156" s="193"/>
      <c r="AW156" s="193"/>
      <c r="AX156" s="193"/>
      <c r="AY156" s="193"/>
      <c r="AZ156" s="193"/>
    </row>
    <row r="157" spans="1:52">
      <c r="A157" s="193"/>
      <c r="B157" s="198"/>
      <c r="C157" s="193"/>
      <c r="D157" s="193"/>
      <c r="E157" s="193"/>
      <c r="F157" s="193"/>
      <c r="G157" s="193"/>
      <c r="H157" s="193"/>
      <c r="I157" s="226" t="s">
        <v>169</v>
      </c>
      <c r="J157" s="224">
        <v>13.9</v>
      </c>
      <c r="K157" s="193"/>
      <c r="L157" s="193"/>
      <c r="M157" s="193"/>
      <c r="N157" s="193"/>
      <c r="O157" s="193"/>
      <c r="P157" s="193"/>
      <c r="Q157" s="205"/>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3"/>
      <c r="AY157" s="193"/>
      <c r="AZ157" s="193"/>
    </row>
    <row r="158" spans="1:52">
      <c r="A158" s="193"/>
      <c r="B158" s="198"/>
      <c r="C158" s="193"/>
      <c r="D158" s="193"/>
      <c r="E158" s="193"/>
      <c r="F158" s="193"/>
      <c r="G158" s="193"/>
      <c r="H158" s="193"/>
      <c r="I158" s="226" t="s">
        <v>170</v>
      </c>
      <c r="J158" s="224">
        <v>9.3000000000000007</v>
      </c>
      <c r="K158" s="193"/>
      <c r="L158" s="193"/>
      <c r="M158" s="193"/>
      <c r="N158" s="193"/>
      <c r="O158" s="193"/>
      <c r="P158" s="193"/>
      <c r="Q158" s="205"/>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93"/>
      <c r="AQ158" s="193"/>
      <c r="AR158" s="193"/>
      <c r="AS158" s="193"/>
      <c r="AT158" s="193"/>
      <c r="AU158" s="193"/>
      <c r="AV158" s="193"/>
      <c r="AW158" s="193"/>
      <c r="AX158" s="193"/>
      <c r="AY158" s="193"/>
      <c r="AZ158" s="193"/>
    </row>
    <row r="159" spans="1:52">
      <c r="A159" s="193"/>
      <c r="B159" s="198"/>
      <c r="C159" s="193"/>
      <c r="D159" s="193"/>
      <c r="E159" s="193"/>
      <c r="F159" s="193"/>
      <c r="G159" s="193"/>
      <c r="H159" s="193"/>
      <c r="I159" s="223" t="s">
        <v>171</v>
      </c>
      <c r="J159" s="224">
        <v>2.7</v>
      </c>
      <c r="K159" s="193"/>
      <c r="L159" s="193"/>
      <c r="M159" s="193"/>
      <c r="N159" s="193"/>
      <c r="O159" s="193"/>
      <c r="P159" s="193"/>
      <c r="Q159" s="205"/>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93"/>
      <c r="AQ159" s="193"/>
      <c r="AR159" s="193"/>
      <c r="AS159" s="193"/>
      <c r="AT159" s="193"/>
      <c r="AU159" s="193"/>
      <c r="AV159" s="193"/>
      <c r="AW159" s="193"/>
      <c r="AX159" s="193"/>
      <c r="AY159" s="193"/>
      <c r="AZ159" s="193"/>
    </row>
    <row r="160" spans="1:52">
      <c r="A160" s="193"/>
      <c r="B160" s="198"/>
      <c r="C160" s="193"/>
      <c r="D160" s="193"/>
      <c r="E160" s="193"/>
      <c r="F160" s="193"/>
      <c r="G160" s="193"/>
      <c r="H160" s="193"/>
      <c r="I160" s="223" t="s">
        <v>172</v>
      </c>
      <c r="J160" s="224">
        <v>4.2</v>
      </c>
      <c r="K160" s="193"/>
      <c r="L160" s="193"/>
      <c r="M160" s="193"/>
      <c r="N160" s="193"/>
      <c r="O160" s="193"/>
      <c r="P160" s="193"/>
      <c r="Q160" s="205"/>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c r="AO160" s="193"/>
      <c r="AP160" s="193"/>
      <c r="AQ160" s="193"/>
      <c r="AR160" s="193"/>
      <c r="AS160" s="193"/>
      <c r="AT160" s="193"/>
      <c r="AU160" s="193"/>
      <c r="AV160" s="193"/>
      <c r="AW160" s="193"/>
      <c r="AX160" s="193"/>
      <c r="AY160" s="193"/>
      <c r="AZ160" s="193"/>
    </row>
    <row r="161" spans="1:52">
      <c r="A161" s="193"/>
      <c r="B161" s="198"/>
      <c r="C161" s="193"/>
      <c r="D161" s="193"/>
      <c r="E161" s="193"/>
      <c r="F161" s="193"/>
      <c r="G161" s="193"/>
      <c r="H161" s="193"/>
      <c r="I161" s="223" t="s">
        <v>173</v>
      </c>
      <c r="J161" s="224">
        <v>5.5</v>
      </c>
      <c r="K161" s="193"/>
      <c r="L161" s="193"/>
      <c r="M161" s="193"/>
      <c r="N161" s="193"/>
      <c r="O161" s="193"/>
      <c r="P161" s="193"/>
      <c r="Q161" s="205"/>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c r="AO161" s="193"/>
      <c r="AP161" s="193"/>
      <c r="AQ161" s="193"/>
      <c r="AR161" s="193"/>
      <c r="AS161" s="193"/>
      <c r="AT161" s="193"/>
      <c r="AU161" s="193"/>
      <c r="AV161" s="193"/>
      <c r="AW161" s="193"/>
      <c r="AX161" s="193"/>
      <c r="AY161" s="193"/>
      <c r="AZ161" s="193"/>
    </row>
    <row r="162" spans="1:52">
      <c r="A162" s="193"/>
      <c r="B162" s="198"/>
      <c r="C162" s="193"/>
      <c r="D162" s="193"/>
      <c r="E162" s="193"/>
      <c r="F162" s="193"/>
      <c r="G162" s="193"/>
      <c r="H162" s="193"/>
      <c r="I162" s="223" t="s">
        <v>174</v>
      </c>
      <c r="J162" s="224">
        <v>3.6</v>
      </c>
      <c r="K162" s="193"/>
      <c r="L162" s="193"/>
      <c r="M162" s="193"/>
      <c r="N162" s="193"/>
      <c r="O162" s="193"/>
      <c r="P162" s="193"/>
      <c r="Q162" s="205"/>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193"/>
      <c r="AS162" s="193"/>
      <c r="AT162" s="193"/>
      <c r="AU162" s="193"/>
      <c r="AV162" s="193"/>
      <c r="AW162" s="193"/>
      <c r="AX162" s="193"/>
      <c r="AY162" s="193"/>
      <c r="AZ162" s="193"/>
    </row>
    <row r="163" spans="1:52">
      <c r="A163" s="193"/>
      <c r="B163" s="198"/>
      <c r="C163" s="193"/>
      <c r="D163" s="193"/>
      <c r="E163" s="193"/>
      <c r="F163" s="193"/>
      <c r="G163" s="193"/>
      <c r="H163" s="193"/>
      <c r="I163" s="226" t="s">
        <v>175</v>
      </c>
      <c r="J163" s="224">
        <v>7.4</v>
      </c>
      <c r="K163" s="193"/>
      <c r="L163" s="193"/>
      <c r="M163" s="193"/>
      <c r="N163" s="193"/>
      <c r="O163" s="193"/>
      <c r="P163" s="193"/>
      <c r="Q163" s="205"/>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c r="AU163" s="193"/>
      <c r="AV163" s="193"/>
      <c r="AW163" s="193"/>
      <c r="AX163" s="193"/>
      <c r="AY163" s="193"/>
      <c r="AZ163" s="193"/>
    </row>
    <row r="164" spans="1:52">
      <c r="A164" s="193"/>
      <c r="B164" s="198"/>
      <c r="C164" s="193"/>
      <c r="D164" s="193"/>
      <c r="E164" s="193"/>
      <c r="F164" s="193"/>
      <c r="G164" s="193"/>
      <c r="H164" s="193"/>
      <c r="I164" s="230"/>
      <c r="J164" s="231"/>
      <c r="K164" s="193"/>
      <c r="L164" s="193"/>
      <c r="M164" s="193"/>
      <c r="N164" s="193"/>
      <c r="O164" s="193"/>
      <c r="P164" s="193"/>
      <c r="Q164" s="205"/>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c r="AU164" s="193"/>
      <c r="AV164" s="193"/>
      <c r="AW164" s="193"/>
      <c r="AX164" s="193"/>
      <c r="AY164" s="193"/>
      <c r="AZ164" s="193"/>
    </row>
    <row r="165" spans="1:52">
      <c r="A165" s="193"/>
      <c r="B165" s="198"/>
      <c r="C165" s="193"/>
      <c r="D165" s="193"/>
      <c r="E165" s="193"/>
      <c r="F165" s="193"/>
      <c r="G165" s="193"/>
      <c r="H165" s="193"/>
      <c r="I165" s="193"/>
      <c r="J165" s="193"/>
      <c r="K165" s="193"/>
      <c r="L165" s="193"/>
      <c r="M165" s="193"/>
      <c r="N165" s="193"/>
      <c r="O165" s="193"/>
      <c r="P165" s="193"/>
      <c r="Q165" s="205"/>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3"/>
      <c r="AY165" s="193"/>
      <c r="AZ165" s="193"/>
    </row>
    <row r="166" spans="1:52">
      <c r="A166" s="193"/>
      <c r="B166" s="198"/>
      <c r="C166" s="193"/>
      <c r="D166" s="193"/>
      <c r="E166" s="193"/>
      <c r="F166" s="193"/>
      <c r="G166" s="193"/>
      <c r="H166" s="193"/>
      <c r="I166" s="193"/>
      <c r="J166" s="193"/>
      <c r="K166" s="193"/>
      <c r="L166" s="193"/>
      <c r="M166" s="193"/>
      <c r="N166" s="193"/>
      <c r="O166" s="193"/>
      <c r="P166" s="193"/>
      <c r="Q166" s="205"/>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c r="AO166" s="193"/>
      <c r="AP166" s="193"/>
      <c r="AQ166" s="193"/>
      <c r="AR166" s="193"/>
      <c r="AS166" s="193"/>
      <c r="AT166" s="193"/>
      <c r="AU166" s="193"/>
      <c r="AV166" s="193"/>
      <c r="AW166" s="193"/>
      <c r="AX166" s="193"/>
      <c r="AY166" s="193"/>
      <c r="AZ166" s="193"/>
    </row>
    <row r="167" spans="1:52">
      <c r="A167" s="193"/>
      <c r="B167" s="198"/>
      <c r="C167" s="193"/>
      <c r="D167" s="193"/>
      <c r="E167" s="193"/>
      <c r="F167" s="193"/>
      <c r="G167" s="193"/>
      <c r="H167" s="193"/>
      <c r="I167" s="193"/>
      <c r="J167" s="193"/>
      <c r="K167" s="193"/>
      <c r="L167" s="193"/>
      <c r="M167" s="193"/>
      <c r="N167" s="193"/>
      <c r="O167" s="193"/>
      <c r="P167" s="193"/>
      <c r="Q167" s="205"/>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c r="AS167" s="193"/>
      <c r="AT167" s="193"/>
      <c r="AU167" s="193"/>
      <c r="AV167" s="193"/>
      <c r="AW167" s="193"/>
      <c r="AX167" s="193"/>
      <c r="AY167" s="193"/>
      <c r="AZ167" s="193"/>
    </row>
    <row r="168" spans="1:52">
      <c r="A168" s="193"/>
      <c r="B168" s="198"/>
      <c r="C168" s="193"/>
      <c r="D168" s="193"/>
      <c r="E168" s="193"/>
      <c r="F168" s="193"/>
      <c r="G168" s="193"/>
      <c r="H168" s="193"/>
      <c r="I168" s="193"/>
      <c r="J168" s="193"/>
      <c r="K168" s="193"/>
      <c r="L168" s="193"/>
      <c r="M168" s="193"/>
      <c r="N168" s="193"/>
      <c r="O168" s="193"/>
      <c r="P168" s="193"/>
      <c r="Q168" s="205"/>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3"/>
      <c r="AU168" s="193"/>
      <c r="AV168" s="193"/>
      <c r="AW168" s="193"/>
      <c r="AX168" s="193"/>
      <c r="AY168" s="193"/>
      <c r="AZ168" s="193"/>
    </row>
    <row r="169" spans="1:52">
      <c r="A169" s="193"/>
      <c r="B169" s="198"/>
      <c r="C169" s="193"/>
      <c r="D169" s="193"/>
      <c r="E169" s="193"/>
      <c r="F169" s="193"/>
      <c r="G169" s="193"/>
      <c r="H169" s="193"/>
      <c r="I169" s="193"/>
      <c r="J169" s="193"/>
      <c r="K169" s="193"/>
      <c r="L169" s="193"/>
      <c r="M169" s="193"/>
      <c r="N169" s="193"/>
      <c r="O169" s="193"/>
      <c r="P169" s="193"/>
      <c r="Q169" s="205"/>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193"/>
      <c r="AS169" s="193"/>
      <c r="AT169" s="193"/>
      <c r="AU169" s="193"/>
      <c r="AV169" s="193"/>
      <c r="AW169" s="193"/>
      <c r="AX169" s="193"/>
      <c r="AY169" s="193"/>
      <c r="AZ169" s="193"/>
    </row>
    <row r="170" spans="1:52">
      <c r="A170" s="193"/>
      <c r="B170" s="198"/>
      <c r="C170" s="193"/>
      <c r="D170" s="193"/>
      <c r="E170" s="193"/>
      <c r="F170" s="193"/>
      <c r="G170" s="193"/>
      <c r="H170" s="193"/>
      <c r="I170" s="193"/>
      <c r="J170" s="193"/>
      <c r="K170" s="193"/>
      <c r="L170" s="193"/>
      <c r="M170" s="193"/>
      <c r="N170" s="193"/>
      <c r="O170" s="193"/>
      <c r="P170" s="193"/>
      <c r="Q170" s="205"/>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193"/>
      <c r="AS170" s="193"/>
      <c r="AT170" s="193"/>
      <c r="AU170" s="193"/>
      <c r="AV170" s="193"/>
      <c r="AW170" s="193"/>
      <c r="AX170" s="193"/>
      <c r="AY170" s="193"/>
      <c r="AZ170" s="193"/>
    </row>
    <row r="171" spans="1:52">
      <c r="A171" s="193"/>
      <c r="B171" s="198"/>
      <c r="C171" s="193"/>
      <c r="D171" s="193"/>
      <c r="E171" s="193"/>
      <c r="F171" s="193"/>
      <c r="G171" s="193"/>
      <c r="H171" s="193"/>
      <c r="I171" s="193"/>
      <c r="J171" s="193"/>
      <c r="K171" s="193"/>
      <c r="L171" s="193"/>
      <c r="M171" s="193"/>
      <c r="N171" s="193"/>
      <c r="O171" s="193"/>
      <c r="P171" s="193"/>
      <c r="Q171" s="205"/>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3"/>
      <c r="AY171" s="193"/>
      <c r="AZ171" s="193"/>
    </row>
    <row r="172" spans="1:52">
      <c r="A172" s="193"/>
      <c r="B172" s="198"/>
      <c r="C172" s="193"/>
      <c r="D172" s="193"/>
      <c r="E172" s="193"/>
      <c r="F172" s="193"/>
      <c r="G172" s="193"/>
      <c r="H172" s="193"/>
      <c r="I172" s="193"/>
      <c r="J172" s="193"/>
      <c r="K172" s="193"/>
      <c r="L172" s="193"/>
      <c r="M172" s="193"/>
      <c r="N172" s="193"/>
      <c r="O172" s="193"/>
      <c r="P172" s="193"/>
      <c r="Q172" s="205"/>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3"/>
      <c r="AY172" s="193"/>
      <c r="AZ172" s="193"/>
    </row>
    <row r="173" spans="1:52">
      <c r="A173" s="193"/>
      <c r="B173" s="198"/>
      <c r="C173" s="193"/>
      <c r="D173" s="193"/>
      <c r="E173" s="193"/>
      <c r="F173" s="193"/>
      <c r="G173" s="193"/>
      <c r="H173" s="193"/>
      <c r="I173" s="193"/>
      <c r="J173" s="193"/>
      <c r="K173" s="193"/>
      <c r="L173" s="193"/>
      <c r="M173" s="193"/>
      <c r="N173" s="193"/>
      <c r="O173" s="193"/>
      <c r="P173" s="193"/>
      <c r="Q173" s="205"/>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3"/>
      <c r="AP173" s="193"/>
      <c r="AQ173" s="193"/>
      <c r="AR173" s="193"/>
      <c r="AS173" s="193"/>
      <c r="AT173" s="193"/>
      <c r="AU173" s="193"/>
      <c r="AV173" s="193"/>
      <c r="AW173" s="193"/>
      <c r="AX173" s="193"/>
      <c r="AY173" s="193"/>
      <c r="AZ173" s="193"/>
    </row>
    <row r="174" spans="1:52" ht="14.5" customHeight="1">
      <c r="A174" s="193"/>
      <c r="B174" s="198"/>
      <c r="C174" s="193"/>
      <c r="D174" s="193"/>
      <c r="E174" s="193"/>
      <c r="F174" s="193"/>
      <c r="G174" s="193"/>
      <c r="H174" s="193"/>
      <c r="I174" s="193"/>
      <c r="J174" s="193"/>
      <c r="K174" s="193"/>
      <c r="L174" s="193"/>
      <c r="M174" s="193"/>
      <c r="N174" s="193"/>
      <c r="O174" s="193"/>
      <c r="P174" s="193"/>
      <c r="Q174" s="205"/>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3"/>
      <c r="AY174" s="193"/>
      <c r="AZ174" s="193"/>
    </row>
    <row r="175" spans="1:52">
      <c r="A175" s="193"/>
      <c r="B175" s="198"/>
      <c r="C175" s="193"/>
      <c r="D175" s="193"/>
      <c r="E175" s="193"/>
      <c r="F175" s="193"/>
      <c r="G175" s="193"/>
      <c r="H175" s="193"/>
      <c r="I175" s="193"/>
      <c r="J175" s="193"/>
      <c r="K175" s="193"/>
      <c r="L175" s="193"/>
      <c r="M175" s="193"/>
      <c r="N175" s="193"/>
      <c r="O175" s="193"/>
      <c r="P175" s="193"/>
      <c r="Q175" s="205"/>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row>
    <row r="176" spans="1:52">
      <c r="A176" s="193"/>
      <c r="B176" s="198"/>
      <c r="C176" s="193"/>
      <c r="D176" s="193"/>
      <c r="E176" s="193"/>
      <c r="F176" s="193"/>
      <c r="G176" s="193"/>
      <c r="H176" s="193"/>
      <c r="I176" s="193"/>
      <c r="J176" s="193"/>
      <c r="K176" s="193"/>
      <c r="L176" s="193"/>
      <c r="M176" s="193"/>
      <c r="N176" s="193"/>
      <c r="O176" s="193"/>
      <c r="P176" s="193"/>
      <c r="Q176" s="205"/>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row>
    <row r="177" spans="1:52">
      <c r="A177" s="193"/>
      <c r="B177" s="198"/>
      <c r="C177" s="193"/>
      <c r="D177" s="193"/>
      <c r="E177" s="193"/>
      <c r="F177" s="193"/>
      <c r="G177" s="193"/>
      <c r="H177" s="193"/>
      <c r="I177" s="193"/>
      <c r="J177" s="193"/>
      <c r="K177" s="193"/>
      <c r="L177" s="193"/>
      <c r="M177" s="193"/>
      <c r="N177" s="193"/>
      <c r="O177" s="193"/>
      <c r="P177" s="193"/>
      <c r="Q177" s="205"/>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193"/>
      <c r="AY177" s="193"/>
      <c r="AZ177" s="193"/>
    </row>
    <row r="178" spans="1:52">
      <c r="A178" s="193"/>
      <c r="B178" s="198"/>
      <c r="C178" s="193"/>
      <c r="D178" s="193"/>
      <c r="E178" s="193"/>
      <c r="F178" s="193"/>
      <c r="G178" s="193"/>
      <c r="H178" s="193"/>
      <c r="I178" s="193"/>
      <c r="J178" s="193"/>
      <c r="K178" s="193"/>
      <c r="L178" s="193"/>
      <c r="M178" s="193"/>
      <c r="N178" s="193"/>
      <c r="O178" s="193"/>
      <c r="P178" s="193"/>
      <c r="Q178" s="205"/>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row>
    <row r="179" spans="1:52">
      <c r="A179" s="193"/>
      <c r="B179" s="198"/>
      <c r="C179" s="193"/>
      <c r="D179" s="193"/>
      <c r="E179" s="193"/>
      <c r="F179" s="193"/>
      <c r="G179" s="193"/>
      <c r="H179" s="193"/>
      <c r="I179" s="193"/>
      <c r="J179" s="193"/>
      <c r="K179" s="193"/>
      <c r="L179" s="193"/>
      <c r="M179" s="193"/>
      <c r="N179" s="193"/>
      <c r="O179" s="193"/>
      <c r="P179" s="193"/>
      <c r="Q179" s="205"/>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3"/>
      <c r="AY179" s="193"/>
      <c r="AZ179" s="193"/>
    </row>
    <row r="180" spans="1:52">
      <c r="A180" s="193"/>
      <c r="B180" s="198"/>
      <c r="C180" s="193"/>
      <c r="D180" s="193"/>
      <c r="E180" s="193"/>
      <c r="F180" s="193"/>
      <c r="G180" s="193"/>
      <c r="H180" s="193"/>
      <c r="I180" s="193"/>
      <c r="J180" s="193"/>
      <c r="K180" s="193"/>
      <c r="L180" s="193"/>
      <c r="M180" s="193"/>
      <c r="N180" s="193"/>
      <c r="O180" s="193"/>
      <c r="P180" s="193"/>
      <c r="Q180" s="205"/>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c r="AN180" s="193"/>
      <c r="AO180" s="193"/>
      <c r="AP180" s="193"/>
      <c r="AQ180" s="193"/>
      <c r="AR180" s="193"/>
      <c r="AS180" s="193"/>
      <c r="AT180" s="193"/>
      <c r="AU180" s="193"/>
      <c r="AV180" s="193"/>
      <c r="AW180" s="193"/>
      <c r="AX180" s="193"/>
      <c r="AY180" s="193"/>
      <c r="AZ180" s="193"/>
    </row>
    <row r="181" spans="1:52">
      <c r="A181" s="193"/>
      <c r="B181" s="198"/>
      <c r="C181" s="193"/>
      <c r="D181" s="193"/>
      <c r="E181" s="193"/>
      <c r="F181" s="193"/>
      <c r="G181" s="193"/>
      <c r="H181" s="193"/>
      <c r="I181" s="193"/>
      <c r="J181" s="193"/>
      <c r="K181" s="193"/>
      <c r="L181" s="193"/>
      <c r="M181" s="193"/>
      <c r="N181" s="193"/>
      <c r="O181" s="193"/>
      <c r="P181" s="193"/>
      <c r="Q181" s="205"/>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c r="AN181" s="193"/>
      <c r="AO181" s="193"/>
      <c r="AP181" s="193"/>
      <c r="AQ181" s="193"/>
      <c r="AR181" s="193"/>
      <c r="AS181" s="193"/>
      <c r="AT181" s="193"/>
      <c r="AU181" s="193"/>
      <c r="AV181" s="193"/>
      <c r="AW181" s="193"/>
      <c r="AX181" s="193"/>
      <c r="AY181" s="193"/>
      <c r="AZ181" s="193"/>
    </row>
    <row r="182" spans="1:52">
      <c r="A182" s="193"/>
      <c r="B182" s="198"/>
      <c r="C182" s="193"/>
      <c r="D182" s="193"/>
      <c r="E182" s="193"/>
      <c r="F182" s="193"/>
      <c r="G182" s="193"/>
      <c r="H182" s="193"/>
      <c r="I182" s="193"/>
      <c r="J182" s="193"/>
      <c r="K182" s="193"/>
      <c r="L182" s="193"/>
      <c r="M182" s="193"/>
      <c r="N182" s="193"/>
      <c r="O182" s="193"/>
      <c r="P182" s="193"/>
      <c r="Q182" s="205"/>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3"/>
      <c r="AY182" s="193"/>
      <c r="AZ182" s="193"/>
    </row>
    <row r="183" spans="1:52">
      <c r="A183" s="193"/>
      <c r="B183" s="198"/>
      <c r="C183" s="193"/>
      <c r="D183" s="193"/>
      <c r="E183" s="193"/>
      <c r="F183" s="193"/>
      <c r="G183" s="193"/>
      <c r="H183" s="193"/>
      <c r="I183" s="193"/>
      <c r="J183" s="193"/>
      <c r="K183" s="193"/>
      <c r="L183" s="193"/>
      <c r="M183" s="193"/>
      <c r="N183" s="193"/>
      <c r="O183" s="193"/>
      <c r="P183" s="193"/>
      <c r="Q183" s="205"/>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c r="AS183" s="193"/>
      <c r="AT183" s="193"/>
      <c r="AU183" s="193"/>
      <c r="AV183" s="193"/>
      <c r="AW183" s="193"/>
      <c r="AX183" s="193"/>
      <c r="AY183" s="193"/>
      <c r="AZ183" s="193"/>
    </row>
    <row r="184" spans="1:52">
      <c r="A184" s="193"/>
      <c r="B184" s="198"/>
      <c r="C184" s="193"/>
      <c r="D184" s="193"/>
      <c r="E184" s="193"/>
      <c r="F184" s="193"/>
      <c r="G184" s="193"/>
      <c r="H184" s="193"/>
      <c r="I184" s="193"/>
      <c r="J184" s="193"/>
      <c r="K184" s="193"/>
      <c r="L184" s="193"/>
      <c r="M184" s="193"/>
      <c r="N184" s="193"/>
      <c r="O184" s="193"/>
      <c r="P184" s="193"/>
      <c r="Q184" s="205"/>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c r="AN184" s="193"/>
      <c r="AO184" s="193"/>
      <c r="AP184" s="193"/>
      <c r="AQ184" s="193"/>
      <c r="AR184" s="193"/>
      <c r="AS184" s="193"/>
      <c r="AT184" s="193"/>
      <c r="AU184" s="193"/>
      <c r="AV184" s="193"/>
      <c r="AW184" s="193"/>
      <c r="AX184" s="193"/>
      <c r="AY184" s="193"/>
      <c r="AZ184" s="193"/>
    </row>
    <row r="185" spans="1:52">
      <c r="A185" s="193"/>
      <c r="B185" s="198"/>
      <c r="C185" s="193"/>
      <c r="D185" s="193"/>
      <c r="E185" s="193"/>
      <c r="F185" s="193"/>
      <c r="G185" s="193"/>
      <c r="H185" s="193"/>
      <c r="I185" s="193"/>
      <c r="J185" s="193"/>
      <c r="K185" s="193"/>
      <c r="L185" s="193"/>
      <c r="M185" s="193"/>
      <c r="N185" s="193"/>
      <c r="O185" s="193"/>
      <c r="P185" s="193"/>
      <c r="Q185" s="205"/>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193"/>
      <c r="AY185" s="193"/>
      <c r="AZ185" s="193"/>
    </row>
    <row r="186" spans="1:52">
      <c r="A186" s="193"/>
      <c r="B186" s="198"/>
      <c r="C186" s="193"/>
      <c r="D186" s="193"/>
      <c r="E186" s="193"/>
      <c r="F186" s="193"/>
      <c r="G186" s="193"/>
      <c r="H186" s="193"/>
      <c r="I186" s="193"/>
      <c r="J186" s="193"/>
      <c r="K186" s="193"/>
      <c r="L186" s="193"/>
      <c r="M186" s="193"/>
      <c r="N186" s="193"/>
      <c r="O186" s="193"/>
      <c r="P186" s="193"/>
      <c r="Q186" s="205"/>
      <c r="R186" s="193"/>
      <c r="S186" s="193"/>
      <c r="T186" s="193"/>
      <c r="U186" s="193"/>
      <c r="V186" s="193"/>
      <c r="W186" s="193"/>
      <c r="X186" s="193"/>
      <c r="Y186" s="193"/>
      <c r="Z186" s="193"/>
      <c r="AA186" s="193"/>
      <c r="AB186" s="193"/>
      <c r="AC186" s="193"/>
      <c r="AD186" s="193"/>
      <c r="AE186" s="193"/>
      <c r="AF186" s="193"/>
      <c r="AG186" s="193"/>
      <c r="AH186" s="193"/>
      <c r="AI186" s="193"/>
      <c r="AJ186" s="193"/>
      <c r="AK186" s="193"/>
      <c r="AL186" s="193"/>
      <c r="AM186" s="193"/>
      <c r="AN186" s="193"/>
      <c r="AO186" s="193"/>
      <c r="AP186" s="193"/>
      <c r="AQ186" s="193"/>
      <c r="AR186" s="193"/>
      <c r="AS186" s="193"/>
      <c r="AT186" s="193"/>
      <c r="AU186" s="193"/>
      <c r="AV186" s="193"/>
      <c r="AW186" s="193"/>
      <c r="AX186" s="193"/>
      <c r="AY186" s="193"/>
      <c r="AZ186" s="193"/>
    </row>
    <row r="187" spans="1:52">
      <c r="A187" s="193"/>
      <c r="B187" s="198"/>
      <c r="C187" s="193"/>
      <c r="D187" s="193"/>
      <c r="E187" s="193"/>
      <c r="F187" s="193"/>
      <c r="G187" s="193"/>
      <c r="H187" s="193"/>
      <c r="I187" s="193"/>
      <c r="J187" s="193"/>
      <c r="K187" s="193"/>
      <c r="L187" s="193"/>
      <c r="M187" s="193"/>
      <c r="N187" s="193"/>
      <c r="O187" s="193"/>
      <c r="P187" s="193"/>
      <c r="Q187" s="205"/>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3"/>
      <c r="AY187" s="193"/>
      <c r="AZ187" s="193"/>
    </row>
    <row r="188" spans="1:52">
      <c r="A188" s="193"/>
      <c r="B188" s="198"/>
      <c r="C188" s="193"/>
      <c r="D188" s="193"/>
      <c r="E188" s="193"/>
      <c r="F188" s="193"/>
      <c r="G188" s="193"/>
      <c r="H188" s="193"/>
      <c r="I188" s="193"/>
      <c r="J188" s="193"/>
      <c r="K188" s="193"/>
      <c r="L188" s="193"/>
      <c r="M188" s="193"/>
      <c r="N188" s="193"/>
      <c r="O188" s="193"/>
      <c r="P188" s="193"/>
      <c r="Q188" s="205"/>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3"/>
      <c r="AY188" s="193"/>
      <c r="AZ188" s="193"/>
    </row>
    <row r="189" spans="1:52">
      <c r="A189" s="193"/>
      <c r="B189" s="198"/>
      <c r="C189" s="193"/>
      <c r="D189" s="193"/>
      <c r="E189" s="193"/>
      <c r="F189" s="193"/>
      <c r="G189" s="193"/>
      <c r="H189" s="193"/>
      <c r="I189" s="193"/>
      <c r="J189" s="193"/>
      <c r="K189" s="193"/>
      <c r="L189" s="193"/>
      <c r="M189" s="193"/>
      <c r="N189" s="193"/>
      <c r="O189" s="193"/>
      <c r="P189" s="193"/>
      <c r="Q189" s="205"/>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c r="AO189" s="193"/>
      <c r="AP189" s="193"/>
      <c r="AQ189" s="193"/>
      <c r="AR189" s="193"/>
      <c r="AS189" s="193"/>
      <c r="AT189" s="193"/>
      <c r="AU189" s="193"/>
      <c r="AV189" s="193"/>
      <c r="AW189" s="193"/>
      <c r="AX189" s="193"/>
      <c r="AY189" s="193"/>
      <c r="AZ189" s="193"/>
    </row>
    <row r="190" spans="1:52">
      <c r="A190" s="193"/>
      <c r="B190" s="198"/>
      <c r="C190" s="193"/>
      <c r="D190" s="193"/>
      <c r="E190" s="193"/>
      <c r="F190" s="193"/>
      <c r="G190" s="193"/>
      <c r="H190" s="193"/>
      <c r="I190" s="193"/>
      <c r="J190" s="193"/>
      <c r="K190" s="193"/>
      <c r="L190" s="193"/>
      <c r="M190" s="193"/>
      <c r="N190" s="193"/>
      <c r="O190" s="193"/>
      <c r="P190" s="193"/>
      <c r="Q190" s="205"/>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3"/>
      <c r="AY190" s="193"/>
      <c r="AZ190" s="193"/>
    </row>
    <row r="191" spans="1:52">
      <c r="A191" s="193"/>
      <c r="B191" s="198"/>
      <c r="C191" s="193"/>
      <c r="D191" s="193"/>
      <c r="E191" s="193"/>
      <c r="F191" s="193"/>
      <c r="G191" s="193"/>
      <c r="H191" s="193"/>
      <c r="I191" s="193"/>
      <c r="J191" s="193"/>
      <c r="K191" s="193"/>
      <c r="L191" s="193"/>
      <c r="M191" s="193"/>
      <c r="N191" s="193"/>
      <c r="O191" s="193"/>
      <c r="P191" s="193"/>
      <c r="Q191" s="205"/>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3"/>
      <c r="AY191" s="193"/>
      <c r="AZ191" s="193"/>
    </row>
    <row r="192" spans="1:52" ht="14.5" customHeight="1">
      <c r="A192" s="193"/>
      <c r="B192" s="198"/>
      <c r="C192" s="193"/>
      <c r="D192" s="193"/>
      <c r="E192" s="193"/>
      <c r="F192" s="193"/>
      <c r="G192" s="193"/>
      <c r="H192" s="193"/>
      <c r="I192" s="193"/>
      <c r="J192" s="193"/>
      <c r="K192" s="193"/>
      <c r="L192" s="193"/>
      <c r="M192" s="193"/>
      <c r="N192" s="193"/>
      <c r="O192" s="193"/>
      <c r="P192" s="193"/>
      <c r="Q192" s="205"/>
      <c r="R192" s="193"/>
      <c r="S192" s="193"/>
      <c r="T192" s="193"/>
      <c r="U192" s="193"/>
      <c r="V192" s="193"/>
      <c r="W192" s="193"/>
      <c r="X192" s="193"/>
      <c r="Y192" s="193"/>
      <c r="Z192" s="193"/>
      <c r="AA192" s="193"/>
      <c r="AB192" s="193"/>
      <c r="AC192" s="193"/>
      <c r="AD192" s="193"/>
      <c r="AE192" s="193"/>
      <c r="AF192" s="193"/>
      <c r="AG192" s="193"/>
      <c r="AH192" s="193"/>
      <c r="AI192" s="193"/>
      <c r="AJ192" s="193"/>
      <c r="AK192" s="193"/>
      <c r="AL192" s="193"/>
      <c r="AM192" s="193"/>
      <c r="AN192" s="193"/>
      <c r="AO192" s="193"/>
      <c r="AP192" s="193"/>
      <c r="AQ192" s="193"/>
      <c r="AR192" s="193"/>
      <c r="AS192" s="193"/>
      <c r="AT192" s="193"/>
      <c r="AU192" s="193"/>
      <c r="AV192" s="193"/>
      <c r="AW192" s="193"/>
      <c r="AX192" s="193"/>
      <c r="AY192" s="193"/>
      <c r="AZ192" s="193"/>
    </row>
    <row r="193" spans="1:52">
      <c r="A193" s="193"/>
      <c r="B193" s="198"/>
      <c r="C193" s="193"/>
      <c r="D193" s="193"/>
      <c r="E193" s="193"/>
      <c r="F193" s="193"/>
      <c r="G193" s="193"/>
      <c r="H193" s="193"/>
      <c r="I193" s="193"/>
      <c r="J193" s="193"/>
      <c r="K193" s="193"/>
      <c r="L193" s="193"/>
      <c r="M193" s="193"/>
      <c r="N193" s="193"/>
      <c r="O193" s="193"/>
      <c r="P193" s="193"/>
      <c r="Q193" s="205"/>
      <c r="R193" s="193"/>
      <c r="S193" s="193"/>
      <c r="T193" s="193"/>
      <c r="U193" s="193"/>
      <c r="V193" s="193"/>
      <c r="W193" s="193"/>
      <c r="X193" s="193"/>
      <c r="Y193" s="193"/>
      <c r="Z193" s="193"/>
      <c r="AA193" s="193"/>
      <c r="AB193" s="193"/>
      <c r="AC193" s="193"/>
      <c r="AD193" s="193"/>
      <c r="AE193" s="193"/>
      <c r="AF193" s="193"/>
      <c r="AG193" s="193"/>
      <c r="AH193" s="193"/>
      <c r="AI193" s="193"/>
      <c r="AJ193" s="193"/>
      <c r="AK193" s="193"/>
      <c r="AL193" s="193"/>
      <c r="AM193" s="193"/>
      <c r="AN193" s="193"/>
      <c r="AO193" s="193"/>
      <c r="AP193" s="193"/>
      <c r="AQ193" s="193"/>
      <c r="AR193" s="193"/>
      <c r="AS193" s="193"/>
      <c r="AT193" s="193"/>
      <c r="AU193" s="193"/>
      <c r="AV193" s="193"/>
      <c r="AW193" s="193"/>
      <c r="AX193" s="193"/>
      <c r="AY193" s="193"/>
      <c r="AZ193" s="193"/>
    </row>
    <row r="194" spans="1:52">
      <c r="A194" s="193"/>
      <c r="B194" s="198"/>
      <c r="C194" s="193"/>
      <c r="D194" s="193"/>
      <c r="E194" s="193"/>
      <c r="F194" s="193"/>
      <c r="G194" s="193"/>
      <c r="H194" s="193"/>
      <c r="I194" s="193"/>
      <c r="J194" s="193"/>
      <c r="K194" s="193"/>
      <c r="L194" s="193"/>
      <c r="M194" s="193"/>
      <c r="N194" s="193"/>
      <c r="O194" s="193"/>
      <c r="P194" s="193"/>
      <c r="Q194" s="205"/>
      <c r="R194" s="193"/>
      <c r="S194" s="193"/>
      <c r="T194" s="193"/>
      <c r="U194" s="193"/>
      <c r="V194" s="193"/>
      <c r="W194" s="193"/>
      <c r="X194" s="193"/>
      <c r="Y194" s="193"/>
      <c r="Z194" s="193"/>
      <c r="AA194" s="193"/>
      <c r="AB194" s="193"/>
      <c r="AC194" s="193"/>
      <c r="AD194" s="193"/>
      <c r="AE194" s="193"/>
      <c r="AF194" s="193"/>
      <c r="AG194" s="193"/>
      <c r="AH194" s="193"/>
      <c r="AI194" s="193"/>
      <c r="AJ194" s="193"/>
      <c r="AK194" s="193"/>
      <c r="AL194" s="193"/>
      <c r="AM194" s="193"/>
      <c r="AN194" s="193"/>
      <c r="AO194" s="193"/>
      <c r="AP194" s="193"/>
      <c r="AQ194" s="193"/>
      <c r="AR194" s="193"/>
      <c r="AS194" s="193"/>
      <c r="AT194" s="193"/>
      <c r="AU194" s="193"/>
      <c r="AV194" s="193"/>
      <c r="AW194" s="193"/>
      <c r="AX194" s="193"/>
      <c r="AY194" s="193"/>
      <c r="AZ194" s="193"/>
    </row>
    <row r="195" spans="1:52">
      <c r="A195" s="193"/>
      <c r="B195" s="198"/>
      <c r="C195" s="193"/>
      <c r="D195" s="193"/>
      <c r="E195" s="193"/>
      <c r="F195" s="193"/>
      <c r="G195" s="193"/>
      <c r="H195" s="193"/>
      <c r="I195" s="193"/>
      <c r="J195" s="193"/>
      <c r="K195" s="193"/>
      <c r="L195" s="193"/>
      <c r="M195" s="193"/>
      <c r="N195" s="193"/>
      <c r="O195" s="193"/>
      <c r="P195" s="193"/>
      <c r="Q195" s="205"/>
      <c r="R195" s="193"/>
      <c r="S195" s="193"/>
      <c r="T195" s="193"/>
      <c r="U195" s="193"/>
      <c r="V195" s="193"/>
      <c r="W195" s="193"/>
      <c r="X195" s="193"/>
      <c r="Y195" s="193"/>
      <c r="Z195" s="193"/>
      <c r="AA195" s="193"/>
      <c r="AB195" s="193"/>
      <c r="AC195" s="193"/>
      <c r="AD195" s="193"/>
      <c r="AE195" s="193"/>
      <c r="AF195" s="193"/>
      <c r="AG195" s="193"/>
      <c r="AH195" s="193"/>
      <c r="AI195" s="193"/>
      <c r="AJ195" s="193"/>
      <c r="AK195" s="193"/>
      <c r="AL195" s="193"/>
      <c r="AM195" s="193"/>
      <c r="AN195" s="193"/>
      <c r="AO195" s="193"/>
      <c r="AP195" s="193"/>
      <c r="AQ195" s="193"/>
      <c r="AR195" s="193"/>
      <c r="AS195" s="193"/>
      <c r="AT195" s="193"/>
      <c r="AU195" s="193"/>
      <c r="AV195" s="193"/>
      <c r="AW195" s="193"/>
      <c r="AX195" s="193"/>
      <c r="AY195" s="193"/>
      <c r="AZ195" s="193"/>
    </row>
    <row r="196" spans="1:52">
      <c r="A196" s="193"/>
      <c r="B196" s="198"/>
      <c r="C196" s="193"/>
      <c r="D196" s="193"/>
      <c r="E196" s="193"/>
      <c r="F196" s="193"/>
      <c r="G196" s="193"/>
      <c r="H196" s="193"/>
      <c r="I196" s="193"/>
      <c r="J196" s="193"/>
      <c r="K196" s="193"/>
      <c r="L196" s="193"/>
      <c r="M196" s="193"/>
      <c r="N196" s="193"/>
      <c r="O196" s="193"/>
      <c r="P196" s="193"/>
      <c r="Q196" s="205"/>
      <c r="R196" s="193"/>
      <c r="S196" s="193"/>
      <c r="T196" s="193"/>
      <c r="U196" s="193"/>
      <c r="V196" s="193"/>
      <c r="W196" s="193"/>
      <c r="X196" s="193"/>
      <c r="Y196" s="193"/>
      <c r="Z196" s="193"/>
      <c r="AA196" s="193"/>
      <c r="AB196" s="193"/>
      <c r="AC196" s="193"/>
      <c r="AD196" s="193"/>
      <c r="AE196" s="193"/>
      <c r="AF196" s="193"/>
      <c r="AG196" s="193"/>
      <c r="AH196" s="193"/>
      <c r="AI196" s="193"/>
      <c r="AJ196" s="193"/>
      <c r="AK196" s="193"/>
      <c r="AL196" s="193"/>
      <c r="AM196" s="193"/>
      <c r="AN196" s="193"/>
      <c r="AO196" s="193"/>
      <c r="AP196" s="193"/>
      <c r="AQ196" s="193"/>
      <c r="AR196" s="193"/>
      <c r="AS196" s="193"/>
      <c r="AT196" s="193"/>
      <c r="AU196" s="193"/>
      <c r="AV196" s="193"/>
      <c r="AW196" s="193"/>
      <c r="AX196" s="193"/>
      <c r="AY196" s="193"/>
      <c r="AZ196" s="193"/>
    </row>
    <row r="197" spans="1:52" ht="23" customHeight="1">
      <c r="A197" s="193"/>
      <c r="B197" s="198"/>
      <c r="C197" s="193"/>
      <c r="D197" s="193"/>
      <c r="E197" s="193"/>
      <c r="F197" s="193"/>
      <c r="G197" s="193"/>
      <c r="H197" s="193"/>
      <c r="I197" s="193"/>
      <c r="J197" s="193"/>
      <c r="K197" s="193"/>
      <c r="L197" s="193"/>
      <c r="M197" s="193"/>
      <c r="N197" s="193"/>
      <c r="O197" s="193"/>
      <c r="P197" s="193"/>
      <c r="Q197" s="205"/>
      <c r="R197" s="193"/>
      <c r="S197" s="193"/>
      <c r="T197" s="193"/>
      <c r="U197" s="193"/>
      <c r="V197" s="193"/>
      <c r="W197" s="193"/>
      <c r="X197" s="193"/>
      <c r="Y197" s="193"/>
      <c r="Z197" s="193"/>
      <c r="AA197" s="193"/>
      <c r="AB197" s="193"/>
      <c r="AC197" s="193"/>
      <c r="AD197" s="193"/>
      <c r="AE197" s="193"/>
      <c r="AF197" s="193"/>
      <c r="AG197" s="193"/>
      <c r="AH197" s="193"/>
      <c r="AI197" s="193"/>
      <c r="AJ197" s="193"/>
      <c r="AK197" s="193"/>
      <c r="AL197" s="193"/>
      <c r="AM197" s="193"/>
      <c r="AN197" s="193"/>
      <c r="AO197" s="193"/>
      <c r="AP197" s="193"/>
      <c r="AQ197" s="193"/>
      <c r="AR197" s="193"/>
      <c r="AS197" s="193"/>
      <c r="AT197" s="193"/>
      <c r="AU197" s="193"/>
      <c r="AV197" s="193"/>
      <c r="AW197" s="193"/>
      <c r="AX197" s="193"/>
      <c r="AY197" s="193"/>
      <c r="AZ197" s="193"/>
    </row>
    <row r="198" spans="1:52">
      <c r="A198" s="193"/>
      <c r="B198" s="198"/>
      <c r="C198" s="193"/>
      <c r="D198" s="193"/>
      <c r="E198" s="193"/>
      <c r="F198" s="193"/>
      <c r="G198" s="193"/>
      <c r="H198" s="193"/>
      <c r="I198" s="193"/>
      <c r="J198" s="193"/>
      <c r="K198" s="193"/>
      <c r="L198" s="193"/>
      <c r="M198" s="193"/>
      <c r="N198" s="193"/>
      <c r="O198" s="193"/>
      <c r="P198" s="193"/>
      <c r="Q198" s="205"/>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3"/>
      <c r="AX198" s="193"/>
      <c r="AY198" s="193"/>
      <c r="AZ198" s="193"/>
    </row>
    <row r="199" spans="1:52" ht="14.5" customHeight="1">
      <c r="A199" s="193"/>
      <c r="B199" s="198"/>
      <c r="C199" s="193"/>
      <c r="D199" s="193"/>
      <c r="E199" s="193"/>
      <c r="F199" s="193"/>
      <c r="G199" s="193"/>
      <c r="H199" s="193"/>
      <c r="I199" s="193"/>
      <c r="J199" s="193"/>
      <c r="K199" s="193"/>
      <c r="L199" s="193"/>
      <c r="M199" s="193"/>
      <c r="N199" s="193"/>
      <c r="O199" s="193"/>
      <c r="P199" s="193"/>
      <c r="Q199" s="205"/>
      <c r="R199" s="193"/>
      <c r="S199" s="193"/>
      <c r="T199" s="193"/>
      <c r="U199" s="193"/>
      <c r="V199" s="193"/>
      <c r="W199" s="193"/>
      <c r="X199" s="193"/>
      <c r="Y199" s="193"/>
      <c r="Z199" s="193"/>
      <c r="AA199" s="193"/>
      <c r="AB199" s="193"/>
      <c r="AC199" s="193"/>
      <c r="AD199" s="193"/>
      <c r="AE199" s="193"/>
      <c r="AF199" s="193"/>
      <c r="AG199" s="193"/>
      <c r="AH199" s="193"/>
      <c r="AI199" s="193"/>
      <c r="AJ199" s="193"/>
      <c r="AK199" s="193"/>
      <c r="AL199" s="193"/>
      <c r="AM199" s="193"/>
      <c r="AN199" s="193"/>
      <c r="AO199" s="193"/>
      <c r="AP199" s="193"/>
      <c r="AQ199" s="193"/>
      <c r="AR199" s="193"/>
      <c r="AS199" s="193"/>
      <c r="AT199" s="193"/>
      <c r="AU199" s="193"/>
      <c r="AV199" s="193"/>
      <c r="AW199" s="193"/>
      <c r="AX199" s="193"/>
      <c r="AY199" s="193"/>
      <c r="AZ199" s="193"/>
    </row>
    <row r="200" spans="1:52">
      <c r="A200" s="193"/>
      <c r="B200" s="198"/>
      <c r="C200" s="193"/>
      <c r="D200" s="193"/>
      <c r="E200" s="193"/>
      <c r="F200" s="193"/>
      <c r="G200" s="193"/>
      <c r="H200" s="193"/>
      <c r="I200" s="193"/>
      <c r="J200" s="193"/>
      <c r="K200" s="193"/>
      <c r="L200" s="193"/>
      <c r="M200" s="193"/>
      <c r="N200" s="193"/>
      <c r="O200" s="193"/>
      <c r="P200" s="193"/>
      <c r="Q200" s="205"/>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row>
    <row r="201" spans="1:52">
      <c r="A201" s="193"/>
      <c r="B201" s="198"/>
      <c r="C201" s="193"/>
      <c r="D201" s="193"/>
      <c r="E201" s="193"/>
      <c r="F201" s="193"/>
      <c r="G201" s="193"/>
      <c r="H201" s="193"/>
      <c r="I201" s="193"/>
      <c r="J201" s="193"/>
      <c r="K201" s="193"/>
      <c r="L201" s="193"/>
      <c r="M201" s="193"/>
      <c r="N201" s="193"/>
      <c r="O201" s="193"/>
      <c r="P201" s="193"/>
      <c r="Q201" s="205"/>
      <c r="R201" s="193"/>
      <c r="S201" s="193"/>
      <c r="T201" s="193"/>
      <c r="U201" s="193"/>
      <c r="V201" s="193"/>
      <c r="W201" s="193"/>
      <c r="X201" s="193"/>
      <c r="Y201" s="193"/>
      <c r="Z201" s="193"/>
      <c r="AA201" s="193"/>
      <c r="AB201" s="193"/>
      <c r="AC201" s="193"/>
      <c r="AD201" s="193"/>
      <c r="AE201" s="193"/>
      <c r="AF201" s="193"/>
      <c r="AG201" s="193"/>
      <c r="AH201" s="193"/>
      <c r="AI201" s="193"/>
      <c r="AJ201" s="193"/>
      <c r="AK201" s="193"/>
      <c r="AL201" s="193"/>
      <c r="AM201" s="193"/>
      <c r="AN201" s="193"/>
      <c r="AO201" s="193"/>
      <c r="AP201" s="193"/>
      <c r="AQ201" s="193"/>
      <c r="AR201" s="193"/>
      <c r="AS201" s="193"/>
      <c r="AT201" s="193"/>
      <c r="AU201" s="193"/>
      <c r="AV201" s="193"/>
      <c r="AW201" s="193"/>
      <c r="AX201" s="193"/>
      <c r="AY201" s="193"/>
      <c r="AZ201" s="193"/>
    </row>
    <row r="202" spans="1:52">
      <c r="A202" s="193"/>
      <c r="B202" s="198"/>
      <c r="C202" s="193"/>
      <c r="D202" s="193"/>
      <c r="E202" s="193"/>
      <c r="F202" s="193"/>
      <c r="G202" s="193"/>
      <c r="H202" s="193"/>
      <c r="I202" s="193"/>
      <c r="J202" s="193"/>
      <c r="K202" s="193"/>
      <c r="L202" s="193"/>
      <c r="M202" s="193"/>
      <c r="N202" s="193"/>
      <c r="O202" s="193"/>
      <c r="P202" s="193"/>
      <c r="Q202" s="205"/>
      <c r="R202" s="193"/>
      <c r="S202" s="193"/>
      <c r="T202" s="193"/>
      <c r="U202" s="193"/>
      <c r="V202" s="193"/>
      <c r="W202" s="193"/>
      <c r="X202" s="193"/>
      <c r="Y202" s="193"/>
      <c r="Z202" s="193"/>
      <c r="AA202" s="193"/>
      <c r="AB202" s="193"/>
      <c r="AC202" s="193"/>
      <c r="AD202" s="193"/>
      <c r="AE202" s="193"/>
      <c r="AF202" s="193"/>
      <c r="AG202" s="193"/>
      <c r="AH202" s="193"/>
      <c r="AI202" s="193"/>
      <c r="AJ202" s="193"/>
      <c r="AK202" s="193"/>
      <c r="AL202" s="193"/>
      <c r="AM202" s="193"/>
      <c r="AN202" s="193"/>
      <c r="AO202" s="193"/>
      <c r="AP202" s="193"/>
      <c r="AQ202" s="193"/>
      <c r="AR202" s="193"/>
      <c r="AS202" s="193"/>
      <c r="AT202" s="193"/>
      <c r="AU202" s="193"/>
      <c r="AV202" s="193"/>
      <c r="AW202" s="193"/>
      <c r="AX202" s="193"/>
      <c r="AY202" s="193"/>
      <c r="AZ202" s="193"/>
    </row>
    <row r="203" spans="1:52">
      <c r="A203" s="193"/>
      <c r="B203" s="198"/>
      <c r="C203" s="193"/>
      <c r="D203" s="193"/>
      <c r="E203" s="193"/>
      <c r="F203" s="193"/>
      <c r="G203" s="193"/>
      <c r="H203" s="193"/>
      <c r="I203" s="193"/>
      <c r="J203" s="193"/>
      <c r="K203" s="193"/>
      <c r="L203" s="193"/>
      <c r="M203" s="193"/>
      <c r="N203" s="193"/>
      <c r="O203" s="193"/>
      <c r="P203" s="193"/>
      <c r="Q203" s="205"/>
      <c r="R203" s="193"/>
      <c r="S203" s="193"/>
      <c r="T203" s="193"/>
      <c r="U203" s="193"/>
      <c r="V203" s="193"/>
      <c r="W203" s="193"/>
      <c r="X203" s="193"/>
      <c r="Y203" s="193"/>
      <c r="Z203" s="193"/>
      <c r="AA203" s="193"/>
      <c r="AB203" s="193"/>
      <c r="AC203" s="193"/>
      <c r="AD203" s="193"/>
      <c r="AE203" s="193"/>
      <c r="AF203" s="193"/>
      <c r="AG203" s="193"/>
      <c r="AH203" s="193"/>
      <c r="AI203" s="193"/>
      <c r="AJ203" s="193"/>
      <c r="AK203" s="193"/>
      <c r="AL203" s="193"/>
      <c r="AM203" s="193"/>
      <c r="AN203" s="193"/>
      <c r="AO203" s="193"/>
      <c r="AP203" s="193"/>
      <c r="AQ203" s="193"/>
      <c r="AR203" s="193"/>
      <c r="AS203" s="193"/>
      <c r="AT203" s="193"/>
      <c r="AU203" s="193"/>
      <c r="AV203" s="193"/>
      <c r="AW203" s="193"/>
      <c r="AX203" s="193"/>
      <c r="AY203" s="193"/>
      <c r="AZ203" s="193"/>
    </row>
    <row r="204" spans="1:52">
      <c r="A204" s="193"/>
      <c r="B204" s="198"/>
      <c r="C204" s="193"/>
      <c r="D204" s="193"/>
      <c r="E204" s="193"/>
      <c r="F204" s="193"/>
      <c r="G204" s="193"/>
      <c r="H204" s="193"/>
      <c r="I204" s="193"/>
      <c r="J204" s="193"/>
      <c r="K204" s="193"/>
      <c r="L204" s="193"/>
      <c r="M204" s="193"/>
      <c r="N204" s="193"/>
      <c r="O204" s="193"/>
      <c r="P204" s="193"/>
      <c r="Q204" s="205"/>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193"/>
      <c r="AM204" s="193"/>
      <c r="AN204" s="193"/>
      <c r="AO204" s="193"/>
      <c r="AP204" s="193"/>
      <c r="AQ204" s="193"/>
      <c r="AR204" s="193"/>
      <c r="AS204" s="193"/>
      <c r="AT204" s="193"/>
      <c r="AU204" s="193"/>
      <c r="AV204" s="193"/>
      <c r="AW204" s="193"/>
      <c r="AX204" s="193"/>
      <c r="AY204" s="193"/>
      <c r="AZ204" s="193"/>
    </row>
    <row r="205" spans="1:52">
      <c r="A205" s="193"/>
      <c r="B205" s="198"/>
      <c r="C205" s="193"/>
      <c r="D205" s="193"/>
      <c r="E205" s="193"/>
      <c r="F205" s="193"/>
      <c r="G205" s="193"/>
      <c r="H205" s="193"/>
      <c r="I205" s="193"/>
      <c r="J205" s="193"/>
      <c r="K205" s="193"/>
      <c r="L205" s="193"/>
      <c r="M205" s="193"/>
      <c r="N205" s="193"/>
      <c r="O205" s="193"/>
      <c r="P205" s="193"/>
      <c r="Q205" s="205"/>
      <c r="R205" s="193"/>
      <c r="S205" s="193"/>
      <c r="T205" s="193"/>
      <c r="U205" s="193"/>
      <c r="V205" s="193"/>
      <c r="W205" s="193"/>
      <c r="X205" s="193"/>
      <c r="Y205" s="193"/>
      <c r="Z205" s="193"/>
      <c r="AA205" s="193"/>
      <c r="AB205" s="193"/>
      <c r="AC205" s="193"/>
      <c r="AD205" s="193"/>
      <c r="AE205" s="193"/>
      <c r="AF205" s="193"/>
      <c r="AG205" s="193"/>
      <c r="AH205" s="193"/>
      <c r="AI205" s="193"/>
      <c r="AJ205" s="193"/>
      <c r="AK205" s="193"/>
      <c r="AL205" s="193"/>
      <c r="AM205" s="193"/>
      <c r="AN205" s="193"/>
      <c r="AO205" s="193"/>
      <c r="AP205" s="193"/>
      <c r="AQ205" s="193"/>
      <c r="AR205" s="193"/>
      <c r="AS205" s="193"/>
      <c r="AT205" s="193"/>
      <c r="AU205" s="193"/>
      <c r="AV205" s="193"/>
      <c r="AW205" s="193"/>
      <c r="AX205" s="193"/>
      <c r="AY205" s="193"/>
      <c r="AZ205" s="193"/>
    </row>
    <row r="206" spans="1:52">
      <c r="A206" s="193"/>
      <c r="B206" s="198"/>
      <c r="C206" s="193"/>
      <c r="D206" s="193"/>
      <c r="E206" s="193"/>
      <c r="F206" s="193"/>
      <c r="G206" s="193"/>
      <c r="H206" s="193"/>
      <c r="I206" s="193"/>
      <c r="J206" s="193"/>
      <c r="K206" s="193"/>
      <c r="L206" s="193"/>
      <c r="M206" s="193"/>
      <c r="N206" s="193"/>
      <c r="O206" s="193"/>
      <c r="P206" s="193"/>
      <c r="Q206" s="205"/>
      <c r="R206" s="193"/>
      <c r="S206" s="193"/>
      <c r="T206" s="193"/>
      <c r="U206" s="193"/>
      <c r="V206" s="193"/>
      <c r="W206" s="193"/>
      <c r="X206" s="193"/>
      <c r="Y206" s="193"/>
      <c r="Z206" s="193"/>
      <c r="AA206" s="193"/>
      <c r="AB206" s="193"/>
      <c r="AC206" s="193"/>
      <c r="AD206" s="193"/>
      <c r="AE206" s="193"/>
      <c r="AF206" s="193"/>
      <c r="AG206" s="193"/>
      <c r="AH206" s="193"/>
      <c r="AI206" s="193"/>
      <c r="AJ206" s="193"/>
      <c r="AK206" s="193"/>
      <c r="AL206" s="193"/>
      <c r="AM206" s="193"/>
      <c r="AN206" s="193"/>
      <c r="AO206" s="193"/>
      <c r="AP206" s="193"/>
      <c r="AQ206" s="193"/>
      <c r="AR206" s="193"/>
      <c r="AS206" s="193"/>
      <c r="AT206" s="193"/>
      <c r="AU206" s="193"/>
      <c r="AV206" s="193"/>
      <c r="AW206" s="193"/>
      <c r="AX206" s="193"/>
      <c r="AY206" s="193"/>
      <c r="AZ206" s="193"/>
    </row>
    <row r="207" spans="1:52" ht="14.5" customHeight="1">
      <c r="A207" s="193"/>
      <c r="B207" s="198"/>
      <c r="C207" s="193"/>
      <c r="D207" s="193"/>
      <c r="E207" s="193"/>
      <c r="F207" s="193"/>
      <c r="G207" s="193"/>
      <c r="H207" s="193"/>
      <c r="I207" s="193"/>
      <c r="J207" s="193"/>
      <c r="K207" s="193"/>
      <c r="L207" s="193"/>
      <c r="M207" s="193"/>
      <c r="N207" s="193"/>
      <c r="O207" s="193"/>
      <c r="P207" s="193"/>
      <c r="Q207" s="205"/>
      <c r="R207" s="193"/>
      <c r="S207" s="193"/>
      <c r="T207" s="193"/>
      <c r="U207" s="193"/>
      <c r="V207" s="193"/>
      <c r="W207" s="193"/>
      <c r="X207" s="193"/>
      <c r="Y207" s="193"/>
      <c r="Z207" s="193"/>
      <c r="AA207" s="193"/>
      <c r="AB207" s="193"/>
      <c r="AC207" s="193"/>
      <c r="AD207" s="193"/>
      <c r="AE207" s="193"/>
      <c r="AF207" s="193"/>
      <c r="AG207" s="193"/>
      <c r="AH207" s="193"/>
      <c r="AI207" s="193"/>
      <c r="AJ207" s="193"/>
      <c r="AK207" s="193"/>
      <c r="AL207" s="193"/>
      <c r="AM207" s="193"/>
      <c r="AN207" s="193"/>
      <c r="AO207" s="193"/>
      <c r="AP207" s="193"/>
      <c r="AQ207" s="193"/>
      <c r="AR207" s="193"/>
      <c r="AS207" s="193"/>
      <c r="AT207" s="193"/>
      <c r="AU207" s="193"/>
      <c r="AV207" s="193"/>
      <c r="AW207" s="193"/>
      <c r="AX207" s="193"/>
      <c r="AY207" s="193"/>
      <c r="AZ207" s="193"/>
    </row>
    <row r="208" spans="1:52">
      <c r="A208" s="193"/>
      <c r="B208" s="198"/>
      <c r="C208" s="193"/>
      <c r="D208" s="193"/>
      <c r="E208" s="193"/>
      <c r="F208" s="193"/>
      <c r="G208" s="193"/>
      <c r="H208" s="193"/>
      <c r="I208" s="193"/>
      <c r="J208" s="193"/>
      <c r="K208" s="193"/>
      <c r="L208" s="193"/>
      <c r="M208" s="193"/>
      <c r="N208" s="193"/>
      <c r="O208" s="193"/>
      <c r="P208" s="193"/>
      <c r="Q208" s="205"/>
      <c r="R208" s="193"/>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P208" s="193"/>
      <c r="AQ208" s="193"/>
      <c r="AR208" s="193"/>
      <c r="AS208" s="193"/>
      <c r="AT208" s="193"/>
      <c r="AU208" s="193"/>
      <c r="AV208" s="193"/>
      <c r="AW208" s="193"/>
      <c r="AX208" s="193"/>
      <c r="AY208" s="193"/>
      <c r="AZ208" s="193"/>
    </row>
    <row r="209" spans="1:52">
      <c r="A209" s="193"/>
      <c r="B209" s="198"/>
      <c r="C209" s="193"/>
      <c r="D209" s="193"/>
      <c r="E209" s="193"/>
      <c r="F209" s="193"/>
      <c r="G209" s="193"/>
      <c r="H209" s="193"/>
      <c r="I209" s="193"/>
      <c r="J209" s="193"/>
      <c r="K209" s="193"/>
      <c r="L209" s="193"/>
      <c r="M209" s="193"/>
      <c r="N209" s="193"/>
      <c r="O209" s="193"/>
      <c r="P209" s="193"/>
      <c r="Q209" s="205"/>
      <c r="R209" s="193"/>
      <c r="S209" s="193"/>
      <c r="T209" s="193"/>
      <c r="U209" s="193"/>
      <c r="V209" s="193"/>
      <c r="W209" s="193"/>
      <c r="X209" s="193"/>
      <c r="Y209" s="193"/>
      <c r="Z209" s="193"/>
      <c r="AA209" s="193"/>
      <c r="AB209" s="193"/>
      <c r="AC209" s="193"/>
      <c r="AD209" s="193"/>
      <c r="AE209" s="193"/>
      <c r="AF209" s="193"/>
      <c r="AG209" s="193"/>
      <c r="AH209" s="193"/>
      <c r="AI209" s="193"/>
      <c r="AJ209" s="193"/>
      <c r="AK209" s="193"/>
      <c r="AL209" s="193"/>
      <c r="AM209" s="193"/>
      <c r="AN209" s="193"/>
      <c r="AO209" s="193"/>
      <c r="AP209" s="193"/>
      <c r="AQ209" s="193"/>
      <c r="AR209" s="193"/>
      <c r="AS209" s="193"/>
      <c r="AT209" s="193"/>
      <c r="AU209" s="193"/>
      <c r="AV209" s="193"/>
      <c r="AW209" s="193"/>
      <c r="AX209" s="193"/>
      <c r="AY209" s="193"/>
      <c r="AZ209" s="193"/>
    </row>
    <row r="210" spans="1:52">
      <c r="A210" s="193"/>
      <c r="B210" s="198"/>
      <c r="C210" s="193"/>
      <c r="D210" s="193"/>
      <c r="E210" s="193"/>
      <c r="F210" s="193"/>
      <c r="G210" s="193"/>
      <c r="H210" s="193"/>
      <c r="I210" s="193"/>
      <c r="J210" s="193"/>
      <c r="K210" s="193"/>
      <c r="L210" s="193"/>
      <c r="M210" s="193"/>
      <c r="N210" s="193"/>
      <c r="O210" s="193"/>
      <c r="P210" s="193"/>
      <c r="Q210" s="205"/>
      <c r="R210" s="193"/>
      <c r="S210" s="193"/>
      <c r="T210" s="193"/>
      <c r="U210" s="193"/>
      <c r="V210" s="193"/>
      <c r="W210" s="193"/>
      <c r="X210" s="193"/>
      <c r="Y210" s="193"/>
      <c r="Z210" s="193"/>
      <c r="AA210" s="193"/>
      <c r="AB210" s="193"/>
      <c r="AC210" s="193"/>
      <c r="AD210" s="193"/>
      <c r="AE210" s="193"/>
      <c r="AF210" s="193"/>
      <c r="AG210" s="193"/>
      <c r="AH210" s="193"/>
      <c r="AI210" s="193"/>
      <c r="AJ210" s="193"/>
      <c r="AK210" s="193"/>
      <c r="AL210" s="193"/>
      <c r="AM210" s="193"/>
      <c r="AN210" s="193"/>
      <c r="AO210" s="193"/>
      <c r="AP210" s="193"/>
      <c r="AQ210" s="193"/>
      <c r="AR210" s="193"/>
      <c r="AS210" s="193"/>
      <c r="AT210" s="193"/>
      <c r="AU210" s="193"/>
      <c r="AV210" s="193"/>
      <c r="AW210" s="193"/>
      <c r="AX210" s="193"/>
      <c r="AY210" s="193"/>
      <c r="AZ210" s="193"/>
    </row>
    <row r="211" spans="1:52">
      <c r="A211" s="193"/>
      <c r="B211" s="198"/>
      <c r="C211" s="193"/>
      <c r="D211" s="193"/>
      <c r="E211" s="193"/>
      <c r="F211" s="193"/>
      <c r="G211" s="193"/>
      <c r="H211" s="193"/>
      <c r="I211" s="193"/>
      <c r="J211" s="193"/>
      <c r="K211" s="193"/>
      <c r="L211" s="193"/>
      <c r="M211" s="193"/>
      <c r="N211" s="193"/>
      <c r="O211" s="193"/>
      <c r="P211" s="193"/>
      <c r="Q211" s="205"/>
      <c r="R211" s="193"/>
      <c r="S211" s="193"/>
      <c r="T211" s="193"/>
      <c r="U211" s="193"/>
      <c r="V211" s="193"/>
      <c r="W211" s="193"/>
      <c r="X211" s="193"/>
      <c r="Y211" s="193"/>
      <c r="Z211" s="193"/>
      <c r="AA211" s="193"/>
      <c r="AB211" s="193"/>
      <c r="AC211" s="193"/>
      <c r="AD211" s="193"/>
      <c r="AE211" s="193"/>
      <c r="AF211" s="193"/>
      <c r="AG211" s="193"/>
      <c r="AH211" s="193"/>
      <c r="AI211" s="193"/>
      <c r="AJ211" s="193"/>
      <c r="AK211" s="193"/>
      <c r="AL211" s="193"/>
      <c r="AM211" s="193"/>
      <c r="AN211" s="193"/>
      <c r="AO211" s="193"/>
      <c r="AP211" s="193"/>
      <c r="AQ211" s="193"/>
      <c r="AR211" s="193"/>
      <c r="AS211" s="193"/>
      <c r="AT211" s="193"/>
      <c r="AU211" s="193"/>
      <c r="AV211" s="193"/>
      <c r="AW211" s="193"/>
      <c r="AX211" s="193"/>
      <c r="AY211" s="193"/>
      <c r="AZ211" s="193"/>
    </row>
    <row r="212" spans="1:52" ht="14.5" customHeight="1">
      <c r="A212" s="193"/>
      <c r="B212" s="198"/>
      <c r="C212" s="193"/>
      <c r="D212" s="193"/>
      <c r="E212" s="193"/>
      <c r="F212" s="193"/>
      <c r="G212" s="193"/>
      <c r="H212" s="193"/>
      <c r="I212" s="193"/>
      <c r="J212" s="193"/>
      <c r="K212" s="193"/>
      <c r="L212" s="193"/>
      <c r="M212" s="193"/>
      <c r="N212" s="193"/>
      <c r="O212" s="193"/>
      <c r="P212" s="193"/>
      <c r="Q212" s="205"/>
      <c r="R212" s="193"/>
      <c r="S212" s="193"/>
      <c r="T212" s="193"/>
      <c r="U212" s="193"/>
      <c r="V212" s="193"/>
      <c r="W212" s="193"/>
      <c r="X212" s="193"/>
      <c r="Y212" s="193"/>
      <c r="Z212" s="193"/>
      <c r="AA212" s="193"/>
      <c r="AB212" s="193"/>
      <c r="AC212" s="193"/>
      <c r="AD212" s="193"/>
      <c r="AE212" s="193"/>
      <c r="AF212" s="193"/>
      <c r="AG212" s="193"/>
      <c r="AH212" s="193"/>
      <c r="AI212" s="193"/>
      <c r="AJ212" s="193"/>
      <c r="AK212" s="193"/>
      <c r="AL212" s="193"/>
      <c r="AM212" s="193"/>
      <c r="AN212" s="193"/>
      <c r="AO212" s="193"/>
      <c r="AP212" s="193"/>
      <c r="AQ212" s="193"/>
      <c r="AR212" s="193"/>
      <c r="AS212" s="193"/>
      <c r="AT212" s="193"/>
      <c r="AU212" s="193"/>
      <c r="AV212" s="193"/>
      <c r="AW212" s="193"/>
      <c r="AX212" s="193"/>
      <c r="AY212" s="193"/>
      <c r="AZ212" s="193"/>
    </row>
    <row r="213" spans="1:52">
      <c r="A213" s="193"/>
      <c r="B213" s="198"/>
      <c r="C213" s="193"/>
      <c r="D213" s="193"/>
      <c r="E213" s="193"/>
      <c r="F213" s="193"/>
      <c r="G213" s="193"/>
      <c r="H213" s="193"/>
      <c r="I213" s="193"/>
      <c r="J213" s="193"/>
      <c r="K213" s="193"/>
      <c r="L213" s="193"/>
      <c r="M213" s="193"/>
      <c r="N213" s="193"/>
      <c r="O213" s="193"/>
      <c r="P213" s="193"/>
      <c r="Q213" s="205"/>
      <c r="R213" s="193"/>
      <c r="S213" s="193"/>
      <c r="T213" s="193"/>
      <c r="U213" s="193"/>
      <c r="V213" s="193"/>
      <c r="W213" s="193"/>
      <c r="X213" s="193"/>
      <c r="Y213" s="193"/>
      <c r="Z213" s="193"/>
      <c r="AA213" s="193"/>
      <c r="AB213" s="193"/>
      <c r="AC213" s="193"/>
      <c r="AD213" s="193"/>
      <c r="AE213" s="193"/>
      <c r="AF213" s="193"/>
      <c r="AG213" s="193"/>
      <c r="AH213" s="193"/>
      <c r="AI213" s="193"/>
      <c r="AJ213" s="193"/>
      <c r="AK213" s="193"/>
      <c r="AL213" s="193"/>
      <c r="AM213" s="193"/>
      <c r="AN213" s="193"/>
      <c r="AO213" s="193"/>
      <c r="AP213" s="193"/>
      <c r="AQ213" s="193"/>
      <c r="AR213" s="193"/>
      <c r="AS213" s="193"/>
      <c r="AT213" s="193"/>
      <c r="AU213" s="193"/>
      <c r="AV213" s="193"/>
      <c r="AW213" s="193"/>
      <c r="AX213" s="193"/>
      <c r="AY213" s="193"/>
      <c r="AZ213" s="193"/>
    </row>
    <row r="214" spans="1:52">
      <c r="A214" s="193"/>
      <c r="B214" s="198"/>
      <c r="C214" s="193"/>
      <c r="D214" s="193"/>
      <c r="E214" s="193"/>
      <c r="F214" s="193"/>
      <c r="G214" s="193"/>
      <c r="H214" s="193"/>
      <c r="I214" s="193"/>
      <c r="J214" s="193"/>
      <c r="K214" s="193"/>
      <c r="L214" s="193"/>
      <c r="M214" s="193"/>
      <c r="N214" s="193"/>
      <c r="O214" s="193"/>
      <c r="P214" s="193"/>
      <c r="Q214" s="205"/>
      <c r="R214" s="193"/>
      <c r="S214" s="193"/>
      <c r="T214" s="193"/>
      <c r="U214" s="193"/>
      <c r="V214" s="193"/>
      <c r="W214" s="193"/>
      <c r="X214" s="193"/>
      <c r="Y214" s="193"/>
      <c r="Z214" s="193"/>
      <c r="AA214" s="193"/>
      <c r="AB214" s="193"/>
      <c r="AC214" s="193"/>
      <c r="AD214" s="193"/>
      <c r="AE214" s="193"/>
      <c r="AF214" s="193"/>
      <c r="AG214" s="193"/>
      <c r="AH214" s="193"/>
      <c r="AI214" s="193"/>
      <c r="AJ214" s="193"/>
      <c r="AK214" s="193"/>
      <c r="AL214" s="193"/>
      <c r="AM214" s="193"/>
      <c r="AN214" s="193"/>
      <c r="AO214" s="193"/>
      <c r="AP214" s="193"/>
      <c r="AQ214" s="193"/>
      <c r="AR214" s="193"/>
      <c r="AS214" s="193"/>
      <c r="AT214" s="193"/>
      <c r="AU214" s="193"/>
      <c r="AV214" s="193"/>
      <c r="AW214" s="193"/>
      <c r="AX214" s="193"/>
      <c r="AY214" s="193"/>
      <c r="AZ214" s="193"/>
    </row>
    <row r="215" spans="1:52">
      <c r="A215" s="193"/>
      <c r="B215" s="198"/>
      <c r="C215" s="193"/>
      <c r="D215" s="193"/>
      <c r="E215" s="193"/>
      <c r="F215" s="193"/>
      <c r="G215" s="193"/>
      <c r="H215" s="193"/>
      <c r="I215" s="193"/>
      <c r="J215" s="193"/>
      <c r="K215" s="193"/>
      <c r="L215" s="193"/>
      <c r="M215" s="193"/>
      <c r="N215" s="193"/>
      <c r="O215" s="193"/>
      <c r="P215" s="193"/>
      <c r="Q215" s="205"/>
      <c r="R215" s="193"/>
      <c r="S215" s="193"/>
      <c r="T215" s="193"/>
      <c r="U215" s="193"/>
      <c r="V215" s="193"/>
      <c r="W215" s="193"/>
      <c r="X215" s="193"/>
      <c r="Y215" s="193"/>
      <c r="Z215" s="193"/>
      <c r="AA215" s="193"/>
      <c r="AB215" s="193"/>
      <c r="AC215" s="193"/>
      <c r="AD215" s="193"/>
      <c r="AE215" s="193"/>
      <c r="AF215" s="193"/>
      <c r="AG215" s="193"/>
      <c r="AH215" s="193"/>
      <c r="AI215" s="193"/>
      <c r="AJ215" s="193"/>
      <c r="AK215" s="193"/>
      <c r="AL215" s="193"/>
      <c r="AM215" s="193"/>
      <c r="AN215" s="193"/>
      <c r="AO215" s="193"/>
      <c r="AP215" s="193"/>
      <c r="AQ215" s="193"/>
      <c r="AR215" s="193"/>
      <c r="AS215" s="193"/>
      <c r="AT215" s="193"/>
      <c r="AU215" s="193"/>
      <c r="AV215" s="193"/>
      <c r="AW215" s="193"/>
      <c r="AX215" s="193"/>
      <c r="AY215" s="193"/>
      <c r="AZ215" s="193"/>
    </row>
    <row r="216" spans="1:52">
      <c r="A216" s="193"/>
      <c r="B216" s="198"/>
      <c r="C216" s="193"/>
      <c r="D216" s="193"/>
      <c r="E216" s="193"/>
      <c r="F216" s="193"/>
      <c r="G216" s="193"/>
      <c r="H216" s="193"/>
      <c r="I216" s="193"/>
      <c r="J216" s="193"/>
      <c r="K216" s="193"/>
      <c r="L216" s="193"/>
      <c r="M216" s="193"/>
      <c r="N216" s="193"/>
      <c r="O216" s="193"/>
      <c r="P216" s="193"/>
      <c r="Q216" s="205"/>
      <c r="R216" s="193"/>
      <c r="S216" s="193"/>
      <c r="T216" s="193"/>
      <c r="U216" s="193"/>
      <c r="V216" s="193"/>
      <c r="W216" s="193"/>
      <c r="X216" s="193"/>
      <c r="Y216" s="193"/>
      <c r="Z216" s="193"/>
      <c r="AA216" s="193"/>
      <c r="AB216" s="193"/>
      <c r="AC216" s="193"/>
      <c r="AD216" s="193"/>
      <c r="AE216" s="193"/>
      <c r="AF216" s="193"/>
      <c r="AG216" s="193"/>
      <c r="AH216" s="193"/>
      <c r="AI216" s="193"/>
      <c r="AJ216" s="193"/>
      <c r="AK216" s="193"/>
      <c r="AL216" s="193"/>
      <c r="AM216" s="193"/>
      <c r="AN216" s="193"/>
      <c r="AO216" s="193"/>
      <c r="AP216" s="193"/>
      <c r="AQ216" s="193"/>
      <c r="AR216" s="193"/>
      <c r="AS216" s="193"/>
      <c r="AT216" s="193"/>
      <c r="AU216" s="193"/>
      <c r="AV216" s="193"/>
      <c r="AW216" s="193"/>
      <c r="AX216" s="193"/>
      <c r="AY216" s="193"/>
      <c r="AZ216" s="193"/>
    </row>
    <row r="217" spans="1:52">
      <c r="A217" s="193"/>
      <c r="B217" s="198"/>
      <c r="C217" s="193"/>
      <c r="D217" s="193"/>
      <c r="E217" s="193"/>
      <c r="F217" s="193"/>
      <c r="G217" s="193"/>
      <c r="H217" s="193"/>
      <c r="I217" s="193"/>
      <c r="J217" s="193"/>
      <c r="K217" s="193"/>
      <c r="L217" s="193"/>
      <c r="M217" s="216"/>
      <c r="N217" s="216"/>
      <c r="O217" s="216"/>
      <c r="P217" s="216"/>
      <c r="Q217" s="216"/>
      <c r="R217" s="193"/>
      <c r="S217" s="193"/>
      <c r="T217" s="193"/>
      <c r="U217" s="193"/>
      <c r="V217" s="193"/>
      <c r="W217" s="193"/>
      <c r="X217" s="193"/>
      <c r="Y217" s="193"/>
      <c r="Z217" s="193"/>
      <c r="AA217" s="193"/>
      <c r="AB217" s="193"/>
      <c r="AC217" s="193"/>
      <c r="AD217" s="193"/>
      <c r="AE217" s="193"/>
      <c r="AF217" s="193"/>
      <c r="AG217" s="193"/>
      <c r="AH217" s="193"/>
      <c r="AI217" s="193"/>
      <c r="AJ217" s="193"/>
      <c r="AK217" s="193"/>
      <c r="AL217" s="193"/>
      <c r="AM217" s="193"/>
      <c r="AN217" s="193"/>
      <c r="AO217" s="193"/>
      <c r="AP217" s="193"/>
      <c r="AQ217" s="193"/>
      <c r="AR217" s="193"/>
      <c r="AS217" s="193"/>
      <c r="AT217" s="193"/>
      <c r="AU217" s="193"/>
      <c r="AV217" s="193"/>
      <c r="AW217" s="193"/>
      <c r="AX217" s="193"/>
      <c r="AY217" s="193"/>
      <c r="AZ217" s="193"/>
    </row>
    <row r="218" spans="1:52">
      <c r="A218" s="193"/>
      <c r="B218" s="198"/>
      <c r="C218" s="193"/>
      <c r="D218" s="193"/>
      <c r="E218" s="193"/>
      <c r="F218" s="193"/>
      <c r="G218" s="193"/>
      <c r="H218" s="193"/>
      <c r="I218" s="193"/>
      <c r="J218" s="193"/>
      <c r="K218" s="193"/>
      <c r="L218" s="193"/>
      <c r="M218" s="216"/>
      <c r="N218" s="216"/>
      <c r="O218" s="216"/>
      <c r="P218" s="216"/>
      <c r="Q218" s="216"/>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3"/>
      <c r="AM218" s="193"/>
      <c r="AN218" s="193"/>
      <c r="AO218" s="193"/>
      <c r="AP218" s="193"/>
      <c r="AQ218" s="193"/>
      <c r="AR218" s="193"/>
      <c r="AS218" s="193"/>
      <c r="AT218" s="193"/>
      <c r="AU218" s="193"/>
      <c r="AV218" s="193"/>
      <c r="AW218" s="193"/>
      <c r="AX218" s="193"/>
      <c r="AY218" s="193"/>
      <c r="AZ218" s="193"/>
    </row>
    <row r="219" spans="1:52">
      <c r="A219" s="193"/>
      <c r="B219" s="198"/>
      <c r="C219" s="193"/>
      <c r="D219" s="193"/>
      <c r="E219" s="193"/>
      <c r="F219" s="193"/>
      <c r="G219" s="193"/>
      <c r="H219" s="193"/>
      <c r="I219" s="193"/>
      <c r="J219" s="193"/>
      <c r="K219" s="193"/>
      <c r="L219" s="193"/>
      <c r="M219" s="216"/>
      <c r="N219" s="216"/>
      <c r="O219" s="216"/>
      <c r="P219" s="216"/>
      <c r="Q219" s="216"/>
      <c r="R219" s="193"/>
      <c r="S219" s="193"/>
      <c r="T219" s="193"/>
      <c r="U219" s="193"/>
      <c r="V219" s="193"/>
      <c r="W219" s="193"/>
      <c r="X219" s="193"/>
      <c r="Y219" s="193"/>
      <c r="Z219" s="193"/>
      <c r="AA219" s="193"/>
      <c r="AB219" s="193"/>
      <c r="AC219" s="193"/>
      <c r="AD219" s="193"/>
      <c r="AE219" s="193"/>
      <c r="AF219" s="193"/>
      <c r="AG219" s="193"/>
      <c r="AH219" s="193"/>
      <c r="AI219" s="193"/>
      <c r="AJ219" s="193"/>
      <c r="AK219" s="193"/>
      <c r="AL219" s="193"/>
      <c r="AM219" s="193"/>
      <c r="AN219" s="193"/>
      <c r="AO219" s="193"/>
      <c r="AP219" s="193"/>
      <c r="AQ219" s="193"/>
      <c r="AR219" s="193"/>
      <c r="AS219" s="193"/>
      <c r="AT219" s="193"/>
      <c r="AU219" s="193"/>
      <c r="AV219" s="193"/>
      <c r="AW219" s="193"/>
      <c r="AX219" s="193"/>
      <c r="AY219" s="193"/>
      <c r="AZ219" s="193"/>
    </row>
    <row r="220" spans="1:52">
      <c r="A220" s="193"/>
      <c r="B220" s="198"/>
      <c r="C220" s="193"/>
      <c r="D220" s="193"/>
      <c r="E220" s="193"/>
      <c r="F220" s="193"/>
      <c r="G220" s="193"/>
      <c r="H220" s="193"/>
      <c r="I220" s="193"/>
      <c r="J220" s="193"/>
      <c r="K220" s="193"/>
      <c r="L220" s="193"/>
      <c r="M220" s="216"/>
      <c r="N220" s="216"/>
      <c r="O220" s="216"/>
      <c r="P220" s="216"/>
      <c r="Q220" s="216"/>
      <c r="R220" s="193"/>
      <c r="S220" s="193"/>
      <c r="T220" s="193"/>
      <c r="U220" s="193"/>
      <c r="V220" s="193"/>
      <c r="W220" s="193"/>
      <c r="X220" s="193"/>
      <c r="Y220" s="193"/>
      <c r="Z220" s="193"/>
      <c r="AA220" s="193"/>
      <c r="AB220" s="193"/>
      <c r="AC220" s="193"/>
      <c r="AD220" s="193"/>
      <c r="AE220" s="193"/>
      <c r="AF220" s="193"/>
      <c r="AG220" s="193"/>
      <c r="AH220" s="193"/>
      <c r="AI220" s="193"/>
      <c r="AJ220" s="193"/>
      <c r="AK220" s="193"/>
      <c r="AL220" s="193"/>
      <c r="AM220" s="193"/>
      <c r="AN220" s="193"/>
      <c r="AO220" s="193"/>
      <c r="AP220" s="193"/>
      <c r="AQ220" s="193"/>
      <c r="AR220" s="193"/>
      <c r="AS220" s="193"/>
      <c r="AT220" s="193"/>
      <c r="AU220" s="193"/>
      <c r="AV220" s="193"/>
      <c r="AW220" s="193"/>
      <c r="AX220" s="193"/>
      <c r="AY220" s="193"/>
      <c r="AZ220" s="193"/>
    </row>
    <row r="221" spans="1:52">
      <c r="A221" s="193"/>
      <c r="B221" s="198"/>
      <c r="C221" s="193"/>
      <c r="D221" s="193"/>
      <c r="E221" s="193"/>
      <c r="F221" s="193"/>
      <c r="G221" s="193"/>
      <c r="H221" s="193"/>
      <c r="I221" s="193"/>
      <c r="J221" s="193"/>
      <c r="K221" s="193"/>
      <c r="L221" s="193"/>
      <c r="M221" s="216"/>
      <c r="N221" s="216"/>
      <c r="O221" s="216"/>
      <c r="P221" s="216"/>
      <c r="Q221" s="216"/>
      <c r="R221" s="193"/>
      <c r="S221" s="193"/>
      <c r="T221" s="193"/>
      <c r="U221" s="193"/>
      <c r="V221" s="193"/>
      <c r="W221" s="193"/>
      <c r="X221" s="193"/>
      <c r="Y221" s="193"/>
      <c r="Z221" s="193"/>
      <c r="AA221" s="193"/>
      <c r="AB221" s="193"/>
      <c r="AC221" s="193"/>
      <c r="AD221" s="193"/>
      <c r="AE221" s="193"/>
      <c r="AF221" s="193"/>
      <c r="AG221" s="193"/>
      <c r="AH221" s="193"/>
      <c r="AI221" s="193"/>
      <c r="AJ221" s="193"/>
      <c r="AK221" s="193"/>
      <c r="AL221" s="193"/>
      <c r="AM221" s="193"/>
      <c r="AN221" s="193"/>
      <c r="AO221" s="193"/>
      <c r="AP221" s="193"/>
      <c r="AQ221" s="193"/>
      <c r="AR221" s="193"/>
      <c r="AS221" s="193"/>
      <c r="AT221" s="193"/>
      <c r="AU221" s="193"/>
      <c r="AV221" s="193"/>
      <c r="AW221" s="193"/>
      <c r="AX221" s="193"/>
      <c r="AY221" s="193"/>
      <c r="AZ221" s="193"/>
    </row>
    <row r="222" spans="1:52">
      <c r="A222" s="193"/>
      <c r="B222" s="198"/>
      <c r="C222" s="193"/>
      <c r="D222" s="193"/>
      <c r="E222" s="193"/>
      <c r="F222" s="193"/>
      <c r="G222" s="193"/>
      <c r="H222" s="193"/>
      <c r="I222" s="193"/>
      <c r="J222" s="193"/>
      <c r="K222" s="193"/>
      <c r="L222" s="193"/>
      <c r="M222" s="216"/>
      <c r="N222" s="216"/>
      <c r="O222" s="216"/>
      <c r="P222" s="216"/>
      <c r="Q222" s="216"/>
      <c r="R222" s="193"/>
      <c r="S222" s="193"/>
      <c r="T222" s="193"/>
      <c r="U222" s="193"/>
      <c r="V222" s="193"/>
      <c r="W222" s="193"/>
      <c r="X222" s="193"/>
      <c r="Y222" s="193"/>
      <c r="Z222" s="193"/>
      <c r="AA222" s="193"/>
      <c r="AB222" s="193"/>
      <c r="AC222" s="193"/>
      <c r="AD222" s="193"/>
      <c r="AE222" s="193"/>
      <c r="AF222" s="193"/>
      <c r="AG222" s="193"/>
      <c r="AH222" s="193"/>
      <c r="AI222" s="193"/>
      <c r="AJ222" s="193"/>
      <c r="AK222" s="193"/>
      <c r="AL222" s="193"/>
      <c r="AM222" s="193"/>
      <c r="AN222" s="193"/>
      <c r="AO222" s="193"/>
      <c r="AP222" s="193"/>
      <c r="AQ222" s="193"/>
      <c r="AR222" s="193"/>
      <c r="AS222" s="193"/>
      <c r="AT222" s="193"/>
      <c r="AU222" s="193"/>
      <c r="AV222" s="193"/>
      <c r="AW222" s="193"/>
      <c r="AX222" s="193"/>
      <c r="AY222" s="193"/>
      <c r="AZ222" s="193"/>
    </row>
    <row r="223" spans="1:52">
      <c r="A223" s="193"/>
      <c r="B223" s="198"/>
      <c r="C223" s="193"/>
      <c r="D223" s="193"/>
      <c r="E223" s="193"/>
      <c r="F223" s="193"/>
      <c r="G223" s="193"/>
      <c r="H223" s="193"/>
      <c r="I223" s="193"/>
      <c r="J223" s="193"/>
      <c r="K223" s="193"/>
      <c r="L223" s="193"/>
      <c r="M223" s="216"/>
      <c r="N223" s="193"/>
      <c r="O223" s="193"/>
      <c r="P223" s="193"/>
      <c r="Q223" s="193"/>
      <c r="R223" s="193"/>
      <c r="S223" s="193"/>
      <c r="T223" s="193"/>
      <c r="U223" s="193"/>
      <c r="V223" s="193"/>
      <c r="W223" s="193"/>
      <c r="X223" s="193"/>
      <c r="Y223" s="193"/>
      <c r="Z223" s="193"/>
      <c r="AA223" s="193"/>
      <c r="AB223" s="193"/>
      <c r="AC223" s="193"/>
      <c r="AD223" s="193"/>
      <c r="AE223" s="193"/>
      <c r="AF223" s="193"/>
      <c r="AG223" s="193"/>
      <c r="AH223" s="193"/>
      <c r="AI223" s="193"/>
      <c r="AJ223" s="193"/>
      <c r="AK223" s="193"/>
      <c r="AL223" s="193"/>
      <c r="AM223" s="193"/>
      <c r="AN223" s="193"/>
      <c r="AO223" s="193"/>
      <c r="AP223" s="193"/>
      <c r="AQ223" s="193"/>
      <c r="AR223" s="193"/>
      <c r="AS223" s="193"/>
      <c r="AT223" s="193"/>
      <c r="AU223" s="193"/>
      <c r="AV223" s="193"/>
      <c r="AW223" s="193"/>
      <c r="AX223" s="193"/>
      <c r="AY223" s="193"/>
      <c r="AZ223" s="193"/>
    </row>
    <row r="224" spans="1:52">
      <c r="A224" s="193"/>
      <c r="B224" s="198"/>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c r="AA224" s="193"/>
      <c r="AB224" s="193"/>
      <c r="AC224" s="193"/>
      <c r="AD224" s="193"/>
      <c r="AE224" s="193"/>
      <c r="AF224" s="193"/>
      <c r="AG224" s="193"/>
      <c r="AH224" s="193"/>
      <c r="AI224" s="193"/>
      <c r="AJ224" s="193"/>
      <c r="AK224" s="193"/>
      <c r="AL224" s="193"/>
      <c r="AM224" s="193"/>
      <c r="AN224" s="193"/>
      <c r="AO224" s="193"/>
      <c r="AP224" s="193"/>
      <c r="AQ224" s="193"/>
      <c r="AR224" s="193"/>
      <c r="AS224" s="193"/>
      <c r="AT224" s="193"/>
      <c r="AU224" s="193"/>
      <c r="AV224" s="193"/>
      <c r="AW224" s="193"/>
      <c r="AX224" s="193"/>
      <c r="AY224" s="193"/>
      <c r="AZ224" s="193"/>
    </row>
    <row r="225" spans="1:52">
      <c r="A225" s="193"/>
      <c r="B225" s="198"/>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c r="AA225" s="193"/>
      <c r="AB225" s="193"/>
      <c r="AC225" s="193"/>
      <c r="AD225" s="193"/>
      <c r="AE225" s="193"/>
      <c r="AF225" s="193"/>
      <c r="AG225" s="193"/>
      <c r="AH225" s="193"/>
      <c r="AI225" s="193"/>
      <c r="AJ225" s="193"/>
      <c r="AK225" s="193"/>
      <c r="AL225" s="193"/>
      <c r="AM225" s="193"/>
      <c r="AN225" s="193"/>
      <c r="AO225" s="193"/>
      <c r="AP225" s="193"/>
      <c r="AQ225" s="193"/>
      <c r="AR225" s="193"/>
      <c r="AS225" s="193"/>
      <c r="AT225" s="193"/>
      <c r="AU225" s="193"/>
      <c r="AV225" s="193"/>
      <c r="AW225" s="193"/>
      <c r="AX225" s="193"/>
      <c r="AY225" s="193"/>
      <c r="AZ225" s="193"/>
    </row>
    <row r="226" spans="1:52">
      <c r="A226" s="193"/>
      <c r="B226" s="198"/>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c r="AA226" s="193"/>
      <c r="AB226" s="193"/>
      <c r="AC226" s="193"/>
      <c r="AD226" s="193"/>
      <c r="AE226" s="193"/>
      <c r="AF226" s="193"/>
      <c r="AG226" s="193"/>
      <c r="AH226" s="193"/>
      <c r="AI226" s="193"/>
      <c r="AJ226" s="193"/>
      <c r="AK226" s="193"/>
      <c r="AL226" s="193"/>
      <c r="AM226" s="193"/>
      <c r="AN226" s="193"/>
      <c r="AO226" s="193"/>
      <c r="AP226" s="193"/>
      <c r="AQ226" s="193"/>
      <c r="AR226" s="193"/>
      <c r="AS226" s="193"/>
      <c r="AT226" s="193"/>
      <c r="AU226" s="193"/>
      <c r="AV226" s="193"/>
      <c r="AW226" s="193"/>
      <c r="AX226" s="193"/>
      <c r="AY226" s="193"/>
      <c r="AZ226" s="193"/>
    </row>
    <row r="227" spans="1:52">
      <c r="A227" s="193"/>
      <c r="B227" s="198"/>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c r="AA227" s="193"/>
      <c r="AB227" s="193"/>
      <c r="AC227" s="193"/>
      <c r="AD227" s="193"/>
      <c r="AE227" s="193"/>
      <c r="AF227" s="193"/>
      <c r="AG227" s="193"/>
      <c r="AH227" s="193"/>
      <c r="AI227" s="193"/>
      <c r="AJ227" s="193"/>
      <c r="AK227" s="193"/>
      <c r="AL227" s="193"/>
      <c r="AM227" s="193"/>
      <c r="AN227" s="193"/>
      <c r="AO227" s="193"/>
      <c r="AP227" s="193"/>
      <c r="AQ227" s="193"/>
      <c r="AR227" s="193"/>
      <c r="AS227" s="193"/>
      <c r="AT227" s="193"/>
      <c r="AU227" s="193"/>
      <c r="AV227" s="193"/>
      <c r="AW227" s="193"/>
      <c r="AX227" s="193"/>
      <c r="AY227" s="193"/>
      <c r="AZ227" s="193"/>
    </row>
    <row r="228" spans="1:52">
      <c r="A228" s="193"/>
      <c r="B228" s="198"/>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c r="AK228" s="193"/>
      <c r="AL228" s="193"/>
      <c r="AM228" s="193"/>
      <c r="AN228" s="193"/>
      <c r="AO228" s="193"/>
      <c r="AP228" s="193"/>
      <c r="AQ228" s="193"/>
      <c r="AR228" s="193"/>
      <c r="AS228" s="193"/>
      <c r="AT228" s="193"/>
      <c r="AU228" s="193"/>
      <c r="AV228" s="193"/>
      <c r="AW228" s="193"/>
      <c r="AX228" s="193"/>
      <c r="AY228" s="193"/>
      <c r="AZ228" s="193"/>
    </row>
    <row r="229" spans="1:52">
      <c r="A229" s="193"/>
      <c r="B229" s="198"/>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c r="AA229" s="193"/>
      <c r="AB229" s="193"/>
      <c r="AC229" s="193"/>
      <c r="AD229" s="193"/>
      <c r="AE229" s="193"/>
      <c r="AF229" s="193"/>
      <c r="AG229" s="193"/>
      <c r="AH229" s="193"/>
      <c r="AI229" s="193"/>
      <c r="AJ229" s="193"/>
      <c r="AK229" s="193"/>
      <c r="AL229" s="193"/>
      <c r="AM229" s="193"/>
      <c r="AN229" s="193"/>
      <c r="AO229" s="193"/>
      <c r="AP229" s="193"/>
      <c r="AQ229" s="193"/>
      <c r="AR229" s="193"/>
      <c r="AS229" s="193"/>
      <c r="AT229" s="193"/>
      <c r="AU229" s="193"/>
      <c r="AV229" s="193"/>
      <c r="AW229" s="193"/>
      <c r="AX229" s="193"/>
      <c r="AY229" s="193"/>
      <c r="AZ229" s="193"/>
    </row>
    <row r="230" spans="1:52">
      <c r="A230" s="193"/>
      <c r="B230" s="198"/>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193"/>
      <c r="AG230" s="193"/>
      <c r="AH230" s="193"/>
      <c r="AI230" s="193"/>
      <c r="AJ230" s="193"/>
      <c r="AK230" s="193"/>
      <c r="AL230" s="193"/>
      <c r="AM230" s="193"/>
      <c r="AN230" s="193"/>
      <c r="AO230" s="193"/>
      <c r="AP230" s="193"/>
      <c r="AQ230" s="193"/>
      <c r="AR230" s="193"/>
      <c r="AS230" s="193"/>
      <c r="AT230" s="193"/>
      <c r="AU230" s="193"/>
      <c r="AV230" s="193"/>
      <c r="AW230" s="193"/>
      <c r="AX230" s="193"/>
      <c r="AY230" s="193"/>
      <c r="AZ230" s="193"/>
    </row>
    <row r="231" spans="1:52">
      <c r="A231" s="193"/>
      <c r="B231" s="198"/>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3"/>
      <c r="AY231" s="193"/>
      <c r="AZ231" s="193"/>
    </row>
    <row r="232" spans="1:52">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row>
    <row r="233" spans="1:52">
      <c r="M233" s="193"/>
      <c r="N233" s="193"/>
      <c r="O233" s="193"/>
      <c r="P233" s="193"/>
      <c r="Q233" s="193"/>
      <c r="R233" s="193"/>
      <c r="S233" s="193"/>
      <c r="T233" s="193"/>
      <c r="U233" s="193"/>
      <c r="V233" s="193"/>
      <c r="W233" s="193"/>
      <c r="X233" s="193"/>
      <c r="Y233" s="193"/>
      <c r="Z233" s="193"/>
      <c r="AA233" s="193"/>
      <c r="AB233" s="193"/>
      <c r="AC233" s="193"/>
      <c r="AD233" s="193"/>
      <c r="AE233" s="193"/>
      <c r="AF233" s="193"/>
      <c r="AG233" s="193"/>
      <c r="AH233" s="193"/>
      <c r="AI233" s="193"/>
    </row>
    <row r="234" spans="1:52">
      <c r="M234" s="193"/>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3"/>
    </row>
    <row r="235" spans="1:52">
      <c r="M235" s="193"/>
      <c r="N235" s="193"/>
      <c r="O235" s="193"/>
      <c r="P235" s="193"/>
      <c r="Q235" s="193"/>
      <c r="R235" s="193"/>
      <c r="S235" s="193"/>
      <c r="T235" s="193"/>
      <c r="U235" s="193"/>
      <c r="V235" s="193"/>
      <c r="W235" s="193"/>
      <c r="X235" s="193"/>
      <c r="Y235" s="193"/>
      <c r="Z235" s="193"/>
      <c r="AA235" s="193"/>
      <c r="AB235" s="193"/>
      <c r="AC235" s="193"/>
      <c r="AD235" s="193"/>
      <c r="AE235" s="193"/>
      <c r="AF235" s="193"/>
      <c r="AG235" s="193"/>
      <c r="AH235" s="193"/>
      <c r="AI235" s="193"/>
    </row>
    <row r="236" spans="1:52">
      <c r="M236" s="193"/>
      <c r="N236" s="193"/>
      <c r="O236" s="193"/>
      <c r="P236" s="193"/>
      <c r="Q236" s="193"/>
      <c r="R236" s="193"/>
      <c r="S236" s="193"/>
      <c r="T236" s="193"/>
      <c r="U236" s="193"/>
      <c r="V236" s="193"/>
      <c r="W236" s="193"/>
      <c r="X236" s="193"/>
      <c r="Y236" s="193"/>
      <c r="Z236" s="193"/>
      <c r="AA236" s="193"/>
      <c r="AB236" s="193"/>
      <c r="AC236" s="193"/>
      <c r="AD236" s="193"/>
      <c r="AE236" s="193"/>
      <c r="AF236" s="193"/>
      <c r="AG236" s="193"/>
      <c r="AH236" s="193"/>
      <c r="AI236" s="193"/>
    </row>
    <row r="237" spans="1:52">
      <c r="M237" s="193"/>
      <c r="N237" s="193"/>
      <c r="O237" s="193"/>
      <c r="P237" s="193"/>
      <c r="Q237" s="193"/>
      <c r="R237" s="193"/>
      <c r="S237" s="193"/>
      <c r="T237" s="193"/>
      <c r="U237" s="193"/>
      <c r="V237" s="193"/>
      <c r="W237" s="193"/>
      <c r="X237" s="193"/>
      <c r="Y237" s="193"/>
      <c r="Z237" s="193"/>
      <c r="AA237" s="193"/>
      <c r="AB237" s="193"/>
      <c r="AC237" s="193"/>
      <c r="AD237" s="193"/>
      <c r="AE237" s="193"/>
      <c r="AF237" s="193"/>
      <c r="AG237" s="193"/>
      <c r="AH237" s="193"/>
      <c r="AI237" s="193"/>
    </row>
    <row r="238" spans="1:52">
      <c r="M238" s="193"/>
      <c r="N238" s="193"/>
      <c r="O238" s="193"/>
      <c r="P238" s="193"/>
      <c r="Q238" s="193"/>
      <c r="R238" s="193"/>
      <c r="S238" s="193"/>
      <c r="T238" s="193"/>
      <c r="U238" s="193"/>
      <c r="V238" s="193"/>
      <c r="W238" s="193"/>
      <c r="X238" s="193"/>
      <c r="Y238" s="193"/>
      <c r="Z238" s="193"/>
      <c r="AA238" s="193"/>
      <c r="AB238" s="193"/>
      <c r="AC238" s="193"/>
      <c r="AD238" s="193"/>
      <c r="AE238" s="193"/>
      <c r="AF238" s="193"/>
      <c r="AG238" s="193"/>
      <c r="AH238" s="193"/>
      <c r="AI238" s="193"/>
    </row>
    <row r="239" spans="1:52">
      <c r="M239" s="193"/>
      <c r="N239" s="193"/>
      <c r="O239" s="193"/>
      <c r="P239" s="193"/>
      <c r="Q239" s="193"/>
      <c r="R239" s="193"/>
      <c r="S239" s="193"/>
      <c r="T239" s="193"/>
      <c r="U239" s="193"/>
      <c r="V239" s="193"/>
      <c r="W239" s="193"/>
      <c r="X239" s="193"/>
      <c r="Y239" s="193"/>
      <c r="Z239" s="193"/>
      <c r="AA239" s="193"/>
      <c r="AB239" s="193"/>
      <c r="AC239" s="193"/>
      <c r="AD239" s="193"/>
      <c r="AE239" s="193"/>
      <c r="AF239" s="193"/>
      <c r="AG239" s="193"/>
      <c r="AH239" s="193"/>
      <c r="AI239" s="193"/>
    </row>
    <row r="240" spans="1:52">
      <c r="M240" s="193"/>
      <c r="N240" s="193"/>
      <c r="O240" s="193"/>
      <c r="P240" s="193"/>
      <c r="Q240" s="193"/>
      <c r="R240" s="193"/>
      <c r="S240" s="193"/>
      <c r="T240" s="193"/>
      <c r="U240" s="193"/>
      <c r="V240" s="193"/>
      <c r="W240" s="193"/>
      <c r="X240" s="193"/>
      <c r="Y240" s="193"/>
      <c r="Z240" s="193"/>
      <c r="AA240" s="193"/>
      <c r="AB240" s="193"/>
      <c r="AC240" s="193"/>
      <c r="AD240" s="193"/>
      <c r="AE240" s="193"/>
      <c r="AF240" s="193"/>
      <c r="AG240" s="193"/>
      <c r="AH240" s="193"/>
      <c r="AI240" s="193"/>
    </row>
    <row r="241" spans="18:35">
      <c r="R241" s="193"/>
      <c r="S241" s="193"/>
      <c r="T241" s="193"/>
      <c r="U241" s="193"/>
      <c r="V241" s="193"/>
      <c r="W241" s="193"/>
      <c r="X241" s="193"/>
      <c r="Y241" s="193"/>
      <c r="Z241" s="193"/>
      <c r="AA241" s="193"/>
      <c r="AB241" s="193"/>
      <c r="AC241" s="193"/>
      <c r="AD241" s="193"/>
      <c r="AE241" s="193"/>
      <c r="AF241" s="193"/>
      <c r="AG241" s="193"/>
      <c r="AH241" s="193"/>
      <c r="AI241" s="193"/>
    </row>
    <row r="242" spans="18:35">
      <c r="R242" s="193"/>
      <c r="S242" s="193"/>
      <c r="T242" s="193"/>
      <c r="U242" s="193"/>
      <c r="V242" s="193"/>
      <c r="W242" s="193"/>
      <c r="X242" s="193"/>
      <c r="Y242" s="193"/>
      <c r="Z242" s="193"/>
      <c r="AA242" s="193"/>
      <c r="AB242" s="193"/>
      <c r="AC242" s="193"/>
      <c r="AD242" s="193"/>
      <c r="AE242" s="193"/>
      <c r="AF242" s="193"/>
      <c r="AG242" s="193"/>
      <c r="AH242" s="193"/>
      <c r="AI242" s="193"/>
    </row>
  </sheetData>
  <mergeCells count="7">
    <mergeCell ref="AF24:AH24"/>
    <mergeCell ref="AI24:AJ24"/>
    <mergeCell ref="T24:U24"/>
    <mergeCell ref="V24:W24"/>
    <mergeCell ref="X24:Y24"/>
    <mergeCell ref="Z24:AA24"/>
    <mergeCell ref="AB24:AC24"/>
  </mergeCells>
  <phoneticPr fontId="7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277"/>
  <sheetViews>
    <sheetView showGridLines="0" zoomScaleNormal="100" workbookViewId="0"/>
  </sheetViews>
  <sheetFormatPr defaultRowHeight="12.5"/>
  <cols>
    <col min="1" max="1" width="2.7265625" style="5" customWidth="1"/>
    <col min="2" max="2" width="0.7265625" style="5" customWidth="1"/>
    <col min="3" max="3" width="3.7265625" style="5" customWidth="1"/>
    <col min="4" max="17" width="3.26953125" style="5" customWidth="1"/>
    <col min="18" max="18" width="3.7265625" style="5" customWidth="1"/>
    <col min="19" max="34" width="3.26953125" style="5" customWidth="1"/>
    <col min="35" max="36" width="0.7265625" style="5" customWidth="1"/>
    <col min="37" max="73" width="3.26953125" style="5" customWidth="1"/>
    <col min="74" max="256" width="9" style="5"/>
    <col min="257" max="257" width="2.7265625" style="5" customWidth="1"/>
    <col min="258" max="258" width="0.7265625" style="5" customWidth="1"/>
    <col min="259" max="259" width="3.7265625" style="5" customWidth="1"/>
    <col min="260" max="273" width="3.26953125" style="5" customWidth="1"/>
    <col min="274" max="274" width="3.7265625" style="5" customWidth="1"/>
    <col min="275" max="290" width="3.26953125" style="5" customWidth="1"/>
    <col min="291" max="292" width="0.7265625" style="5" customWidth="1"/>
    <col min="293" max="329" width="3.26953125" style="5" customWidth="1"/>
    <col min="330" max="512" width="9" style="5"/>
    <col min="513" max="513" width="2.7265625" style="5" customWidth="1"/>
    <col min="514" max="514" width="0.7265625" style="5" customWidth="1"/>
    <col min="515" max="515" width="3.7265625" style="5" customWidth="1"/>
    <col min="516" max="529" width="3.26953125" style="5" customWidth="1"/>
    <col min="530" max="530" width="3.7265625" style="5" customWidth="1"/>
    <col min="531" max="546" width="3.26953125" style="5" customWidth="1"/>
    <col min="547" max="548" width="0.7265625" style="5" customWidth="1"/>
    <col min="549" max="585" width="3.26953125" style="5" customWidth="1"/>
    <col min="586" max="768" width="9" style="5"/>
    <col min="769" max="769" width="2.7265625" style="5" customWidth="1"/>
    <col min="770" max="770" width="0.7265625" style="5" customWidth="1"/>
    <col min="771" max="771" width="3.7265625" style="5" customWidth="1"/>
    <col min="772" max="785" width="3.26953125" style="5" customWidth="1"/>
    <col min="786" max="786" width="3.7265625" style="5" customWidth="1"/>
    <col min="787" max="802" width="3.26953125" style="5" customWidth="1"/>
    <col min="803" max="804" width="0.7265625" style="5" customWidth="1"/>
    <col min="805" max="841" width="3.26953125" style="5" customWidth="1"/>
    <col min="842" max="1024" width="9" style="5"/>
    <col min="1025" max="1025" width="2.7265625" style="5" customWidth="1"/>
    <col min="1026" max="1026" width="0.7265625" style="5" customWidth="1"/>
    <col min="1027" max="1027" width="3.7265625" style="5" customWidth="1"/>
    <col min="1028" max="1041" width="3.26953125" style="5" customWidth="1"/>
    <col min="1042" max="1042" width="3.7265625" style="5" customWidth="1"/>
    <col min="1043" max="1058" width="3.26953125" style="5" customWidth="1"/>
    <col min="1059" max="1060" width="0.7265625" style="5" customWidth="1"/>
    <col min="1061" max="1097" width="3.26953125" style="5" customWidth="1"/>
    <col min="1098" max="1280" width="9" style="5"/>
    <col min="1281" max="1281" width="2.7265625" style="5" customWidth="1"/>
    <col min="1282" max="1282" width="0.7265625" style="5" customWidth="1"/>
    <col min="1283" max="1283" width="3.7265625" style="5" customWidth="1"/>
    <col min="1284" max="1297" width="3.26953125" style="5" customWidth="1"/>
    <col min="1298" max="1298" width="3.7265625" style="5" customWidth="1"/>
    <col min="1299" max="1314" width="3.26953125" style="5" customWidth="1"/>
    <col min="1315" max="1316" width="0.7265625" style="5" customWidth="1"/>
    <col min="1317" max="1353" width="3.26953125" style="5" customWidth="1"/>
    <col min="1354" max="1536" width="9" style="5"/>
    <col min="1537" max="1537" width="2.7265625" style="5" customWidth="1"/>
    <col min="1538" max="1538" width="0.7265625" style="5" customWidth="1"/>
    <col min="1539" max="1539" width="3.7265625" style="5" customWidth="1"/>
    <col min="1540" max="1553" width="3.26953125" style="5" customWidth="1"/>
    <col min="1554" max="1554" width="3.7265625" style="5" customWidth="1"/>
    <col min="1555" max="1570" width="3.26953125" style="5" customWidth="1"/>
    <col min="1571" max="1572" width="0.7265625" style="5" customWidth="1"/>
    <col min="1573" max="1609" width="3.26953125" style="5" customWidth="1"/>
    <col min="1610" max="1792" width="9" style="5"/>
    <col min="1793" max="1793" width="2.7265625" style="5" customWidth="1"/>
    <col min="1794" max="1794" width="0.7265625" style="5" customWidth="1"/>
    <col min="1795" max="1795" width="3.7265625" style="5" customWidth="1"/>
    <col min="1796" max="1809" width="3.26953125" style="5" customWidth="1"/>
    <col min="1810" max="1810" width="3.7265625" style="5" customWidth="1"/>
    <col min="1811" max="1826" width="3.26953125" style="5" customWidth="1"/>
    <col min="1827" max="1828" width="0.7265625" style="5" customWidth="1"/>
    <col min="1829" max="1865" width="3.26953125" style="5" customWidth="1"/>
    <col min="1866" max="2048" width="9" style="5"/>
    <col min="2049" max="2049" width="2.7265625" style="5" customWidth="1"/>
    <col min="2050" max="2050" width="0.7265625" style="5" customWidth="1"/>
    <col min="2051" max="2051" width="3.7265625" style="5" customWidth="1"/>
    <col min="2052" max="2065" width="3.26953125" style="5" customWidth="1"/>
    <col min="2066" max="2066" width="3.7265625" style="5" customWidth="1"/>
    <col min="2067" max="2082" width="3.26953125" style="5" customWidth="1"/>
    <col min="2083" max="2084" width="0.7265625" style="5" customWidth="1"/>
    <col min="2085" max="2121" width="3.26953125" style="5" customWidth="1"/>
    <col min="2122" max="2304" width="9" style="5"/>
    <col min="2305" max="2305" width="2.7265625" style="5" customWidth="1"/>
    <col min="2306" max="2306" width="0.7265625" style="5" customWidth="1"/>
    <col min="2307" max="2307" width="3.7265625" style="5" customWidth="1"/>
    <col min="2308" max="2321" width="3.26953125" style="5" customWidth="1"/>
    <col min="2322" max="2322" width="3.7265625" style="5" customWidth="1"/>
    <col min="2323" max="2338" width="3.26953125" style="5" customWidth="1"/>
    <col min="2339" max="2340" width="0.7265625" style="5" customWidth="1"/>
    <col min="2341" max="2377" width="3.26953125" style="5" customWidth="1"/>
    <col min="2378" max="2560" width="9" style="5"/>
    <col min="2561" max="2561" width="2.7265625" style="5" customWidth="1"/>
    <col min="2562" max="2562" width="0.7265625" style="5" customWidth="1"/>
    <col min="2563" max="2563" width="3.7265625" style="5" customWidth="1"/>
    <col min="2564" max="2577" width="3.26953125" style="5" customWidth="1"/>
    <col min="2578" max="2578" width="3.7265625" style="5" customWidth="1"/>
    <col min="2579" max="2594" width="3.26953125" style="5" customWidth="1"/>
    <col min="2595" max="2596" width="0.7265625" style="5" customWidth="1"/>
    <col min="2597" max="2633" width="3.26953125" style="5" customWidth="1"/>
    <col min="2634" max="2816" width="9" style="5"/>
    <col min="2817" max="2817" width="2.7265625" style="5" customWidth="1"/>
    <col min="2818" max="2818" width="0.7265625" style="5" customWidth="1"/>
    <col min="2819" max="2819" width="3.7265625" style="5" customWidth="1"/>
    <col min="2820" max="2833" width="3.26953125" style="5" customWidth="1"/>
    <col min="2834" max="2834" width="3.7265625" style="5" customWidth="1"/>
    <col min="2835" max="2850" width="3.26953125" style="5" customWidth="1"/>
    <col min="2851" max="2852" width="0.7265625" style="5" customWidth="1"/>
    <col min="2853" max="2889" width="3.26953125" style="5" customWidth="1"/>
    <col min="2890" max="3072" width="9" style="5"/>
    <col min="3073" max="3073" width="2.7265625" style="5" customWidth="1"/>
    <col min="3074" max="3074" width="0.7265625" style="5" customWidth="1"/>
    <col min="3075" max="3075" width="3.7265625" style="5" customWidth="1"/>
    <col min="3076" max="3089" width="3.26953125" style="5" customWidth="1"/>
    <col min="3090" max="3090" width="3.7265625" style="5" customWidth="1"/>
    <col min="3091" max="3106" width="3.26953125" style="5" customWidth="1"/>
    <col min="3107" max="3108" width="0.7265625" style="5" customWidth="1"/>
    <col min="3109" max="3145" width="3.26953125" style="5" customWidth="1"/>
    <col min="3146" max="3328" width="9" style="5"/>
    <col min="3329" max="3329" width="2.7265625" style="5" customWidth="1"/>
    <col min="3330" max="3330" width="0.7265625" style="5" customWidth="1"/>
    <col min="3331" max="3331" width="3.7265625" style="5" customWidth="1"/>
    <col min="3332" max="3345" width="3.26953125" style="5" customWidth="1"/>
    <col min="3346" max="3346" width="3.7265625" style="5" customWidth="1"/>
    <col min="3347" max="3362" width="3.26953125" style="5" customWidth="1"/>
    <col min="3363" max="3364" width="0.7265625" style="5" customWidth="1"/>
    <col min="3365" max="3401" width="3.26953125" style="5" customWidth="1"/>
    <col min="3402" max="3584" width="9" style="5"/>
    <col min="3585" max="3585" width="2.7265625" style="5" customWidth="1"/>
    <col min="3586" max="3586" width="0.7265625" style="5" customWidth="1"/>
    <col min="3587" max="3587" width="3.7265625" style="5" customWidth="1"/>
    <col min="3588" max="3601" width="3.26953125" style="5" customWidth="1"/>
    <col min="3602" max="3602" width="3.7265625" style="5" customWidth="1"/>
    <col min="3603" max="3618" width="3.26953125" style="5" customWidth="1"/>
    <col min="3619" max="3620" width="0.7265625" style="5" customWidth="1"/>
    <col min="3621" max="3657" width="3.26953125" style="5" customWidth="1"/>
    <col min="3658" max="3840" width="9" style="5"/>
    <col min="3841" max="3841" width="2.7265625" style="5" customWidth="1"/>
    <col min="3842" max="3842" width="0.7265625" style="5" customWidth="1"/>
    <col min="3843" max="3843" width="3.7265625" style="5" customWidth="1"/>
    <col min="3844" max="3857" width="3.26953125" style="5" customWidth="1"/>
    <col min="3858" max="3858" width="3.7265625" style="5" customWidth="1"/>
    <col min="3859" max="3874" width="3.26953125" style="5" customWidth="1"/>
    <col min="3875" max="3876" width="0.7265625" style="5" customWidth="1"/>
    <col min="3877" max="3913" width="3.26953125" style="5" customWidth="1"/>
    <col min="3914" max="4096" width="9" style="5"/>
    <col min="4097" max="4097" width="2.7265625" style="5" customWidth="1"/>
    <col min="4098" max="4098" width="0.7265625" style="5" customWidth="1"/>
    <col min="4099" max="4099" width="3.7265625" style="5" customWidth="1"/>
    <col min="4100" max="4113" width="3.26953125" style="5" customWidth="1"/>
    <col min="4114" max="4114" width="3.7265625" style="5" customWidth="1"/>
    <col min="4115" max="4130" width="3.26953125" style="5" customWidth="1"/>
    <col min="4131" max="4132" width="0.7265625" style="5" customWidth="1"/>
    <col min="4133" max="4169" width="3.26953125" style="5" customWidth="1"/>
    <col min="4170" max="4352" width="9" style="5"/>
    <col min="4353" max="4353" width="2.7265625" style="5" customWidth="1"/>
    <col min="4354" max="4354" width="0.7265625" style="5" customWidth="1"/>
    <col min="4355" max="4355" width="3.7265625" style="5" customWidth="1"/>
    <col min="4356" max="4369" width="3.26953125" style="5" customWidth="1"/>
    <col min="4370" max="4370" width="3.7265625" style="5" customWidth="1"/>
    <col min="4371" max="4386" width="3.26953125" style="5" customWidth="1"/>
    <col min="4387" max="4388" width="0.7265625" style="5" customWidth="1"/>
    <col min="4389" max="4425" width="3.26953125" style="5" customWidth="1"/>
    <col min="4426" max="4608" width="9" style="5"/>
    <col min="4609" max="4609" width="2.7265625" style="5" customWidth="1"/>
    <col min="4610" max="4610" width="0.7265625" style="5" customWidth="1"/>
    <col min="4611" max="4611" width="3.7265625" style="5" customWidth="1"/>
    <col min="4612" max="4625" width="3.26953125" style="5" customWidth="1"/>
    <col min="4626" max="4626" width="3.7265625" style="5" customWidth="1"/>
    <col min="4627" max="4642" width="3.26953125" style="5" customWidth="1"/>
    <col min="4643" max="4644" width="0.7265625" style="5" customWidth="1"/>
    <col min="4645" max="4681" width="3.26953125" style="5" customWidth="1"/>
    <col min="4682" max="4864" width="9" style="5"/>
    <col min="4865" max="4865" width="2.7265625" style="5" customWidth="1"/>
    <col min="4866" max="4866" width="0.7265625" style="5" customWidth="1"/>
    <col min="4867" max="4867" width="3.7265625" style="5" customWidth="1"/>
    <col min="4868" max="4881" width="3.26953125" style="5" customWidth="1"/>
    <col min="4882" max="4882" width="3.7265625" style="5" customWidth="1"/>
    <col min="4883" max="4898" width="3.26953125" style="5" customWidth="1"/>
    <col min="4899" max="4900" width="0.7265625" style="5" customWidth="1"/>
    <col min="4901" max="4937" width="3.26953125" style="5" customWidth="1"/>
    <col min="4938" max="5120" width="9" style="5"/>
    <col min="5121" max="5121" width="2.7265625" style="5" customWidth="1"/>
    <col min="5122" max="5122" width="0.7265625" style="5" customWidth="1"/>
    <col min="5123" max="5123" width="3.7265625" style="5" customWidth="1"/>
    <col min="5124" max="5137" width="3.26953125" style="5" customWidth="1"/>
    <col min="5138" max="5138" width="3.7265625" style="5" customWidth="1"/>
    <col min="5139" max="5154" width="3.26953125" style="5" customWidth="1"/>
    <col min="5155" max="5156" width="0.7265625" style="5" customWidth="1"/>
    <col min="5157" max="5193" width="3.26953125" style="5" customWidth="1"/>
    <col min="5194" max="5376" width="9" style="5"/>
    <col min="5377" max="5377" width="2.7265625" style="5" customWidth="1"/>
    <col min="5378" max="5378" width="0.7265625" style="5" customWidth="1"/>
    <col min="5379" max="5379" width="3.7265625" style="5" customWidth="1"/>
    <col min="5380" max="5393" width="3.26953125" style="5" customWidth="1"/>
    <col min="5394" max="5394" width="3.7265625" style="5" customWidth="1"/>
    <col min="5395" max="5410" width="3.26953125" style="5" customWidth="1"/>
    <col min="5411" max="5412" width="0.7265625" style="5" customWidth="1"/>
    <col min="5413" max="5449" width="3.26953125" style="5" customWidth="1"/>
    <col min="5450" max="5632" width="9" style="5"/>
    <col min="5633" max="5633" width="2.7265625" style="5" customWidth="1"/>
    <col min="5634" max="5634" width="0.7265625" style="5" customWidth="1"/>
    <col min="5635" max="5635" width="3.7265625" style="5" customWidth="1"/>
    <col min="5636" max="5649" width="3.26953125" style="5" customWidth="1"/>
    <col min="5650" max="5650" width="3.7265625" style="5" customWidth="1"/>
    <col min="5651" max="5666" width="3.26953125" style="5" customWidth="1"/>
    <col min="5667" max="5668" width="0.7265625" style="5" customWidth="1"/>
    <col min="5669" max="5705" width="3.26953125" style="5" customWidth="1"/>
    <col min="5706" max="5888" width="9" style="5"/>
    <col min="5889" max="5889" width="2.7265625" style="5" customWidth="1"/>
    <col min="5890" max="5890" width="0.7265625" style="5" customWidth="1"/>
    <col min="5891" max="5891" width="3.7265625" style="5" customWidth="1"/>
    <col min="5892" max="5905" width="3.26953125" style="5" customWidth="1"/>
    <col min="5906" max="5906" width="3.7265625" style="5" customWidth="1"/>
    <col min="5907" max="5922" width="3.26953125" style="5" customWidth="1"/>
    <col min="5923" max="5924" width="0.7265625" style="5" customWidth="1"/>
    <col min="5925" max="5961" width="3.26953125" style="5" customWidth="1"/>
    <col min="5962" max="6144" width="9" style="5"/>
    <col min="6145" max="6145" width="2.7265625" style="5" customWidth="1"/>
    <col min="6146" max="6146" width="0.7265625" style="5" customWidth="1"/>
    <col min="6147" max="6147" width="3.7265625" style="5" customWidth="1"/>
    <col min="6148" max="6161" width="3.26953125" style="5" customWidth="1"/>
    <col min="6162" max="6162" width="3.7265625" style="5" customWidth="1"/>
    <col min="6163" max="6178" width="3.26953125" style="5" customWidth="1"/>
    <col min="6179" max="6180" width="0.7265625" style="5" customWidth="1"/>
    <col min="6181" max="6217" width="3.26953125" style="5" customWidth="1"/>
    <col min="6218" max="6400" width="9" style="5"/>
    <col min="6401" max="6401" width="2.7265625" style="5" customWidth="1"/>
    <col min="6402" max="6402" width="0.7265625" style="5" customWidth="1"/>
    <col min="6403" max="6403" width="3.7265625" style="5" customWidth="1"/>
    <col min="6404" max="6417" width="3.26953125" style="5" customWidth="1"/>
    <col min="6418" max="6418" width="3.7265625" style="5" customWidth="1"/>
    <col min="6419" max="6434" width="3.26953125" style="5" customWidth="1"/>
    <col min="6435" max="6436" width="0.7265625" style="5" customWidth="1"/>
    <col min="6437" max="6473" width="3.26953125" style="5" customWidth="1"/>
    <col min="6474" max="6656" width="9" style="5"/>
    <col min="6657" max="6657" width="2.7265625" style="5" customWidth="1"/>
    <col min="6658" max="6658" width="0.7265625" style="5" customWidth="1"/>
    <col min="6659" max="6659" width="3.7265625" style="5" customWidth="1"/>
    <col min="6660" max="6673" width="3.26953125" style="5" customWidth="1"/>
    <col min="6674" max="6674" width="3.7265625" style="5" customWidth="1"/>
    <col min="6675" max="6690" width="3.26953125" style="5" customWidth="1"/>
    <col min="6691" max="6692" width="0.7265625" style="5" customWidth="1"/>
    <col min="6693" max="6729" width="3.26953125" style="5" customWidth="1"/>
    <col min="6730" max="6912" width="9" style="5"/>
    <col min="6913" max="6913" width="2.7265625" style="5" customWidth="1"/>
    <col min="6914" max="6914" width="0.7265625" style="5" customWidth="1"/>
    <col min="6915" max="6915" width="3.7265625" style="5" customWidth="1"/>
    <col min="6916" max="6929" width="3.26953125" style="5" customWidth="1"/>
    <col min="6930" max="6930" width="3.7265625" style="5" customWidth="1"/>
    <col min="6931" max="6946" width="3.26953125" style="5" customWidth="1"/>
    <col min="6947" max="6948" width="0.7265625" style="5" customWidth="1"/>
    <col min="6949" max="6985" width="3.26953125" style="5" customWidth="1"/>
    <col min="6986" max="7168" width="9" style="5"/>
    <col min="7169" max="7169" width="2.7265625" style="5" customWidth="1"/>
    <col min="7170" max="7170" width="0.7265625" style="5" customWidth="1"/>
    <col min="7171" max="7171" width="3.7265625" style="5" customWidth="1"/>
    <col min="7172" max="7185" width="3.26953125" style="5" customWidth="1"/>
    <col min="7186" max="7186" width="3.7265625" style="5" customWidth="1"/>
    <col min="7187" max="7202" width="3.26953125" style="5" customWidth="1"/>
    <col min="7203" max="7204" width="0.7265625" style="5" customWidth="1"/>
    <col min="7205" max="7241" width="3.26953125" style="5" customWidth="1"/>
    <col min="7242" max="7424" width="9" style="5"/>
    <col min="7425" max="7425" width="2.7265625" style="5" customWidth="1"/>
    <col min="7426" max="7426" width="0.7265625" style="5" customWidth="1"/>
    <col min="7427" max="7427" width="3.7265625" style="5" customWidth="1"/>
    <col min="7428" max="7441" width="3.26953125" style="5" customWidth="1"/>
    <col min="7442" max="7442" width="3.7265625" style="5" customWidth="1"/>
    <col min="7443" max="7458" width="3.26953125" style="5" customWidth="1"/>
    <col min="7459" max="7460" width="0.7265625" style="5" customWidth="1"/>
    <col min="7461" max="7497" width="3.26953125" style="5" customWidth="1"/>
    <col min="7498" max="7680" width="9" style="5"/>
    <col min="7681" max="7681" width="2.7265625" style="5" customWidth="1"/>
    <col min="7682" max="7682" width="0.7265625" style="5" customWidth="1"/>
    <col min="7683" max="7683" width="3.7265625" style="5" customWidth="1"/>
    <col min="7684" max="7697" width="3.26953125" style="5" customWidth="1"/>
    <col min="7698" max="7698" width="3.7265625" style="5" customWidth="1"/>
    <col min="7699" max="7714" width="3.26953125" style="5" customWidth="1"/>
    <col min="7715" max="7716" width="0.7265625" style="5" customWidth="1"/>
    <col min="7717" max="7753" width="3.26953125" style="5" customWidth="1"/>
    <col min="7754" max="7936" width="9" style="5"/>
    <col min="7937" max="7937" width="2.7265625" style="5" customWidth="1"/>
    <col min="7938" max="7938" width="0.7265625" style="5" customWidth="1"/>
    <col min="7939" max="7939" width="3.7265625" style="5" customWidth="1"/>
    <col min="7940" max="7953" width="3.26953125" style="5" customWidth="1"/>
    <col min="7954" max="7954" width="3.7265625" style="5" customWidth="1"/>
    <col min="7955" max="7970" width="3.26953125" style="5" customWidth="1"/>
    <col min="7971" max="7972" width="0.7265625" style="5" customWidth="1"/>
    <col min="7973" max="8009" width="3.26953125" style="5" customWidth="1"/>
    <col min="8010" max="8192" width="9" style="5"/>
    <col min="8193" max="8193" width="2.7265625" style="5" customWidth="1"/>
    <col min="8194" max="8194" width="0.7265625" style="5" customWidth="1"/>
    <col min="8195" max="8195" width="3.7265625" style="5" customWidth="1"/>
    <col min="8196" max="8209" width="3.26953125" style="5" customWidth="1"/>
    <col min="8210" max="8210" width="3.7265625" style="5" customWidth="1"/>
    <col min="8211" max="8226" width="3.26953125" style="5" customWidth="1"/>
    <col min="8227" max="8228" width="0.7265625" style="5" customWidth="1"/>
    <col min="8229" max="8265" width="3.26953125" style="5" customWidth="1"/>
    <col min="8266" max="8448" width="9" style="5"/>
    <col min="8449" max="8449" width="2.7265625" style="5" customWidth="1"/>
    <col min="8450" max="8450" width="0.7265625" style="5" customWidth="1"/>
    <col min="8451" max="8451" width="3.7265625" style="5" customWidth="1"/>
    <col min="8452" max="8465" width="3.26953125" style="5" customWidth="1"/>
    <col min="8466" max="8466" width="3.7265625" style="5" customWidth="1"/>
    <col min="8467" max="8482" width="3.26953125" style="5" customWidth="1"/>
    <col min="8483" max="8484" width="0.7265625" style="5" customWidth="1"/>
    <col min="8485" max="8521" width="3.26953125" style="5" customWidth="1"/>
    <col min="8522" max="8704" width="9" style="5"/>
    <col min="8705" max="8705" width="2.7265625" style="5" customWidth="1"/>
    <col min="8706" max="8706" width="0.7265625" style="5" customWidth="1"/>
    <col min="8707" max="8707" width="3.7265625" style="5" customWidth="1"/>
    <col min="8708" max="8721" width="3.26953125" style="5" customWidth="1"/>
    <col min="8722" max="8722" width="3.7265625" style="5" customWidth="1"/>
    <col min="8723" max="8738" width="3.26953125" style="5" customWidth="1"/>
    <col min="8739" max="8740" width="0.7265625" style="5" customWidth="1"/>
    <col min="8741" max="8777" width="3.26953125" style="5" customWidth="1"/>
    <col min="8778" max="8960" width="9" style="5"/>
    <col min="8961" max="8961" width="2.7265625" style="5" customWidth="1"/>
    <col min="8962" max="8962" width="0.7265625" style="5" customWidth="1"/>
    <col min="8963" max="8963" width="3.7265625" style="5" customWidth="1"/>
    <col min="8964" max="8977" width="3.26953125" style="5" customWidth="1"/>
    <col min="8978" max="8978" width="3.7265625" style="5" customWidth="1"/>
    <col min="8979" max="8994" width="3.26953125" style="5" customWidth="1"/>
    <col min="8995" max="8996" width="0.7265625" style="5" customWidth="1"/>
    <col min="8997" max="9033" width="3.26953125" style="5" customWidth="1"/>
    <col min="9034" max="9216" width="9" style="5"/>
    <col min="9217" max="9217" width="2.7265625" style="5" customWidth="1"/>
    <col min="9218" max="9218" width="0.7265625" style="5" customWidth="1"/>
    <col min="9219" max="9219" width="3.7265625" style="5" customWidth="1"/>
    <col min="9220" max="9233" width="3.26953125" style="5" customWidth="1"/>
    <col min="9234" max="9234" width="3.7265625" style="5" customWidth="1"/>
    <col min="9235" max="9250" width="3.26953125" style="5" customWidth="1"/>
    <col min="9251" max="9252" width="0.7265625" style="5" customWidth="1"/>
    <col min="9253" max="9289" width="3.26953125" style="5" customWidth="1"/>
    <col min="9290" max="9472" width="9" style="5"/>
    <col min="9473" max="9473" width="2.7265625" style="5" customWidth="1"/>
    <col min="9474" max="9474" width="0.7265625" style="5" customWidth="1"/>
    <col min="9475" max="9475" width="3.7265625" style="5" customWidth="1"/>
    <col min="9476" max="9489" width="3.26953125" style="5" customWidth="1"/>
    <col min="9490" max="9490" width="3.7265625" style="5" customWidth="1"/>
    <col min="9491" max="9506" width="3.26953125" style="5" customWidth="1"/>
    <col min="9507" max="9508" width="0.7265625" style="5" customWidth="1"/>
    <col min="9509" max="9545" width="3.26953125" style="5" customWidth="1"/>
    <col min="9546" max="9728" width="9" style="5"/>
    <col min="9729" max="9729" width="2.7265625" style="5" customWidth="1"/>
    <col min="9730" max="9730" width="0.7265625" style="5" customWidth="1"/>
    <col min="9731" max="9731" width="3.7265625" style="5" customWidth="1"/>
    <col min="9732" max="9745" width="3.26953125" style="5" customWidth="1"/>
    <col min="9746" max="9746" width="3.7265625" style="5" customWidth="1"/>
    <col min="9747" max="9762" width="3.26953125" style="5" customWidth="1"/>
    <col min="9763" max="9764" width="0.7265625" style="5" customWidth="1"/>
    <col min="9765" max="9801" width="3.26953125" style="5" customWidth="1"/>
    <col min="9802" max="9984" width="9" style="5"/>
    <col min="9985" max="9985" width="2.7265625" style="5" customWidth="1"/>
    <col min="9986" max="9986" width="0.7265625" style="5" customWidth="1"/>
    <col min="9987" max="9987" width="3.7265625" style="5" customWidth="1"/>
    <col min="9988" max="10001" width="3.26953125" style="5" customWidth="1"/>
    <col min="10002" max="10002" width="3.7265625" style="5" customWidth="1"/>
    <col min="10003" max="10018" width="3.26953125" style="5" customWidth="1"/>
    <col min="10019" max="10020" width="0.7265625" style="5" customWidth="1"/>
    <col min="10021" max="10057" width="3.26953125" style="5" customWidth="1"/>
    <col min="10058" max="10240" width="9" style="5"/>
    <col min="10241" max="10241" width="2.7265625" style="5" customWidth="1"/>
    <col min="10242" max="10242" width="0.7265625" style="5" customWidth="1"/>
    <col min="10243" max="10243" width="3.7265625" style="5" customWidth="1"/>
    <col min="10244" max="10257" width="3.26953125" style="5" customWidth="1"/>
    <col min="10258" max="10258" width="3.7265625" style="5" customWidth="1"/>
    <col min="10259" max="10274" width="3.26953125" style="5" customWidth="1"/>
    <col min="10275" max="10276" width="0.7265625" style="5" customWidth="1"/>
    <col min="10277" max="10313" width="3.26953125" style="5" customWidth="1"/>
    <col min="10314" max="10496" width="9" style="5"/>
    <col min="10497" max="10497" width="2.7265625" style="5" customWidth="1"/>
    <col min="10498" max="10498" width="0.7265625" style="5" customWidth="1"/>
    <col min="10499" max="10499" width="3.7265625" style="5" customWidth="1"/>
    <col min="10500" max="10513" width="3.26953125" style="5" customWidth="1"/>
    <col min="10514" max="10514" width="3.7265625" style="5" customWidth="1"/>
    <col min="10515" max="10530" width="3.26953125" style="5" customWidth="1"/>
    <col min="10531" max="10532" width="0.7265625" style="5" customWidth="1"/>
    <col min="10533" max="10569" width="3.26953125" style="5" customWidth="1"/>
    <col min="10570" max="10752" width="9" style="5"/>
    <col min="10753" max="10753" width="2.7265625" style="5" customWidth="1"/>
    <col min="10754" max="10754" width="0.7265625" style="5" customWidth="1"/>
    <col min="10755" max="10755" width="3.7265625" style="5" customWidth="1"/>
    <col min="10756" max="10769" width="3.26953125" style="5" customWidth="1"/>
    <col min="10770" max="10770" width="3.7265625" style="5" customWidth="1"/>
    <col min="10771" max="10786" width="3.26953125" style="5" customWidth="1"/>
    <col min="10787" max="10788" width="0.7265625" style="5" customWidth="1"/>
    <col min="10789" max="10825" width="3.26953125" style="5" customWidth="1"/>
    <col min="10826" max="11008" width="9" style="5"/>
    <col min="11009" max="11009" width="2.7265625" style="5" customWidth="1"/>
    <col min="11010" max="11010" width="0.7265625" style="5" customWidth="1"/>
    <col min="11011" max="11011" width="3.7265625" style="5" customWidth="1"/>
    <col min="11012" max="11025" width="3.26953125" style="5" customWidth="1"/>
    <col min="11026" max="11026" width="3.7265625" style="5" customWidth="1"/>
    <col min="11027" max="11042" width="3.26953125" style="5" customWidth="1"/>
    <col min="11043" max="11044" width="0.7265625" style="5" customWidth="1"/>
    <col min="11045" max="11081" width="3.26953125" style="5" customWidth="1"/>
    <col min="11082" max="11264" width="9" style="5"/>
    <col min="11265" max="11265" width="2.7265625" style="5" customWidth="1"/>
    <col min="11266" max="11266" width="0.7265625" style="5" customWidth="1"/>
    <col min="11267" max="11267" width="3.7265625" style="5" customWidth="1"/>
    <col min="11268" max="11281" width="3.26953125" style="5" customWidth="1"/>
    <col min="11282" max="11282" width="3.7265625" style="5" customWidth="1"/>
    <col min="11283" max="11298" width="3.26953125" style="5" customWidth="1"/>
    <col min="11299" max="11300" width="0.7265625" style="5" customWidth="1"/>
    <col min="11301" max="11337" width="3.26953125" style="5" customWidth="1"/>
    <col min="11338" max="11520" width="9" style="5"/>
    <col min="11521" max="11521" width="2.7265625" style="5" customWidth="1"/>
    <col min="11522" max="11522" width="0.7265625" style="5" customWidth="1"/>
    <col min="11523" max="11523" width="3.7265625" style="5" customWidth="1"/>
    <col min="11524" max="11537" width="3.26953125" style="5" customWidth="1"/>
    <col min="11538" max="11538" width="3.7265625" style="5" customWidth="1"/>
    <col min="11539" max="11554" width="3.26953125" style="5" customWidth="1"/>
    <col min="11555" max="11556" width="0.7265625" style="5" customWidth="1"/>
    <col min="11557" max="11593" width="3.26953125" style="5" customWidth="1"/>
    <col min="11594" max="11776" width="9" style="5"/>
    <col min="11777" max="11777" width="2.7265625" style="5" customWidth="1"/>
    <col min="11778" max="11778" width="0.7265625" style="5" customWidth="1"/>
    <col min="11779" max="11779" width="3.7265625" style="5" customWidth="1"/>
    <col min="11780" max="11793" width="3.26953125" style="5" customWidth="1"/>
    <col min="11794" max="11794" width="3.7265625" style="5" customWidth="1"/>
    <col min="11795" max="11810" width="3.26953125" style="5" customWidth="1"/>
    <col min="11811" max="11812" width="0.7265625" style="5" customWidth="1"/>
    <col min="11813" max="11849" width="3.26953125" style="5" customWidth="1"/>
    <col min="11850" max="12032" width="9" style="5"/>
    <col min="12033" max="12033" width="2.7265625" style="5" customWidth="1"/>
    <col min="12034" max="12034" width="0.7265625" style="5" customWidth="1"/>
    <col min="12035" max="12035" width="3.7265625" style="5" customWidth="1"/>
    <col min="12036" max="12049" width="3.26953125" style="5" customWidth="1"/>
    <col min="12050" max="12050" width="3.7265625" style="5" customWidth="1"/>
    <col min="12051" max="12066" width="3.26953125" style="5" customWidth="1"/>
    <col min="12067" max="12068" width="0.7265625" style="5" customWidth="1"/>
    <col min="12069" max="12105" width="3.26953125" style="5" customWidth="1"/>
    <col min="12106" max="12288" width="9" style="5"/>
    <col min="12289" max="12289" width="2.7265625" style="5" customWidth="1"/>
    <col min="12290" max="12290" width="0.7265625" style="5" customWidth="1"/>
    <col min="12291" max="12291" width="3.7265625" style="5" customWidth="1"/>
    <col min="12292" max="12305" width="3.26953125" style="5" customWidth="1"/>
    <col min="12306" max="12306" width="3.7265625" style="5" customWidth="1"/>
    <col min="12307" max="12322" width="3.26953125" style="5" customWidth="1"/>
    <col min="12323" max="12324" width="0.7265625" style="5" customWidth="1"/>
    <col min="12325" max="12361" width="3.26953125" style="5" customWidth="1"/>
    <col min="12362" max="12544" width="9" style="5"/>
    <col min="12545" max="12545" width="2.7265625" style="5" customWidth="1"/>
    <col min="12546" max="12546" width="0.7265625" style="5" customWidth="1"/>
    <col min="12547" max="12547" width="3.7265625" style="5" customWidth="1"/>
    <col min="12548" max="12561" width="3.26953125" style="5" customWidth="1"/>
    <col min="12562" max="12562" width="3.7265625" style="5" customWidth="1"/>
    <col min="12563" max="12578" width="3.26953125" style="5" customWidth="1"/>
    <col min="12579" max="12580" width="0.7265625" style="5" customWidth="1"/>
    <col min="12581" max="12617" width="3.26953125" style="5" customWidth="1"/>
    <col min="12618" max="12800" width="9" style="5"/>
    <col min="12801" max="12801" width="2.7265625" style="5" customWidth="1"/>
    <col min="12802" max="12802" width="0.7265625" style="5" customWidth="1"/>
    <col min="12803" max="12803" width="3.7265625" style="5" customWidth="1"/>
    <col min="12804" max="12817" width="3.26953125" style="5" customWidth="1"/>
    <col min="12818" max="12818" width="3.7265625" style="5" customWidth="1"/>
    <col min="12819" max="12834" width="3.26953125" style="5" customWidth="1"/>
    <col min="12835" max="12836" width="0.7265625" style="5" customWidth="1"/>
    <col min="12837" max="12873" width="3.26953125" style="5" customWidth="1"/>
    <col min="12874" max="13056" width="9" style="5"/>
    <col min="13057" max="13057" width="2.7265625" style="5" customWidth="1"/>
    <col min="13058" max="13058" width="0.7265625" style="5" customWidth="1"/>
    <col min="13059" max="13059" width="3.7265625" style="5" customWidth="1"/>
    <col min="13060" max="13073" width="3.26953125" style="5" customWidth="1"/>
    <col min="13074" max="13074" width="3.7265625" style="5" customWidth="1"/>
    <col min="13075" max="13090" width="3.26953125" style="5" customWidth="1"/>
    <col min="13091" max="13092" width="0.7265625" style="5" customWidth="1"/>
    <col min="13093" max="13129" width="3.26953125" style="5" customWidth="1"/>
    <col min="13130" max="13312" width="9" style="5"/>
    <col min="13313" max="13313" width="2.7265625" style="5" customWidth="1"/>
    <col min="13314" max="13314" width="0.7265625" style="5" customWidth="1"/>
    <col min="13315" max="13315" width="3.7265625" style="5" customWidth="1"/>
    <col min="13316" max="13329" width="3.26953125" style="5" customWidth="1"/>
    <col min="13330" max="13330" width="3.7265625" style="5" customWidth="1"/>
    <col min="13331" max="13346" width="3.26953125" style="5" customWidth="1"/>
    <col min="13347" max="13348" width="0.7265625" style="5" customWidth="1"/>
    <col min="13349" max="13385" width="3.26953125" style="5" customWidth="1"/>
    <col min="13386" max="13568" width="9" style="5"/>
    <col min="13569" max="13569" width="2.7265625" style="5" customWidth="1"/>
    <col min="13570" max="13570" width="0.7265625" style="5" customWidth="1"/>
    <col min="13571" max="13571" width="3.7265625" style="5" customWidth="1"/>
    <col min="13572" max="13585" width="3.26953125" style="5" customWidth="1"/>
    <col min="13586" max="13586" width="3.7265625" style="5" customWidth="1"/>
    <col min="13587" max="13602" width="3.26953125" style="5" customWidth="1"/>
    <col min="13603" max="13604" width="0.7265625" style="5" customWidth="1"/>
    <col min="13605" max="13641" width="3.26953125" style="5" customWidth="1"/>
    <col min="13642" max="13824" width="9" style="5"/>
    <col min="13825" max="13825" width="2.7265625" style="5" customWidth="1"/>
    <col min="13826" max="13826" width="0.7265625" style="5" customWidth="1"/>
    <col min="13827" max="13827" width="3.7265625" style="5" customWidth="1"/>
    <col min="13828" max="13841" width="3.26953125" style="5" customWidth="1"/>
    <col min="13842" max="13842" width="3.7265625" style="5" customWidth="1"/>
    <col min="13843" max="13858" width="3.26953125" style="5" customWidth="1"/>
    <col min="13859" max="13860" width="0.7265625" style="5" customWidth="1"/>
    <col min="13861" max="13897" width="3.26953125" style="5" customWidth="1"/>
    <col min="13898" max="14080" width="9" style="5"/>
    <col min="14081" max="14081" width="2.7265625" style="5" customWidth="1"/>
    <col min="14082" max="14082" width="0.7265625" style="5" customWidth="1"/>
    <col min="14083" max="14083" width="3.7265625" style="5" customWidth="1"/>
    <col min="14084" max="14097" width="3.26953125" style="5" customWidth="1"/>
    <col min="14098" max="14098" width="3.7265625" style="5" customWidth="1"/>
    <col min="14099" max="14114" width="3.26953125" style="5" customWidth="1"/>
    <col min="14115" max="14116" width="0.7265625" style="5" customWidth="1"/>
    <col min="14117" max="14153" width="3.26953125" style="5" customWidth="1"/>
    <col min="14154" max="14336" width="9" style="5"/>
    <col min="14337" max="14337" width="2.7265625" style="5" customWidth="1"/>
    <col min="14338" max="14338" width="0.7265625" style="5" customWidth="1"/>
    <col min="14339" max="14339" width="3.7265625" style="5" customWidth="1"/>
    <col min="14340" max="14353" width="3.26953125" style="5" customWidth="1"/>
    <col min="14354" max="14354" width="3.7265625" style="5" customWidth="1"/>
    <col min="14355" max="14370" width="3.26953125" style="5" customWidth="1"/>
    <col min="14371" max="14372" width="0.7265625" style="5" customWidth="1"/>
    <col min="14373" max="14409" width="3.26953125" style="5" customWidth="1"/>
    <col min="14410" max="14592" width="9" style="5"/>
    <col min="14593" max="14593" width="2.7265625" style="5" customWidth="1"/>
    <col min="14594" max="14594" width="0.7265625" style="5" customWidth="1"/>
    <col min="14595" max="14595" width="3.7265625" style="5" customWidth="1"/>
    <col min="14596" max="14609" width="3.26953125" style="5" customWidth="1"/>
    <col min="14610" max="14610" width="3.7265625" style="5" customWidth="1"/>
    <col min="14611" max="14626" width="3.26953125" style="5" customWidth="1"/>
    <col min="14627" max="14628" width="0.7265625" style="5" customWidth="1"/>
    <col min="14629" max="14665" width="3.26953125" style="5" customWidth="1"/>
    <col min="14666" max="14848" width="9" style="5"/>
    <col min="14849" max="14849" width="2.7265625" style="5" customWidth="1"/>
    <col min="14850" max="14850" width="0.7265625" style="5" customWidth="1"/>
    <col min="14851" max="14851" width="3.7265625" style="5" customWidth="1"/>
    <col min="14852" max="14865" width="3.26953125" style="5" customWidth="1"/>
    <col min="14866" max="14866" width="3.7265625" style="5" customWidth="1"/>
    <col min="14867" max="14882" width="3.26953125" style="5" customWidth="1"/>
    <col min="14883" max="14884" width="0.7265625" style="5" customWidth="1"/>
    <col min="14885" max="14921" width="3.26953125" style="5" customWidth="1"/>
    <col min="14922" max="15104" width="9" style="5"/>
    <col min="15105" max="15105" width="2.7265625" style="5" customWidth="1"/>
    <col min="15106" max="15106" width="0.7265625" style="5" customWidth="1"/>
    <col min="15107" max="15107" width="3.7265625" style="5" customWidth="1"/>
    <col min="15108" max="15121" width="3.26953125" style="5" customWidth="1"/>
    <col min="15122" max="15122" width="3.7265625" style="5" customWidth="1"/>
    <col min="15123" max="15138" width="3.26953125" style="5" customWidth="1"/>
    <col min="15139" max="15140" width="0.7265625" style="5" customWidth="1"/>
    <col min="15141" max="15177" width="3.26953125" style="5" customWidth="1"/>
    <col min="15178" max="15360" width="9" style="5"/>
    <col min="15361" max="15361" width="2.7265625" style="5" customWidth="1"/>
    <col min="15362" max="15362" width="0.7265625" style="5" customWidth="1"/>
    <col min="15363" max="15363" width="3.7265625" style="5" customWidth="1"/>
    <col min="15364" max="15377" width="3.26953125" style="5" customWidth="1"/>
    <col min="15378" max="15378" width="3.7265625" style="5" customWidth="1"/>
    <col min="15379" max="15394" width="3.26953125" style="5" customWidth="1"/>
    <col min="15395" max="15396" width="0.7265625" style="5" customWidth="1"/>
    <col min="15397" max="15433" width="3.26953125" style="5" customWidth="1"/>
    <col min="15434" max="15616" width="9" style="5"/>
    <col min="15617" max="15617" width="2.7265625" style="5" customWidth="1"/>
    <col min="15618" max="15618" width="0.7265625" style="5" customWidth="1"/>
    <col min="15619" max="15619" width="3.7265625" style="5" customWidth="1"/>
    <col min="15620" max="15633" width="3.26953125" style="5" customWidth="1"/>
    <col min="15634" max="15634" width="3.7265625" style="5" customWidth="1"/>
    <col min="15635" max="15650" width="3.26953125" style="5" customWidth="1"/>
    <col min="15651" max="15652" width="0.7265625" style="5" customWidth="1"/>
    <col min="15653" max="15689" width="3.26953125" style="5" customWidth="1"/>
    <col min="15690" max="15872" width="9" style="5"/>
    <col min="15873" max="15873" width="2.7265625" style="5" customWidth="1"/>
    <col min="15874" max="15874" width="0.7265625" style="5" customWidth="1"/>
    <col min="15875" max="15875" width="3.7265625" style="5" customWidth="1"/>
    <col min="15876" max="15889" width="3.26953125" style="5" customWidth="1"/>
    <col min="15890" max="15890" width="3.7265625" style="5" customWidth="1"/>
    <col min="15891" max="15906" width="3.26953125" style="5" customWidth="1"/>
    <col min="15907" max="15908" width="0.7265625" style="5" customWidth="1"/>
    <col min="15909" max="15945" width="3.26953125" style="5" customWidth="1"/>
    <col min="15946" max="16128" width="9" style="5"/>
    <col min="16129" max="16129" width="2.7265625" style="5" customWidth="1"/>
    <col min="16130" max="16130" width="0.7265625" style="5" customWidth="1"/>
    <col min="16131" max="16131" width="3.7265625" style="5" customWidth="1"/>
    <col min="16132" max="16145" width="3.26953125" style="5" customWidth="1"/>
    <col min="16146" max="16146" width="3.7265625" style="5" customWidth="1"/>
    <col min="16147" max="16162" width="3.26953125" style="5" customWidth="1"/>
    <col min="16163" max="16164" width="0.7265625" style="5" customWidth="1"/>
    <col min="16165" max="16201" width="3.26953125" style="5" customWidth="1"/>
    <col min="16202" max="16384" width="9" style="5"/>
  </cols>
  <sheetData>
    <row r="1" spans="1:78" ht="18" customHeight="1">
      <c r="A1" s="4"/>
      <c r="B1" s="814"/>
      <c r="C1" s="815"/>
      <c r="D1" s="815"/>
      <c r="E1" s="815"/>
      <c r="F1" s="815"/>
      <c r="G1" s="799" t="s">
        <v>624</v>
      </c>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1"/>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8" ht="13" customHeight="1" thickBot="1">
      <c r="A2" s="11"/>
      <c r="B2" s="816"/>
      <c r="C2" s="817"/>
      <c r="D2" s="817"/>
      <c r="E2" s="817"/>
      <c r="F2" s="817"/>
      <c r="G2" s="802"/>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4"/>
      <c r="AK2" s="4"/>
      <c r="AL2" s="4"/>
      <c r="AM2" s="752" t="str">
        <f>VLOOKUP(H16,AA114:AK198,11,FALSE)</f>
        <v>Building Use description will appear here.</v>
      </c>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4"/>
      <c r="BM2" s="4"/>
      <c r="BN2" s="4"/>
      <c r="BO2" s="4"/>
      <c r="BP2" s="4"/>
      <c r="BQ2" s="4"/>
      <c r="BR2" s="4"/>
      <c r="BS2" s="4"/>
      <c r="BT2" s="4"/>
      <c r="BU2" s="4"/>
    </row>
    <row r="3" spans="1:78" ht="12.75" customHeight="1">
      <c r="A3" s="4"/>
      <c r="B3" s="761" t="s">
        <v>201</v>
      </c>
      <c r="C3" s="762"/>
      <c r="D3" s="762"/>
      <c r="E3" s="762"/>
      <c r="F3" s="762"/>
      <c r="G3" s="763"/>
      <c r="H3" s="764"/>
      <c r="I3" s="765"/>
      <c r="J3" s="766"/>
      <c r="K3" s="764"/>
      <c r="L3" s="765"/>
      <c r="M3" s="765"/>
      <c r="N3" s="766"/>
      <c r="O3" s="764"/>
      <c r="P3" s="765"/>
      <c r="Q3" s="765"/>
      <c r="R3" s="765"/>
      <c r="S3" s="765"/>
      <c r="T3" s="765"/>
      <c r="U3" s="765"/>
      <c r="V3" s="765"/>
      <c r="W3" s="765"/>
      <c r="X3" s="765"/>
      <c r="Y3" s="766"/>
      <c r="Z3" s="767" t="s">
        <v>202</v>
      </c>
      <c r="AA3" s="768"/>
      <c r="AB3" s="768"/>
      <c r="AC3" s="768"/>
      <c r="AD3" s="769"/>
      <c r="AE3" s="773"/>
      <c r="AF3" s="774"/>
      <c r="AG3" s="774"/>
      <c r="AH3" s="774"/>
      <c r="AI3" s="774"/>
      <c r="AJ3" s="775"/>
      <c r="AK3" s="4"/>
      <c r="AL3" s="4"/>
      <c r="AM3" s="755"/>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7"/>
      <c r="BM3" s="4"/>
      <c r="BN3" s="4"/>
      <c r="BO3" s="4"/>
      <c r="BP3" s="4"/>
      <c r="BQ3" s="4"/>
      <c r="BR3" s="4"/>
      <c r="BS3" s="4"/>
      <c r="BT3" s="4"/>
      <c r="BU3" s="4"/>
      <c r="BV3" s="4"/>
      <c r="BW3" s="4"/>
      <c r="BX3" s="4"/>
      <c r="BY3" s="4"/>
      <c r="BZ3" s="4"/>
    </row>
    <row r="4" spans="1:78" ht="13" thickBot="1">
      <c r="A4" s="4"/>
      <c r="B4" s="779" t="s">
        <v>203</v>
      </c>
      <c r="C4" s="780"/>
      <c r="D4" s="780"/>
      <c r="E4" s="780"/>
      <c r="F4" s="780"/>
      <c r="G4" s="781"/>
      <c r="H4" s="809"/>
      <c r="I4" s="810"/>
      <c r="J4" s="811"/>
      <c r="K4" s="809"/>
      <c r="L4" s="810"/>
      <c r="M4" s="810"/>
      <c r="N4" s="811"/>
      <c r="O4" s="810"/>
      <c r="P4" s="810"/>
      <c r="Q4" s="810"/>
      <c r="R4" s="810"/>
      <c r="S4" s="810"/>
      <c r="T4" s="810"/>
      <c r="U4" s="810"/>
      <c r="V4" s="810"/>
      <c r="W4" s="810"/>
      <c r="X4" s="810"/>
      <c r="Y4" s="811"/>
      <c r="Z4" s="770"/>
      <c r="AA4" s="771"/>
      <c r="AB4" s="771"/>
      <c r="AC4" s="771"/>
      <c r="AD4" s="772"/>
      <c r="AE4" s="776"/>
      <c r="AF4" s="777"/>
      <c r="AG4" s="777"/>
      <c r="AH4" s="777"/>
      <c r="AI4" s="777"/>
      <c r="AJ4" s="778"/>
      <c r="AK4" s="4"/>
      <c r="AL4" s="4"/>
      <c r="AM4" s="755"/>
      <c r="AN4" s="756"/>
      <c r="AO4" s="756"/>
      <c r="AP4" s="756"/>
      <c r="AQ4" s="756"/>
      <c r="AR4" s="756"/>
      <c r="AS4" s="756"/>
      <c r="AT4" s="756"/>
      <c r="AU4" s="756"/>
      <c r="AV4" s="756"/>
      <c r="AW4" s="756"/>
      <c r="AX4" s="756"/>
      <c r="AY4" s="756"/>
      <c r="AZ4" s="756"/>
      <c r="BA4" s="756"/>
      <c r="BB4" s="756"/>
      <c r="BC4" s="756"/>
      <c r="BD4" s="756"/>
      <c r="BE4" s="756"/>
      <c r="BF4" s="756"/>
      <c r="BG4" s="756"/>
      <c r="BH4" s="756"/>
      <c r="BI4" s="756"/>
      <c r="BJ4" s="756"/>
      <c r="BK4" s="756"/>
      <c r="BL4" s="757"/>
      <c r="BM4" s="4"/>
      <c r="BN4" s="4"/>
      <c r="BO4" s="4"/>
      <c r="BP4" s="4"/>
      <c r="BQ4" s="4"/>
      <c r="BR4" s="4"/>
      <c r="BS4" s="4"/>
      <c r="BT4" s="4"/>
      <c r="BU4" s="4"/>
      <c r="BV4" s="4"/>
      <c r="BW4" s="4"/>
      <c r="BX4" s="4"/>
      <c r="BY4" s="4"/>
      <c r="BZ4" s="4"/>
    </row>
    <row r="5" spans="1:78" ht="12" customHeight="1">
      <c r="A5" s="4"/>
      <c r="B5" s="12"/>
      <c r="C5" s="812" t="s">
        <v>204</v>
      </c>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13"/>
      <c r="AJ5" s="14"/>
      <c r="AK5" s="4"/>
      <c r="AL5" s="4"/>
      <c r="AM5" s="755"/>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7"/>
      <c r="BM5" s="4"/>
      <c r="BN5" s="4"/>
      <c r="BO5" s="4"/>
      <c r="BP5" s="4"/>
      <c r="BQ5" s="4"/>
      <c r="BR5" s="4"/>
      <c r="BS5" s="4"/>
      <c r="BT5" s="4"/>
      <c r="BU5" s="4"/>
      <c r="BV5" s="4"/>
      <c r="BW5" s="4"/>
      <c r="BX5" s="4"/>
      <c r="BY5" s="4"/>
      <c r="BZ5" s="4"/>
    </row>
    <row r="6" spans="1:78" ht="12" customHeight="1">
      <c r="A6" s="4"/>
      <c r="B6" s="15"/>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10"/>
      <c r="AJ6" s="16"/>
      <c r="AK6" s="4"/>
      <c r="AL6" s="4"/>
      <c r="AM6" s="755"/>
      <c r="AN6" s="756"/>
      <c r="AO6" s="756"/>
      <c r="AP6" s="756"/>
      <c r="AQ6" s="756"/>
      <c r="AR6" s="756"/>
      <c r="AS6" s="756"/>
      <c r="AT6" s="756"/>
      <c r="AU6" s="756"/>
      <c r="AV6" s="756"/>
      <c r="AW6" s="756"/>
      <c r="AX6" s="756"/>
      <c r="AY6" s="756"/>
      <c r="AZ6" s="756"/>
      <c r="BA6" s="756"/>
      <c r="BB6" s="756"/>
      <c r="BC6" s="756"/>
      <c r="BD6" s="756"/>
      <c r="BE6" s="756"/>
      <c r="BF6" s="756"/>
      <c r="BG6" s="756"/>
      <c r="BH6" s="756"/>
      <c r="BI6" s="756"/>
      <c r="BJ6" s="756"/>
      <c r="BK6" s="756"/>
      <c r="BL6" s="757"/>
      <c r="BM6" s="4"/>
      <c r="BN6" s="4"/>
      <c r="BO6" s="4"/>
      <c r="BP6" s="4"/>
      <c r="BQ6" s="4"/>
      <c r="BR6" s="4"/>
      <c r="BS6" s="4"/>
      <c r="BT6" s="4"/>
      <c r="BU6" s="4"/>
      <c r="BV6" s="4"/>
      <c r="BW6" s="4"/>
      <c r="BX6" s="4"/>
      <c r="BY6" s="4"/>
      <c r="BZ6" s="4"/>
    </row>
    <row r="7" spans="1:78">
      <c r="A7" s="17"/>
      <c r="B7" s="15"/>
      <c r="C7" s="18" t="s">
        <v>205</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20"/>
      <c r="AK7" s="17"/>
      <c r="AL7" s="4"/>
      <c r="AM7" s="755"/>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7"/>
      <c r="BM7" s="4"/>
      <c r="BN7" s="4"/>
      <c r="BO7" s="4"/>
      <c r="BP7" s="4"/>
      <c r="BQ7" s="4"/>
      <c r="BR7" s="4"/>
      <c r="BS7" s="4"/>
      <c r="BT7" s="4"/>
      <c r="BU7" s="4"/>
      <c r="BV7" s="4"/>
      <c r="BW7" s="4"/>
      <c r="BX7" s="4"/>
      <c r="BY7" s="4"/>
      <c r="BZ7" s="4"/>
    </row>
    <row r="8" spans="1:78" ht="12.75" customHeight="1">
      <c r="A8" s="4"/>
      <c r="B8" s="15"/>
      <c r="C8" s="638" t="s">
        <v>684</v>
      </c>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21"/>
      <c r="AJ8" s="20"/>
      <c r="AK8" s="17"/>
      <c r="AL8" s="4"/>
      <c r="AM8" s="755"/>
      <c r="AN8" s="756"/>
      <c r="AO8" s="756"/>
      <c r="AP8" s="756"/>
      <c r="AQ8" s="756"/>
      <c r="AR8" s="756"/>
      <c r="AS8" s="756"/>
      <c r="AT8" s="756"/>
      <c r="AU8" s="756"/>
      <c r="AV8" s="756"/>
      <c r="AW8" s="756"/>
      <c r="AX8" s="756"/>
      <c r="AY8" s="756"/>
      <c r="AZ8" s="756"/>
      <c r="BA8" s="756"/>
      <c r="BB8" s="756"/>
      <c r="BC8" s="756"/>
      <c r="BD8" s="756"/>
      <c r="BE8" s="756"/>
      <c r="BF8" s="756"/>
      <c r="BG8" s="756"/>
      <c r="BH8" s="756"/>
      <c r="BI8" s="756"/>
      <c r="BJ8" s="756"/>
      <c r="BK8" s="756"/>
      <c r="BL8" s="757"/>
      <c r="BM8" s="4"/>
      <c r="BN8" s="4"/>
      <c r="BO8" s="4"/>
      <c r="BP8" s="4"/>
      <c r="BQ8" s="4"/>
      <c r="BR8" s="4"/>
      <c r="BS8" s="4"/>
      <c r="BT8" s="4"/>
      <c r="BU8" s="4"/>
      <c r="BV8" s="4"/>
      <c r="BW8" s="4"/>
      <c r="BX8" s="4"/>
      <c r="BY8" s="4"/>
      <c r="BZ8" s="4"/>
    </row>
    <row r="9" spans="1:78">
      <c r="A9" s="4"/>
      <c r="B9" s="15"/>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21"/>
      <c r="AJ9" s="20"/>
      <c r="AK9" s="17"/>
      <c r="AL9" s="4"/>
      <c r="AM9" s="755"/>
      <c r="AN9" s="756"/>
      <c r="AO9" s="756"/>
      <c r="AP9" s="756"/>
      <c r="AQ9" s="756"/>
      <c r="AR9" s="756"/>
      <c r="AS9" s="756"/>
      <c r="AT9" s="756"/>
      <c r="AU9" s="756"/>
      <c r="AV9" s="756"/>
      <c r="AW9" s="756"/>
      <c r="AX9" s="756"/>
      <c r="AY9" s="756"/>
      <c r="AZ9" s="756"/>
      <c r="BA9" s="756"/>
      <c r="BB9" s="756"/>
      <c r="BC9" s="756"/>
      <c r="BD9" s="756"/>
      <c r="BE9" s="756"/>
      <c r="BF9" s="756"/>
      <c r="BG9" s="756"/>
      <c r="BH9" s="756"/>
      <c r="BI9" s="756"/>
      <c r="BJ9" s="756"/>
      <c r="BK9" s="756"/>
      <c r="BL9" s="757"/>
      <c r="BM9" s="4"/>
      <c r="BN9" s="4"/>
      <c r="BO9" s="4"/>
      <c r="BP9" s="4"/>
      <c r="BQ9" s="4"/>
      <c r="BR9" s="4"/>
      <c r="BS9" s="4"/>
      <c r="BT9" s="4"/>
      <c r="BU9" s="4"/>
      <c r="BV9" s="4"/>
      <c r="BW9" s="4"/>
      <c r="BX9" s="4"/>
      <c r="BY9" s="4"/>
      <c r="BZ9" s="4"/>
    </row>
    <row r="10" spans="1:78" ht="11.5" customHeight="1">
      <c r="A10" s="22"/>
      <c r="B10" s="23"/>
      <c r="C10" s="10"/>
      <c r="D10" s="10"/>
      <c r="E10" s="10"/>
      <c r="F10" s="10"/>
      <c r="G10" s="10"/>
      <c r="H10" s="10"/>
      <c r="I10" s="10"/>
      <c r="J10" s="10"/>
      <c r="K10" s="10"/>
      <c r="L10" s="10"/>
      <c r="M10" s="10"/>
      <c r="N10" s="21"/>
      <c r="O10" s="21"/>
      <c r="P10" s="21"/>
      <c r="Q10" s="21"/>
      <c r="R10" s="21"/>
      <c r="S10" s="21"/>
      <c r="T10" s="21"/>
      <c r="U10" s="21"/>
      <c r="V10" s="21"/>
      <c r="W10" s="21"/>
      <c r="X10" s="21"/>
      <c r="Y10" s="21"/>
      <c r="Z10" s="10"/>
      <c r="AA10" s="10"/>
      <c r="AB10" s="10"/>
      <c r="AC10" s="10"/>
      <c r="AD10" s="10"/>
      <c r="AE10" s="10"/>
      <c r="AF10" s="10"/>
      <c r="AG10" s="10"/>
      <c r="AH10" s="21"/>
      <c r="AI10" s="21"/>
      <c r="AJ10" s="20"/>
      <c r="AK10" s="17"/>
      <c r="AL10" s="4"/>
      <c r="AM10" s="755"/>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756"/>
      <c r="BL10" s="757"/>
      <c r="BM10" s="4"/>
      <c r="BN10" s="4"/>
      <c r="BO10" s="4"/>
      <c r="BP10" s="4"/>
      <c r="BQ10" s="4"/>
      <c r="BR10" s="4"/>
      <c r="BS10" s="4"/>
      <c r="BT10" s="4"/>
      <c r="BU10" s="4"/>
      <c r="BV10" s="4"/>
      <c r="BW10" s="4"/>
      <c r="BX10" s="4"/>
      <c r="BY10" s="4"/>
      <c r="BZ10" s="4"/>
    </row>
    <row r="11" spans="1:78">
      <c r="A11" s="4"/>
      <c r="B11" s="15"/>
      <c r="C11" s="732" t="s">
        <v>206</v>
      </c>
      <c r="D11" s="733"/>
      <c r="E11" s="733"/>
      <c r="F11" s="733"/>
      <c r="G11" s="733"/>
      <c r="H11" s="733"/>
      <c r="I11" s="733"/>
      <c r="J11" s="733"/>
      <c r="K11" s="733"/>
      <c r="L11" s="733"/>
      <c r="M11" s="733"/>
      <c r="N11" s="733"/>
      <c r="O11" s="734"/>
      <c r="P11" s="21"/>
      <c r="Q11" s="25"/>
      <c r="R11" s="25"/>
      <c r="S11" s="25"/>
      <c r="T11" s="25"/>
      <c r="U11" s="25"/>
      <c r="V11" s="25"/>
      <c r="W11" s="297"/>
      <c r="X11" s="297"/>
      <c r="Y11" s="297"/>
      <c r="Z11" s="297"/>
      <c r="AA11" s="297"/>
      <c r="AB11" s="297"/>
      <c r="AC11" s="297"/>
      <c r="AD11" s="297"/>
      <c r="AE11" s="297"/>
      <c r="AF11" s="297"/>
      <c r="AG11" s="297"/>
      <c r="AH11" s="297"/>
      <c r="AI11" s="21"/>
      <c r="AJ11" s="20"/>
      <c r="AK11" s="17"/>
      <c r="AL11" s="4"/>
      <c r="AM11" s="755"/>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7"/>
      <c r="BM11" s="4"/>
      <c r="BN11" s="4"/>
      <c r="BO11" s="4"/>
      <c r="BP11" s="4"/>
      <c r="BQ11" s="4"/>
      <c r="BR11" s="4"/>
      <c r="BS11" s="4"/>
      <c r="BT11" s="4"/>
      <c r="BU11" s="4"/>
      <c r="BV11" s="4"/>
      <c r="BW11" s="4"/>
      <c r="BX11" s="4"/>
      <c r="BY11" s="4"/>
      <c r="BZ11" s="4"/>
    </row>
    <row r="12" spans="1:78" ht="5.15" customHeight="1">
      <c r="A12" s="22"/>
      <c r="B12" s="15"/>
      <c r="C12" s="21"/>
      <c r="D12" s="21"/>
      <c r="E12" s="21"/>
      <c r="F12" s="21"/>
      <c r="G12" s="21"/>
      <c r="H12" s="21"/>
      <c r="I12" s="21"/>
      <c r="J12" s="21"/>
      <c r="K12" s="21"/>
      <c r="L12" s="21"/>
      <c r="M12" s="21"/>
      <c r="N12" s="21"/>
      <c r="O12" s="24"/>
      <c r="P12" s="21"/>
      <c r="Q12" s="21"/>
      <c r="R12" s="21"/>
      <c r="S12" s="21"/>
      <c r="T12" s="21"/>
      <c r="U12" s="21"/>
      <c r="V12" s="21"/>
      <c r="W12" s="21"/>
      <c r="X12" s="21"/>
      <c r="Y12" s="21"/>
      <c r="Z12" s="21"/>
      <c r="AA12" s="21"/>
      <c r="AB12" s="21"/>
      <c r="AC12" s="21"/>
      <c r="AD12" s="21"/>
      <c r="AE12" s="21"/>
      <c r="AF12" s="21"/>
      <c r="AG12" s="21"/>
      <c r="AH12" s="21"/>
      <c r="AI12" s="21"/>
      <c r="AJ12" s="20"/>
      <c r="AK12" s="17"/>
      <c r="AL12" s="4"/>
      <c r="AM12" s="755"/>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7"/>
      <c r="BM12" s="4"/>
      <c r="BN12" s="4"/>
      <c r="BO12" s="4"/>
      <c r="BP12" s="4"/>
      <c r="BQ12" s="4"/>
      <c r="BR12" s="4"/>
      <c r="BS12" s="4"/>
      <c r="BT12" s="4"/>
      <c r="BU12" s="4"/>
      <c r="BV12" s="4"/>
      <c r="BW12" s="4"/>
      <c r="BX12" s="4"/>
      <c r="BY12" s="4"/>
      <c r="BZ12" s="4"/>
    </row>
    <row r="13" spans="1:78" ht="12.75" customHeight="1">
      <c r="A13" s="22"/>
      <c r="B13" s="15"/>
      <c r="C13" s="783" t="s">
        <v>207</v>
      </c>
      <c r="D13" s="783"/>
      <c r="E13" s="783"/>
      <c r="F13" s="783"/>
      <c r="G13" s="783"/>
      <c r="H13" s="785"/>
      <c r="I13" s="785"/>
      <c r="J13" s="785"/>
      <c r="K13" s="785"/>
      <c r="L13" s="785"/>
      <c r="M13" s="785"/>
      <c r="N13" s="785"/>
      <c r="O13" s="786"/>
      <c r="P13" s="786"/>
      <c r="Q13" s="786"/>
      <c r="R13" s="787" t="str">
        <f>IF(O13="","",O13/O$16)</f>
        <v/>
      </c>
      <c r="S13" s="787"/>
      <c r="T13" s="740" t="s">
        <v>208</v>
      </c>
      <c r="U13" s="185" t="s">
        <v>600</v>
      </c>
      <c r="V13" s="21"/>
      <c r="W13" s="21"/>
      <c r="X13" s="21"/>
      <c r="Y13" s="21"/>
      <c r="Z13" s="21"/>
      <c r="AA13" s="21"/>
      <c r="AB13" s="21"/>
      <c r="AC13" s="21"/>
      <c r="AD13" s="21"/>
      <c r="AE13" s="26"/>
      <c r="AF13" s="818"/>
      <c r="AG13" s="819"/>
      <c r="AH13" s="820"/>
      <c r="AI13" s="21"/>
      <c r="AJ13" s="20"/>
      <c r="AK13" s="17"/>
      <c r="AL13" s="4"/>
      <c r="AM13" s="755"/>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7"/>
      <c r="BM13" s="4"/>
      <c r="BN13" s="4"/>
      <c r="BO13" s="4"/>
      <c r="BP13" s="4"/>
      <c r="BQ13" s="4"/>
      <c r="BR13" s="4"/>
      <c r="BS13" s="4"/>
      <c r="BT13" s="4"/>
      <c r="BU13" s="4"/>
      <c r="BV13" s="4"/>
      <c r="BW13" s="4"/>
      <c r="BX13" s="4"/>
      <c r="BY13" s="4"/>
      <c r="BZ13" s="4"/>
    </row>
    <row r="14" spans="1:78" ht="12.75" customHeight="1">
      <c r="A14" s="22"/>
      <c r="B14" s="15"/>
      <c r="C14" s="783" t="s">
        <v>209</v>
      </c>
      <c r="D14" s="783"/>
      <c r="E14" s="783"/>
      <c r="F14" s="783"/>
      <c r="G14" s="783"/>
      <c r="H14" s="785"/>
      <c r="I14" s="785"/>
      <c r="J14" s="785"/>
      <c r="K14" s="785"/>
      <c r="L14" s="785"/>
      <c r="M14" s="785"/>
      <c r="N14" s="785"/>
      <c r="O14" s="786"/>
      <c r="P14" s="786"/>
      <c r="Q14" s="786"/>
      <c r="R14" s="787" t="str">
        <f>IF(O14="","",O14/O$16)</f>
        <v/>
      </c>
      <c r="S14" s="787"/>
      <c r="T14" s="741"/>
      <c r="U14" s="185" t="s">
        <v>601</v>
      </c>
      <c r="AF14" s="737"/>
      <c r="AG14" s="738"/>
      <c r="AH14" s="739"/>
      <c r="AI14" s="21"/>
      <c r="AJ14" s="20"/>
      <c r="AK14" s="17"/>
      <c r="AL14" s="4"/>
      <c r="AM14" s="755"/>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7"/>
      <c r="BM14" s="4"/>
      <c r="BN14" s="4"/>
      <c r="BO14" s="4"/>
      <c r="BP14" s="4"/>
      <c r="BQ14" s="4"/>
      <c r="BR14" s="4"/>
      <c r="BS14" s="4"/>
      <c r="BT14" s="4"/>
      <c r="BU14" s="4"/>
      <c r="BV14" s="4"/>
      <c r="BW14" s="4"/>
      <c r="BX14" s="4"/>
      <c r="BY14" s="4"/>
      <c r="BZ14" s="4"/>
    </row>
    <row r="15" spans="1:78" ht="12.75" customHeight="1">
      <c r="A15" s="22"/>
      <c r="B15" s="15"/>
      <c r="C15" s="783" t="s">
        <v>210</v>
      </c>
      <c r="D15" s="783"/>
      <c r="E15" s="783"/>
      <c r="F15" s="783"/>
      <c r="G15" s="784"/>
      <c r="H15" s="785"/>
      <c r="I15" s="785"/>
      <c r="J15" s="785"/>
      <c r="K15" s="785"/>
      <c r="L15" s="785"/>
      <c r="M15" s="785"/>
      <c r="N15" s="785"/>
      <c r="O15" s="786"/>
      <c r="P15" s="786"/>
      <c r="Q15" s="786"/>
      <c r="R15" s="787" t="str">
        <f>IF(O15="","",O15/O$16)</f>
        <v/>
      </c>
      <c r="S15" s="787"/>
      <c r="T15" s="741"/>
      <c r="U15" s="186" t="s">
        <v>602</v>
      </c>
      <c r="V15" s="187"/>
      <c r="W15" s="188"/>
      <c r="X15" s="188"/>
      <c r="Y15" s="188"/>
      <c r="Z15" s="188"/>
      <c r="AA15" s="188"/>
      <c r="AB15" s="188"/>
      <c r="AC15" s="188"/>
      <c r="AD15" s="188"/>
      <c r="AE15" s="103"/>
      <c r="AF15" s="737"/>
      <c r="AG15" s="738"/>
      <c r="AH15" s="739"/>
      <c r="AI15" s="21"/>
      <c r="AJ15" s="20"/>
      <c r="AK15" s="17"/>
      <c r="AL15" s="4"/>
      <c r="AM15" s="755"/>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7"/>
      <c r="BM15" s="4"/>
      <c r="BN15" s="4"/>
      <c r="BO15" s="4"/>
      <c r="BP15" s="4"/>
      <c r="BQ15" s="4"/>
      <c r="BR15" s="4"/>
      <c r="BS15" s="4"/>
      <c r="BT15" s="4"/>
      <c r="BU15" s="4"/>
      <c r="BV15" s="4"/>
      <c r="BW15" s="4"/>
      <c r="BX15" s="4"/>
      <c r="BY15" s="4"/>
      <c r="BZ15" s="4"/>
    </row>
    <row r="16" spans="1:78" ht="12.75" customHeight="1">
      <c r="A16" s="22"/>
      <c r="B16" s="29"/>
      <c r="C16" s="24" t="s">
        <v>212</v>
      </c>
      <c r="D16" s="21"/>
      <c r="E16" s="21"/>
      <c r="F16" s="21"/>
      <c r="G16" s="21"/>
      <c r="H16" s="788" t="s">
        <v>213</v>
      </c>
      <c r="I16" s="788"/>
      <c r="J16" s="788"/>
      <c r="K16" s="788"/>
      <c r="L16" s="788"/>
      <c r="M16" s="788"/>
      <c r="N16" s="788"/>
      <c r="O16" s="789" t="str">
        <f>IF(SUM(O13:Q15)=0,"",SUM(O13:Q15))</f>
        <v/>
      </c>
      <c r="P16" s="789"/>
      <c r="Q16" s="789"/>
      <c r="R16" s="30"/>
      <c r="S16" s="31"/>
      <c r="T16" s="741"/>
      <c r="U16" s="27" t="s">
        <v>211</v>
      </c>
      <c r="V16" s="28"/>
      <c r="W16" s="28"/>
      <c r="X16" s="28"/>
      <c r="Y16" s="28"/>
      <c r="Z16" s="28"/>
      <c r="AA16" s="28"/>
      <c r="AB16" s="28"/>
      <c r="AC16" s="28"/>
      <c r="AD16" s="28"/>
      <c r="AE16" s="10"/>
      <c r="AF16" s="10"/>
      <c r="AG16" s="717"/>
      <c r="AH16" s="718"/>
      <c r="AI16" s="32"/>
      <c r="AJ16" s="20"/>
      <c r="AK16" s="17"/>
      <c r="AL16" s="4"/>
      <c r="AM16" s="755"/>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7"/>
      <c r="BM16" s="4"/>
      <c r="BN16" s="4"/>
      <c r="BO16" s="4"/>
      <c r="BP16" s="4"/>
      <c r="BQ16" s="4"/>
      <c r="BR16" s="4"/>
      <c r="BS16" s="4"/>
      <c r="BT16" s="4"/>
      <c r="BU16" s="4"/>
      <c r="BV16" s="4"/>
      <c r="BW16" s="4"/>
      <c r="BX16" s="4"/>
      <c r="BY16" s="4"/>
      <c r="BZ16" s="4"/>
    </row>
    <row r="17" spans="1:78" ht="12.75" customHeight="1">
      <c r="A17" s="17"/>
      <c r="B17" s="23"/>
      <c r="C17" s="10"/>
      <c r="D17" s="21"/>
      <c r="E17" s="21"/>
      <c r="F17" s="21"/>
      <c r="G17" s="21"/>
      <c r="H17" s="21"/>
      <c r="I17" s="21"/>
      <c r="J17" s="10"/>
      <c r="K17" s="21"/>
      <c r="L17" s="21"/>
      <c r="M17" s="21"/>
      <c r="N17" s="10"/>
      <c r="O17" s="10"/>
      <c r="P17" s="10"/>
      <c r="Q17" s="10"/>
      <c r="R17" s="10"/>
      <c r="S17" s="10"/>
      <c r="T17" s="742"/>
      <c r="U17" s="27" t="s">
        <v>214</v>
      </c>
      <c r="V17" s="4"/>
      <c r="W17" s="4"/>
      <c r="X17" s="4"/>
      <c r="Y17" s="4"/>
      <c r="Z17" s="4"/>
      <c r="AA17" s="4"/>
      <c r="AB17" s="4"/>
      <c r="AC17" s="4"/>
      <c r="AD17" s="4"/>
      <c r="AE17" s="4"/>
      <c r="AF17" s="4"/>
      <c r="AG17" s="717"/>
      <c r="AH17" s="718"/>
      <c r="AI17" s="10"/>
      <c r="AJ17" s="20"/>
      <c r="AK17" s="17"/>
      <c r="AL17" s="4"/>
      <c r="AM17" s="755"/>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7"/>
      <c r="BM17" s="4"/>
      <c r="BN17" s="4"/>
      <c r="BO17" s="4"/>
      <c r="BP17" s="4"/>
      <c r="BQ17" s="4"/>
      <c r="BR17" s="4"/>
      <c r="BS17" s="4"/>
      <c r="BT17" s="4"/>
      <c r="BU17" s="4"/>
      <c r="BV17" s="4"/>
      <c r="BW17" s="4"/>
      <c r="BX17" s="4"/>
      <c r="BY17" s="4"/>
      <c r="BZ17" s="4"/>
    </row>
    <row r="18" spans="1:78" ht="12.75" customHeight="1">
      <c r="A18" s="17"/>
      <c r="B18" s="15"/>
      <c r="C18" s="732" t="s">
        <v>215</v>
      </c>
      <c r="D18" s="733"/>
      <c r="E18" s="733"/>
      <c r="F18" s="733"/>
      <c r="G18" s="733"/>
      <c r="H18" s="733"/>
      <c r="I18" s="733"/>
      <c r="J18" s="733"/>
      <c r="K18" s="733"/>
      <c r="L18" s="733"/>
      <c r="M18" s="733"/>
      <c r="N18" s="733"/>
      <c r="O18" s="734"/>
      <c r="P18" s="27"/>
      <c r="Q18" s="27"/>
      <c r="R18" s="27"/>
      <c r="S18" s="27"/>
      <c r="T18" s="27"/>
      <c r="U18" s="27"/>
      <c r="V18" s="27"/>
      <c r="W18" s="27"/>
      <c r="X18" s="27"/>
      <c r="Y18" s="27"/>
      <c r="Z18" s="27"/>
      <c r="AA18" s="27"/>
      <c r="AB18" s="27"/>
      <c r="AC18" s="27"/>
      <c r="AD18" s="27"/>
      <c r="AE18" s="27"/>
      <c r="AF18" s="27"/>
      <c r="AG18" s="27"/>
      <c r="AH18" s="27"/>
      <c r="AI18" s="10"/>
      <c r="AJ18" s="20"/>
      <c r="AK18" s="17"/>
      <c r="AL18" s="4"/>
      <c r="AM18" s="755"/>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7"/>
      <c r="BM18" s="4"/>
      <c r="BN18" s="4"/>
      <c r="BO18" s="4"/>
      <c r="BP18" s="4"/>
      <c r="BQ18" s="4"/>
      <c r="BR18" s="4"/>
      <c r="BS18" s="4"/>
      <c r="BT18" s="4"/>
      <c r="BU18" s="4"/>
      <c r="BV18" s="4"/>
      <c r="BW18" s="4"/>
      <c r="BX18" s="4"/>
      <c r="BY18" s="4"/>
      <c r="BZ18" s="4"/>
    </row>
    <row r="19" spans="1:78" ht="5.15" hidden="1" customHeight="1">
      <c r="A19" s="17"/>
      <c r="B19" s="23"/>
      <c r="C19" s="21"/>
      <c r="D19" s="10"/>
      <c r="E19" s="21"/>
      <c r="F19" s="21"/>
      <c r="G19" s="21"/>
      <c r="H19" s="21"/>
      <c r="I19" s="21"/>
      <c r="J19" s="21"/>
      <c r="K19" s="10"/>
      <c r="L19" s="21"/>
      <c r="M19" s="21"/>
      <c r="N19" s="21"/>
      <c r="O19" s="33"/>
      <c r="P19" s="34"/>
      <c r="Q19" s="34"/>
      <c r="R19" s="21"/>
      <c r="S19" s="10"/>
      <c r="T19" s="10"/>
      <c r="U19" s="10"/>
      <c r="V19" s="10"/>
      <c r="W19" s="10"/>
      <c r="X19" s="10"/>
      <c r="Y19" s="10"/>
      <c r="Z19" s="10"/>
      <c r="AA19" s="10"/>
      <c r="AB19" s="10"/>
      <c r="AC19" s="10"/>
      <c r="AD19" s="10"/>
      <c r="AE19" s="10"/>
      <c r="AF19" s="10"/>
      <c r="AG19" s="10"/>
      <c r="AH19" s="10"/>
      <c r="AI19" s="10"/>
      <c r="AJ19" s="20"/>
      <c r="AK19" s="17"/>
      <c r="AL19" s="4"/>
      <c r="AM19" s="755"/>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7"/>
      <c r="BM19" s="4"/>
      <c r="BN19" s="4"/>
      <c r="BO19" s="4"/>
      <c r="BP19" s="4"/>
      <c r="BQ19" s="4"/>
      <c r="BR19" s="4"/>
      <c r="BS19" s="4"/>
      <c r="BT19" s="4"/>
      <c r="BU19" s="4"/>
      <c r="BV19" s="4"/>
      <c r="BW19" s="4"/>
      <c r="BX19" s="4"/>
      <c r="BY19" s="4"/>
      <c r="BZ19" s="4"/>
    </row>
    <row r="20" spans="1:78" ht="12.75" hidden="1" customHeight="1">
      <c r="A20" s="17"/>
      <c r="B20" s="23"/>
      <c r="C20" s="782" t="s">
        <v>216</v>
      </c>
      <c r="D20" s="782"/>
      <c r="E20" s="726" t="s">
        <v>217</v>
      </c>
      <c r="F20" s="726"/>
      <c r="G20" s="726"/>
      <c r="H20" s="726"/>
      <c r="I20" s="724"/>
      <c r="J20" s="725"/>
      <c r="K20" s="726" t="s">
        <v>218</v>
      </c>
      <c r="L20" s="726"/>
      <c r="M20" s="726"/>
      <c r="N20" s="726"/>
      <c r="O20" s="726"/>
      <c r="P20" s="727"/>
      <c r="Q20" s="728"/>
      <c r="R20" s="729"/>
      <c r="S20" s="726" t="s">
        <v>219</v>
      </c>
      <c r="T20" s="726"/>
      <c r="U20" s="726"/>
      <c r="V20" s="727"/>
      <c r="W20" s="720"/>
      <c r="X20" s="730"/>
      <c r="Y20" s="721"/>
      <c r="Z20" s="751" t="s">
        <v>220</v>
      </c>
      <c r="AA20" s="726"/>
      <c r="AB20" s="726"/>
      <c r="AC20" s="726"/>
      <c r="AD20" s="727"/>
      <c r="AE20" s="720"/>
      <c r="AF20" s="721"/>
      <c r="AG20" s="720"/>
      <c r="AH20" s="721"/>
      <c r="AI20" s="10"/>
      <c r="AJ20" s="20"/>
      <c r="AK20" s="17"/>
      <c r="AL20" s="4"/>
      <c r="AM20" s="755"/>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7"/>
      <c r="BM20" s="4"/>
      <c r="BN20" s="4"/>
      <c r="BO20" s="4"/>
      <c r="BP20" s="4"/>
      <c r="BQ20" s="4"/>
      <c r="BR20" s="4"/>
      <c r="BS20" s="4"/>
      <c r="BT20" s="4"/>
      <c r="BU20" s="4"/>
      <c r="BV20" s="4"/>
      <c r="BW20" s="4"/>
      <c r="BX20" s="4"/>
      <c r="BY20" s="4"/>
      <c r="BZ20" s="4"/>
    </row>
    <row r="21" spans="1:78" ht="12.75" hidden="1" customHeight="1">
      <c r="A21" s="17"/>
      <c r="B21" s="23"/>
      <c r="C21" s="782"/>
      <c r="D21" s="782"/>
      <c r="E21" s="726" t="s">
        <v>221</v>
      </c>
      <c r="F21" s="726"/>
      <c r="G21" s="726"/>
      <c r="H21" s="726"/>
      <c r="I21" s="724"/>
      <c r="J21" s="725"/>
      <c r="K21" s="4"/>
      <c r="L21" s="726" t="s">
        <v>221</v>
      </c>
      <c r="M21" s="726"/>
      <c r="N21" s="726"/>
      <c r="O21" s="726"/>
      <c r="P21" s="727"/>
      <c r="Q21" s="728"/>
      <c r="R21" s="729"/>
      <c r="S21" s="4"/>
      <c r="T21" s="720"/>
      <c r="U21" s="730"/>
      <c r="V21" s="730"/>
      <c r="W21" s="730"/>
      <c r="X21" s="730"/>
      <c r="Y21" s="721"/>
      <c r="Z21" s="4"/>
      <c r="AA21" s="726" t="s">
        <v>221</v>
      </c>
      <c r="AB21" s="726"/>
      <c r="AC21" s="726"/>
      <c r="AD21" s="727"/>
      <c r="AE21" s="720"/>
      <c r="AF21" s="721"/>
      <c r="AG21" s="720"/>
      <c r="AH21" s="721"/>
      <c r="AI21" s="10"/>
      <c r="AJ21" s="20"/>
      <c r="AK21" s="17"/>
      <c r="AL21" s="4"/>
      <c r="AM21" s="755"/>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7"/>
      <c r="BM21" s="4"/>
      <c r="BN21" s="4"/>
      <c r="BO21" s="4"/>
      <c r="BP21" s="4"/>
      <c r="BQ21" s="4"/>
      <c r="BR21" s="4"/>
      <c r="BS21" s="4"/>
      <c r="BT21" s="4"/>
      <c r="BU21" s="4"/>
      <c r="BV21" s="4"/>
      <c r="BW21" s="4"/>
      <c r="BX21" s="4"/>
      <c r="BY21" s="4"/>
      <c r="BZ21" s="4"/>
    </row>
    <row r="22" spans="1:78" ht="5.15" hidden="1" customHeight="1">
      <c r="A22" s="17"/>
      <c r="B22" s="23"/>
      <c r="C22" s="10"/>
      <c r="D22" s="10"/>
      <c r="E22" s="21"/>
      <c r="F22" s="21"/>
      <c r="G22" s="10"/>
      <c r="H22" s="10"/>
      <c r="I22" s="21"/>
      <c r="J22" s="21"/>
      <c r="K22" s="21"/>
      <c r="L22" s="21"/>
      <c r="M22" s="21"/>
      <c r="N22" s="21"/>
      <c r="O22" s="21"/>
      <c r="P22" s="35"/>
      <c r="Q22" s="35"/>
      <c r="R22" s="10"/>
      <c r="S22" s="10"/>
      <c r="T22" s="10"/>
      <c r="U22" s="10"/>
      <c r="V22" s="10"/>
      <c r="W22" s="10"/>
      <c r="X22" s="10"/>
      <c r="Y22" s="10"/>
      <c r="Z22" s="10"/>
      <c r="AA22" s="10"/>
      <c r="AB22" s="10"/>
      <c r="AC22" s="10"/>
      <c r="AD22" s="10"/>
      <c r="AE22" s="10"/>
      <c r="AF22" s="10"/>
      <c r="AG22" s="10"/>
      <c r="AH22" s="10"/>
      <c r="AI22" s="10"/>
      <c r="AJ22" s="20"/>
      <c r="AK22" s="17"/>
      <c r="AL22" s="4"/>
      <c r="AM22" s="755"/>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7"/>
      <c r="BM22" s="4"/>
      <c r="BN22" s="4"/>
      <c r="BO22" s="4"/>
      <c r="BP22" s="4"/>
      <c r="BQ22" s="4"/>
      <c r="BR22" s="4"/>
      <c r="BS22" s="4"/>
      <c r="BT22" s="4"/>
      <c r="BU22" s="4"/>
      <c r="BV22" s="4"/>
      <c r="BW22" s="4"/>
      <c r="BX22" s="4"/>
      <c r="BY22" s="4"/>
      <c r="BZ22" s="4"/>
    </row>
    <row r="23" spans="1:78" ht="12.75" hidden="1" customHeight="1">
      <c r="A23" s="17"/>
      <c r="B23" s="23"/>
      <c r="C23" s="36" t="s">
        <v>222</v>
      </c>
      <c r="D23" s="36"/>
      <c r="E23" s="36"/>
      <c r="F23" s="36"/>
      <c r="G23" s="36"/>
      <c r="H23" s="36"/>
      <c r="I23" s="36"/>
      <c r="J23" s="36"/>
      <c r="K23" s="36"/>
      <c r="L23" s="36"/>
      <c r="M23" s="36"/>
      <c r="N23" s="36"/>
      <c r="O23" s="25"/>
      <c r="P23" s="36"/>
      <c r="Q23" s="36"/>
      <c r="R23" s="36"/>
      <c r="S23" s="36"/>
      <c r="T23" s="36"/>
      <c r="U23" s="36"/>
      <c r="V23" s="36"/>
      <c r="W23" s="36"/>
      <c r="X23" s="36"/>
      <c r="Y23" s="36"/>
      <c r="Z23" s="10"/>
      <c r="AA23" s="10"/>
      <c r="AB23" s="10"/>
      <c r="AC23" s="10"/>
      <c r="AD23" s="10"/>
      <c r="AE23" s="10"/>
      <c r="AF23" s="10"/>
      <c r="AG23" s="10"/>
      <c r="AH23" s="10"/>
      <c r="AI23" s="10"/>
      <c r="AJ23" s="20"/>
      <c r="AK23" s="17"/>
      <c r="AL23" s="4"/>
      <c r="AM23" s="755"/>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7"/>
      <c r="BM23" s="4"/>
      <c r="BN23" s="4"/>
      <c r="BO23" s="4"/>
      <c r="BP23" s="4"/>
      <c r="BQ23" s="4"/>
      <c r="BR23" s="4"/>
      <c r="BS23" s="4"/>
      <c r="BT23" s="4"/>
      <c r="BU23" s="4"/>
      <c r="BV23" s="4"/>
      <c r="BW23" s="4"/>
      <c r="BX23" s="4"/>
      <c r="BY23" s="4"/>
      <c r="BZ23" s="4"/>
    </row>
    <row r="24" spans="1:78" ht="12.75" hidden="1" customHeight="1">
      <c r="A24" s="17"/>
      <c r="B24" s="23"/>
      <c r="C24" s="749" t="s">
        <v>223</v>
      </c>
      <c r="D24" s="749"/>
      <c r="E24" s="749"/>
      <c r="F24" s="749"/>
      <c r="G24" s="749"/>
      <c r="H24" s="749"/>
      <c r="I24" s="749"/>
      <c r="J24" s="749"/>
      <c r="K24" s="750"/>
      <c r="L24" s="720"/>
      <c r="M24" s="730"/>
      <c r="N24" s="730"/>
      <c r="O24" s="730"/>
      <c r="P24" s="730"/>
      <c r="Q24" s="721"/>
      <c r="R24" s="720"/>
      <c r="S24" s="730"/>
      <c r="T24" s="730"/>
      <c r="U24" s="730"/>
      <c r="V24" s="730"/>
      <c r="W24" s="721"/>
      <c r="X24" s="720"/>
      <c r="Y24" s="730"/>
      <c r="Z24" s="730"/>
      <c r="AA24" s="730"/>
      <c r="AB24" s="730"/>
      <c r="AC24" s="721"/>
      <c r="AD24" s="720"/>
      <c r="AE24" s="730"/>
      <c r="AF24" s="730"/>
      <c r="AG24" s="730"/>
      <c r="AH24" s="721"/>
      <c r="AI24" s="10"/>
      <c r="AJ24" s="20"/>
      <c r="AK24" s="17"/>
      <c r="AL24" s="4"/>
      <c r="AM24" s="755"/>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7"/>
      <c r="BM24" s="4"/>
      <c r="BN24" s="4"/>
      <c r="BO24" s="4"/>
      <c r="BP24" s="4"/>
      <c r="BQ24" s="4"/>
      <c r="BR24" s="4"/>
      <c r="BS24" s="4"/>
      <c r="BT24" s="4"/>
      <c r="BU24" s="4"/>
      <c r="BV24" s="4"/>
      <c r="BW24" s="4"/>
      <c r="BX24" s="4"/>
      <c r="BY24" s="4"/>
      <c r="BZ24" s="4"/>
    </row>
    <row r="25" spans="1:78" ht="12.75" hidden="1" customHeight="1">
      <c r="A25" s="17"/>
      <c r="B25" s="23"/>
      <c r="C25" s="749" t="s">
        <v>224</v>
      </c>
      <c r="D25" s="749"/>
      <c r="E25" s="749"/>
      <c r="F25" s="749"/>
      <c r="G25" s="749"/>
      <c r="H25" s="749"/>
      <c r="I25" s="749"/>
      <c r="J25" s="749"/>
      <c r="K25" s="750"/>
      <c r="L25" s="720"/>
      <c r="M25" s="730"/>
      <c r="N25" s="730"/>
      <c r="O25" s="730"/>
      <c r="P25" s="730"/>
      <c r="Q25" s="730"/>
      <c r="R25" s="730"/>
      <c r="S25" s="721"/>
      <c r="T25" s="720"/>
      <c r="U25" s="730"/>
      <c r="V25" s="730"/>
      <c r="W25" s="730"/>
      <c r="X25" s="730"/>
      <c r="Y25" s="730"/>
      <c r="Z25" s="730"/>
      <c r="AA25" s="721"/>
      <c r="AB25" s="720"/>
      <c r="AC25" s="730"/>
      <c r="AD25" s="730"/>
      <c r="AE25" s="730"/>
      <c r="AF25" s="730"/>
      <c r="AG25" s="730"/>
      <c r="AH25" s="721"/>
      <c r="AI25" s="10"/>
      <c r="AJ25" s="20"/>
      <c r="AK25" s="17"/>
      <c r="AL25" s="4"/>
      <c r="AM25" s="755"/>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7"/>
      <c r="BM25" s="4"/>
      <c r="BN25" s="4"/>
      <c r="BO25" s="4"/>
      <c r="BP25" s="4"/>
      <c r="BQ25" s="4"/>
      <c r="BR25" s="4"/>
      <c r="BS25" s="4"/>
      <c r="BT25" s="4"/>
      <c r="BU25" s="4"/>
      <c r="BV25" s="4"/>
      <c r="BW25" s="4"/>
      <c r="BX25" s="4"/>
      <c r="BY25" s="4"/>
      <c r="BZ25" s="4"/>
    </row>
    <row r="26" spans="1:78" ht="5.15" customHeight="1">
      <c r="A26" s="17"/>
      <c r="B26" s="23"/>
      <c r="C26" s="21"/>
      <c r="D26" s="10"/>
      <c r="E26" s="21"/>
      <c r="F26" s="21"/>
      <c r="G26" s="10"/>
      <c r="H26" s="10"/>
      <c r="I26" s="21"/>
      <c r="J26" s="21"/>
      <c r="K26" s="21"/>
      <c r="L26" s="21"/>
      <c r="M26" s="21"/>
      <c r="N26" s="21"/>
      <c r="O26" s="21"/>
      <c r="P26" s="10"/>
      <c r="Q26" s="10"/>
      <c r="R26" s="10"/>
      <c r="S26" s="10"/>
      <c r="T26" s="10"/>
      <c r="U26" s="10"/>
      <c r="V26" s="10"/>
      <c r="W26" s="10"/>
      <c r="X26" s="10"/>
      <c r="Y26" s="10"/>
      <c r="Z26" s="10"/>
      <c r="AA26" s="10"/>
      <c r="AB26" s="10"/>
      <c r="AC26" s="10"/>
      <c r="AD26" s="37"/>
      <c r="AE26" s="37"/>
      <c r="AF26" s="37"/>
      <c r="AG26" s="21"/>
      <c r="AH26" s="21"/>
      <c r="AI26" s="10"/>
      <c r="AJ26" s="20"/>
      <c r="AK26" s="17"/>
      <c r="AL26" s="4"/>
      <c r="AM26" s="755"/>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7"/>
      <c r="BM26" s="4"/>
      <c r="BN26" s="4"/>
      <c r="BO26" s="4"/>
      <c r="BP26" s="4"/>
      <c r="BQ26" s="4"/>
      <c r="BR26" s="4"/>
      <c r="BS26" s="4"/>
      <c r="BT26" s="4"/>
      <c r="BU26" s="4"/>
      <c r="BV26" s="4"/>
      <c r="BW26" s="4"/>
      <c r="BX26" s="4"/>
      <c r="BY26" s="4"/>
      <c r="BZ26" s="4"/>
    </row>
    <row r="27" spans="1:78" ht="12.75" customHeight="1">
      <c r="A27" s="17"/>
      <c r="B27" s="23"/>
      <c r="C27" s="24" t="s">
        <v>225</v>
      </c>
      <c r="D27" s="38"/>
      <c r="E27" s="38"/>
      <c r="F27" s="38"/>
      <c r="G27" s="38"/>
      <c r="H27" s="4"/>
      <c r="I27" s="10"/>
      <c r="J27" s="10"/>
      <c r="K27" s="10"/>
      <c r="L27" s="10"/>
      <c r="M27" s="10"/>
      <c r="N27" s="10"/>
      <c r="O27" s="10"/>
      <c r="P27" s="10"/>
      <c r="Q27" s="10"/>
      <c r="R27" s="10"/>
      <c r="S27" s="4"/>
      <c r="T27" s="39"/>
      <c r="U27" s="39"/>
      <c r="V27" s="40"/>
      <c r="W27" s="743"/>
      <c r="X27" s="744"/>
      <c r="Y27" s="744"/>
      <c r="Z27" s="744"/>
      <c r="AA27" s="744"/>
      <c r="AB27" s="744"/>
      <c r="AC27" s="744"/>
      <c r="AD27" s="744"/>
      <c r="AE27" s="744"/>
      <c r="AF27" s="744"/>
      <c r="AG27" s="744"/>
      <c r="AH27" s="745"/>
      <c r="AI27" s="10"/>
      <c r="AJ27" s="20"/>
      <c r="AK27" s="17"/>
      <c r="AL27" s="4"/>
      <c r="AM27" s="755"/>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7"/>
      <c r="BM27" s="4"/>
      <c r="BN27" s="4"/>
      <c r="BO27" s="4"/>
      <c r="BP27" s="4"/>
      <c r="BQ27" s="4"/>
      <c r="BR27" s="4"/>
      <c r="BS27" s="4"/>
      <c r="BT27" s="4"/>
      <c r="BU27" s="4"/>
      <c r="BV27" s="4"/>
      <c r="BW27" s="4"/>
      <c r="BX27" s="4"/>
      <c r="BY27" s="4"/>
      <c r="BZ27" s="4"/>
    </row>
    <row r="28" spans="1:78">
      <c r="A28" s="17"/>
      <c r="B28" s="23"/>
      <c r="C28" s="4" t="s">
        <v>226</v>
      </c>
      <c r="D28" s="38"/>
      <c r="E28" s="38"/>
      <c r="F28" s="38"/>
      <c r="G28" s="38"/>
      <c r="H28" s="4"/>
      <c r="I28" s="10"/>
      <c r="J28" s="743"/>
      <c r="K28" s="744"/>
      <c r="L28" s="744"/>
      <c r="M28" s="744"/>
      <c r="N28" s="744"/>
      <c r="O28" s="744"/>
      <c r="P28" s="744"/>
      <c r="Q28" s="745"/>
      <c r="R28" s="27"/>
      <c r="S28" s="27"/>
      <c r="T28" s="10"/>
      <c r="U28" s="37"/>
      <c r="V28" s="37"/>
      <c r="W28" s="10"/>
      <c r="X28" s="10"/>
      <c r="Y28" s="10"/>
      <c r="Z28" s="10"/>
      <c r="AA28" s="41" t="s">
        <v>227</v>
      </c>
      <c r="AB28" s="746" t="str">
        <f>IF(J28="Connected to N/E System","Use Base Building N/E System","N/A")</f>
        <v>N/A</v>
      </c>
      <c r="AC28" s="747"/>
      <c r="AD28" s="747"/>
      <c r="AE28" s="747"/>
      <c r="AF28" s="747"/>
      <c r="AG28" s="747"/>
      <c r="AH28" s="748"/>
      <c r="AI28" s="10"/>
      <c r="AJ28" s="20"/>
      <c r="AK28" s="17"/>
      <c r="AL28" s="4"/>
      <c r="AM28" s="755"/>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7"/>
      <c r="BM28" s="4"/>
      <c r="BN28" s="4"/>
      <c r="BO28" s="4"/>
      <c r="BP28" s="4"/>
      <c r="BQ28" s="4"/>
      <c r="BR28" s="4"/>
      <c r="BS28" s="4"/>
      <c r="BT28" s="4"/>
      <c r="BU28" s="4"/>
      <c r="BV28" s="4"/>
      <c r="BW28" s="4"/>
      <c r="BX28" s="4"/>
      <c r="BY28" s="4"/>
      <c r="BZ28" s="4"/>
    </row>
    <row r="29" spans="1:78" ht="5.15" customHeight="1" thickBot="1">
      <c r="A29" s="4"/>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4"/>
      <c r="AK29" s="17"/>
      <c r="AL29" s="4"/>
      <c r="AM29" s="755"/>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7"/>
      <c r="BM29" s="4"/>
      <c r="BN29" s="4"/>
      <c r="BO29" s="4"/>
      <c r="BP29" s="4"/>
      <c r="BQ29" s="4"/>
      <c r="BR29" s="4"/>
      <c r="BS29" s="4"/>
      <c r="BT29" s="4"/>
      <c r="BU29" s="4"/>
      <c r="BV29" s="4"/>
      <c r="BW29" s="4"/>
      <c r="BX29" s="4"/>
      <c r="BY29" s="4"/>
      <c r="BZ29" s="4"/>
    </row>
    <row r="30" spans="1:78" ht="11.5" customHeight="1">
      <c r="A30" s="22"/>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45"/>
      <c r="AK30" s="17"/>
      <c r="AL30" s="17"/>
      <c r="AM30" s="755"/>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7"/>
      <c r="BM30" s="4"/>
      <c r="BN30" s="4"/>
      <c r="BO30" s="4"/>
      <c r="BP30" s="4"/>
      <c r="BQ30" s="4"/>
      <c r="BR30" s="4"/>
      <c r="BS30" s="4"/>
      <c r="BT30" s="4"/>
      <c r="BU30" s="4"/>
      <c r="BV30" s="4"/>
      <c r="BW30" s="4"/>
      <c r="BX30" s="4"/>
      <c r="BY30" s="4"/>
      <c r="BZ30" s="4"/>
    </row>
    <row r="31" spans="1:78" ht="12.75" customHeight="1">
      <c r="A31" s="17"/>
      <c r="B31" s="15"/>
      <c r="C31" s="732" t="s">
        <v>636</v>
      </c>
      <c r="D31" s="733"/>
      <c r="E31" s="733"/>
      <c r="F31" s="733"/>
      <c r="G31" s="733"/>
      <c r="H31" s="733"/>
      <c r="I31" s="733"/>
      <c r="J31" s="733"/>
      <c r="K31" s="733"/>
      <c r="L31" s="733"/>
      <c r="M31" s="733"/>
      <c r="N31" s="733"/>
      <c r="O31" s="733"/>
      <c r="P31" s="733"/>
      <c r="Q31" s="733"/>
      <c r="R31" s="734"/>
      <c r="S31" s="95"/>
      <c r="T31" s="46"/>
      <c r="U31" s="46"/>
      <c r="V31" s="10"/>
      <c r="W31" s="21"/>
      <c r="X31" s="21"/>
      <c r="Y31" s="10"/>
      <c r="Z31" s="21"/>
      <c r="AA31" s="10"/>
      <c r="AB31" s="10"/>
      <c r="AC31" s="21"/>
      <c r="AD31" s="10"/>
      <c r="AE31" s="10"/>
      <c r="AF31" s="41" t="s">
        <v>228</v>
      </c>
      <c r="AG31" s="717"/>
      <c r="AH31" s="718"/>
      <c r="AI31" s="10"/>
      <c r="AJ31" s="20"/>
      <c r="AK31" s="17"/>
      <c r="AL31" s="17"/>
      <c r="AM31" s="758"/>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60"/>
      <c r="BM31" s="4"/>
      <c r="BN31" s="4"/>
      <c r="BO31" s="4"/>
      <c r="BP31" s="4"/>
      <c r="BQ31" s="4"/>
      <c r="BR31" s="4"/>
      <c r="BS31" s="4"/>
      <c r="BT31" s="4"/>
      <c r="BU31" s="4"/>
      <c r="BV31" s="4"/>
      <c r="BW31" s="4"/>
      <c r="BX31" s="4"/>
      <c r="BY31" s="4"/>
      <c r="BZ31" s="4"/>
    </row>
    <row r="32" spans="1:78" ht="5.15" customHeight="1">
      <c r="A32" s="17"/>
      <c r="B32" s="15"/>
      <c r="C32" s="21"/>
      <c r="D32" s="21"/>
      <c r="E32" s="24"/>
      <c r="F32" s="24"/>
      <c r="G32" s="24"/>
      <c r="H32" s="24"/>
      <c r="I32" s="24"/>
      <c r="J32" s="24"/>
      <c r="K32" s="24"/>
      <c r="L32" s="24"/>
      <c r="M32" s="24"/>
      <c r="N32" s="24"/>
      <c r="O32" s="46"/>
      <c r="P32" s="46"/>
      <c r="Q32" s="46"/>
      <c r="R32" s="46"/>
      <c r="S32" s="21"/>
      <c r="T32" s="46"/>
      <c r="U32" s="46"/>
      <c r="V32" s="46"/>
      <c r="W32" s="46"/>
      <c r="X32" s="46"/>
      <c r="Y32" s="46"/>
      <c r="Z32" s="10"/>
      <c r="AA32" s="47"/>
      <c r="AB32" s="47"/>
      <c r="AC32" s="47"/>
      <c r="AD32" s="47"/>
      <c r="AE32" s="47"/>
      <c r="AF32" s="10"/>
      <c r="AG32" s="48"/>
      <c r="AH32" s="48"/>
      <c r="AI32" s="10"/>
      <c r="AJ32" s="20"/>
      <c r="AK32" s="17"/>
      <c r="AL32" s="17"/>
      <c r="AM32" s="17"/>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78" ht="12.75" customHeight="1">
      <c r="A33" s="17"/>
      <c r="B33" s="15"/>
      <c r="E33" s="21"/>
      <c r="F33" s="21"/>
      <c r="G33" s="21"/>
      <c r="H33" s="21"/>
      <c r="I33" s="21"/>
      <c r="J33" s="21"/>
      <c r="K33" s="21"/>
      <c r="L33" s="21"/>
      <c r="M33" s="21"/>
      <c r="N33" s="21"/>
      <c r="O33" s="49"/>
      <c r="P33" s="21"/>
      <c r="Q33" s="21"/>
      <c r="R33" s="21"/>
      <c r="S33" s="21"/>
      <c r="T33" s="21"/>
      <c r="U33" s="21"/>
      <c r="V33" s="21"/>
      <c r="W33" s="21"/>
      <c r="X33" s="21"/>
      <c r="Y33" s="21"/>
      <c r="Z33" s="21"/>
      <c r="AA33" s="21"/>
      <c r="AB33" s="21"/>
      <c r="AC33" s="21"/>
      <c r="AD33" s="21"/>
      <c r="AE33" s="21"/>
      <c r="AF33" s="41" t="s">
        <v>685</v>
      </c>
      <c r="AG33" s="717"/>
      <c r="AH33" s="718"/>
      <c r="AI33" s="10"/>
      <c r="AJ33" s="20"/>
      <c r="AK33" s="17"/>
      <c r="AL33" s="17"/>
      <c r="AM33" s="17"/>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ht="5.15" customHeight="1">
      <c r="A34" s="17"/>
      <c r="B34" s="23"/>
      <c r="C34" s="21"/>
      <c r="D34" s="21"/>
      <c r="E34" s="21"/>
      <c r="F34" s="21"/>
      <c r="G34" s="21"/>
      <c r="H34" s="21"/>
      <c r="I34" s="21"/>
      <c r="J34" s="21"/>
      <c r="K34" s="21"/>
      <c r="L34" s="21"/>
      <c r="M34" s="21"/>
      <c r="N34" s="21"/>
      <c r="O34" s="34"/>
      <c r="P34" s="21"/>
      <c r="Q34" s="21"/>
      <c r="R34" s="21"/>
      <c r="S34" s="21"/>
      <c r="T34" s="21"/>
      <c r="U34" s="21"/>
      <c r="V34" s="21"/>
      <c r="W34" s="21"/>
      <c r="X34" s="21"/>
      <c r="Y34" s="21"/>
      <c r="Z34" s="21"/>
      <c r="AA34" s="21"/>
      <c r="AB34" s="21"/>
      <c r="AC34" s="21"/>
      <c r="AD34" s="21"/>
      <c r="AE34" s="21"/>
      <c r="AF34" s="21"/>
      <c r="AG34" s="21"/>
      <c r="AH34" s="21"/>
      <c r="AI34" s="50"/>
      <c r="AJ34" s="20"/>
      <c r="AK34" s="17"/>
      <c r="AL34" s="17"/>
      <c r="AM34" s="17"/>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ht="12.75" customHeight="1">
      <c r="A35" s="17"/>
      <c r="B35" s="23"/>
      <c r="C35" s="732" t="s">
        <v>483</v>
      </c>
      <c r="D35" s="715"/>
      <c r="E35" s="715"/>
      <c r="F35" s="715"/>
      <c r="G35" s="715"/>
      <c r="H35" s="715"/>
      <c r="I35" s="715"/>
      <c r="J35" s="716"/>
      <c r="K35" s="51"/>
      <c r="L35" s="21"/>
      <c r="M35" s="21"/>
      <c r="N35" s="717"/>
      <c r="O35" s="718"/>
      <c r="P35" s="717"/>
      <c r="Q35" s="719"/>
      <c r="R35" s="719"/>
      <c r="S35" s="719"/>
      <c r="T35" s="719"/>
      <c r="U35" s="719"/>
      <c r="V35" s="719"/>
      <c r="W35" s="719"/>
      <c r="X35" s="719"/>
      <c r="Y35" s="719"/>
      <c r="Z35" s="719"/>
      <c r="AA35" s="718"/>
      <c r="AB35" s="10"/>
      <c r="AC35" s="10"/>
      <c r="AD35" s="10"/>
      <c r="AE35" s="10"/>
      <c r="AF35" s="52" t="s">
        <v>229</v>
      </c>
      <c r="AG35" s="720" t="str">
        <f>IF(N35=0,"",VLOOKUP(N35,C$141:E$142,3,FALSE))</f>
        <v/>
      </c>
      <c r="AH35" s="721"/>
      <c r="AI35" s="50"/>
      <c r="AJ35" s="20"/>
      <c r="AK35" s="17"/>
      <c r="AL35" s="17"/>
      <c r="AM35" s="17"/>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ht="5.15" customHeight="1">
      <c r="A36" s="17"/>
      <c r="B36" s="23"/>
      <c r="C36" s="21"/>
      <c r="D36" s="21"/>
      <c r="E36" s="21"/>
      <c r="F36" s="21"/>
      <c r="G36" s="21"/>
      <c r="H36" s="21"/>
      <c r="I36" s="21"/>
      <c r="J36" s="21"/>
      <c r="K36" s="21"/>
      <c r="L36" s="21"/>
      <c r="M36" s="21"/>
      <c r="N36" s="21"/>
      <c r="O36" s="21"/>
      <c r="P36" s="21"/>
      <c r="Q36" s="24"/>
      <c r="R36" s="24"/>
      <c r="S36" s="24"/>
      <c r="T36" s="24"/>
      <c r="U36" s="24"/>
      <c r="V36" s="24"/>
      <c r="W36" s="24"/>
      <c r="X36" s="24"/>
      <c r="Y36" s="24"/>
      <c r="Z36" s="24"/>
      <c r="AA36" s="24"/>
      <c r="AB36" s="24"/>
      <c r="AC36" s="24"/>
      <c r="AD36" s="24"/>
      <c r="AE36" s="24"/>
      <c r="AF36" s="24"/>
      <c r="AG36" s="24"/>
      <c r="AH36" s="24"/>
      <c r="AI36" s="50"/>
      <c r="AJ36" s="20"/>
      <c r="AK36" s="17"/>
      <c r="AL36" s="17"/>
      <c r="AM36" s="17"/>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ht="12.75" customHeight="1">
      <c r="A37" s="17"/>
      <c r="B37" s="23"/>
      <c r="C37" s="21"/>
      <c r="D37" s="53"/>
      <c r="E37" s="10"/>
      <c r="F37" s="731" t="s">
        <v>457</v>
      </c>
      <c r="G37" s="731"/>
      <c r="H37" s="731"/>
      <c r="I37" s="731"/>
      <c r="J37" s="731"/>
      <c r="K37" s="731"/>
      <c r="L37" s="731"/>
      <c r="M37" s="731"/>
      <c r="N37" s="731"/>
      <c r="O37" s="731"/>
      <c r="P37" s="731"/>
      <c r="Q37" s="731"/>
      <c r="R37" s="25"/>
      <c r="S37" s="260"/>
      <c r="T37" s="25"/>
      <c r="U37" s="641" t="s">
        <v>230</v>
      </c>
      <c r="V37" s="641"/>
      <c r="W37" s="641"/>
      <c r="X37" s="641"/>
      <c r="Y37" s="641"/>
      <c r="Z37" s="641"/>
      <c r="AA37" s="641"/>
      <c r="AB37" s="641"/>
      <c r="AC37" s="641"/>
      <c r="AD37" s="21"/>
      <c r="AE37" s="21"/>
      <c r="AF37" s="41" t="s">
        <v>231</v>
      </c>
      <c r="AG37" s="717"/>
      <c r="AH37" s="718"/>
      <c r="AI37" s="50"/>
      <c r="AJ37" s="20"/>
      <c r="AK37" s="17"/>
      <c r="AL37" s="17"/>
      <c r="AM37" s="17"/>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ht="5.25" customHeight="1">
      <c r="A38" s="17"/>
      <c r="B38" s="23"/>
      <c r="C38" s="21"/>
      <c r="D38" s="21"/>
      <c r="E38" s="21"/>
      <c r="F38" s="21"/>
      <c r="G38" s="21"/>
      <c r="H38" s="21"/>
      <c r="I38" s="21"/>
      <c r="J38" s="21"/>
      <c r="K38" s="21"/>
      <c r="L38" s="21"/>
      <c r="M38" s="21"/>
      <c r="N38" s="21"/>
      <c r="O38" s="21"/>
      <c r="P38" s="21"/>
      <c r="Q38" s="24"/>
      <c r="R38" s="24"/>
      <c r="S38" s="24"/>
      <c r="T38" s="24"/>
      <c r="U38" s="24"/>
      <c r="V38" s="24"/>
      <c r="W38" s="24"/>
      <c r="X38" s="24"/>
      <c r="Y38" s="24"/>
      <c r="Z38" s="24"/>
      <c r="AA38" s="24"/>
      <c r="AB38" s="24"/>
      <c r="AC38" s="24"/>
      <c r="AD38" s="24"/>
      <c r="AE38" s="24"/>
      <c r="AF38" s="24"/>
      <c r="AG38" s="24"/>
      <c r="AH38" s="24"/>
      <c r="AI38" s="50"/>
      <c r="AJ38" s="20"/>
      <c r="AK38" s="17"/>
      <c r="AL38" s="17"/>
      <c r="AM38" s="17"/>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ht="12.75" customHeight="1">
      <c r="A39" s="17"/>
      <c r="B39" s="23"/>
      <c r="C39" s="54" t="s">
        <v>232</v>
      </c>
      <c r="D39" s="53"/>
      <c r="E39" s="21"/>
      <c r="F39" s="736" t="s">
        <v>233</v>
      </c>
      <c r="G39" s="736"/>
      <c r="H39" s="736"/>
      <c r="I39" s="736"/>
      <c r="J39" s="736"/>
      <c r="K39" s="736"/>
      <c r="L39" s="736"/>
      <c r="M39" s="736"/>
      <c r="N39" s="736"/>
      <c r="O39" s="736"/>
      <c r="P39" s="736"/>
      <c r="Q39" s="736"/>
      <c r="R39" s="24"/>
      <c r="S39" s="53"/>
      <c r="T39" s="21"/>
      <c r="U39" s="641" t="s">
        <v>234</v>
      </c>
      <c r="V39" s="641"/>
      <c r="W39" s="641"/>
      <c r="X39" s="641"/>
      <c r="Y39" s="641"/>
      <c r="Z39" s="641"/>
      <c r="AA39" s="641"/>
      <c r="AB39" s="641"/>
      <c r="AC39" s="641"/>
      <c r="AD39" s="641"/>
      <c r="AE39" s="641"/>
      <c r="AF39" s="641"/>
      <c r="AG39" s="641"/>
      <c r="AH39" s="24"/>
      <c r="AI39" s="50"/>
      <c r="AJ39" s="20"/>
      <c r="AK39" s="17"/>
      <c r="AL39" s="17"/>
      <c r="AM39" s="17"/>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ht="12.75" customHeight="1">
      <c r="A40" s="17"/>
      <c r="B40" s="23"/>
      <c r="C40" s="54"/>
      <c r="D40" s="98"/>
      <c r="E40" s="21"/>
      <c r="F40" s="55"/>
      <c r="G40" s="39"/>
      <c r="H40" s="39"/>
      <c r="I40" s="39"/>
      <c r="J40" s="39"/>
      <c r="K40" s="39"/>
      <c r="L40" s="39"/>
      <c r="M40" s="39"/>
      <c r="N40" s="39"/>
      <c r="O40" s="39"/>
      <c r="P40" s="39"/>
      <c r="Q40" s="39"/>
      <c r="R40" s="94"/>
      <c r="S40" s="98"/>
      <c r="T40" s="21"/>
      <c r="U40" s="96"/>
      <c r="V40" s="96"/>
      <c r="W40" s="96"/>
      <c r="X40" s="96"/>
      <c r="Y40" s="96"/>
      <c r="Z40" s="96"/>
      <c r="AA40" s="96"/>
      <c r="AB40" s="96"/>
      <c r="AC40" s="96"/>
      <c r="AD40" s="96"/>
      <c r="AE40" s="96"/>
      <c r="AF40" s="96"/>
      <c r="AG40" s="96"/>
      <c r="AH40" s="94"/>
      <c r="AI40" s="50"/>
      <c r="AJ40" s="20"/>
      <c r="AK40" s="17"/>
      <c r="AL40" s="17"/>
      <c r="AM40" s="17"/>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ht="12.75" customHeight="1">
      <c r="A41" s="17"/>
      <c r="B41" s="23"/>
      <c r="C41" s="714" t="s">
        <v>482</v>
      </c>
      <c r="D41" s="715"/>
      <c r="E41" s="715"/>
      <c r="F41" s="715"/>
      <c r="G41" s="715"/>
      <c r="H41" s="715"/>
      <c r="I41" s="715"/>
      <c r="J41" s="716"/>
      <c r="K41" s="51"/>
      <c r="L41" s="21"/>
      <c r="M41" s="24"/>
      <c r="N41" s="717"/>
      <c r="O41" s="718"/>
      <c r="P41" s="717"/>
      <c r="Q41" s="719"/>
      <c r="R41" s="719"/>
      <c r="S41" s="719"/>
      <c r="T41" s="719"/>
      <c r="U41" s="719"/>
      <c r="V41" s="719"/>
      <c r="W41" s="719"/>
      <c r="X41" s="719"/>
      <c r="Y41" s="719"/>
      <c r="Z41" s="719"/>
      <c r="AA41" s="718"/>
      <c r="AB41" s="10"/>
      <c r="AC41" s="10"/>
      <c r="AD41" s="10"/>
      <c r="AE41" s="10"/>
      <c r="AF41" s="52" t="s">
        <v>229</v>
      </c>
      <c r="AG41" s="720" t="str">
        <f>IF(N41=0,"",VLOOKUP(N41,C$141:E$142,3,FALSE))</f>
        <v/>
      </c>
      <c r="AH41" s="721"/>
      <c r="AI41" s="50"/>
      <c r="AJ41" s="20"/>
      <c r="AK41" s="17"/>
      <c r="AL41" s="17"/>
      <c r="AM41" s="17"/>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ht="5.25" customHeight="1">
      <c r="A42" s="17"/>
      <c r="B42" s="23"/>
      <c r="C42" s="21"/>
      <c r="D42" s="56"/>
      <c r="E42" s="21"/>
      <c r="F42" s="21"/>
      <c r="G42" s="21"/>
      <c r="H42" s="21"/>
      <c r="I42" s="10"/>
      <c r="J42" s="10"/>
      <c r="K42" s="21"/>
      <c r="L42" s="21"/>
      <c r="M42" s="21"/>
      <c r="N42" s="21"/>
      <c r="O42" s="10"/>
      <c r="P42" s="10"/>
      <c r="Q42" s="10"/>
      <c r="R42" s="10"/>
      <c r="S42" s="10"/>
      <c r="T42" s="10"/>
      <c r="U42" s="10"/>
      <c r="V42" s="10"/>
      <c r="W42" s="10"/>
      <c r="X42" s="10"/>
      <c r="Y42" s="21"/>
      <c r="Z42" s="21"/>
      <c r="AA42" s="21"/>
      <c r="AB42" s="21"/>
      <c r="AC42" s="21"/>
      <c r="AD42" s="21"/>
      <c r="AE42" s="21"/>
      <c r="AF42" s="21"/>
      <c r="AG42" s="21"/>
      <c r="AH42" s="21"/>
      <c r="AI42" s="50"/>
      <c r="AJ42" s="20"/>
      <c r="AK42" s="17"/>
      <c r="AL42" s="17"/>
      <c r="AM42" s="17"/>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ht="12.75" customHeight="1">
      <c r="A43" s="17"/>
      <c r="B43" s="23"/>
      <c r="C43" s="57"/>
      <c r="D43" s="53"/>
      <c r="E43" s="10"/>
      <c r="F43" s="722" t="s">
        <v>626</v>
      </c>
      <c r="G43" s="722"/>
      <c r="H43" s="722"/>
      <c r="I43" s="722"/>
      <c r="J43" s="722"/>
      <c r="K43" s="722"/>
      <c r="L43" s="722"/>
      <c r="M43" s="722"/>
      <c r="N43" s="722"/>
      <c r="O43" s="722"/>
      <c r="P43" s="722"/>
      <c r="Q43" s="722"/>
      <c r="R43" s="735"/>
      <c r="S43" s="260"/>
      <c r="T43" s="25"/>
      <c r="U43" s="641" t="s">
        <v>230</v>
      </c>
      <c r="V43" s="641"/>
      <c r="W43" s="641"/>
      <c r="X43" s="641"/>
      <c r="Y43" s="641"/>
      <c r="Z43" s="641"/>
      <c r="AA43" s="641"/>
      <c r="AB43" s="641"/>
      <c r="AC43" s="641"/>
      <c r="AD43" s="21"/>
      <c r="AE43" s="21"/>
      <c r="AF43" s="259" t="s">
        <v>231</v>
      </c>
      <c r="AG43" s="717"/>
      <c r="AH43" s="718"/>
      <c r="AI43" s="50"/>
      <c r="AJ43" s="20"/>
      <c r="AK43" s="17"/>
      <c r="AL43" s="17"/>
      <c r="AM43" s="17"/>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ht="5.25" customHeight="1">
      <c r="A44" s="17"/>
      <c r="B44" s="23"/>
      <c r="C44" s="57"/>
      <c r="D44" s="98"/>
      <c r="E44" s="261"/>
      <c r="F44" s="262"/>
      <c r="G44" s="262"/>
      <c r="H44" s="262"/>
      <c r="I44" s="262"/>
      <c r="J44" s="262"/>
      <c r="K44" s="262"/>
      <c r="L44" s="262"/>
      <c r="M44" s="262"/>
      <c r="N44" s="262"/>
      <c r="O44" s="262"/>
      <c r="P44" s="262"/>
      <c r="Q44" s="262"/>
      <c r="R44" s="343"/>
      <c r="S44" s="343"/>
      <c r="T44" s="25"/>
      <c r="U44" s="261"/>
      <c r="V44" s="261"/>
      <c r="W44" s="261"/>
      <c r="X44" s="261"/>
      <c r="Y44" s="261"/>
      <c r="Z44" s="261"/>
      <c r="AA44" s="261"/>
      <c r="AB44" s="261"/>
      <c r="AC44" s="261"/>
      <c r="AD44" s="21"/>
      <c r="AE44" s="21"/>
      <c r="AF44" s="259"/>
      <c r="AG44" s="263"/>
      <c r="AH44" s="263"/>
      <c r="AI44" s="50"/>
      <c r="AJ44" s="20"/>
      <c r="AK44" s="17"/>
      <c r="AL44" s="17"/>
      <c r="AM44" s="17"/>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12.75" customHeight="1">
      <c r="A45" s="17"/>
      <c r="B45" s="23"/>
      <c r="C45" s="57"/>
      <c r="D45" s="98"/>
      <c r="E45" s="261"/>
      <c r="F45" s="262"/>
      <c r="G45" s="262"/>
      <c r="H45" s="262"/>
      <c r="I45" s="262"/>
      <c r="J45" s="262"/>
      <c r="K45" s="262"/>
      <c r="L45" s="262"/>
      <c r="M45" s="262"/>
      <c r="N45" s="262"/>
      <c r="O45" s="262"/>
      <c r="P45" s="262"/>
      <c r="Q45" s="262"/>
      <c r="R45" s="343"/>
      <c r="S45" s="260"/>
      <c r="T45" s="25"/>
      <c r="U45" s="793" t="s">
        <v>235</v>
      </c>
      <c r="V45" s="793"/>
      <c r="W45" s="793"/>
      <c r="X45" s="793"/>
      <c r="Y45" s="793"/>
      <c r="Z45" s="793"/>
      <c r="AA45" s="793"/>
      <c r="AB45" s="793"/>
      <c r="AC45" s="793"/>
      <c r="AD45" s="21"/>
      <c r="AE45" s="21"/>
      <c r="AF45" s="259" t="s">
        <v>231</v>
      </c>
      <c r="AG45" s="717"/>
      <c r="AH45" s="718"/>
      <c r="AI45" s="50"/>
      <c r="AJ45" s="20"/>
      <c r="AK45" s="17"/>
      <c r="AL45" s="17"/>
      <c r="AM45" s="17"/>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12.75" customHeight="1">
      <c r="A46" s="17"/>
      <c r="B46" s="23"/>
      <c r="C46" s="54"/>
      <c r="D46" s="98"/>
      <c r="E46" s="21"/>
      <c r="F46" s="55"/>
      <c r="G46" s="39"/>
      <c r="H46" s="39"/>
      <c r="I46" s="39"/>
      <c r="J46" s="39"/>
      <c r="K46" s="39"/>
      <c r="L46" s="39"/>
      <c r="M46" s="39"/>
      <c r="N46" s="39"/>
      <c r="O46" s="39"/>
      <c r="P46" s="39"/>
      <c r="Q46" s="39"/>
      <c r="R46" s="94"/>
      <c r="S46" s="258"/>
      <c r="T46" s="21"/>
      <c r="U46" s="96"/>
      <c r="V46" s="96"/>
      <c r="W46" s="96"/>
      <c r="X46" s="96"/>
      <c r="Y46" s="96"/>
      <c r="Z46" s="96"/>
      <c r="AA46" s="96"/>
      <c r="AB46" s="96"/>
      <c r="AC46" s="96"/>
      <c r="AD46" s="96"/>
      <c r="AE46" s="96"/>
      <c r="AF46" s="96"/>
      <c r="AG46" s="96"/>
      <c r="AH46" s="94"/>
      <c r="AI46" s="50"/>
      <c r="AJ46" s="20"/>
      <c r="AK46" s="17"/>
      <c r="AL46" s="17"/>
      <c r="AM46" s="17"/>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12.75" customHeight="1">
      <c r="A47" s="17"/>
      <c r="B47" s="23"/>
      <c r="C47" s="714" t="s">
        <v>484</v>
      </c>
      <c r="D47" s="715"/>
      <c r="E47" s="715"/>
      <c r="F47" s="715"/>
      <c r="G47" s="715"/>
      <c r="H47" s="715"/>
      <c r="I47" s="715"/>
      <c r="J47" s="716"/>
      <c r="K47" s="51"/>
      <c r="L47" s="21"/>
      <c r="M47" s="24"/>
      <c r="N47" s="717"/>
      <c r="O47" s="718"/>
      <c r="P47" s="717"/>
      <c r="Q47" s="719"/>
      <c r="R47" s="719"/>
      <c r="S47" s="719"/>
      <c r="T47" s="719"/>
      <c r="U47" s="719"/>
      <c r="V47" s="719"/>
      <c r="W47" s="719"/>
      <c r="X47" s="719"/>
      <c r="Y47" s="719"/>
      <c r="Z47" s="719"/>
      <c r="AA47" s="718"/>
      <c r="AB47" s="10"/>
      <c r="AC47" s="10"/>
      <c r="AD47" s="10"/>
      <c r="AE47" s="10"/>
      <c r="AF47" s="52" t="s">
        <v>229</v>
      </c>
      <c r="AG47" s="720" t="str">
        <f>IF(N47=0,"",VLOOKUP(N47,C$141:E$142,3,FALSE))</f>
        <v/>
      </c>
      <c r="AH47" s="721"/>
      <c r="AI47" s="50"/>
      <c r="AJ47" s="20"/>
      <c r="AK47" s="17"/>
      <c r="AL47" s="17"/>
      <c r="AM47" s="17"/>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5.15" customHeight="1">
      <c r="A48" s="17"/>
      <c r="B48" s="23"/>
      <c r="C48" s="21"/>
      <c r="D48" s="56"/>
      <c r="E48" s="56"/>
      <c r="F48" s="56"/>
      <c r="G48" s="56"/>
      <c r="H48" s="21"/>
      <c r="I48" s="10"/>
      <c r="J48" s="10"/>
      <c r="K48" s="21"/>
      <c r="L48" s="21"/>
      <c r="M48" s="21"/>
      <c r="N48" s="21"/>
      <c r="O48" s="10"/>
      <c r="P48" s="10"/>
      <c r="Q48" s="10"/>
      <c r="R48" s="10"/>
      <c r="S48" s="10"/>
      <c r="T48" s="10"/>
      <c r="U48" s="10"/>
      <c r="V48" s="10"/>
      <c r="W48" s="10"/>
      <c r="X48" s="10"/>
      <c r="Y48" s="10"/>
      <c r="Z48" s="10"/>
      <c r="AA48" s="21"/>
      <c r="AB48" s="21"/>
      <c r="AC48" s="21"/>
      <c r="AD48" s="21"/>
      <c r="AE48" s="21"/>
      <c r="AF48" s="21"/>
      <c r="AG48" s="21"/>
      <c r="AH48" s="21"/>
      <c r="AI48" s="50"/>
      <c r="AJ48" s="20"/>
      <c r="AK48" s="17"/>
      <c r="AL48" s="17"/>
      <c r="AM48" s="17"/>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12.75" customHeight="1">
      <c r="A49" s="17"/>
      <c r="B49" s="23"/>
      <c r="C49" s="21"/>
      <c r="D49" s="53"/>
      <c r="E49" s="10"/>
      <c r="F49" s="722" t="s">
        <v>627</v>
      </c>
      <c r="G49" s="722"/>
      <c r="H49" s="722"/>
      <c r="I49" s="722"/>
      <c r="J49" s="722"/>
      <c r="K49" s="722"/>
      <c r="L49" s="722"/>
      <c r="M49" s="722"/>
      <c r="N49" s="722"/>
      <c r="O49" s="722"/>
      <c r="P49" s="298"/>
      <c r="Q49" s="298"/>
      <c r="R49" s="21"/>
      <c r="S49" s="260"/>
      <c r="T49" s="25"/>
      <c r="U49" s="641" t="s">
        <v>230</v>
      </c>
      <c r="V49" s="641"/>
      <c r="W49" s="641"/>
      <c r="X49" s="641"/>
      <c r="Y49" s="641"/>
      <c r="Z49" s="641"/>
      <c r="AA49" s="641"/>
      <c r="AB49" s="641"/>
      <c r="AC49" s="641"/>
      <c r="AD49" s="21"/>
      <c r="AE49" s="21"/>
      <c r="AF49" s="259" t="s">
        <v>231</v>
      </c>
      <c r="AG49" s="717"/>
      <c r="AH49" s="718"/>
      <c r="AI49" s="50"/>
      <c r="AJ49" s="20"/>
      <c r="AK49" s="17"/>
      <c r="AL49" s="17"/>
      <c r="AM49" s="17"/>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ht="5.25" customHeight="1">
      <c r="A50" s="17"/>
      <c r="B50" s="23"/>
      <c r="C50" s="21"/>
      <c r="D50" s="98"/>
      <c r="E50" s="261"/>
      <c r="F50" s="262"/>
      <c r="G50" s="262"/>
      <c r="H50" s="262"/>
      <c r="I50" s="262"/>
      <c r="J50" s="262"/>
      <c r="K50" s="262"/>
      <c r="L50" s="262"/>
      <c r="M50" s="262"/>
      <c r="N50" s="262"/>
      <c r="O50" s="262"/>
      <c r="P50" s="298"/>
      <c r="Q50" s="298"/>
      <c r="R50" s="21"/>
      <c r="S50" s="263"/>
      <c r="T50" s="25"/>
      <c r="U50" s="28"/>
      <c r="V50" s="28"/>
      <c r="W50" s="28"/>
      <c r="X50" s="259"/>
      <c r="Y50" s="98"/>
      <c r="Z50" s="98"/>
      <c r="AA50" s="98"/>
      <c r="AB50" s="98"/>
      <c r="AC50" s="98"/>
      <c r="AD50" s="98"/>
      <c r="AE50" s="98"/>
      <c r="AF50" s="98"/>
      <c r="AG50" s="98"/>
      <c r="AH50" s="98"/>
      <c r="AI50" s="50"/>
      <c r="AJ50" s="20"/>
      <c r="AK50" s="17"/>
      <c r="AL50" s="17"/>
      <c r="AM50" s="17"/>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ht="12.75" customHeight="1">
      <c r="A51" s="17"/>
      <c r="B51" s="23"/>
      <c r="C51" s="21"/>
      <c r="D51" s="98"/>
      <c r="E51" s="261"/>
      <c r="F51" s="262"/>
      <c r="G51" s="262"/>
      <c r="H51" s="262"/>
      <c r="I51" s="262"/>
      <c r="J51" s="262"/>
      <c r="K51" s="262"/>
      <c r="L51" s="262"/>
      <c r="M51" s="262"/>
      <c r="N51" s="262"/>
      <c r="O51" s="262"/>
      <c r="P51" s="298"/>
      <c r="Q51" s="298"/>
      <c r="R51" s="21"/>
      <c r="S51" s="263"/>
      <c r="T51" s="25"/>
      <c r="U51" s="28"/>
      <c r="V51" s="28"/>
      <c r="W51" s="28"/>
      <c r="X51" s="259" t="s">
        <v>628</v>
      </c>
      <c r="Y51" s="717"/>
      <c r="Z51" s="719"/>
      <c r="AA51" s="719"/>
      <c r="AB51" s="719"/>
      <c r="AC51" s="719"/>
      <c r="AD51" s="719"/>
      <c r="AE51" s="719"/>
      <c r="AF51" s="719"/>
      <c r="AG51" s="719"/>
      <c r="AH51" s="718"/>
      <c r="AI51" s="50"/>
      <c r="AJ51" s="20"/>
      <c r="AK51" s="17"/>
      <c r="AL51" s="17"/>
      <c r="AM51" s="17"/>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ht="5.25" customHeight="1">
      <c r="A52" s="17"/>
      <c r="B52" s="23"/>
      <c r="C52" s="21"/>
      <c r="D52" s="98"/>
      <c r="E52" s="266"/>
      <c r="F52" s="267"/>
      <c r="G52" s="267"/>
      <c r="H52" s="267"/>
      <c r="I52" s="267"/>
      <c r="J52" s="267"/>
      <c r="K52" s="267"/>
      <c r="L52" s="267"/>
      <c r="M52" s="267"/>
      <c r="N52" s="267"/>
      <c r="O52" s="267"/>
      <c r="P52" s="298"/>
      <c r="Q52" s="298"/>
      <c r="R52" s="21"/>
      <c r="S52" s="263"/>
      <c r="T52" s="25"/>
      <c r="U52" s="28"/>
      <c r="V52" s="28"/>
      <c r="W52" s="28"/>
      <c r="X52" s="268"/>
      <c r="Y52" s="98"/>
      <c r="Z52" s="98"/>
      <c r="AA52" s="98"/>
      <c r="AB52" s="98"/>
      <c r="AC52" s="98"/>
      <c r="AD52" s="98"/>
      <c r="AE52" s="98"/>
      <c r="AF52" s="98"/>
      <c r="AG52" s="98"/>
      <c r="AH52" s="98"/>
      <c r="AI52" s="50"/>
      <c r="AJ52" s="20"/>
      <c r="AK52" s="17"/>
      <c r="AL52" s="17"/>
      <c r="AM52" s="17"/>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ht="12.75" customHeight="1">
      <c r="A53" s="17"/>
      <c r="B53" s="23"/>
      <c r="C53" s="21"/>
      <c r="D53" s="98"/>
      <c r="E53" s="266"/>
      <c r="F53" s="267"/>
      <c r="G53" s="267"/>
      <c r="H53" s="267"/>
      <c r="I53" s="267"/>
      <c r="J53" s="267"/>
      <c r="K53" s="267"/>
      <c r="L53" s="267"/>
      <c r="M53" s="267"/>
      <c r="N53" s="267"/>
      <c r="O53" s="267"/>
      <c r="P53" s="298"/>
      <c r="Q53" s="298"/>
      <c r="R53" s="21"/>
      <c r="S53" s="263"/>
      <c r="T53" s="25"/>
      <c r="U53" s="28"/>
      <c r="V53" s="28"/>
      <c r="W53" s="28"/>
      <c r="X53" s="355" t="s">
        <v>674</v>
      </c>
      <c r="Y53" s="690"/>
      <c r="Z53" s="691"/>
      <c r="AA53" s="691"/>
      <c r="AB53" s="691"/>
      <c r="AC53" s="691"/>
      <c r="AD53" s="691"/>
      <c r="AE53" s="691"/>
      <c r="AF53" s="691"/>
      <c r="AG53" s="691"/>
      <c r="AH53" s="692"/>
      <c r="AI53" s="50"/>
      <c r="AJ53" s="20"/>
      <c r="AK53" s="17"/>
      <c r="AL53" s="17"/>
      <c r="AM53" s="17"/>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ht="11.5" customHeight="1">
      <c r="A54" s="17"/>
      <c r="B54" s="23"/>
      <c r="C54" s="21"/>
      <c r="D54" s="56"/>
      <c r="E54" s="56"/>
      <c r="F54" s="56"/>
      <c r="G54" s="56"/>
      <c r="H54" s="21"/>
      <c r="I54" s="10"/>
      <c r="J54" s="10"/>
      <c r="K54" s="21"/>
      <c r="L54" s="21"/>
      <c r="M54" s="21"/>
      <c r="N54" s="21"/>
      <c r="O54" s="34"/>
      <c r="P54" s="21"/>
      <c r="Q54" s="21"/>
      <c r="R54" s="21"/>
      <c r="S54" s="21"/>
      <c r="T54" s="21"/>
      <c r="U54" s="21"/>
      <c r="V54" s="21"/>
      <c r="W54" s="21"/>
      <c r="X54" s="21"/>
      <c r="Y54" s="21"/>
      <c r="Z54" s="21"/>
      <c r="AA54" s="21"/>
      <c r="AB54" s="21"/>
      <c r="AC54" s="21"/>
      <c r="AD54" s="21"/>
      <c r="AE54" s="21"/>
      <c r="AF54" s="21"/>
      <c r="AG54" s="21"/>
      <c r="AH54" s="21"/>
      <c r="AI54" s="50"/>
      <c r="AJ54" s="20"/>
      <c r="AK54" s="17"/>
      <c r="AL54" s="17"/>
      <c r="AM54" s="17"/>
      <c r="AN54" s="17"/>
      <c r="AO54" s="17"/>
      <c r="AP54" s="17"/>
      <c r="AQ54" s="17"/>
      <c r="AR54" s="17"/>
      <c r="AS54" s="17"/>
      <c r="AT54" s="17"/>
      <c r="AU54" s="17"/>
      <c r="AV54" s="17"/>
      <c r="AW54" s="17"/>
      <c r="AX54" s="17"/>
      <c r="AY54" s="4"/>
      <c r="AZ54" s="17"/>
      <c r="BA54" s="17"/>
      <c r="BB54" s="17"/>
      <c r="BC54" s="17"/>
      <c r="BD54" s="17"/>
      <c r="BE54" s="4"/>
      <c r="BF54" s="4"/>
      <c r="BG54" s="4"/>
      <c r="BH54" s="4"/>
      <c r="BI54" s="4"/>
      <c r="BJ54" s="4"/>
      <c r="BK54" s="4"/>
      <c r="BL54" s="4"/>
      <c r="BM54" s="4"/>
      <c r="BN54" s="4"/>
      <c r="BO54" s="4"/>
      <c r="BP54" s="4"/>
      <c r="BQ54" s="4"/>
      <c r="BR54" s="4"/>
      <c r="BS54" s="4"/>
      <c r="BT54" s="4"/>
      <c r="BU54" s="4"/>
      <c r="BV54" s="4"/>
      <c r="BW54" s="4"/>
      <c r="BX54" s="4"/>
      <c r="BY54" s="4"/>
      <c r="BZ54" s="4"/>
    </row>
    <row r="55" spans="1:78" ht="12.75" customHeight="1">
      <c r="A55" s="17"/>
      <c r="B55" s="23"/>
      <c r="C55" s="714" t="s">
        <v>485</v>
      </c>
      <c r="D55" s="715"/>
      <c r="E55" s="715"/>
      <c r="F55" s="715"/>
      <c r="G55" s="715"/>
      <c r="H55" s="715"/>
      <c r="I55" s="715"/>
      <c r="J55" s="716"/>
      <c r="K55" s="51"/>
      <c r="L55" s="21"/>
      <c r="M55" s="24"/>
      <c r="N55" s="717"/>
      <c r="O55" s="718"/>
      <c r="P55" s="717"/>
      <c r="Q55" s="719"/>
      <c r="R55" s="719"/>
      <c r="S55" s="719"/>
      <c r="T55" s="719"/>
      <c r="U55" s="719"/>
      <c r="V55" s="719"/>
      <c r="W55" s="719"/>
      <c r="X55" s="719"/>
      <c r="Y55" s="719"/>
      <c r="Z55" s="719"/>
      <c r="AA55" s="718"/>
      <c r="AB55" s="47"/>
      <c r="AC55" s="10"/>
      <c r="AD55" s="10"/>
      <c r="AE55" s="10"/>
      <c r="AF55" s="52" t="s">
        <v>229</v>
      </c>
      <c r="AG55" s="720" t="str">
        <f>IF(N55=0,"",VLOOKUP(N55,C$141:E$142,3,FALSE))</f>
        <v/>
      </c>
      <c r="AH55" s="721"/>
      <c r="AI55" s="50"/>
      <c r="AJ55" s="20"/>
      <c r="AK55" s="17"/>
      <c r="AL55" s="17"/>
      <c r="AM55" s="17"/>
      <c r="AN55" s="17"/>
      <c r="AO55" s="17"/>
      <c r="AP55" s="17"/>
      <c r="AQ55" s="17"/>
      <c r="AR55" s="17"/>
      <c r="AS55" s="17"/>
      <c r="AT55" s="17"/>
      <c r="AU55" s="17"/>
      <c r="AV55" s="17"/>
      <c r="AW55" s="17"/>
      <c r="AX55" s="17"/>
      <c r="AY55" s="17"/>
      <c r="AZ55" s="17"/>
      <c r="BA55" s="17"/>
      <c r="BB55" s="17"/>
      <c r="BC55" s="17"/>
      <c r="BD55" s="17"/>
      <c r="BE55" s="4"/>
      <c r="BF55" s="4"/>
      <c r="BG55" s="4"/>
      <c r="BH55" s="4"/>
      <c r="BI55" s="4"/>
      <c r="BJ55" s="4"/>
      <c r="BK55" s="4"/>
      <c r="BL55" s="4"/>
      <c r="BM55" s="4"/>
      <c r="BN55" s="4"/>
      <c r="BO55" s="4"/>
      <c r="BP55" s="4"/>
      <c r="BQ55" s="4"/>
      <c r="BR55" s="4"/>
      <c r="BS55" s="4"/>
      <c r="BT55" s="4"/>
      <c r="BU55" s="4"/>
      <c r="BV55" s="4"/>
      <c r="BW55" s="4"/>
      <c r="BX55" s="4"/>
      <c r="BY55" s="4"/>
      <c r="BZ55" s="4"/>
    </row>
    <row r="56" spans="1:78" ht="5.15" customHeight="1">
      <c r="A56" s="17"/>
      <c r="B56" s="23"/>
      <c r="C56" s="21"/>
      <c r="D56" s="56"/>
      <c r="E56" s="56"/>
      <c r="F56" s="56"/>
      <c r="G56" s="56"/>
      <c r="H56" s="21"/>
      <c r="I56" s="10"/>
      <c r="J56" s="10"/>
      <c r="K56" s="21"/>
      <c r="L56" s="21"/>
      <c r="M56" s="21"/>
      <c r="N56" s="21"/>
      <c r="O56" s="34"/>
      <c r="P56" s="10"/>
      <c r="Q56" s="10"/>
      <c r="R56" s="10"/>
      <c r="S56" s="10"/>
      <c r="T56" s="10"/>
      <c r="U56" s="10"/>
      <c r="V56" s="10"/>
      <c r="W56" s="10"/>
      <c r="X56" s="10"/>
      <c r="Y56" s="10"/>
      <c r="Z56" s="10"/>
      <c r="AA56" s="10"/>
      <c r="AB56" s="10"/>
      <c r="AC56" s="21"/>
      <c r="AD56" s="21"/>
      <c r="AE56" s="21"/>
      <c r="AF56" s="21"/>
      <c r="AG56" s="21"/>
      <c r="AH56" s="21"/>
      <c r="AI56" s="50"/>
      <c r="AJ56" s="20"/>
      <c r="AK56" s="17"/>
      <c r="AL56" s="17"/>
      <c r="AM56" s="17"/>
      <c r="AN56" s="17"/>
      <c r="AO56" s="17"/>
      <c r="AP56" s="17"/>
      <c r="AQ56" s="17"/>
      <c r="AR56" s="17"/>
      <c r="AS56" s="17"/>
      <c r="AT56" s="17"/>
      <c r="AU56" s="17"/>
      <c r="AV56" s="17"/>
      <c r="AW56" s="17"/>
      <c r="AX56" s="17"/>
      <c r="AY56" s="17"/>
      <c r="AZ56" s="17"/>
      <c r="BA56" s="17"/>
      <c r="BB56" s="17"/>
      <c r="BC56" s="17"/>
      <c r="BD56" s="17"/>
      <c r="BE56" s="4"/>
      <c r="BF56" s="4"/>
      <c r="BG56" s="4"/>
      <c r="BH56" s="4"/>
      <c r="BI56" s="4"/>
      <c r="BJ56" s="4"/>
      <c r="BK56" s="4"/>
      <c r="BL56" s="4"/>
      <c r="BM56" s="4"/>
      <c r="BN56" s="4"/>
      <c r="BO56" s="4"/>
      <c r="BP56" s="4"/>
      <c r="BQ56" s="4"/>
      <c r="BR56" s="4"/>
      <c r="BS56" s="4"/>
      <c r="BT56" s="4"/>
      <c r="BU56" s="4"/>
      <c r="BV56" s="4"/>
      <c r="BW56" s="4"/>
      <c r="BX56" s="4"/>
      <c r="BY56" s="4"/>
      <c r="BZ56" s="4"/>
    </row>
    <row r="57" spans="1:78" ht="12.75" customHeight="1">
      <c r="A57" s="17"/>
      <c r="B57" s="23"/>
      <c r="C57" s="21"/>
      <c r="D57" s="53"/>
      <c r="E57" s="10"/>
      <c r="F57" s="722" t="s">
        <v>458</v>
      </c>
      <c r="G57" s="722"/>
      <c r="H57" s="722"/>
      <c r="I57" s="722"/>
      <c r="J57" s="722"/>
      <c r="K57" s="722"/>
      <c r="L57" s="722"/>
      <c r="M57" s="722"/>
      <c r="N57" s="722"/>
      <c r="O57" s="722"/>
      <c r="P57" s="722"/>
      <c r="Q57" s="722"/>
      <c r="R57" s="723"/>
      <c r="S57" s="260"/>
      <c r="T57" s="25"/>
      <c r="U57" s="641" t="s">
        <v>230</v>
      </c>
      <c r="V57" s="641"/>
      <c r="W57" s="641"/>
      <c r="X57" s="641"/>
      <c r="Y57" s="641"/>
      <c r="Z57" s="641"/>
      <c r="AA57" s="641"/>
      <c r="AB57" s="641"/>
      <c r="AC57" s="641"/>
      <c r="AD57" s="21"/>
      <c r="AE57" s="21"/>
      <c r="AF57" s="259" t="s">
        <v>231</v>
      </c>
      <c r="AG57" s="717"/>
      <c r="AH57" s="718"/>
      <c r="AI57" s="50"/>
      <c r="AJ57" s="20"/>
      <c r="AK57" s="17"/>
      <c r="AL57" s="17"/>
      <c r="AM57" s="17"/>
      <c r="AN57" s="17"/>
      <c r="AO57" s="17"/>
      <c r="AP57" s="17"/>
      <c r="AQ57" s="17"/>
      <c r="AR57" s="17"/>
      <c r="AS57" s="17"/>
      <c r="AT57" s="17"/>
      <c r="AU57" s="17"/>
      <c r="AV57" s="17"/>
      <c r="AW57" s="17"/>
      <c r="AX57" s="17"/>
      <c r="AY57" s="17"/>
      <c r="AZ57" s="17"/>
      <c r="BA57" s="17"/>
      <c r="BB57" s="17"/>
      <c r="BC57" s="17"/>
      <c r="BD57" s="17"/>
      <c r="BE57" s="4"/>
      <c r="BF57" s="4"/>
      <c r="BG57" s="4"/>
      <c r="BH57" s="4"/>
      <c r="BI57" s="4"/>
      <c r="BJ57" s="4"/>
      <c r="BK57" s="4"/>
      <c r="BL57" s="4"/>
      <c r="BM57" s="4"/>
      <c r="BN57" s="4"/>
      <c r="BO57" s="4"/>
      <c r="BP57" s="4"/>
      <c r="BQ57" s="4"/>
      <c r="BR57" s="4"/>
      <c r="BS57" s="4"/>
      <c r="BT57" s="4"/>
      <c r="BU57" s="4"/>
      <c r="BV57" s="4"/>
      <c r="BW57" s="4"/>
      <c r="BX57" s="4"/>
      <c r="BY57" s="4"/>
      <c r="BZ57" s="4"/>
    </row>
    <row r="58" spans="1:78" ht="5.25" customHeight="1">
      <c r="A58" s="17"/>
      <c r="B58" s="23"/>
      <c r="C58" s="21"/>
      <c r="D58" s="98"/>
      <c r="E58" s="261"/>
      <c r="F58" s="262"/>
      <c r="G58" s="262"/>
      <c r="H58" s="262"/>
      <c r="I58" s="262"/>
      <c r="J58" s="262"/>
      <c r="K58" s="262"/>
      <c r="L58" s="262"/>
      <c r="M58" s="262"/>
      <c r="N58" s="262"/>
      <c r="O58" s="262"/>
      <c r="P58" s="262"/>
      <c r="Q58" s="262"/>
      <c r="R58" s="343"/>
      <c r="S58" s="343"/>
      <c r="T58" s="261"/>
      <c r="U58" s="25"/>
      <c r="V58" s="28"/>
      <c r="W58" s="28"/>
      <c r="X58" s="28"/>
      <c r="Y58" s="28"/>
      <c r="Z58" s="28"/>
      <c r="AA58" s="28"/>
      <c r="AB58" s="28"/>
      <c r="AC58" s="28"/>
      <c r="AD58" s="21"/>
      <c r="AE58" s="21"/>
      <c r="AF58" s="259"/>
      <c r="AG58" s="90"/>
      <c r="AH58" s="90"/>
      <c r="AI58" s="50"/>
      <c r="AJ58" s="20"/>
      <c r="AK58" s="17"/>
      <c r="AL58" s="17"/>
      <c r="AM58" s="17"/>
      <c r="AN58" s="17"/>
      <c r="AO58" s="17"/>
      <c r="AP58" s="17"/>
      <c r="AQ58" s="17"/>
      <c r="AR58" s="17"/>
      <c r="AS58" s="17"/>
      <c r="AT58" s="17"/>
      <c r="AU58" s="17"/>
      <c r="AV58" s="17"/>
      <c r="AW58" s="17"/>
      <c r="AX58" s="17"/>
      <c r="AY58" s="17"/>
      <c r="AZ58" s="17"/>
      <c r="BA58" s="17"/>
      <c r="BB58" s="17"/>
      <c r="BC58" s="17"/>
      <c r="BD58" s="17"/>
      <c r="BE58" s="4"/>
      <c r="BF58" s="4"/>
      <c r="BG58" s="4"/>
      <c r="BH58" s="4"/>
      <c r="BI58" s="4"/>
      <c r="BJ58" s="4"/>
      <c r="BK58" s="4"/>
      <c r="BL58" s="4"/>
      <c r="BM58" s="4"/>
      <c r="BN58" s="4"/>
      <c r="BO58" s="4"/>
      <c r="BP58" s="4"/>
      <c r="BQ58" s="4"/>
      <c r="BR58" s="4"/>
      <c r="BS58" s="4"/>
      <c r="BT58" s="4"/>
      <c r="BU58" s="4"/>
      <c r="BV58" s="4"/>
      <c r="BW58" s="4"/>
      <c r="BX58" s="4"/>
      <c r="BY58" s="4"/>
      <c r="BZ58" s="4"/>
    </row>
    <row r="59" spans="1:78" ht="12.75" customHeight="1">
      <c r="A59" s="17"/>
      <c r="B59" s="23"/>
      <c r="C59" s="21"/>
      <c r="D59" s="98"/>
      <c r="E59" s="261"/>
      <c r="F59" s="262"/>
      <c r="G59" s="262"/>
      <c r="H59" s="262"/>
      <c r="I59" s="262"/>
      <c r="J59" s="262"/>
      <c r="K59" s="262"/>
      <c r="L59" s="262"/>
      <c r="M59" s="262"/>
      <c r="N59" s="262"/>
      <c r="O59" s="262"/>
      <c r="P59" s="262"/>
      <c r="Q59" s="262"/>
      <c r="R59" s="343"/>
      <c r="S59" s="53"/>
      <c r="T59" s="10"/>
      <c r="U59" s="25" t="str">
        <f>IF(AB28="Use Base Building N/E System","Water Heating System to be non-Electric/Gas","Electric/Gas Water Heating System is Allowed")</f>
        <v>Electric/Gas Water Heating System is Allowed</v>
      </c>
      <c r="V59" s="28"/>
      <c r="W59" s="28"/>
      <c r="X59" s="28"/>
      <c r="Y59" s="28"/>
      <c r="Z59" s="28"/>
      <c r="AA59" s="28"/>
      <c r="AB59" s="28"/>
      <c r="AC59" s="28"/>
      <c r="AD59" s="21"/>
      <c r="AE59" s="21"/>
      <c r="AF59" s="259"/>
      <c r="AG59" s="90"/>
      <c r="AH59" s="90"/>
      <c r="AI59" s="50"/>
      <c r="AJ59" s="20"/>
      <c r="AK59" s="17"/>
      <c r="AL59" s="17"/>
      <c r="AM59" s="17"/>
      <c r="AN59" s="17"/>
      <c r="AO59" s="17"/>
      <c r="AP59" s="17"/>
      <c r="AQ59" s="17"/>
      <c r="AR59" s="17"/>
      <c r="AS59" s="17"/>
      <c r="AT59" s="17"/>
      <c r="AU59" s="17"/>
      <c r="AV59" s="17"/>
      <c r="AW59" s="17"/>
      <c r="AX59" s="17"/>
      <c r="AY59" s="17"/>
      <c r="AZ59" s="17"/>
      <c r="BA59" s="17"/>
      <c r="BB59" s="17"/>
      <c r="BC59" s="17"/>
      <c r="BD59" s="17"/>
      <c r="BE59" s="4"/>
      <c r="BF59" s="4"/>
      <c r="BG59" s="4"/>
      <c r="BH59" s="4"/>
      <c r="BI59" s="4"/>
      <c r="BJ59" s="4"/>
      <c r="BK59" s="4"/>
      <c r="BL59" s="4"/>
      <c r="BM59" s="4"/>
      <c r="BN59" s="4"/>
      <c r="BO59" s="4"/>
      <c r="BP59" s="4"/>
      <c r="BQ59" s="4"/>
      <c r="BR59" s="4"/>
      <c r="BS59" s="4"/>
      <c r="BT59" s="4"/>
      <c r="BU59" s="4"/>
      <c r="BV59" s="4"/>
      <c r="BW59" s="4"/>
      <c r="BX59" s="4"/>
      <c r="BY59" s="4"/>
      <c r="BZ59" s="4"/>
    </row>
    <row r="60" spans="1:78" ht="5.15" customHeight="1" thickBot="1">
      <c r="A60" s="17"/>
      <c r="B60" s="23"/>
      <c r="C60" s="57"/>
      <c r="D60" s="98"/>
      <c r="E60" s="261"/>
      <c r="F60" s="257"/>
      <c r="G60" s="257"/>
      <c r="H60" s="257"/>
      <c r="I60" s="257"/>
      <c r="J60" s="257"/>
      <c r="K60" s="257"/>
      <c r="L60" s="257"/>
      <c r="M60" s="257"/>
      <c r="N60" s="257"/>
      <c r="O60" s="257"/>
      <c r="P60" s="257"/>
      <c r="Q60" s="39"/>
      <c r="R60" s="39"/>
      <c r="S60" s="98"/>
      <c r="T60" s="21"/>
      <c r="U60" s="58"/>
      <c r="V60" s="257"/>
      <c r="W60" s="257"/>
      <c r="X60" s="257"/>
      <c r="Y60" s="257"/>
      <c r="Z60" s="257"/>
      <c r="AA60" s="257"/>
      <c r="AB60" s="257"/>
      <c r="AC60" s="257"/>
      <c r="AD60" s="257"/>
      <c r="AE60" s="257"/>
      <c r="AF60" s="257"/>
      <c r="AG60" s="257"/>
      <c r="AH60" s="257"/>
      <c r="AI60" s="59"/>
      <c r="AJ60" s="60"/>
      <c r="AK60" s="17"/>
      <c r="AL60" s="17"/>
      <c r="AM60" s="17"/>
      <c r="AN60" s="17"/>
      <c r="AO60" s="17"/>
      <c r="AP60" s="17"/>
      <c r="AQ60" s="17"/>
      <c r="AR60" s="17"/>
      <c r="AS60" s="17"/>
      <c r="AT60" s="17"/>
      <c r="AU60" s="17"/>
      <c r="AV60" s="17"/>
      <c r="AW60" s="17"/>
      <c r="AX60" s="17"/>
      <c r="AY60" s="17"/>
      <c r="AZ60" s="17"/>
      <c r="BA60" s="17"/>
      <c r="BB60" s="17"/>
      <c r="BC60" s="17"/>
      <c r="BD60" s="17"/>
      <c r="BE60" s="4"/>
      <c r="BF60" s="4"/>
      <c r="BG60" s="4"/>
      <c r="BH60" s="4"/>
      <c r="BI60" s="4"/>
      <c r="BJ60" s="4"/>
      <c r="BK60" s="4"/>
      <c r="BL60" s="4"/>
      <c r="BM60" s="4"/>
      <c r="BN60" s="4"/>
      <c r="BO60" s="4"/>
      <c r="BP60" s="4"/>
      <c r="BQ60" s="4"/>
      <c r="BR60" s="4"/>
      <c r="BS60" s="4"/>
      <c r="BT60" s="4"/>
      <c r="BU60" s="4"/>
      <c r="BV60" s="4"/>
      <c r="BW60" s="4"/>
      <c r="BX60" s="4"/>
      <c r="BY60" s="4"/>
      <c r="BZ60" s="4"/>
    </row>
    <row r="61" spans="1:78" ht="11.5" customHeight="1">
      <c r="A61" s="17"/>
      <c r="B61" s="299"/>
      <c r="C61" s="300"/>
      <c r="D61" s="301"/>
      <c r="E61" s="302"/>
      <c r="F61" s="303"/>
      <c r="G61" s="303"/>
      <c r="H61" s="303"/>
      <c r="I61" s="303"/>
      <c r="J61" s="303"/>
      <c r="K61" s="303"/>
      <c r="L61" s="303"/>
      <c r="M61" s="303"/>
      <c r="N61" s="303"/>
      <c r="O61" s="303"/>
      <c r="P61" s="303"/>
      <c r="Q61" s="304"/>
      <c r="R61" s="304"/>
      <c r="S61" s="301"/>
      <c r="T61" s="305"/>
      <c r="U61" s="306"/>
      <c r="V61" s="303"/>
      <c r="W61" s="303"/>
      <c r="X61" s="303"/>
      <c r="Y61" s="303"/>
      <c r="Z61" s="303"/>
      <c r="AA61" s="303"/>
      <c r="AB61" s="303"/>
      <c r="AC61" s="303"/>
      <c r="AD61" s="303"/>
      <c r="AE61" s="303"/>
      <c r="AF61" s="303"/>
      <c r="AG61" s="303"/>
      <c r="AH61" s="303"/>
      <c r="AI61" s="21"/>
      <c r="AJ61" s="20"/>
      <c r="AK61" s="17"/>
      <c r="AL61" s="17"/>
      <c r="AM61" s="17"/>
      <c r="AN61" s="17"/>
      <c r="AO61" s="17"/>
      <c r="AP61" s="17"/>
      <c r="AQ61" s="17"/>
      <c r="AR61" s="17"/>
      <c r="AS61" s="17"/>
      <c r="AT61" s="17"/>
      <c r="AU61" s="17"/>
      <c r="AV61" s="17"/>
      <c r="AW61" s="17"/>
      <c r="AX61" s="17"/>
      <c r="AY61" s="17"/>
      <c r="AZ61" s="17"/>
      <c r="BA61" s="17"/>
      <c r="BB61" s="17"/>
      <c r="BC61" s="17"/>
      <c r="BD61" s="17"/>
      <c r="BE61" s="4"/>
      <c r="BF61" s="4"/>
      <c r="BG61" s="4"/>
      <c r="BH61" s="4"/>
      <c r="BI61" s="4"/>
      <c r="BJ61" s="4"/>
      <c r="BK61" s="4"/>
      <c r="BL61" s="4"/>
      <c r="BM61" s="4"/>
      <c r="BN61" s="4"/>
      <c r="BO61" s="4"/>
      <c r="BP61" s="4"/>
      <c r="BQ61" s="4"/>
      <c r="BR61" s="4"/>
      <c r="BS61" s="4"/>
      <c r="BT61" s="4"/>
      <c r="BU61" s="4"/>
      <c r="BV61" s="4"/>
      <c r="BW61" s="4"/>
      <c r="BX61" s="4"/>
      <c r="BY61" s="4"/>
      <c r="BZ61" s="4"/>
    </row>
    <row r="62" spans="1:78" ht="12.75" customHeight="1">
      <c r="A62" s="17"/>
      <c r="B62" s="307"/>
      <c r="C62" s="308" t="s">
        <v>629</v>
      </c>
      <c r="D62" s="116"/>
      <c r="E62" s="309"/>
      <c r="F62" s="309"/>
      <c r="G62" s="103"/>
      <c r="H62" s="103"/>
      <c r="I62" s="309"/>
      <c r="J62" s="309"/>
      <c r="K62" s="309"/>
      <c r="L62" s="309"/>
      <c r="M62" s="2"/>
      <c r="N62" s="2"/>
      <c r="O62" s="2"/>
      <c r="P62" s="2"/>
      <c r="Q62" s="2"/>
      <c r="R62" s="2"/>
      <c r="S62" s="2"/>
      <c r="T62" s="2"/>
      <c r="U62" s="2"/>
      <c r="V62" s="2"/>
      <c r="W62" s="309"/>
      <c r="X62" s="103"/>
      <c r="Y62" s="103"/>
      <c r="Z62" s="309"/>
      <c r="AA62" s="309"/>
      <c r="AB62" s="309"/>
      <c r="AC62" s="309"/>
      <c r="AD62" s="309"/>
      <c r="AE62" s="309"/>
      <c r="AF62" s="309"/>
      <c r="AG62" s="103"/>
      <c r="AH62" s="257"/>
      <c r="AI62" s="50"/>
      <c r="AJ62" s="20"/>
      <c r="AK62" s="17"/>
      <c r="AL62" s="17"/>
      <c r="AM62" s="17"/>
      <c r="AN62" s="17"/>
      <c r="AO62" s="17"/>
      <c r="AP62" s="17"/>
      <c r="AQ62" s="17"/>
      <c r="AR62" s="17"/>
      <c r="AS62" s="17"/>
      <c r="AT62" s="17"/>
      <c r="AU62" s="17"/>
      <c r="AV62" s="17"/>
      <c r="AW62" s="17"/>
      <c r="AX62" s="17"/>
      <c r="AY62" s="17"/>
      <c r="AZ62" s="17"/>
      <c r="BA62" s="17"/>
      <c r="BB62" s="17"/>
      <c r="BC62" s="17"/>
      <c r="BD62" s="17"/>
      <c r="BE62" s="4"/>
      <c r="BF62" s="4"/>
      <c r="BG62" s="4"/>
      <c r="BH62" s="4"/>
      <c r="BI62" s="4"/>
      <c r="BJ62" s="4"/>
      <c r="BK62" s="4"/>
      <c r="BL62" s="4"/>
      <c r="BM62" s="4"/>
      <c r="BN62" s="4"/>
      <c r="BO62" s="4"/>
      <c r="BP62" s="4"/>
      <c r="BQ62" s="4"/>
      <c r="BR62" s="4"/>
      <c r="BS62" s="4"/>
      <c r="BT62" s="4"/>
      <c r="BU62" s="4"/>
      <c r="BV62" s="4"/>
      <c r="BW62" s="4"/>
      <c r="BX62" s="4"/>
      <c r="BY62" s="4"/>
      <c r="BZ62" s="4"/>
    </row>
    <row r="63" spans="1:78" ht="5.15" customHeight="1">
      <c r="A63" s="17"/>
      <c r="B63" s="307"/>
      <c r="C63" s="309"/>
      <c r="D63" s="309"/>
      <c r="E63" s="309"/>
      <c r="F63" s="309"/>
      <c r="G63" s="103"/>
      <c r="H63" s="103"/>
      <c r="I63" s="309"/>
      <c r="J63" s="309"/>
      <c r="K63" s="309"/>
      <c r="L63" s="309"/>
      <c r="M63" s="309"/>
      <c r="N63" s="309"/>
      <c r="O63" s="309"/>
      <c r="P63" s="103"/>
      <c r="Q63" s="309"/>
      <c r="R63" s="309"/>
      <c r="S63" s="309"/>
      <c r="T63" s="310"/>
      <c r="U63" s="309"/>
      <c r="V63" s="309"/>
      <c r="W63" s="309"/>
      <c r="X63" s="103"/>
      <c r="Y63" s="103"/>
      <c r="Z63" s="309"/>
      <c r="AA63" s="309"/>
      <c r="AB63" s="309"/>
      <c r="AC63" s="309"/>
      <c r="AD63" s="309"/>
      <c r="AE63" s="309"/>
      <c r="AF63" s="309"/>
      <c r="AG63" s="103"/>
      <c r="AH63" s="257"/>
      <c r="AI63" s="50"/>
      <c r="AJ63" s="20"/>
      <c r="AK63" s="17"/>
      <c r="AL63" s="17"/>
      <c r="AM63" s="17"/>
      <c r="AN63" s="17"/>
      <c r="AO63" s="17"/>
      <c r="AP63" s="17"/>
      <c r="AQ63" s="17"/>
      <c r="AR63" s="17"/>
      <c r="AS63" s="17"/>
      <c r="AT63" s="17"/>
      <c r="AU63" s="17"/>
      <c r="AV63" s="17"/>
      <c r="AW63" s="17"/>
      <c r="AX63" s="17"/>
      <c r="AY63" s="17"/>
      <c r="AZ63" s="17"/>
      <c r="BA63" s="17"/>
      <c r="BB63" s="17"/>
      <c r="BC63" s="17"/>
      <c r="BD63" s="17"/>
      <c r="BE63" s="4"/>
      <c r="BF63" s="4"/>
      <c r="BG63" s="4"/>
      <c r="BH63" s="4"/>
      <c r="BI63" s="4"/>
      <c r="BJ63" s="4"/>
      <c r="BK63" s="4"/>
      <c r="BL63" s="4"/>
      <c r="BM63" s="4"/>
      <c r="BN63" s="4"/>
      <c r="BO63" s="4"/>
      <c r="BP63" s="4"/>
      <c r="BQ63" s="4"/>
      <c r="BR63" s="4"/>
      <c r="BS63" s="4"/>
      <c r="BT63" s="4"/>
      <c r="BU63" s="4"/>
      <c r="BV63" s="4"/>
      <c r="BW63" s="4"/>
      <c r="BX63" s="4"/>
      <c r="BY63" s="4"/>
      <c r="BZ63" s="4"/>
    </row>
    <row r="64" spans="1:78" ht="12.75" customHeight="1">
      <c r="A64" s="17"/>
      <c r="B64" s="307"/>
      <c r="C64" s="309" t="s">
        <v>630</v>
      </c>
      <c r="D64" s="2"/>
      <c r="E64" s="309"/>
      <c r="F64" s="2"/>
      <c r="G64" s="2"/>
      <c r="H64" s="311"/>
      <c r="I64" s="636" t="s">
        <v>631</v>
      </c>
      <c r="J64" s="636"/>
      <c r="K64" s="636"/>
      <c r="L64" s="636"/>
      <c r="M64" s="636"/>
      <c r="N64" s="636"/>
      <c r="O64" s="636"/>
      <c r="P64" s="636"/>
      <c r="Q64" s="636"/>
      <c r="R64" s="636"/>
      <c r="S64" s="312" t="s">
        <v>632</v>
      </c>
      <c r="T64" s="311"/>
      <c r="U64" s="636" t="s">
        <v>633</v>
      </c>
      <c r="V64" s="636"/>
      <c r="W64" s="636"/>
      <c r="X64" s="636"/>
      <c r="Y64" s="636"/>
      <c r="Z64" s="636"/>
      <c r="AA64" s="636"/>
      <c r="AB64" s="636"/>
      <c r="AC64" s="636"/>
      <c r="AD64" s="636"/>
      <c r="AE64" s="636"/>
      <c r="AF64" s="636"/>
      <c r="AG64" s="636"/>
      <c r="AH64" s="636"/>
      <c r="AI64" s="50"/>
      <c r="AJ64" s="20"/>
      <c r="AK64" s="17"/>
      <c r="AL64" s="17"/>
      <c r="AM64" s="17"/>
      <c r="AN64" s="17"/>
      <c r="AO64" s="17"/>
      <c r="AP64" s="17"/>
      <c r="AQ64" s="17"/>
      <c r="AR64" s="17"/>
      <c r="AS64" s="17"/>
      <c r="AT64" s="17"/>
      <c r="AU64" s="17"/>
      <c r="AV64" s="17"/>
      <c r="AW64" s="17"/>
      <c r="AX64" s="17"/>
      <c r="AY64" s="17"/>
      <c r="AZ64" s="17"/>
      <c r="BA64" s="17"/>
      <c r="BB64" s="17"/>
      <c r="BC64" s="17"/>
      <c r="BD64" s="17"/>
      <c r="BE64" s="4"/>
      <c r="BF64" s="4"/>
      <c r="BG64" s="4"/>
      <c r="BH64" s="4"/>
      <c r="BI64" s="4"/>
      <c r="BJ64" s="4"/>
      <c r="BK64" s="4"/>
      <c r="BL64" s="4"/>
      <c r="BM64" s="4"/>
      <c r="BN64" s="4"/>
      <c r="BO64" s="4"/>
      <c r="BP64" s="4"/>
      <c r="BQ64" s="4"/>
      <c r="BR64" s="4"/>
      <c r="BS64" s="4"/>
      <c r="BT64" s="4"/>
      <c r="BU64" s="4"/>
      <c r="BV64" s="4"/>
      <c r="BW64" s="4"/>
      <c r="BX64" s="4"/>
      <c r="BY64" s="4"/>
      <c r="BZ64" s="4"/>
    </row>
    <row r="65" spans="1:78" ht="12.75" customHeight="1">
      <c r="A65" s="17"/>
      <c r="B65" s="307"/>
      <c r="C65" s="2"/>
      <c r="D65" s="103"/>
      <c r="E65" s="309"/>
      <c r="F65" s="2"/>
      <c r="G65" s="2"/>
      <c r="H65" s="2"/>
      <c r="I65" s="636"/>
      <c r="J65" s="636"/>
      <c r="K65" s="636"/>
      <c r="L65" s="636"/>
      <c r="M65" s="636"/>
      <c r="N65" s="636"/>
      <c r="O65" s="636"/>
      <c r="P65" s="636"/>
      <c r="Q65" s="636"/>
      <c r="R65" s="636"/>
      <c r="S65" s="309"/>
      <c r="T65" s="310"/>
      <c r="U65" s="636"/>
      <c r="V65" s="636"/>
      <c r="W65" s="636"/>
      <c r="X65" s="636"/>
      <c r="Y65" s="636"/>
      <c r="Z65" s="636"/>
      <c r="AA65" s="636"/>
      <c r="AB65" s="636"/>
      <c r="AC65" s="636"/>
      <c r="AD65" s="636"/>
      <c r="AE65" s="636"/>
      <c r="AF65" s="636"/>
      <c r="AG65" s="636"/>
      <c r="AH65" s="636"/>
      <c r="AI65" s="50"/>
      <c r="AJ65" s="20"/>
      <c r="AK65" s="17"/>
      <c r="AL65" s="17"/>
      <c r="AM65" s="17"/>
      <c r="AN65" s="17"/>
      <c r="AO65" s="17"/>
      <c r="AP65" s="17"/>
      <c r="AQ65" s="17"/>
      <c r="AR65" s="17"/>
      <c r="AS65" s="17"/>
      <c r="AT65" s="17"/>
      <c r="AU65" s="17"/>
      <c r="AV65" s="17"/>
      <c r="AW65" s="17"/>
      <c r="AX65" s="17"/>
      <c r="AY65" s="17"/>
      <c r="AZ65" s="17"/>
      <c r="BA65" s="17"/>
      <c r="BB65" s="17"/>
      <c r="BC65" s="17"/>
      <c r="BD65" s="17"/>
      <c r="BE65" s="4"/>
      <c r="BF65" s="4"/>
      <c r="BG65" s="4"/>
      <c r="BH65" s="4"/>
      <c r="BI65" s="4"/>
      <c r="BJ65" s="4"/>
      <c r="BK65" s="4"/>
      <c r="BL65" s="4"/>
      <c r="BM65" s="4"/>
      <c r="BN65" s="4"/>
      <c r="BO65" s="4"/>
      <c r="BP65" s="4"/>
      <c r="BQ65" s="4"/>
      <c r="BR65" s="4"/>
      <c r="BS65" s="4"/>
      <c r="BT65" s="4"/>
      <c r="BU65" s="4"/>
      <c r="BV65" s="4"/>
      <c r="BW65" s="4"/>
      <c r="BX65" s="4"/>
      <c r="BY65" s="4"/>
      <c r="BZ65" s="4"/>
    </row>
    <row r="66" spans="1:78" ht="12.75" customHeight="1">
      <c r="A66" s="17"/>
      <c r="B66" s="307"/>
      <c r="C66" s="313"/>
      <c r="D66" s="309"/>
      <c r="E66" s="309"/>
      <c r="F66" s="309"/>
      <c r="G66" s="103"/>
      <c r="H66" s="103"/>
      <c r="I66" s="309"/>
      <c r="J66" s="309"/>
      <c r="K66" s="309"/>
      <c r="L66" s="309"/>
      <c r="M66" s="309"/>
      <c r="N66" s="309"/>
      <c r="O66" s="309"/>
      <c r="P66" s="103"/>
      <c r="Q66" s="309"/>
      <c r="R66" s="309"/>
      <c r="S66" s="309"/>
      <c r="T66" s="310"/>
      <c r="U66" s="309"/>
      <c r="V66" s="309"/>
      <c r="W66" s="309"/>
      <c r="X66" s="103"/>
      <c r="Y66" s="103"/>
      <c r="Z66" s="309"/>
      <c r="AA66" s="309"/>
      <c r="AB66" s="309"/>
      <c r="AC66" s="309"/>
      <c r="AD66" s="309"/>
      <c r="AE66" s="309"/>
      <c r="AF66" s="309"/>
      <c r="AG66" s="103"/>
      <c r="AH66" s="257"/>
      <c r="AI66" s="50"/>
      <c r="AJ66" s="20"/>
      <c r="AK66" s="17"/>
      <c r="AL66" s="17"/>
      <c r="AM66" s="17"/>
      <c r="AN66" s="17"/>
      <c r="AO66" s="17"/>
      <c r="AP66" s="17"/>
      <c r="AQ66" s="17"/>
      <c r="AR66" s="17"/>
      <c r="AS66" s="17"/>
      <c r="AT66" s="17"/>
      <c r="AU66" s="17"/>
      <c r="AV66" s="17"/>
      <c r="AW66" s="17"/>
      <c r="AX66" s="17"/>
      <c r="AY66" s="17"/>
      <c r="AZ66" s="17"/>
      <c r="BA66" s="17"/>
      <c r="BB66" s="17"/>
      <c r="BC66" s="17"/>
      <c r="BD66" s="17"/>
      <c r="BE66" s="4"/>
      <c r="BF66" s="4"/>
      <c r="BG66" s="4"/>
      <c r="BH66" s="4"/>
      <c r="BI66" s="4"/>
      <c r="BJ66" s="4"/>
      <c r="BK66" s="4"/>
      <c r="BL66" s="4"/>
      <c r="BM66" s="4"/>
      <c r="BN66" s="4"/>
      <c r="BO66" s="4"/>
      <c r="BP66" s="4"/>
      <c r="BQ66" s="4"/>
      <c r="BR66" s="4"/>
      <c r="BS66" s="4"/>
      <c r="BT66" s="4"/>
      <c r="BU66" s="4"/>
      <c r="BV66" s="4"/>
      <c r="BW66" s="4"/>
      <c r="BX66" s="4"/>
      <c r="BY66" s="4"/>
      <c r="BZ66" s="4"/>
    </row>
    <row r="67" spans="1:78" ht="12.75" customHeight="1">
      <c r="A67" s="17"/>
      <c r="B67" s="307"/>
      <c r="C67" s="188" t="s">
        <v>634</v>
      </c>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257"/>
      <c r="AI67" s="50"/>
      <c r="AJ67" s="20"/>
      <c r="AK67" s="17"/>
      <c r="AL67" s="17"/>
      <c r="AM67" s="17"/>
      <c r="AN67" s="17"/>
      <c r="AO67" s="17"/>
      <c r="AP67" s="17"/>
      <c r="AQ67" s="17"/>
      <c r="AR67" s="17"/>
      <c r="AS67" s="17"/>
      <c r="AT67" s="17"/>
      <c r="AU67" s="17"/>
      <c r="AV67" s="17"/>
      <c r="AW67" s="17"/>
      <c r="AX67" s="17"/>
      <c r="AY67" s="17"/>
      <c r="AZ67" s="17"/>
      <c r="BA67" s="17"/>
      <c r="BB67" s="17"/>
      <c r="BC67" s="17"/>
      <c r="BD67" s="17"/>
      <c r="BE67" s="4"/>
      <c r="BF67" s="4"/>
      <c r="BG67" s="4"/>
      <c r="BH67" s="4"/>
      <c r="BI67" s="4"/>
      <c r="BJ67" s="4"/>
      <c r="BK67" s="4"/>
      <c r="BL67" s="4"/>
      <c r="BM67" s="4"/>
      <c r="BN67" s="4"/>
      <c r="BO67" s="4"/>
      <c r="BP67" s="4"/>
      <c r="BQ67" s="4"/>
      <c r="BR67" s="4"/>
      <c r="BS67" s="4"/>
      <c r="BT67" s="4"/>
      <c r="BU67" s="4"/>
      <c r="BV67" s="4"/>
      <c r="BW67" s="4"/>
      <c r="BX67" s="4"/>
      <c r="BY67" s="4"/>
      <c r="BZ67" s="4"/>
    </row>
    <row r="68" spans="1:78" ht="5.15" customHeight="1">
      <c r="A68" s="17"/>
      <c r="B68" s="307"/>
      <c r="C68" s="309"/>
      <c r="D68" s="309"/>
      <c r="E68" s="103"/>
      <c r="F68" s="309"/>
      <c r="G68" s="103"/>
      <c r="H68" s="103"/>
      <c r="I68" s="309"/>
      <c r="J68" s="309"/>
      <c r="K68" s="309"/>
      <c r="L68" s="309"/>
      <c r="M68" s="309"/>
      <c r="N68" s="309"/>
      <c r="O68" s="103"/>
      <c r="P68" s="103"/>
      <c r="Q68" s="309"/>
      <c r="R68" s="309"/>
      <c r="S68" s="309"/>
      <c r="T68" s="310"/>
      <c r="U68" s="309"/>
      <c r="V68" s="309"/>
      <c r="W68" s="309"/>
      <c r="X68" s="103"/>
      <c r="Y68" s="103"/>
      <c r="Z68" s="309"/>
      <c r="AA68" s="309"/>
      <c r="AB68" s="309"/>
      <c r="AC68" s="309"/>
      <c r="AD68" s="309"/>
      <c r="AE68" s="309"/>
      <c r="AF68" s="309"/>
      <c r="AG68" s="103"/>
      <c r="AH68" s="257"/>
      <c r="AI68" s="50"/>
      <c r="AJ68" s="20"/>
      <c r="AK68" s="17"/>
      <c r="AL68" s="17"/>
      <c r="AM68" s="17"/>
      <c r="AN68" s="17"/>
      <c r="AO68" s="17"/>
      <c r="AP68" s="17"/>
      <c r="AQ68" s="17"/>
      <c r="AR68" s="17"/>
      <c r="AS68" s="17"/>
      <c r="AT68" s="17"/>
      <c r="AU68" s="17"/>
      <c r="AV68" s="17"/>
      <c r="AW68" s="17"/>
      <c r="AX68" s="17"/>
      <c r="AY68" s="17"/>
      <c r="AZ68" s="17"/>
      <c r="BA68" s="17"/>
      <c r="BB68" s="17"/>
      <c r="BC68" s="17"/>
      <c r="BD68" s="17"/>
      <c r="BE68" s="4"/>
      <c r="BF68" s="4"/>
      <c r="BG68" s="4"/>
      <c r="BH68" s="4"/>
      <c r="BI68" s="4"/>
      <c r="BJ68" s="4"/>
      <c r="BK68" s="4"/>
      <c r="BL68" s="4"/>
      <c r="BM68" s="4"/>
      <c r="BN68" s="4"/>
      <c r="BO68" s="4"/>
      <c r="BP68" s="4"/>
      <c r="BQ68" s="4"/>
      <c r="BR68" s="4"/>
      <c r="BS68" s="4"/>
      <c r="BT68" s="4"/>
      <c r="BU68" s="4"/>
      <c r="BV68" s="4"/>
      <c r="BW68" s="4"/>
      <c r="BX68" s="4"/>
      <c r="BY68" s="4"/>
      <c r="BZ68" s="4"/>
    </row>
    <row r="69" spans="1:78" ht="12.75" customHeight="1">
      <c r="A69" s="17"/>
      <c r="B69" s="307"/>
      <c r="C69" s="309"/>
      <c r="D69" s="805" t="s">
        <v>647</v>
      </c>
      <c r="E69" s="806"/>
      <c r="F69" s="806"/>
      <c r="G69" s="806"/>
      <c r="H69" s="806"/>
      <c r="I69" s="806"/>
      <c r="J69" s="807"/>
      <c r="K69" s="103"/>
      <c r="L69" s="309"/>
      <c r="M69" s="808" t="s">
        <v>635</v>
      </c>
      <c r="N69" s="806"/>
      <c r="O69" s="806"/>
      <c r="P69" s="806"/>
      <c r="Q69" s="806"/>
      <c r="R69" s="806"/>
      <c r="S69" s="806"/>
      <c r="T69" s="806"/>
      <c r="U69" s="806"/>
      <c r="V69" s="806"/>
      <c r="W69" s="806"/>
      <c r="X69" s="806"/>
      <c r="Y69" s="806"/>
      <c r="Z69" s="806"/>
      <c r="AA69" s="806"/>
      <c r="AB69" s="806"/>
      <c r="AC69" s="806"/>
      <c r="AD69" s="806"/>
      <c r="AE69" s="806"/>
      <c r="AF69" s="807"/>
      <c r="AG69" s="309"/>
      <c r="AH69" s="257"/>
      <c r="AI69" s="50"/>
      <c r="AJ69" s="20"/>
      <c r="AK69" s="17"/>
      <c r="AL69" s="17"/>
      <c r="AM69" s="17"/>
      <c r="AN69" s="17"/>
      <c r="AO69" s="17"/>
      <c r="AP69" s="17"/>
      <c r="AQ69" s="17"/>
      <c r="AR69" s="17"/>
      <c r="AS69" s="17"/>
      <c r="AT69" s="17"/>
      <c r="AU69" s="17"/>
      <c r="AV69" s="17"/>
      <c r="AW69" s="17"/>
      <c r="AX69" s="17"/>
      <c r="AY69" s="17"/>
      <c r="AZ69" s="17"/>
      <c r="BA69" s="17"/>
      <c r="BB69" s="17"/>
      <c r="BC69" s="17"/>
      <c r="BD69" s="17"/>
      <c r="BE69" s="4"/>
      <c r="BF69" s="4"/>
      <c r="BG69" s="4"/>
      <c r="BH69" s="4"/>
      <c r="BI69" s="4"/>
      <c r="BJ69" s="4"/>
      <c r="BK69" s="4"/>
      <c r="BL69" s="4"/>
      <c r="BM69" s="4"/>
      <c r="BN69" s="4"/>
      <c r="BO69" s="4"/>
      <c r="BP69" s="4"/>
      <c r="BQ69" s="4"/>
      <c r="BR69" s="4"/>
      <c r="BS69" s="4"/>
      <c r="BT69" s="4"/>
      <c r="BU69" s="4"/>
      <c r="BV69" s="4"/>
      <c r="BW69" s="4"/>
      <c r="BX69" s="4"/>
      <c r="BY69" s="4"/>
      <c r="BZ69" s="4"/>
    </row>
    <row r="70" spans="1:78" ht="12.75" customHeight="1">
      <c r="A70" s="17"/>
      <c r="B70" s="307"/>
      <c r="C70" s="309"/>
      <c r="D70" s="690"/>
      <c r="E70" s="691"/>
      <c r="F70" s="691"/>
      <c r="G70" s="691"/>
      <c r="H70" s="691"/>
      <c r="I70" s="691"/>
      <c r="J70" s="692"/>
      <c r="K70" s="103"/>
      <c r="L70" s="796"/>
      <c r="M70" s="797"/>
      <c r="N70" s="797"/>
      <c r="O70" s="797"/>
      <c r="P70" s="797"/>
      <c r="Q70" s="797"/>
      <c r="R70" s="797"/>
      <c r="S70" s="797"/>
      <c r="T70" s="797"/>
      <c r="U70" s="797"/>
      <c r="V70" s="797"/>
      <c r="W70" s="797"/>
      <c r="X70" s="797"/>
      <c r="Y70" s="797"/>
      <c r="Z70" s="797"/>
      <c r="AA70" s="797"/>
      <c r="AB70" s="797"/>
      <c r="AC70" s="797"/>
      <c r="AD70" s="797"/>
      <c r="AE70" s="797"/>
      <c r="AF70" s="797"/>
      <c r="AG70" s="798"/>
      <c r="AH70" s="257"/>
      <c r="AI70" s="50"/>
      <c r="AJ70" s="20"/>
      <c r="AK70" s="17"/>
      <c r="AL70" s="17"/>
      <c r="AM70" s="17"/>
      <c r="AN70" s="17"/>
      <c r="AO70" s="17"/>
      <c r="AP70" s="17"/>
      <c r="AQ70" s="17"/>
      <c r="AR70" s="17"/>
      <c r="AS70" s="17"/>
      <c r="AT70" s="17"/>
      <c r="AU70" s="17"/>
      <c r="AV70" s="17"/>
      <c r="AW70" s="17"/>
      <c r="AX70" s="17"/>
      <c r="AY70" s="17"/>
      <c r="AZ70" s="17"/>
      <c r="BA70" s="17"/>
      <c r="BB70" s="17"/>
      <c r="BC70" s="17"/>
      <c r="BD70" s="17"/>
      <c r="BE70" s="4"/>
      <c r="BF70" s="4"/>
      <c r="BG70" s="4"/>
      <c r="BH70" s="4"/>
      <c r="BI70" s="4"/>
      <c r="BJ70" s="4"/>
      <c r="BK70" s="4"/>
      <c r="BL70" s="4"/>
      <c r="BM70" s="4"/>
      <c r="BN70" s="4"/>
      <c r="BO70" s="4"/>
      <c r="BP70" s="4"/>
      <c r="BQ70" s="4"/>
      <c r="BR70" s="4"/>
      <c r="BS70" s="4"/>
      <c r="BT70" s="4"/>
      <c r="BU70" s="4"/>
      <c r="BV70" s="4"/>
      <c r="BW70" s="4"/>
      <c r="BX70" s="4"/>
      <c r="BY70" s="4"/>
      <c r="BZ70" s="4"/>
    </row>
    <row r="71" spans="1:78" ht="12.75" customHeight="1">
      <c r="A71" s="17"/>
      <c r="B71" s="307"/>
      <c r="C71" s="314"/>
      <c r="D71" s="690"/>
      <c r="E71" s="691"/>
      <c r="F71" s="691"/>
      <c r="G71" s="691"/>
      <c r="H71" s="691"/>
      <c r="I71" s="691"/>
      <c r="J71" s="692"/>
      <c r="K71" s="103"/>
      <c r="L71" s="796"/>
      <c r="M71" s="797"/>
      <c r="N71" s="797"/>
      <c r="O71" s="797"/>
      <c r="P71" s="797"/>
      <c r="Q71" s="797"/>
      <c r="R71" s="797"/>
      <c r="S71" s="797"/>
      <c r="T71" s="797"/>
      <c r="U71" s="797"/>
      <c r="V71" s="797"/>
      <c r="W71" s="797"/>
      <c r="X71" s="797"/>
      <c r="Y71" s="797"/>
      <c r="Z71" s="797"/>
      <c r="AA71" s="797"/>
      <c r="AB71" s="797"/>
      <c r="AC71" s="797"/>
      <c r="AD71" s="797"/>
      <c r="AE71" s="797"/>
      <c r="AF71" s="797"/>
      <c r="AG71" s="798"/>
      <c r="AH71" s="257"/>
      <c r="AI71" s="50"/>
      <c r="AJ71" s="20"/>
      <c r="AK71" s="17"/>
      <c r="AL71" s="17"/>
      <c r="AM71" s="17"/>
      <c r="AN71" s="17"/>
      <c r="AO71" s="17"/>
      <c r="AP71" s="17"/>
      <c r="AQ71" s="17"/>
      <c r="AR71" s="17"/>
      <c r="AS71" s="17"/>
      <c r="AT71" s="17"/>
      <c r="AU71" s="17"/>
      <c r="AV71" s="17"/>
      <c r="AW71" s="17"/>
      <c r="AX71" s="17"/>
      <c r="AY71" s="17"/>
      <c r="AZ71" s="17"/>
      <c r="BA71" s="17"/>
      <c r="BB71" s="17"/>
      <c r="BC71" s="17"/>
      <c r="BD71" s="17"/>
      <c r="BE71" s="4"/>
      <c r="BF71" s="4"/>
      <c r="BG71" s="4"/>
      <c r="BH71" s="4"/>
      <c r="BI71" s="4"/>
      <c r="BJ71" s="4"/>
      <c r="BK71" s="4"/>
      <c r="BL71" s="4"/>
      <c r="BM71" s="4"/>
      <c r="BN71" s="4"/>
      <c r="BO71" s="4"/>
      <c r="BP71" s="4"/>
      <c r="BQ71" s="4"/>
      <c r="BR71" s="4"/>
      <c r="BS71" s="4"/>
      <c r="BT71" s="4"/>
      <c r="BU71" s="4"/>
      <c r="BV71" s="4"/>
      <c r="BW71" s="4"/>
      <c r="BX71" s="4"/>
      <c r="BY71" s="4"/>
      <c r="BZ71" s="4"/>
    </row>
    <row r="72" spans="1:78" ht="12.75" customHeight="1">
      <c r="A72" s="17"/>
      <c r="B72" s="307"/>
      <c r="C72" s="314"/>
      <c r="D72" s="690"/>
      <c r="E72" s="691"/>
      <c r="F72" s="691"/>
      <c r="G72" s="691"/>
      <c r="H72" s="691"/>
      <c r="I72" s="691"/>
      <c r="J72" s="692"/>
      <c r="K72" s="103"/>
      <c r="L72" s="796"/>
      <c r="M72" s="797"/>
      <c r="N72" s="797"/>
      <c r="O72" s="797"/>
      <c r="P72" s="797"/>
      <c r="Q72" s="797"/>
      <c r="R72" s="797"/>
      <c r="S72" s="797"/>
      <c r="T72" s="797"/>
      <c r="U72" s="797"/>
      <c r="V72" s="797"/>
      <c r="W72" s="797"/>
      <c r="X72" s="797"/>
      <c r="Y72" s="797"/>
      <c r="Z72" s="797"/>
      <c r="AA72" s="797"/>
      <c r="AB72" s="797"/>
      <c r="AC72" s="797"/>
      <c r="AD72" s="797"/>
      <c r="AE72" s="797"/>
      <c r="AF72" s="797"/>
      <c r="AG72" s="798"/>
      <c r="AH72" s="257"/>
      <c r="AI72" s="50"/>
      <c r="AJ72" s="20"/>
      <c r="AK72" s="17"/>
      <c r="AL72" s="17"/>
      <c r="AM72" s="17"/>
      <c r="AN72" s="17"/>
      <c r="AO72" s="17"/>
      <c r="AP72" s="17"/>
      <c r="AQ72" s="17"/>
      <c r="AR72" s="17"/>
      <c r="AS72" s="17"/>
      <c r="AT72" s="17"/>
      <c r="AU72" s="17"/>
      <c r="AV72" s="17"/>
      <c r="AW72" s="17"/>
      <c r="AX72" s="17"/>
      <c r="AY72" s="17"/>
      <c r="AZ72" s="17"/>
      <c r="BA72" s="17"/>
      <c r="BB72" s="17"/>
      <c r="BC72" s="17"/>
      <c r="BD72" s="17"/>
      <c r="BE72" s="4"/>
      <c r="BF72" s="4"/>
      <c r="BG72" s="4"/>
      <c r="BH72" s="4"/>
      <c r="BI72" s="4"/>
      <c r="BJ72" s="4"/>
      <c r="BK72" s="4"/>
      <c r="BL72" s="4"/>
      <c r="BM72" s="4"/>
      <c r="BN72" s="4"/>
      <c r="BO72" s="4"/>
      <c r="BP72" s="4"/>
      <c r="BQ72" s="4"/>
      <c r="BR72" s="4"/>
      <c r="BS72" s="4"/>
      <c r="BT72" s="4"/>
      <c r="BU72" s="4"/>
      <c r="BV72" s="4"/>
      <c r="BW72" s="4"/>
      <c r="BX72" s="4"/>
      <c r="BY72" s="4"/>
      <c r="BZ72" s="4"/>
    </row>
    <row r="73" spans="1:78" ht="12.75" customHeight="1">
      <c r="A73" s="17"/>
      <c r="B73" s="307"/>
      <c r="C73" s="314"/>
      <c r="D73" s="690"/>
      <c r="E73" s="691"/>
      <c r="F73" s="691"/>
      <c r="G73" s="691"/>
      <c r="H73" s="691"/>
      <c r="I73" s="691"/>
      <c r="J73" s="692"/>
      <c r="K73" s="103"/>
      <c r="L73" s="796"/>
      <c r="M73" s="797"/>
      <c r="N73" s="797"/>
      <c r="O73" s="797"/>
      <c r="P73" s="797"/>
      <c r="Q73" s="797"/>
      <c r="R73" s="797"/>
      <c r="S73" s="797"/>
      <c r="T73" s="797"/>
      <c r="U73" s="797"/>
      <c r="V73" s="797"/>
      <c r="W73" s="797"/>
      <c r="X73" s="797"/>
      <c r="Y73" s="797"/>
      <c r="Z73" s="797"/>
      <c r="AA73" s="797"/>
      <c r="AB73" s="797"/>
      <c r="AC73" s="797"/>
      <c r="AD73" s="797"/>
      <c r="AE73" s="797"/>
      <c r="AF73" s="797"/>
      <c r="AG73" s="798"/>
      <c r="AH73" s="257"/>
      <c r="AI73" s="50"/>
      <c r="AJ73" s="20"/>
      <c r="AK73" s="17"/>
      <c r="AL73" s="17"/>
      <c r="AM73" s="17"/>
      <c r="AN73" s="17"/>
      <c r="AO73" s="17"/>
      <c r="AP73" s="17"/>
      <c r="AQ73" s="17"/>
      <c r="AR73" s="17"/>
      <c r="AS73" s="17"/>
      <c r="AT73" s="17"/>
      <c r="AU73" s="17"/>
      <c r="AV73" s="17"/>
      <c r="AW73" s="17"/>
      <c r="AX73" s="17"/>
      <c r="AY73" s="17"/>
      <c r="AZ73" s="17"/>
      <c r="BA73" s="17"/>
      <c r="BB73" s="17"/>
      <c r="BC73" s="17"/>
      <c r="BD73" s="17"/>
      <c r="BE73" s="4"/>
      <c r="BF73" s="4"/>
      <c r="BG73" s="4"/>
      <c r="BH73" s="4"/>
      <c r="BI73" s="4"/>
      <c r="BJ73" s="4"/>
      <c r="BK73" s="4"/>
      <c r="BL73" s="4"/>
      <c r="BM73" s="4"/>
      <c r="BN73" s="4"/>
      <c r="BO73" s="4"/>
      <c r="BP73" s="4"/>
      <c r="BQ73" s="4"/>
      <c r="BR73" s="4"/>
      <c r="BS73" s="4"/>
      <c r="BT73" s="4"/>
      <c r="BU73" s="4"/>
      <c r="BV73" s="4"/>
      <c r="BW73" s="4"/>
      <c r="BX73" s="4"/>
      <c r="BY73" s="4"/>
      <c r="BZ73" s="4"/>
    </row>
    <row r="74" spans="1:78" ht="12.75" customHeight="1">
      <c r="A74" s="17"/>
      <c r="B74" s="307"/>
      <c r="C74" s="314"/>
      <c r="D74" s="690"/>
      <c r="E74" s="691"/>
      <c r="F74" s="691"/>
      <c r="G74" s="691"/>
      <c r="H74" s="691"/>
      <c r="I74" s="691"/>
      <c r="J74" s="692"/>
      <c r="K74" s="103"/>
      <c r="L74" s="796"/>
      <c r="M74" s="797"/>
      <c r="N74" s="797"/>
      <c r="O74" s="797"/>
      <c r="P74" s="797"/>
      <c r="Q74" s="797"/>
      <c r="R74" s="797"/>
      <c r="S74" s="797"/>
      <c r="T74" s="797"/>
      <c r="U74" s="797"/>
      <c r="V74" s="797"/>
      <c r="W74" s="797"/>
      <c r="X74" s="797"/>
      <c r="Y74" s="797"/>
      <c r="Z74" s="797"/>
      <c r="AA74" s="797"/>
      <c r="AB74" s="797"/>
      <c r="AC74" s="797"/>
      <c r="AD74" s="797"/>
      <c r="AE74" s="797"/>
      <c r="AF74" s="797"/>
      <c r="AG74" s="798"/>
      <c r="AH74" s="257"/>
      <c r="AI74" s="50"/>
      <c r="AJ74" s="20"/>
      <c r="AK74" s="17"/>
      <c r="AL74" s="17"/>
      <c r="AM74" s="17"/>
      <c r="AN74" s="17"/>
      <c r="AO74" s="17"/>
      <c r="AP74" s="17"/>
      <c r="AQ74" s="17"/>
      <c r="AR74" s="17"/>
      <c r="AS74" s="17"/>
      <c r="AT74" s="17"/>
      <c r="AU74" s="17"/>
      <c r="AV74" s="17"/>
      <c r="AW74" s="17"/>
      <c r="AX74" s="17"/>
      <c r="AY74" s="17"/>
      <c r="AZ74" s="17"/>
      <c r="BA74" s="17"/>
      <c r="BB74" s="17"/>
      <c r="BC74" s="17"/>
      <c r="BD74" s="17"/>
      <c r="BE74" s="4"/>
      <c r="BF74" s="4"/>
      <c r="BG74" s="4"/>
      <c r="BH74" s="4"/>
      <c r="BI74" s="4"/>
      <c r="BJ74" s="4"/>
      <c r="BK74" s="4"/>
      <c r="BL74" s="4"/>
      <c r="BM74" s="4"/>
      <c r="BN74" s="4"/>
      <c r="BO74" s="4"/>
      <c r="BP74" s="4"/>
      <c r="BQ74" s="4"/>
      <c r="BR74" s="4"/>
      <c r="BS74" s="4"/>
      <c r="BT74" s="4"/>
      <c r="BU74" s="4"/>
      <c r="BV74" s="4"/>
      <c r="BW74" s="4"/>
      <c r="BX74" s="4"/>
      <c r="BY74" s="4"/>
      <c r="BZ74" s="4"/>
    </row>
    <row r="75" spans="1:78" ht="5.15" customHeight="1" thickBot="1">
      <c r="A75" s="17"/>
      <c r="B75" s="315"/>
      <c r="C75" s="316"/>
      <c r="D75" s="317"/>
      <c r="E75" s="317"/>
      <c r="F75" s="317"/>
      <c r="G75" s="317"/>
      <c r="H75" s="317"/>
      <c r="I75" s="317"/>
      <c r="J75" s="317"/>
      <c r="K75" s="317"/>
      <c r="L75" s="317"/>
      <c r="M75" s="128"/>
      <c r="N75" s="318"/>
      <c r="O75" s="318"/>
      <c r="P75" s="318"/>
      <c r="Q75" s="318"/>
      <c r="R75" s="318"/>
      <c r="S75" s="318"/>
      <c r="T75" s="318"/>
      <c r="U75" s="318"/>
      <c r="V75" s="318"/>
      <c r="W75" s="318"/>
      <c r="X75" s="318"/>
      <c r="Y75" s="318"/>
      <c r="Z75" s="128"/>
      <c r="AA75" s="319"/>
      <c r="AB75" s="319"/>
      <c r="AC75" s="319"/>
      <c r="AD75" s="319"/>
      <c r="AE75" s="319"/>
      <c r="AF75" s="128"/>
      <c r="AG75" s="316"/>
      <c r="AH75" s="316"/>
      <c r="AI75" s="59"/>
      <c r="AJ75" s="60"/>
      <c r="AK75" s="17"/>
      <c r="AL75" s="17"/>
      <c r="AM75" s="17"/>
      <c r="AN75" s="17"/>
      <c r="AO75" s="17"/>
      <c r="AP75" s="17"/>
      <c r="AQ75" s="17"/>
      <c r="AR75" s="17"/>
      <c r="AS75" s="17"/>
      <c r="AT75" s="17"/>
      <c r="AU75" s="17"/>
      <c r="AV75" s="17"/>
      <c r="AW75" s="17"/>
      <c r="AX75" s="17"/>
      <c r="AY75" s="17"/>
      <c r="AZ75" s="17"/>
      <c r="BA75" s="17"/>
      <c r="BB75" s="17"/>
      <c r="BC75" s="17"/>
      <c r="BD75" s="17"/>
      <c r="BE75" s="4"/>
      <c r="BF75" s="4"/>
      <c r="BG75" s="4"/>
      <c r="BH75" s="4"/>
      <c r="BI75" s="4"/>
      <c r="BJ75" s="4"/>
      <c r="BK75" s="4"/>
      <c r="BL75" s="4"/>
      <c r="BM75" s="4"/>
      <c r="BN75" s="4"/>
      <c r="BO75" s="4"/>
      <c r="BP75" s="4"/>
      <c r="BQ75" s="4"/>
      <c r="BR75" s="4"/>
      <c r="BS75" s="4"/>
      <c r="BT75" s="4"/>
      <c r="BU75" s="4"/>
      <c r="BV75" s="4"/>
      <c r="BW75" s="4"/>
      <c r="BX75" s="4"/>
      <c r="BY75" s="4"/>
      <c r="BZ75" s="4"/>
    </row>
    <row r="76" spans="1:78" s="67" customFormat="1">
      <c r="A76" s="21"/>
      <c r="B76" s="56"/>
      <c r="C76" s="794" t="s">
        <v>237</v>
      </c>
      <c r="D76" s="794"/>
      <c r="E76" s="794"/>
      <c r="F76" s="794"/>
      <c r="G76" s="794"/>
      <c r="H76" s="794"/>
      <c r="I76" s="794"/>
      <c r="J76" s="794"/>
      <c r="K76" s="794"/>
      <c r="L76" s="794"/>
      <c r="M76" s="794"/>
      <c r="N76" s="794"/>
      <c r="O76" s="794"/>
      <c r="P76" s="794"/>
      <c r="Q76" s="794"/>
      <c r="R76" s="794"/>
      <c r="S76" s="794"/>
      <c r="T76" s="794"/>
      <c r="U76" s="794"/>
      <c r="V76" s="794"/>
      <c r="W76" s="794"/>
      <c r="X76" s="794"/>
      <c r="Y76" s="794"/>
      <c r="Z76" s="61" t="s">
        <v>238</v>
      </c>
      <c r="AA76" s="62"/>
      <c r="AB76" s="63"/>
      <c r="AC76" s="62"/>
      <c r="AD76" s="62"/>
      <c r="AE76" s="64" t="s">
        <v>239</v>
      </c>
      <c r="AF76" s="62"/>
      <c r="AG76" s="65" t="s">
        <v>1291</v>
      </c>
      <c r="AH76" s="66"/>
      <c r="AI76" s="50"/>
      <c r="AJ76" s="21"/>
      <c r="AK76" s="21"/>
      <c r="AL76" s="17"/>
      <c r="AM76" s="17"/>
      <c r="AN76" s="17"/>
      <c r="AO76" s="17"/>
      <c r="AP76" s="17"/>
      <c r="AQ76" s="17"/>
      <c r="AR76" s="17"/>
      <c r="AS76" s="17"/>
      <c r="AT76" s="17"/>
      <c r="AU76" s="17"/>
      <c r="AV76" s="17"/>
      <c r="AW76" s="17"/>
      <c r="AX76" s="17"/>
      <c r="AY76" s="17"/>
      <c r="AZ76" s="17"/>
      <c r="BA76" s="17"/>
      <c r="BB76" s="17"/>
      <c r="BC76" s="17"/>
      <c r="BD76" s="17"/>
      <c r="BE76" s="62"/>
      <c r="BF76" s="62"/>
      <c r="BG76" s="62"/>
      <c r="BH76" s="62"/>
      <c r="BI76" s="62"/>
      <c r="BJ76" s="62"/>
      <c r="BK76" s="62"/>
      <c r="BL76" s="62"/>
      <c r="BM76" s="62"/>
      <c r="BN76" s="62"/>
      <c r="BO76" s="62"/>
      <c r="BP76" s="62"/>
      <c r="BQ76" s="62"/>
      <c r="BR76" s="62"/>
      <c r="BS76" s="62"/>
      <c r="BT76" s="62"/>
      <c r="BU76" s="62"/>
      <c r="BV76" s="62"/>
      <c r="BW76" s="62"/>
      <c r="BX76" s="62"/>
      <c r="BY76" s="62"/>
      <c r="BZ76" s="62"/>
    </row>
    <row r="77" spans="1:78" ht="13" customHeight="1">
      <c r="A77" s="21"/>
      <c r="B77" s="21"/>
      <c r="C77" s="21"/>
      <c r="D77" s="21"/>
      <c r="E77" s="21"/>
      <c r="F77" s="21"/>
      <c r="G77" s="21"/>
      <c r="H77" s="21"/>
      <c r="I77" s="21"/>
      <c r="J77" s="21"/>
      <c r="K77" s="21"/>
      <c r="L77" s="21"/>
      <c r="M77" s="21"/>
      <c r="N77" s="21"/>
      <c r="O77" s="33"/>
      <c r="P77" s="34"/>
      <c r="Q77" s="34"/>
      <c r="R77" s="21"/>
      <c r="S77" s="21"/>
      <c r="T77" s="21"/>
      <c r="U77" s="21"/>
      <c r="V77" s="21"/>
      <c r="W77" s="21"/>
      <c r="X77" s="21"/>
      <c r="Y77" s="21"/>
      <c r="Z77" s="4"/>
      <c r="AA77" s="21"/>
      <c r="AB77" s="21"/>
      <c r="AC77" s="21"/>
      <c r="AD77" s="21"/>
      <c r="AE77" s="21"/>
      <c r="AF77" s="21"/>
      <c r="AG77" s="68"/>
      <c r="AH77" s="21"/>
      <c r="AI77" s="21"/>
      <c r="AJ77" s="21"/>
      <c r="AK77" s="21"/>
      <c r="AL77" s="17"/>
      <c r="AM77" s="17"/>
      <c r="AN77" s="17"/>
      <c r="AO77" s="17"/>
      <c r="AP77" s="17"/>
      <c r="AQ77" s="17"/>
      <c r="AR77" s="17"/>
      <c r="AS77" s="17"/>
      <c r="AT77" s="17"/>
      <c r="AU77" s="17"/>
      <c r="AV77" s="17"/>
      <c r="AW77" s="17"/>
      <c r="AX77" s="17"/>
      <c r="AY77" s="17"/>
      <c r="AZ77" s="17"/>
      <c r="BA77" s="17"/>
      <c r="BB77" s="17"/>
      <c r="BC77" s="17"/>
      <c r="BD77" s="17"/>
      <c r="BE77" s="4"/>
      <c r="BF77" s="4"/>
      <c r="BG77" s="4"/>
      <c r="BH77" s="4"/>
      <c r="BI77" s="4"/>
      <c r="BJ77" s="4"/>
      <c r="BK77" s="4"/>
      <c r="BL77" s="4"/>
      <c r="BM77" s="4"/>
      <c r="BN77" s="4"/>
      <c r="BO77" s="4"/>
      <c r="BP77" s="4"/>
      <c r="BQ77" s="4"/>
      <c r="BR77" s="4"/>
      <c r="BS77" s="4"/>
      <c r="BT77" s="4"/>
      <c r="BU77" s="4"/>
      <c r="BV77" s="4"/>
      <c r="BW77" s="4"/>
      <c r="BX77" s="4"/>
      <c r="BY77" s="4"/>
      <c r="BZ77" s="4"/>
    </row>
    <row r="78" spans="1:78" ht="12.75" customHeight="1">
      <c r="A78" s="21"/>
      <c r="B78" s="21"/>
      <c r="C78" s="21"/>
      <c r="D78" s="21"/>
      <c r="E78" s="21"/>
      <c r="F78" s="21"/>
      <c r="G78" s="21"/>
      <c r="H78" s="21"/>
      <c r="I78" s="21"/>
      <c r="J78" s="21"/>
      <c r="K78" s="21"/>
      <c r="L78" s="21"/>
      <c r="M78" s="21"/>
      <c r="N78" s="21"/>
      <c r="O78" s="33"/>
      <c r="P78" s="34"/>
      <c r="Q78" s="34"/>
      <c r="R78" s="21"/>
      <c r="S78" s="21"/>
      <c r="T78" s="21"/>
      <c r="U78" s="21"/>
      <c r="V78" s="21"/>
      <c r="W78" s="21"/>
      <c r="X78" s="21"/>
      <c r="Y78" s="21"/>
      <c r="Z78" s="4"/>
      <c r="AA78" s="21"/>
      <c r="AB78" s="21"/>
      <c r="AC78" s="21"/>
      <c r="AD78" s="21"/>
      <c r="AE78" s="21"/>
      <c r="AF78" s="21"/>
      <c r="AG78" s="68"/>
      <c r="AH78" s="21"/>
      <c r="AI78" s="21"/>
      <c r="AJ78" s="21"/>
      <c r="AK78" s="21"/>
      <c r="AL78" s="17"/>
      <c r="AM78" s="17"/>
      <c r="AN78" s="17"/>
      <c r="AO78" s="17"/>
      <c r="AP78" s="17"/>
      <c r="AQ78" s="17"/>
      <c r="AR78" s="17"/>
      <c r="AS78" s="17"/>
      <c r="AT78" s="17"/>
      <c r="AU78" s="17"/>
      <c r="AV78" s="17"/>
      <c r="AW78" s="17"/>
      <c r="AX78" s="17"/>
      <c r="AY78" s="17"/>
      <c r="AZ78" s="17"/>
      <c r="BA78" s="17"/>
      <c r="BB78" s="17"/>
      <c r="BC78" s="17"/>
      <c r="BD78" s="17"/>
      <c r="BE78" s="4"/>
      <c r="BF78" s="4"/>
      <c r="BG78" s="4"/>
      <c r="BH78" s="4"/>
      <c r="BI78" s="4"/>
      <c r="BJ78" s="4"/>
      <c r="BK78" s="4"/>
      <c r="BL78" s="4"/>
      <c r="BM78" s="4"/>
      <c r="BN78" s="4"/>
      <c r="BO78" s="4"/>
      <c r="BP78" s="4"/>
      <c r="BQ78" s="4"/>
      <c r="BR78" s="4"/>
      <c r="BS78" s="4"/>
      <c r="BT78" s="4"/>
      <c r="BU78" s="4"/>
      <c r="BV78" s="4"/>
      <c r="BW78" s="4"/>
      <c r="BX78" s="4"/>
      <c r="BY78" s="4"/>
      <c r="BZ78" s="4"/>
    </row>
    <row r="79" spans="1:78" ht="12.75" customHeight="1">
      <c r="A79" s="21"/>
      <c r="B79" s="21"/>
      <c r="C79" s="21"/>
      <c r="D79" s="21"/>
      <c r="E79" s="21"/>
      <c r="F79" s="21"/>
      <c r="G79" s="21"/>
      <c r="H79" s="21"/>
      <c r="I79" s="21"/>
      <c r="J79" s="21"/>
      <c r="K79" s="21"/>
      <c r="L79" s="21"/>
      <c r="M79" s="21"/>
      <c r="N79" s="21"/>
      <c r="O79" s="33"/>
      <c r="P79" s="34"/>
      <c r="Q79" s="34"/>
      <c r="R79" s="21"/>
      <c r="S79" s="21"/>
      <c r="T79" s="21"/>
      <c r="U79" s="21"/>
      <c r="V79" s="21"/>
      <c r="W79" s="21"/>
      <c r="X79" s="21"/>
      <c r="Y79" s="21"/>
      <c r="Z79" s="4"/>
      <c r="AA79" s="21"/>
      <c r="AB79" s="21"/>
      <c r="AC79" s="21"/>
      <c r="AD79" s="21"/>
      <c r="AE79" s="21"/>
      <c r="AF79" s="21"/>
      <c r="AG79" s="68"/>
      <c r="AH79" s="21"/>
      <c r="AI79" s="21"/>
      <c r="AJ79" s="21"/>
      <c r="AK79" s="21"/>
      <c r="AL79" s="17"/>
      <c r="AM79" s="17"/>
      <c r="AN79" s="17"/>
      <c r="AO79" s="17"/>
      <c r="AP79" s="17"/>
      <c r="AQ79" s="17"/>
      <c r="AR79" s="17"/>
      <c r="AS79" s="17"/>
      <c r="AT79" s="17"/>
      <c r="AU79" s="17"/>
      <c r="AV79" s="17"/>
      <c r="AW79" s="17"/>
      <c r="AX79" s="17"/>
      <c r="AY79" s="17"/>
      <c r="AZ79" s="17"/>
      <c r="BA79" s="17"/>
      <c r="BB79" s="17"/>
      <c r="BC79" s="17"/>
      <c r="BD79" s="17"/>
      <c r="BE79" s="4"/>
      <c r="BF79" s="4"/>
      <c r="BG79" s="4"/>
      <c r="BH79" s="4"/>
      <c r="BI79" s="4"/>
      <c r="BJ79" s="4"/>
      <c r="BK79" s="4"/>
      <c r="BL79" s="4"/>
      <c r="BM79" s="4"/>
      <c r="BN79" s="4"/>
      <c r="BO79" s="4"/>
      <c r="BP79" s="4"/>
      <c r="BQ79" s="4"/>
      <c r="BR79" s="4"/>
      <c r="BS79" s="4"/>
      <c r="BT79" s="4"/>
      <c r="BU79" s="4"/>
      <c r="BV79" s="4"/>
      <c r="BW79" s="4"/>
      <c r="BX79" s="4"/>
      <c r="BY79" s="4"/>
      <c r="BZ79" s="4"/>
    </row>
    <row r="80" spans="1:78" ht="12.75" customHeight="1">
      <c r="A80" s="21"/>
      <c r="B80" s="21"/>
      <c r="C80" s="21"/>
      <c r="D80" s="21"/>
      <c r="E80" s="21"/>
      <c r="F80" s="21"/>
      <c r="G80" s="21"/>
      <c r="H80" s="21"/>
      <c r="I80" s="21"/>
      <c r="J80" s="21"/>
      <c r="K80" s="21"/>
      <c r="L80" s="21"/>
      <c r="M80" s="21"/>
      <c r="N80" s="21"/>
      <c r="O80" s="33"/>
      <c r="P80" s="34"/>
      <c r="Q80" s="34"/>
      <c r="R80" s="21"/>
      <c r="S80" s="21"/>
      <c r="T80" s="21"/>
      <c r="U80" s="21"/>
      <c r="V80" s="21"/>
      <c r="W80" s="21"/>
      <c r="X80" s="21"/>
      <c r="Y80" s="21"/>
      <c r="Z80" s="4"/>
      <c r="AA80" s="21"/>
      <c r="AB80" s="21"/>
      <c r="AC80" s="21"/>
      <c r="AD80" s="21"/>
      <c r="AE80" s="21"/>
      <c r="AF80" s="21"/>
      <c r="AG80" s="68"/>
      <c r="AH80" s="21"/>
      <c r="AI80" s="21"/>
      <c r="AJ80" s="21"/>
      <c r="AK80" s="21"/>
      <c r="AL80" s="17"/>
      <c r="AM80" s="17"/>
      <c r="AN80" s="17"/>
      <c r="AO80" s="17"/>
      <c r="AP80" s="17"/>
      <c r="AQ80" s="17"/>
      <c r="AR80" s="17"/>
      <c r="AS80" s="17"/>
      <c r="AT80" s="17"/>
      <c r="AU80" s="17"/>
      <c r="AV80" s="17"/>
      <c r="AW80" s="17"/>
      <c r="AX80" s="17"/>
      <c r="AY80" s="17"/>
      <c r="AZ80" s="17"/>
      <c r="BA80" s="17"/>
      <c r="BB80" s="17"/>
      <c r="BC80" s="17"/>
      <c r="BD80" s="17"/>
      <c r="BE80" s="4"/>
      <c r="BF80" s="4"/>
      <c r="BG80" s="4"/>
      <c r="BH80" s="4"/>
      <c r="BI80" s="4"/>
      <c r="BJ80" s="4"/>
      <c r="BK80" s="4"/>
      <c r="BL80" s="4"/>
      <c r="BM80" s="4"/>
      <c r="BN80" s="4"/>
      <c r="BO80" s="4"/>
      <c r="BP80" s="4"/>
      <c r="BQ80" s="4"/>
      <c r="BR80" s="4"/>
      <c r="BS80" s="4"/>
      <c r="BT80" s="4"/>
      <c r="BU80" s="4"/>
      <c r="BV80" s="4"/>
      <c r="BW80" s="4"/>
      <c r="BX80" s="4"/>
      <c r="BY80" s="4"/>
      <c r="BZ80" s="4"/>
    </row>
    <row r="81" spans="1:78" ht="12.75" customHeight="1">
      <c r="A81" s="21"/>
      <c r="B81" s="21"/>
      <c r="C81" s="21"/>
      <c r="D81" s="21"/>
      <c r="E81" s="21"/>
      <c r="F81" s="21"/>
      <c r="G81" s="21"/>
      <c r="H81" s="21"/>
      <c r="I81" s="21"/>
      <c r="J81" s="21"/>
      <c r="K81" s="21"/>
      <c r="L81" s="21"/>
      <c r="M81" s="21"/>
      <c r="N81" s="21"/>
      <c r="O81" s="33"/>
      <c r="P81" s="34"/>
      <c r="Q81" s="34"/>
      <c r="R81" s="21"/>
      <c r="S81" s="21"/>
      <c r="T81" s="21"/>
      <c r="U81" s="21"/>
      <c r="V81" s="21"/>
      <c r="W81" s="21"/>
      <c r="X81" s="21"/>
      <c r="Y81" s="21"/>
      <c r="Z81" s="4"/>
      <c r="AA81" s="21"/>
      <c r="AB81" s="21"/>
      <c r="AC81" s="21"/>
      <c r="AD81" s="21"/>
      <c r="AE81" s="21"/>
      <c r="AF81" s="21"/>
      <c r="AG81" s="68"/>
      <c r="AH81" s="21"/>
      <c r="AI81" s="21"/>
      <c r="AJ81" s="21"/>
      <c r="AK81" s="21"/>
      <c r="AL81" s="17"/>
      <c r="AM81" s="17"/>
      <c r="AN81" s="17"/>
      <c r="AO81" s="17"/>
      <c r="AP81" s="17"/>
      <c r="AQ81" s="17"/>
      <c r="AR81" s="17"/>
      <c r="AS81" s="17"/>
      <c r="AT81" s="17"/>
      <c r="AU81" s="17"/>
      <c r="AV81" s="17"/>
      <c r="AW81" s="17"/>
      <c r="AX81" s="17"/>
      <c r="AY81" s="17"/>
      <c r="AZ81" s="17"/>
      <c r="BA81" s="17"/>
      <c r="BB81" s="17"/>
      <c r="BC81" s="17"/>
      <c r="BD81" s="17"/>
      <c r="BE81" s="4"/>
      <c r="BF81" s="4"/>
      <c r="BG81" s="4"/>
      <c r="BH81" s="4"/>
      <c r="BI81" s="4"/>
      <c r="BJ81" s="4"/>
      <c r="BK81" s="4"/>
      <c r="BL81" s="4"/>
      <c r="BM81" s="4"/>
      <c r="BN81" s="4"/>
      <c r="BO81" s="4"/>
      <c r="BP81" s="4"/>
      <c r="BQ81" s="4"/>
      <c r="BR81" s="4"/>
      <c r="BS81" s="4"/>
      <c r="BT81" s="4"/>
      <c r="BU81" s="4"/>
      <c r="BV81" s="4"/>
      <c r="BW81" s="4"/>
      <c r="BX81" s="4"/>
      <c r="BY81" s="4"/>
      <c r="BZ81" s="4"/>
    </row>
    <row r="82" spans="1:78" ht="12.75" customHeight="1">
      <c r="A82" s="21"/>
      <c r="B82" s="21"/>
      <c r="C82" s="21"/>
      <c r="D82" s="21"/>
      <c r="E82" s="21"/>
      <c r="F82" s="21"/>
      <c r="G82" s="21"/>
      <c r="H82" s="21"/>
      <c r="I82" s="21"/>
      <c r="J82" s="21"/>
      <c r="K82" s="21"/>
      <c r="L82" s="21"/>
      <c r="M82" s="21"/>
      <c r="N82" s="21"/>
      <c r="O82" s="33"/>
      <c r="P82" s="34"/>
      <c r="Q82" s="34"/>
      <c r="R82" s="21"/>
      <c r="S82" s="21"/>
      <c r="T82" s="21"/>
      <c r="U82" s="21"/>
      <c r="V82" s="21"/>
      <c r="W82" s="21"/>
      <c r="X82" s="21"/>
      <c r="Y82" s="21"/>
      <c r="Z82" s="4"/>
      <c r="AA82" s="21"/>
      <c r="AB82" s="21"/>
      <c r="AC82" s="21"/>
      <c r="AD82" s="21"/>
      <c r="AE82" s="21"/>
      <c r="AF82" s="21"/>
      <c r="AG82" s="68"/>
      <c r="AH82" s="21"/>
      <c r="AI82" s="21"/>
      <c r="AJ82" s="21"/>
      <c r="AK82" s="21"/>
      <c r="AL82" s="17"/>
      <c r="AM82" s="17"/>
      <c r="AN82" s="17"/>
      <c r="AO82" s="17"/>
      <c r="AP82" s="17"/>
      <c r="AQ82" s="17"/>
      <c r="AR82" s="17"/>
      <c r="AS82" s="17"/>
      <c r="AT82" s="17"/>
      <c r="AU82" s="17"/>
      <c r="AV82" s="17"/>
      <c r="AW82" s="17"/>
      <c r="AX82" s="17"/>
      <c r="AY82" s="17"/>
      <c r="AZ82" s="17"/>
      <c r="BA82" s="17"/>
      <c r="BB82" s="17"/>
      <c r="BC82" s="17"/>
      <c r="BD82" s="17"/>
      <c r="BE82" s="4"/>
      <c r="BF82" s="4"/>
      <c r="BG82" s="4"/>
      <c r="BH82" s="4"/>
      <c r="BI82" s="4"/>
      <c r="BJ82" s="4"/>
      <c r="BK82" s="4"/>
      <c r="BL82" s="4"/>
      <c r="BM82" s="4"/>
      <c r="BN82" s="4"/>
      <c r="BO82" s="4"/>
      <c r="BP82" s="4"/>
      <c r="BQ82" s="4"/>
      <c r="BR82" s="4"/>
      <c r="BS82" s="4"/>
      <c r="BT82" s="4"/>
      <c r="BU82" s="4"/>
      <c r="BV82" s="4"/>
      <c r="BW82" s="4"/>
      <c r="BX82" s="4"/>
      <c r="BY82" s="4"/>
      <c r="BZ82" s="4"/>
    </row>
    <row r="83" spans="1:78" ht="12.75" customHeight="1">
      <c r="A83" s="21"/>
      <c r="B83" s="21"/>
      <c r="C83" s="21"/>
      <c r="D83" s="21"/>
      <c r="E83" s="21"/>
      <c r="F83" s="21"/>
      <c r="G83" s="21"/>
      <c r="H83" s="21"/>
      <c r="I83" s="21"/>
      <c r="J83" s="21"/>
      <c r="K83" s="21"/>
      <c r="L83" s="21"/>
      <c r="M83" s="21"/>
      <c r="N83" s="21"/>
      <c r="O83" s="33"/>
      <c r="P83" s="34"/>
      <c r="Q83" s="34"/>
      <c r="R83" s="21"/>
      <c r="S83" s="21"/>
      <c r="T83" s="21"/>
      <c r="U83" s="21"/>
      <c r="V83" s="21"/>
      <c r="W83" s="21"/>
      <c r="X83" s="21"/>
      <c r="Y83" s="21"/>
      <c r="Z83" s="4"/>
      <c r="AA83" s="21"/>
      <c r="AB83" s="21"/>
      <c r="AC83" s="21"/>
      <c r="AD83" s="21"/>
      <c r="AE83" s="21"/>
      <c r="AF83" s="21"/>
      <c r="AG83" s="68"/>
      <c r="AH83" s="21"/>
      <c r="AI83" s="21"/>
      <c r="AJ83" s="21"/>
      <c r="AK83" s="21"/>
      <c r="AL83" s="17"/>
      <c r="AM83" s="17"/>
      <c r="AN83" s="17"/>
      <c r="AO83" s="17"/>
      <c r="AP83" s="17"/>
      <c r="AQ83" s="17"/>
      <c r="AR83" s="17"/>
      <c r="AS83" s="17"/>
      <c r="AT83" s="17"/>
      <c r="AU83" s="17"/>
      <c r="AV83" s="17"/>
      <c r="AW83" s="17"/>
      <c r="AX83" s="17"/>
      <c r="AY83" s="17"/>
      <c r="AZ83" s="17"/>
      <c r="BA83" s="17"/>
      <c r="BB83" s="17"/>
      <c r="BC83" s="17"/>
      <c r="BD83" s="17"/>
      <c r="BE83" s="4"/>
      <c r="BF83" s="4"/>
      <c r="BG83" s="4"/>
      <c r="BH83" s="4"/>
      <c r="BI83" s="4"/>
      <c r="BJ83" s="4"/>
      <c r="BK83" s="4"/>
      <c r="BL83" s="4"/>
      <c r="BM83" s="4"/>
      <c r="BN83" s="4"/>
      <c r="BO83" s="4"/>
      <c r="BP83" s="4"/>
      <c r="BQ83" s="4"/>
      <c r="BR83" s="4"/>
      <c r="BS83" s="4"/>
      <c r="BT83" s="4"/>
      <c r="BU83" s="4"/>
      <c r="BV83" s="4"/>
      <c r="BW83" s="4"/>
      <c r="BX83" s="4"/>
      <c r="BY83" s="4"/>
      <c r="BZ83" s="4"/>
    </row>
    <row r="84" spans="1:78" ht="12.75" customHeight="1">
      <c r="A84" s="21"/>
      <c r="B84" s="21"/>
      <c r="C84" s="21"/>
      <c r="D84" s="21"/>
      <c r="E84" s="21"/>
      <c r="F84" s="21"/>
      <c r="G84" s="21"/>
      <c r="H84" s="21"/>
      <c r="I84" s="21"/>
      <c r="J84" s="21"/>
      <c r="K84" s="21"/>
      <c r="L84" s="21"/>
      <c r="M84" s="21"/>
      <c r="N84" s="21"/>
      <c r="O84" s="33"/>
      <c r="P84" s="34"/>
      <c r="Q84" s="34"/>
      <c r="R84" s="21"/>
      <c r="S84" s="21"/>
      <c r="T84" s="21"/>
      <c r="U84" s="21"/>
      <c r="V84" s="21"/>
      <c r="W84" s="21"/>
      <c r="X84" s="21"/>
      <c r="Y84" s="21"/>
      <c r="Z84" s="4"/>
      <c r="AA84" s="21"/>
      <c r="AB84" s="21"/>
      <c r="AC84" s="21"/>
      <c r="AD84" s="21"/>
      <c r="AE84" s="21"/>
      <c r="AF84" s="21"/>
      <c r="AG84" s="68"/>
      <c r="AH84" s="21"/>
      <c r="AI84" s="21"/>
      <c r="AJ84" s="21"/>
      <c r="AK84" s="21"/>
      <c r="AL84" s="17"/>
      <c r="AM84" s="17"/>
      <c r="AN84" s="17"/>
      <c r="AO84" s="17"/>
      <c r="AP84" s="17"/>
      <c r="AQ84" s="17"/>
      <c r="AR84" s="17"/>
      <c r="AS84" s="17"/>
      <c r="AT84" s="17"/>
      <c r="AU84" s="17"/>
      <c r="AV84" s="17"/>
      <c r="AW84" s="17"/>
      <c r="AX84" s="17"/>
      <c r="AY84" s="17"/>
      <c r="AZ84" s="17"/>
      <c r="BA84" s="17"/>
      <c r="BB84" s="17"/>
      <c r="BC84" s="17"/>
      <c r="BD84" s="17"/>
      <c r="BE84" s="4"/>
      <c r="BF84" s="4"/>
      <c r="BG84" s="4"/>
      <c r="BH84" s="4"/>
      <c r="BI84" s="4"/>
      <c r="BJ84" s="4"/>
      <c r="BK84" s="4"/>
      <c r="BL84" s="4"/>
      <c r="BM84" s="4"/>
      <c r="BN84" s="4"/>
      <c r="BO84" s="4"/>
      <c r="BP84" s="4"/>
      <c r="BQ84" s="4"/>
      <c r="BR84" s="4"/>
      <c r="BS84" s="4"/>
      <c r="BT84" s="4"/>
      <c r="BU84" s="4"/>
      <c r="BV84" s="4"/>
      <c r="BW84" s="4"/>
      <c r="BX84" s="4"/>
      <c r="BY84" s="4"/>
      <c r="BZ84" s="4"/>
    </row>
    <row r="85" spans="1:78" ht="12.75" customHeight="1">
      <c r="A85" s="21"/>
      <c r="B85" s="21"/>
      <c r="C85" s="21"/>
      <c r="D85" s="21"/>
      <c r="E85" s="21"/>
      <c r="F85" s="21"/>
      <c r="G85" s="21"/>
      <c r="H85" s="21"/>
      <c r="I85" s="21"/>
      <c r="J85" s="21"/>
      <c r="K85" s="21"/>
      <c r="L85" s="21"/>
      <c r="M85" s="21"/>
      <c r="N85" s="21"/>
      <c r="O85" s="33"/>
      <c r="P85" s="34"/>
      <c r="Q85" s="34"/>
      <c r="R85" s="21"/>
      <c r="S85" s="21"/>
      <c r="T85" s="21"/>
      <c r="U85" s="21"/>
      <c r="V85" s="21"/>
      <c r="W85" s="21"/>
      <c r="X85" s="21"/>
      <c r="Y85" s="21"/>
      <c r="Z85" s="4"/>
      <c r="AA85" s="21"/>
      <c r="AB85" s="21"/>
      <c r="AC85" s="21"/>
      <c r="AD85" s="21"/>
      <c r="AE85" s="21"/>
      <c r="AF85" s="21"/>
      <c r="AG85" s="68"/>
      <c r="AH85" s="21"/>
      <c r="AI85" s="21"/>
      <c r="AJ85" s="21"/>
      <c r="AK85" s="21"/>
      <c r="AL85" s="17"/>
      <c r="AM85" s="17"/>
      <c r="AN85" s="17"/>
      <c r="AO85" s="17"/>
      <c r="AP85" s="17"/>
      <c r="AQ85" s="17"/>
      <c r="AR85" s="17"/>
      <c r="AS85" s="17"/>
      <c r="AT85" s="17"/>
      <c r="AU85" s="17"/>
      <c r="AV85" s="17"/>
      <c r="AW85" s="17"/>
      <c r="AX85" s="17"/>
      <c r="AY85" s="17"/>
      <c r="AZ85" s="17"/>
      <c r="BA85" s="17"/>
      <c r="BB85" s="17"/>
      <c r="BC85" s="17"/>
      <c r="BD85" s="17"/>
      <c r="BE85" s="4"/>
      <c r="BF85" s="4"/>
      <c r="BG85" s="4"/>
      <c r="BH85" s="4"/>
      <c r="BI85" s="4"/>
      <c r="BJ85" s="4"/>
      <c r="BK85" s="4"/>
      <c r="BL85" s="4"/>
      <c r="BM85" s="4"/>
      <c r="BN85" s="4"/>
      <c r="BO85" s="4"/>
      <c r="BP85" s="4"/>
      <c r="BQ85" s="4"/>
      <c r="BR85" s="4"/>
      <c r="BS85" s="4"/>
      <c r="BT85" s="4"/>
      <c r="BU85" s="4"/>
      <c r="BV85" s="4"/>
      <c r="BW85" s="4"/>
      <c r="BX85" s="4"/>
      <c r="BY85" s="4"/>
      <c r="BZ85" s="4"/>
    </row>
    <row r="86" spans="1:78" ht="12.75" customHeight="1">
      <c r="A86" s="21"/>
      <c r="B86" s="21"/>
      <c r="C86" s="21"/>
      <c r="D86" s="21"/>
      <c r="E86" s="21"/>
      <c r="F86" s="21"/>
      <c r="G86" s="21"/>
      <c r="H86" s="21"/>
      <c r="I86" s="21"/>
      <c r="J86" s="21"/>
      <c r="K86" s="21"/>
      <c r="L86" s="21"/>
      <c r="M86" s="21"/>
      <c r="N86" s="21"/>
      <c r="O86" s="33"/>
      <c r="P86" s="34"/>
      <c r="Q86" s="34"/>
      <c r="R86" s="21"/>
      <c r="S86" s="21"/>
      <c r="T86" s="21"/>
      <c r="U86" s="21"/>
      <c r="V86" s="21"/>
      <c r="W86" s="21"/>
      <c r="X86" s="21"/>
      <c r="Y86" s="21"/>
      <c r="Z86" s="4"/>
      <c r="AA86" s="21"/>
      <c r="AB86" s="21"/>
      <c r="AC86" s="21"/>
      <c r="AD86" s="21"/>
      <c r="AE86" s="21"/>
      <c r="AF86" s="21"/>
      <c r="AG86" s="68"/>
      <c r="AH86" s="21"/>
      <c r="AI86" s="21"/>
      <c r="AJ86" s="21"/>
      <c r="AK86" s="21"/>
      <c r="AL86" s="17"/>
      <c r="AM86" s="17"/>
      <c r="AN86" s="17"/>
      <c r="AO86" s="17"/>
      <c r="AP86" s="17"/>
      <c r="AQ86" s="17"/>
      <c r="AR86" s="17"/>
      <c r="AS86" s="17"/>
      <c r="AT86" s="17"/>
      <c r="AU86" s="17"/>
      <c r="AV86" s="17"/>
      <c r="AW86" s="17"/>
      <c r="AX86" s="17"/>
      <c r="AY86" s="17"/>
      <c r="AZ86" s="17"/>
      <c r="BA86" s="17"/>
      <c r="BB86" s="17"/>
      <c r="BC86" s="17"/>
      <c r="BD86" s="17"/>
      <c r="BE86" s="4"/>
      <c r="BF86" s="4"/>
      <c r="BG86" s="4"/>
      <c r="BH86" s="4"/>
      <c r="BI86" s="4"/>
      <c r="BJ86" s="4"/>
      <c r="BK86" s="4"/>
      <c r="BL86" s="4"/>
      <c r="BM86" s="4"/>
      <c r="BN86" s="4"/>
      <c r="BO86" s="4"/>
      <c r="BP86" s="4"/>
      <c r="BQ86" s="4"/>
      <c r="BR86" s="4"/>
      <c r="BS86" s="4"/>
      <c r="BT86" s="4"/>
      <c r="BU86" s="4"/>
      <c r="BV86" s="4"/>
      <c r="BW86" s="4"/>
      <c r="BX86" s="4"/>
      <c r="BY86" s="4"/>
      <c r="BZ86" s="4"/>
    </row>
    <row r="87" spans="1:78" ht="12.75" customHeight="1">
      <c r="A87" s="21"/>
      <c r="B87" s="21"/>
      <c r="C87" s="21"/>
      <c r="D87" s="21"/>
      <c r="E87" s="21"/>
      <c r="F87" s="21"/>
      <c r="G87" s="21"/>
      <c r="H87" s="21"/>
      <c r="I87" s="21"/>
      <c r="J87" s="21"/>
      <c r="K87" s="21"/>
      <c r="L87" s="21"/>
      <c r="M87" s="21"/>
      <c r="N87" s="21"/>
      <c r="O87" s="33"/>
      <c r="P87" s="34"/>
      <c r="Q87" s="34"/>
      <c r="R87" s="21"/>
      <c r="S87" s="21"/>
      <c r="T87" s="21"/>
      <c r="U87" s="21"/>
      <c r="V87" s="21"/>
      <c r="W87" s="21"/>
      <c r="X87" s="21"/>
      <c r="Y87" s="21"/>
      <c r="Z87" s="4"/>
      <c r="AA87" s="21"/>
      <c r="AB87" s="21"/>
      <c r="AC87" s="21"/>
      <c r="AD87" s="21"/>
      <c r="AE87" s="21"/>
      <c r="AF87" s="21"/>
      <c r="AG87" s="68"/>
      <c r="AH87" s="21"/>
      <c r="AI87" s="21"/>
      <c r="AJ87" s="21"/>
      <c r="AK87" s="21"/>
      <c r="AL87" s="17"/>
      <c r="AM87" s="17"/>
      <c r="AN87" s="17"/>
      <c r="AO87" s="17"/>
      <c r="AP87" s="17"/>
      <c r="AQ87" s="17"/>
      <c r="AR87" s="17"/>
      <c r="AS87" s="17"/>
      <c r="AT87" s="17"/>
      <c r="AU87" s="17"/>
      <c r="AV87" s="17"/>
      <c r="AW87" s="17"/>
      <c r="AX87" s="17"/>
      <c r="AY87" s="17"/>
      <c r="AZ87" s="17"/>
      <c r="BA87" s="17"/>
      <c r="BB87" s="17"/>
      <c r="BC87" s="17"/>
      <c r="BD87" s="17"/>
      <c r="BE87" s="4"/>
      <c r="BF87" s="4"/>
      <c r="BG87" s="4"/>
      <c r="BH87" s="4"/>
      <c r="BI87" s="4"/>
      <c r="BJ87" s="4"/>
      <c r="BK87" s="4"/>
      <c r="BL87" s="4"/>
      <c r="BM87" s="4"/>
      <c r="BN87" s="4"/>
      <c r="BO87" s="4"/>
      <c r="BP87" s="4"/>
      <c r="BQ87" s="4"/>
      <c r="BR87" s="4"/>
      <c r="BS87" s="4"/>
      <c r="BT87" s="4"/>
      <c r="BU87" s="4"/>
      <c r="BV87" s="4"/>
      <c r="BW87" s="4"/>
      <c r="BX87" s="4"/>
      <c r="BY87" s="4"/>
      <c r="BZ87" s="4"/>
    </row>
    <row r="88" spans="1:78" ht="12.75" customHeight="1">
      <c r="A88" s="21"/>
      <c r="B88" s="21"/>
      <c r="C88" s="21"/>
      <c r="D88" s="21"/>
      <c r="E88" s="21"/>
      <c r="F88" s="21"/>
      <c r="G88" s="21"/>
      <c r="H88" s="21"/>
      <c r="I88" s="21"/>
      <c r="J88" s="21"/>
      <c r="K88" s="21"/>
      <c r="L88" s="21"/>
      <c r="M88" s="21"/>
      <c r="N88" s="21"/>
      <c r="O88" s="33"/>
      <c r="P88" s="34"/>
      <c r="Q88" s="34"/>
      <c r="R88" s="21"/>
      <c r="S88" s="21"/>
      <c r="T88" s="21"/>
      <c r="U88" s="21"/>
      <c r="V88" s="21"/>
      <c r="W88" s="21"/>
      <c r="X88" s="21"/>
      <c r="Y88" s="21"/>
      <c r="Z88" s="4"/>
      <c r="AA88" s="21"/>
      <c r="AB88" s="21"/>
      <c r="AC88" s="21"/>
      <c r="AD88" s="21"/>
      <c r="AE88" s="21"/>
      <c r="AF88" s="21"/>
      <c r="AG88" s="68"/>
      <c r="AH88" s="21"/>
      <c r="AI88" s="21"/>
      <c r="AJ88" s="21"/>
      <c r="AK88" s="21"/>
      <c r="AL88" s="17"/>
      <c r="AM88" s="17"/>
      <c r="AN88" s="17"/>
      <c r="AO88" s="17"/>
      <c r="AP88" s="17"/>
      <c r="AQ88" s="17"/>
      <c r="AR88" s="17"/>
      <c r="AS88" s="17"/>
      <c r="AT88" s="17"/>
      <c r="AU88" s="17"/>
      <c r="AV88" s="17"/>
      <c r="AW88" s="17"/>
      <c r="AX88" s="17"/>
      <c r="AY88" s="17"/>
      <c r="AZ88" s="17"/>
      <c r="BA88" s="17"/>
      <c r="BB88" s="17"/>
      <c r="BC88" s="17"/>
      <c r="BD88" s="17"/>
      <c r="BE88" s="4"/>
      <c r="BF88" s="4"/>
      <c r="BG88" s="4"/>
      <c r="BH88" s="4"/>
      <c r="BI88" s="4"/>
      <c r="BJ88" s="4"/>
      <c r="BK88" s="4"/>
      <c r="BL88" s="4"/>
      <c r="BM88" s="4"/>
      <c r="BN88" s="4"/>
      <c r="BO88" s="4"/>
      <c r="BP88" s="4"/>
      <c r="BQ88" s="4"/>
      <c r="BR88" s="4"/>
      <c r="BS88" s="4"/>
      <c r="BT88" s="4"/>
      <c r="BU88" s="4"/>
      <c r="BV88" s="4"/>
      <c r="BW88" s="4"/>
      <c r="BX88" s="4"/>
      <c r="BY88" s="4"/>
      <c r="BZ88" s="4"/>
    </row>
    <row r="89" spans="1:78" ht="12.75" customHeight="1">
      <c r="A89" s="21"/>
      <c r="B89" s="21"/>
      <c r="C89" s="21"/>
      <c r="D89" s="21"/>
      <c r="E89" s="21"/>
      <c r="F89" s="21"/>
      <c r="G89" s="21"/>
      <c r="H89" s="21"/>
      <c r="I89" s="21"/>
      <c r="J89" s="21"/>
      <c r="K89" s="21"/>
      <c r="L89" s="21"/>
      <c r="M89" s="21"/>
      <c r="N89" s="21"/>
      <c r="O89" s="33"/>
      <c r="P89" s="34"/>
      <c r="Q89" s="34"/>
      <c r="R89" s="21"/>
      <c r="S89" s="21"/>
      <c r="T89" s="21"/>
      <c r="U89" s="21"/>
      <c r="V89" s="21"/>
      <c r="W89" s="21"/>
      <c r="X89" s="21"/>
      <c r="Y89" s="21"/>
      <c r="Z89" s="4"/>
      <c r="AA89" s="21"/>
      <c r="AB89" s="21"/>
      <c r="AC89" s="21"/>
      <c r="AD89" s="21"/>
      <c r="AE89" s="21"/>
      <c r="AF89" s="21"/>
      <c r="AG89" s="68"/>
      <c r="AH89" s="21"/>
      <c r="AI89" s="21"/>
      <c r="AJ89" s="21"/>
      <c r="AK89" s="21"/>
      <c r="AL89" s="17"/>
      <c r="AM89" s="17"/>
      <c r="AN89" s="17"/>
      <c r="AO89" s="17"/>
      <c r="AP89" s="17"/>
      <c r="AQ89" s="17"/>
      <c r="AR89" s="17"/>
      <c r="AS89" s="17"/>
      <c r="AT89" s="17"/>
      <c r="AU89" s="17"/>
      <c r="AV89" s="17"/>
      <c r="AW89" s="17"/>
      <c r="AX89" s="17"/>
      <c r="AY89" s="17"/>
      <c r="AZ89" s="17"/>
      <c r="BA89" s="17"/>
      <c r="BB89" s="17"/>
      <c r="BC89" s="17"/>
      <c r="BD89" s="17"/>
      <c r="BE89" s="4"/>
      <c r="BF89" s="4"/>
      <c r="BG89" s="4"/>
      <c r="BH89" s="4"/>
      <c r="BI89" s="4"/>
      <c r="BJ89" s="4"/>
      <c r="BK89" s="4"/>
      <c r="BL89" s="4"/>
      <c r="BM89" s="4"/>
      <c r="BN89" s="4"/>
      <c r="BO89" s="4"/>
      <c r="BP89" s="4"/>
      <c r="BQ89" s="4"/>
      <c r="BR89" s="4"/>
      <c r="BS89" s="4"/>
      <c r="BT89" s="4"/>
      <c r="BU89" s="4"/>
      <c r="BV89" s="4"/>
      <c r="BW89" s="4"/>
      <c r="BX89" s="4"/>
      <c r="BY89" s="4"/>
      <c r="BZ89" s="4"/>
    </row>
    <row r="90" spans="1:78" ht="12.75" customHeight="1">
      <c r="A90" s="21"/>
      <c r="B90" s="21"/>
      <c r="C90" s="21"/>
      <c r="D90" s="21"/>
      <c r="E90" s="21"/>
      <c r="F90" s="21"/>
      <c r="G90" s="21"/>
      <c r="H90" s="21"/>
      <c r="I90" s="21"/>
      <c r="J90" s="21"/>
      <c r="K90" s="21"/>
      <c r="L90" s="21"/>
      <c r="M90" s="21"/>
      <c r="N90" s="21"/>
      <c r="O90" s="33"/>
      <c r="P90" s="34"/>
      <c r="Q90" s="34"/>
      <c r="R90" s="21"/>
      <c r="S90" s="21"/>
      <c r="T90" s="21"/>
      <c r="U90" s="21"/>
      <c r="V90" s="21"/>
      <c r="W90" s="21"/>
      <c r="X90" s="21"/>
      <c r="Y90" s="21"/>
      <c r="Z90" s="4"/>
      <c r="AA90" s="21"/>
      <c r="AB90" s="21"/>
      <c r="AC90" s="21"/>
      <c r="AD90" s="21"/>
      <c r="AE90" s="21"/>
      <c r="AF90" s="21"/>
      <c r="AG90" s="68"/>
      <c r="AH90" s="21"/>
      <c r="AI90" s="21"/>
      <c r="AJ90" s="21"/>
      <c r="AK90" s="21"/>
      <c r="AL90" s="17"/>
      <c r="AM90" s="17"/>
      <c r="AN90" s="17"/>
      <c r="AO90" s="17"/>
      <c r="AP90" s="17"/>
      <c r="AQ90" s="17"/>
      <c r="AR90" s="17"/>
      <c r="AS90" s="17"/>
      <c r="AT90" s="17"/>
      <c r="AU90" s="17"/>
      <c r="AV90" s="17"/>
      <c r="AW90" s="17"/>
      <c r="AX90" s="17"/>
      <c r="AY90" s="17"/>
      <c r="AZ90" s="17"/>
      <c r="BA90" s="17"/>
      <c r="BB90" s="17"/>
      <c r="BC90" s="17"/>
      <c r="BD90" s="17"/>
      <c r="BE90" s="4"/>
      <c r="BF90" s="4"/>
      <c r="BG90" s="4"/>
      <c r="BH90" s="4"/>
      <c r="BI90" s="4"/>
      <c r="BJ90" s="4"/>
      <c r="BK90" s="4"/>
      <c r="BL90" s="4"/>
      <c r="BM90" s="4"/>
      <c r="BN90" s="4"/>
      <c r="BO90" s="4"/>
      <c r="BP90" s="4"/>
      <c r="BQ90" s="4"/>
      <c r="BR90" s="4"/>
      <c r="BS90" s="4"/>
      <c r="BT90" s="4"/>
      <c r="BU90" s="4"/>
      <c r="BV90" s="4"/>
      <c r="BW90" s="4"/>
      <c r="BX90" s="4"/>
      <c r="BY90" s="4"/>
      <c r="BZ90" s="4"/>
    </row>
    <row r="91" spans="1:78" ht="12.75" customHeight="1">
      <c r="A91" s="21"/>
      <c r="B91" s="21"/>
      <c r="C91" s="21"/>
      <c r="D91" s="21"/>
      <c r="E91" s="21"/>
      <c r="F91" s="21"/>
      <c r="G91" s="21"/>
      <c r="H91" s="21"/>
      <c r="I91" s="21"/>
      <c r="J91" s="21"/>
      <c r="K91" s="21"/>
      <c r="L91" s="21"/>
      <c r="M91" s="21"/>
      <c r="N91" s="21"/>
      <c r="O91" s="33"/>
      <c r="P91" s="34"/>
      <c r="Q91" s="34"/>
      <c r="R91" s="21"/>
      <c r="S91" s="21"/>
      <c r="T91" s="21"/>
      <c r="U91" s="21"/>
      <c r="V91" s="21"/>
      <c r="W91" s="21"/>
      <c r="X91" s="21"/>
      <c r="Y91" s="21"/>
      <c r="Z91" s="4"/>
      <c r="AA91" s="21"/>
      <c r="AB91" s="21"/>
      <c r="AC91" s="21"/>
      <c r="AD91" s="21"/>
      <c r="AE91" s="21"/>
      <c r="AF91" s="21"/>
      <c r="AG91" s="68"/>
      <c r="AH91" s="21"/>
      <c r="AI91" s="21"/>
      <c r="AJ91" s="21"/>
      <c r="AK91" s="21"/>
      <c r="AL91" s="17"/>
      <c r="AM91" s="17"/>
      <c r="AN91" s="17"/>
      <c r="AO91" s="17"/>
      <c r="AP91" s="17"/>
      <c r="AQ91" s="17"/>
      <c r="AR91" s="17"/>
      <c r="AS91" s="17"/>
      <c r="AT91" s="17"/>
      <c r="AU91" s="17"/>
      <c r="AV91" s="17"/>
      <c r="AW91" s="17"/>
      <c r="AX91" s="17"/>
      <c r="AY91" s="17"/>
      <c r="AZ91" s="17"/>
      <c r="BA91" s="17"/>
      <c r="BB91" s="17"/>
      <c r="BC91" s="17"/>
      <c r="BD91" s="17"/>
      <c r="BE91" s="4"/>
      <c r="BF91" s="4"/>
      <c r="BG91" s="4"/>
      <c r="BH91" s="4"/>
      <c r="BI91" s="4"/>
      <c r="BJ91" s="4"/>
      <c r="BK91" s="4"/>
      <c r="BL91" s="4"/>
      <c r="BM91" s="4"/>
      <c r="BN91" s="4"/>
      <c r="BO91" s="4"/>
      <c r="BP91" s="4"/>
      <c r="BQ91" s="4"/>
      <c r="BR91" s="4"/>
      <c r="BS91" s="4"/>
      <c r="BT91" s="4"/>
      <c r="BU91" s="4"/>
      <c r="BV91" s="4"/>
      <c r="BW91" s="4"/>
      <c r="BX91" s="4"/>
      <c r="BY91" s="4"/>
      <c r="BZ91" s="4"/>
    </row>
    <row r="92" spans="1:78" ht="12.75" customHeight="1">
      <c r="A92" s="21"/>
      <c r="B92" s="21"/>
      <c r="C92" s="21"/>
      <c r="D92" s="21"/>
      <c r="E92" s="21"/>
      <c r="F92" s="21"/>
      <c r="G92" s="21"/>
      <c r="H92" s="21"/>
      <c r="I92" s="21"/>
      <c r="J92" s="21"/>
      <c r="K92" s="21"/>
      <c r="L92" s="21"/>
      <c r="M92" s="21"/>
      <c r="N92" s="21"/>
      <c r="O92" s="33"/>
      <c r="P92" s="34"/>
      <c r="Q92" s="34"/>
      <c r="R92" s="21"/>
      <c r="S92" s="21"/>
      <c r="T92" s="21"/>
      <c r="U92" s="21"/>
      <c r="V92" s="21"/>
      <c r="W92" s="21"/>
      <c r="X92" s="21"/>
      <c r="Y92" s="21"/>
      <c r="Z92" s="4"/>
      <c r="AA92" s="21"/>
      <c r="AB92" s="21"/>
      <c r="AC92" s="21"/>
      <c r="AD92" s="21"/>
      <c r="AE92" s="21"/>
      <c r="AF92" s="21"/>
      <c r="AG92" s="68"/>
      <c r="AH92" s="21"/>
      <c r="AI92" s="21"/>
      <c r="AJ92" s="21"/>
      <c r="AK92" s="21"/>
      <c r="AL92" s="17"/>
      <c r="AM92" s="17"/>
      <c r="AN92" s="17"/>
      <c r="AO92" s="17"/>
      <c r="AP92" s="17"/>
      <c r="AQ92" s="17"/>
      <c r="AR92" s="17"/>
      <c r="AS92" s="17"/>
      <c r="AT92" s="17"/>
      <c r="AU92" s="17"/>
      <c r="AV92" s="17"/>
      <c r="AW92" s="17"/>
      <c r="AX92" s="17"/>
      <c r="AY92" s="17"/>
      <c r="AZ92" s="17"/>
      <c r="BA92" s="17"/>
      <c r="BB92" s="17"/>
      <c r="BC92" s="17"/>
      <c r="BD92" s="17"/>
      <c r="BE92" s="4"/>
      <c r="BF92" s="4"/>
      <c r="BG92" s="4"/>
      <c r="BH92" s="4"/>
      <c r="BI92" s="4"/>
      <c r="BJ92" s="4"/>
      <c r="BK92" s="4"/>
      <c r="BL92" s="4"/>
      <c r="BM92" s="4"/>
      <c r="BN92" s="4"/>
      <c r="BO92" s="4"/>
      <c r="BP92" s="4"/>
      <c r="BQ92" s="4"/>
      <c r="BR92" s="4"/>
      <c r="BS92" s="4"/>
      <c r="BT92" s="4"/>
      <c r="BU92" s="4"/>
      <c r="BV92" s="4"/>
      <c r="BW92" s="4"/>
      <c r="BX92" s="4"/>
      <c r="BY92" s="4"/>
      <c r="BZ92" s="4"/>
    </row>
    <row r="93" spans="1:78" ht="12.75" customHeight="1">
      <c r="A93" s="21"/>
      <c r="B93" s="21"/>
      <c r="C93" s="21"/>
      <c r="D93" s="21"/>
      <c r="E93" s="21"/>
      <c r="F93" s="21"/>
      <c r="G93" s="21"/>
      <c r="H93" s="21"/>
      <c r="I93" s="21"/>
      <c r="J93" s="21"/>
      <c r="K93" s="21"/>
      <c r="L93" s="21"/>
      <c r="M93" s="21"/>
      <c r="N93" s="21"/>
      <c r="O93" s="33"/>
      <c r="P93" s="34"/>
      <c r="Q93" s="34"/>
      <c r="R93" s="21"/>
      <c r="S93" s="21"/>
      <c r="T93" s="21"/>
      <c r="U93" s="21"/>
      <c r="V93" s="21"/>
      <c r="W93" s="21"/>
      <c r="X93" s="21"/>
      <c r="Y93" s="21"/>
      <c r="Z93" s="4"/>
      <c r="AA93" s="21"/>
      <c r="AB93" s="21"/>
      <c r="AC93" s="21"/>
      <c r="AD93" s="21"/>
      <c r="AE93" s="21"/>
      <c r="AF93" s="21"/>
      <c r="AG93" s="68"/>
      <c r="AH93" s="21"/>
      <c r="AI93" s="21"/>
      <c r="AJ93" s="21"/>
      <c r="AK93" s="21"/>
      <c r="AL93" s="17"/>
      <c r="AM93" s="17"/>
      <c r="AN93" s="17"/>
      <c r="AO93" s="17"/>
      <c r="AP93" s="17"/>
      <c r="AQ93" s="17"/>
      <c r="AR93" s="17"/>
      <c r="AS93" s="17"/>
      <c r="AT93" s="17"/>
      <c r="AU93" s="17"/>
      <c r="AV93" s="17"/>
      <c r="AW93" s="17"/>
      <c r="AX93" s="17"/>
      <c r="AY93" s="17"/>
      <c r="AZ93" s="17"/>
      <c r="BA93" s="17"/>
      <c r="BB93" s="17"/>
      <c r="BC93" s="17"/>
      <c r="BD93" s="17"/>
      <c r="BE93" s="4"/>
      <c r="BF93" s="4"/>
      <c r="BG93" s="4"/>
      <c r="BH93" s="4"/>
      <c r="BI93" s="4"/>
      <c r="BJ93" s="4"/>
      <c r="BK93" s="4"/>
      <c r="BL93" s="4"/>
      <c r="BM93" s="4"/>
      <c r="BN93" s="4"/>
      <c r="BO93" s="4"/>
      <c r="BP93" s="4"/>
      <c r="BQ93" s="4"/>
      <c r="BR93" s="4"/>
      <c r="BS93" s="4"/>
      <c r="BT93" s="4"/>
      <c r="BU93" s="4"/>
      <c r="BV93" s="4"/>
      <c r="BW93" s="4"/>
      <c r="BX93" s="4"/>
      <c r="BY93" s="4"/>
      <c r="BZ93" s="4"/>
    </row>
    <row r="94" spans="1:78" ht="12.75" customHeight="1">
      <c r="A94" s="21"/>
      <c r="B94" s="21"/>
      <c r="C94" s="21"/>
      <c r="D94" s="21"/>
      <c r="E94" s="21"/>
      <c r="F94" s="21"/>
      <c r="G94" s="21"/>
      <c r="H94" s="21"/>
      <c r="I94" s="21"/>
      <c r="J94" s="21"/>
      <c r="K94" s="21"/>
      <c r="L94" s="21"/>
      <c r="M94" s="21"/>
      <c r="N94" s="21"/>
      <c r="O94" s="33"/>
      <c r="P94" s="34"/>
      <c r="Q94" s="34"/>
      <c r="R94" s="21"/>
      <c r="S94" s="21"/>
      <c r="T94" s="21"/>
      <c r="U94" s="21"/>
      <c r="V94" s="21"/>
      <c r="W94" s="21"/>
      <c r="X94" s="21"/>
      <c r="Y94" s="21"/>
      <c r="Z94" s="4"/>
      <c r="AA94" s="21"/>
      <c r="AB94" s="21"/>
      <c r="AC94" s="21"/>
      <c r="AD94" s="21"/>
      <c r="AE94" s="21"/>
      <c r="AF94" s="21"/>
      <c r="AG94" s="68"/>
      <c r="AH94" s="21"/>
      <c r="AI94" s="21"/>
      <c r="AJ94" s="21"/>
      <c r="AK94" s="21"/>
      <c r="AL94" s="17"/>
      <c r="AM94" s="17"/>
      <c r="AN94" s="17"/>
      <c r="AO94" s="17"/>
      <c r="AP94" s="17"/>
      <c r="AQ94" s="17"/>
      <c r="AR94" s="17"/>
      <c r="AS94" s="17"/>
      <c r="AT94" s="17"/>
      <c r="AU94" s="17"/>
      <c r="AV94" s="17"/>
      <c r="AW94" s="17"/>
      <c r="AX94" s="17"/>
      <c r="AY94" s="17"/>
      <c r="AZ94" s="17"/>
      <c r="BA94" s="17"/>
      <c r="BB94" s="17"/>
      <c r="BC94" s="17"/>
      <c r="BD94" s="17"/>
      <c r="BE94" s="4"/>
      <c r="BF94" s="4"/>
      <c r="BG94" s="4"/>
      <c r="BH94" s="4"/>
      <c r="BI94" s="4"/>
      <c r="BJ94" s="4"/>
      <c r="BK94" s="4"/>
      <c r="BL94" s="4"/>
      <c r="BM94" s="4"/>
      <c r="BN94" s="4"/>
      <c r="BO94" s="4"/>
      <c r="BP94" s="4"/>
      <c r="BQ94" s="4"/>
      <c r="BR94" s="4"/>
      <c r="BS94" s="4"/>
      <c r="BT94" s="4"/>
      <c r="BU94" s="4"/>
      <c r="BV94" s="4"/>
      <c r="BW94" s="4"/>
      <c r="BX94" s="4"/>
      <c r="BY94" s="4"/>
      <c r="BZ94" s="4"/>
    </row>
    <row r="95" spans="1:78" ht="12.75" customHeight="1">
      <c r="A95" s="21"/>
      <c r="B95" s="21"/>
      <c r="C95" s="21"/>
      <c r="D95" s="21"/>
      <c r="E95" s="21"/>
      <c r="F95" s="21"/>
      <c r="G95" s="21"/>
      <c r="H95" s="21"/>
      <c r="I95" s="21"/>
      <c r="J95" s="21"/>
      <c r="K95" s="21"/>
      <c r="L95" s="21"/>
      <c r="M95" s="21"/>
      <c r="N95" s="21"/>
      <c r="O95" s="33"/>
      <c r="P95" s="34"/>
      <c r="Q95" s="34"/>
      <c r="R95" s="21"/>
      <c r="S95" s="21"/>
      <c r="T95" s="21"/>
      <c r="U95" s="21"/>
      <c r="V95" s="21"/>
      <c r="W95" s="21"/>
      <c r="X95" s="21"/>
      <c r="Y95" s="21"/>
      <c r="Z95" s="4"/>
      <c r="AA95" s="21"/>
      <c r="AB95" s="21"/>
      <c r="AC95" s="21"/>
      <c r="AD95" s="21"/>
      <c r="AE95" s="21"/>
      <c r="AF95" s="21"/>
      <c r="AG95" s="68"/>
      <c r="AH95" s="21"/>
      <c r="AI95" s="21"/>
      <c r="AJ95" s="21"/>
      <c r="AK95" s="21"/>
      <c r="AL95" s="17"/>
      <c r="AM95" s="17"/>
      <c r="AN95" s="17"/>
      <c r="AO95" s="17"/>
      <c r="AP95" s="17"/>
      <c r="AQ95" s="17"/>
      <c r="AR95" s="17"/>
      <c r="AS95" s="17"/>
      <c r="AT95" s="17"/>
      <c r="AU95" s="17"/>
      <c r="AV95" s="17"/>
      <c r="AW95" s="17"/>
      <c r="AX95" s="17"/>
      <c r="AY95" s="17"/>
      <c r="AZ95" s="17"/>
      <c r="BA95" s="17"/>
      <c r="BB95" s="17"/>
      <c r="BC95" s="17"/>
      <c r="BD95" s="17"/>
      <c r="BE95" s="4"/>
      <c r="BF95" s="4"/>
      <c r="BG95" s="4"/>
      <c r="BH95" s="4"/>
      <c r="BI95" s="4"/>
      <c r="BJ95" s="4"/>
      <c r="BK95" s="4"/>
      <c r="BL95" s="4"/>
      <c r="BM95" s="4"/>
      <c r="BN95" s="4"/>
      <c r="BO95" s="4"/>
      <c r="BP95" s="4"/>
      <c r="BQ95" s="4"/>
      <c r="BR95" s="4"/>
      <c r="BS95" s="4"/>
      <c r="BT95" s="4"/>
      <c r="BU95" s="4"/>
      <c r="BV95" s="4"/>
      <c r="BW95" s="4"/>
      <c r="BX95" s="4"/>
      <c r="BY95" s="4"/>
      <c r="BZ95" s="4"/>
    </row>
    <row r="96" spans="1:78" ht="12.75" customHeight="1">
      <c r="A96" s="21"/>
      <c r="B96" s="21"/>
      <c r="C96" s="21"/>
      <c r="D96" s="21"/>
      <c r="E96" s="21"/>
      <c r="F96" s="21"/>
      <c r="G96" s="21"/>
      <c r="H96" s="21"/>
      <c r="I96" s="21"/>
      <c r="J96" s="21"/>
      <c r="K96" s="21"/>
      <c r="L96" s="21"/>
      <c r="M96" s="21"/>
      <c r="N96" s="21"/>
      <c r="O96" s="33"/>
      <c r="P96" s="34"/>
      <c r="Q96" s="34"/>
      <c r="R96" s="21"/>
      <c r="S96" s="21"/>
      <c r="T96" s="21"/>
      <c r="U96" s="21"/>
      <c r="V96" s="21"/>
      <c r="W96" s="21"/>
      <c r="X96" s="21"/>
      <c r="Y96" s="21"/>
      <c r="Z96" s="4"/>
      <c r="AA96" s="21"/>
      <c r="AB96" s="21"/>
      <c r="AC96" s="21"/>
      <c r="AD96" s="21"/>
      <c r="AE96" s="21"/>
      <c r="AF96" s="21"/>
      <c r="AG96" s="68"/>
      <c r="AH96" s="21"/>
      <c r="AI96" s="21"/>
      <c r="AJ96" s="21"/>
      <c r="AK96" s="21"/>
      <c r="AL96" s="17"/>
      <c r="AM96" s="17"/>
      <c r="AN96" s="17"/>
      <c r="AO96" s="17"/>
      <c r="AP96" s="17"/>
      <c r="AQ96" s="17"/>
      <c r="AR96" s="17"/>
      <c r="AS96" s="17"/>
      <c r="AT96" s="17"/>
      <c r="AU96" s="17"/>
      <c r="AV96" s="17"/>
      <c r="AW96" s="17"/>
      <c r="AX96" s="17"/>
      <c r="AY96" s="17"/>
      <c r="AZ96" s="17"/>
      <c r="BA96" s="17"/>
      <c r="BB96" s="17"/>
      <c r="BC96" s="17"/>
      <c r="BD96" s="17"/>
      <c r="BE96" s="4"/>
      <c r="BF96" s="4"/>
      <c r="BG96" s="4"/>
      <c r="BH96" s="4"/>
      <c r="BI96" s="4"/>
      <c r="BJ96" s="4"/>
      <c r="BK96" s="4"/>
      <c r="BL96" s="4"/>
      <c r="BM96" s="4"/>
      <c r="BN96" s="4"/>
      <c r="BO96" s="4"/>
      <c r="BP96" s="4"/>
      <c r="BQ96" s="4"/>
      <c r="BR96" s="4"/>
      <c r="BS96" s="4"/>
      <c r="BT96" s="4"/>
      <c r="BU96" s="4"/>
      <c r="BV96" s="4"/>
      <c r="BW96" s="4"/>
      <c r="BX96" s="4"/>
      <c r="BY96" s="4"/>
      <c r="BZ96" s="4"/>
    </row>
    <row r="97" spans="1:78" ht="12.75" customHeight="1">
      <c r="A97" s="21"/>
      <c r="B97" s="21"/>
      <c r="C97" s="21"/>
      <c r="D97" s="21"/>
      <c r="E97" s="21"/>
      <c r="F97" s="21"/>
      <c r="G97" s="21"/>
      <c r="H97" s="21"/>
      <c r="I97" s="21"/>
      <c r="J97" s="21"/>
      <c r="K97" s="21"/>
      <c r="L97" s="21"/>
      <c r="M97" s="21"/>
      <c r="N97" s="21"/>
      <c r="O97" s="33"/>
      <c r="P97" s="34"/>
      <c r="Q97" s="34"/>
      <c r="R97" s="21"/>
      <c r="S97" s="21"/>
      <c r="T97" s="21"/>
      <c r="U97" s="21"/>
      <c r="V97" s="21"/>
      <c r="W97" s="21"/>
      <c r="X97" s="21"/>
      <c r="Y97" s="21"/>
      <c r="Z97" s="4"/>
      <c r="AA97" s="21"/>
      <c r="AB97" s="21"/>
      <c r="AC97" s="21"/>
      <c r="AD97" s="21"/>
      <c r="AE97" s="21"/>
      <c r="AF97" s="21"/>
      <c r="AG97" s="68"/>
      <c r="AH97" s="21"/>
      <c r="AI97" s="21"/>
      <c r="AJ97" s="21"/>
      <c r="AK97" s="21"/>
      <c r="AL97" s="17"/>
      <c r="AM97" s="17"/>
      <c r="AN97" s="17"/>
      <c r="AO97" s="17"/>
      <c r="AP97" s="17"/>
      <c r="AQ97" s="17"/>
      <c r="AR97" s="17"/>
      <c r="AS97" s="17"/>
      <c r="AT97" s="17"/>
      <c r="AU97" s="17"/>
      <c r="AV97" s="17"/>
      <c r="AW97" s="17"/>
      <c r="AX97" s="17"/>
      <c r="AY97" s="17"/>
      <c r="AZ97" s="17"/>
      <c r="BA97" s="17"/>
      <c r="BB97" s="17"/>
      <c r="BC97" s="17"/>
      <c r="BD97" s="17"/>
      <c r="BE97" s="4"/>
      <c r="BF97" s="4"/>
      <c r="BG97" s="4"/>
      <c r="BH97" s="4"/>
      <c r="BI97" s="4"/>
      <c r="BJ97" s="4"/>
      <c r="BK97" s="4"/>
      <c r="BL97" s="4"/>
      <c r="BM97" s="4"/>
      <c r="BN97" s="4"/>
      <c r="BO97" s="4"/>
      <c r="BP97" s="4"/>
      <c r="BQ97" s="4"/>
      <c r="BR97" s="4"/>
      <c r="BS97" s="4"/>
      <c r="BT97" s="4"/>
      <c r="BU97" s="4"/>
      <c r="BV97" s="4"/>
      <c r="BW97" s="4"/>
      <c r="BX97" s="4"/>
      <c r="BY97" s="4"/>
      <c r="BZ97" s="4"/>
    </row>
    <row r="98" spans="1:78" ht="13">
      <c r="A98" s="69"/>
      <c r="B98" s="69"/>
      <c r="C98" s="4"/>
      <c r="D98" s="4"/>
      <c r="E98" s="4"/>
      <c r="F98" s="4"/>
      <c r="G98" s="4"/>
      <c r="H98" s="4"/>
      <c r="I98" s="4"/>
      <c r="J98" s="4"/>
      <c r="K98" s="4"/>
      <c r="L98" s="4"/>
      <c r="M98" s="4"/>
      <c r="N98" s="4"/>
      <c r="O98" s="4"/>
      <c r="P98" s="4"/>
      <c r="Q98" s="4"/>
      <c r="R98" s="4"/>
      <c r="S98" s="4"/>
      <c r="T98" s="4"/>
      <c r="U98" s="4"/>
      <c r="V98" s="4"/>
      <c r="W98" s="4"/>
      <c r="X98" s="4"/>
      <c r="Y98" s="4"/>
      <c r="Z98" s="28"/>
      <c r="AA98" s="28"/>
      <c r="AB98" s="28"/>
      <c r="AC98" s="28"/>
      <c r="AD98" s="28"/>
      <c r="AE98" s="28"/>
      <c r="AF98" s="28"/>
      <c r="AG98" s="68"/>
      <c r="AH98" s="17"/>
      <c r="AI98" s="17"/>
      <c r="AJ98" s="21"/>
      <c r="AK98" s="17"/>
      <c r="AL98" s="17"/>
      <c r="AM98" s="17"/>
      <c r="AN98" s="17"/>
      <c r="AO98" s="17"/>
      <c r="AP98" s="17"/>
      <c r="AQ98" s="17"/>
      <c r="AR98" s="17"/>
      <c r="AS98" s="17"/>
      <c r="AT98" s="17"/>
      <c r="AU98" s="17"/>
      <c r="AV98" s="17"/>
      <c r="AW98" s="17"/>
      <c r="AX98" s="17"/>
      <c r="AY98" s="17"/>
      <c r="AZ98" s="17"/>
      <c r="BA98" s="17"/>
      <c r="BB98" s="17"/>
      <c r="BC98" s="17"/>
      <c r="BD98" s="17"/>
      <c r="BE98" s="4"/>
      <c r="BF98" s="4"/>
      <c r="BG98" s="4"/>
      <c r="BH98" s="4"/>
      <c r="BI98" s="4"/>
      <c r="BJ98" s="4"/>
      <c r="BK98" s="4"/>
      <c r="BL98" s="4"/>
      <c r="BM98" s="4"/>
      <c r="BN98" s="4"/>
      <c r="BO98" s="4"/>
      <c r="BP98" s="4"/>
      <c r="BQ98" s="4"/>
      <c r="BR98" s="4"/>
      <c r="BS98" s="4"/>
      <c r="BT98" s="4"/>
      <c r="BU98" s="4"/>
      <c r="BV98" s="4"/>
      <c r="BW98" s="4"/>
      <c r="BX98" s="4"/>
      <c r="BY98" s="4"/>
      <c r="BZ98" s="4"/>
    </row>
    <row r="99" spans="1:78">
      <c r="A99" s="10"/>
      <c r="B99" s="10"/>
      <c r="C99" s="10"/>
      <c r="D99" s="58"/>
      <c r="E99" s="70"/>
      <c r="F99" s="70"/>
      <c r="G99" s="58"/>
      <c r="H99" s="58"/>
      <c r="I99" s="10"/>
      <c r="J99" s="10"/>
      <c r="K99" s="10"/>
      <c r="L99" s="10"/>
      <c r="M99" s="10"/>
      <c r="N99" s="10"/>
      <c r="O99" s="70"/>
      <c r="P99" s="58"/>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hidden="1">
      <c r="A100" s="10"/>
      <c r="B100" s="10"/>
      <c r="C100" s="795" t="s">
        <v>240</v>
      </c>
      <c r="D100" s="795"/>
      <c r="E100" s="795"/>
      <c r="F100" s="795"/>
      <c r="G100" s="795"/>
      <c r="H100" s="58"/>
      <c r="I100" s="10"/>
      <c r="J100" s="10"/>
      <c r="K100" s="10"/>
      <c r="L100" s="10"/>
      <c r="M100" s="10"/>
      <c r="N100" s="10"/>
      <c r="O100" s="10"/>
      <c r="P100" s="70"/>
      <c r="Q100" s="10"/>
      <c r="R100" s="10"/>
      <c r="S100" s="10"/>
      <c r="T100" s="10"/>
      <c r="U100" s="10"/>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hidden="1">
      <c r="A101" s="10"/>
      <c r="B101" s="10"/>
      <c r="C101" s="709" t="s">
        <v>241</v>
      </c>
      <c r="D101" s="710"/>
      <c r="E101" s="4"/>
      <c r="F101" s="709" t="s">
        <v>242</v>
      </c>
      <c r="G101" s="710"/>
      <c r="H101" s="4"/>
      <c r="I101" s="696" t="s">
        <v>243</v>
      </c>
      <c r="J101" s="712"/>
      <c r="K101" s="712"/>
      <c r="L101" s="712"/>
      <c r="M101" s="712"/>
      <c r="N101" s="710"/>
      <c r="O101" s="10"/>
      <c r="P101" s="709" t="s">
        <v>244</v>
      </c>
      <c r="Q101" s="710"/>
      <c r="R101" s="4"/>
      <c r="S101" s="711"/>
      <c r="T101" s="713"/>
      <c r="U101" s="713"/>
      <c r="V101" s="713"/>
      <c r="W101" s="713"/>
      <c r="X101" s="713"/>
      <c r="Y101" s="713"/>
      <c r="Z101" s="4"/>
      <c r="AA101" s="709" t="s">
        <v>245</v>
      </c>
      <c r="AB101" s="710"/>
      <c r="AC101" s="28"/>
      <c r="AD101" s="705" t="s">
        <v>246</v>
      </c>
      <c r="AE101" s="706"/>
      <c r="AF101" s="706"/>
      <c r="AG101" s="706"/>
      <c r="AH101" s="706"/>
      <c r="AI101" s="706"/>
      <c r="AJ101" s="706"/>
      <c r="AK101" s="706"/>
      <c r="AL101" s="707"/>
      <c r="AM101" s="4"/>
      <c r="AN101" s="4"/>
      <c r="AO101" s="709" t="s">
        <v>247</v>
      </c>
      <c r="AP101" s="710"/>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hidden="1">
      <c r="A102" s="10"/>
      <c r="B102" s="10"/>
      <c r="C102" s="4"/>
      <c r="D102" s="4"/>
      <c r="E102" s="4"/>
      <c r="F102" s="4"/>
      <c r="G102" s="4"/>
      <c r="H102" s="10"/>
      <c r="I102" s="4"/>
      <c r="J102" s="4"/>
      <c r="K102" s="4"/>
      <c r="L102" s="10"/>
      <c r="M102" s="10"/>
      <c r="N102" s="10"/>
      <c r="O102" s="10"/>
      <c r="P102" s="10"/>
      <c r="Q102" s="10"/>
      <c r="R102" s="4"/>
      <c r="S102" s="261"/>
      <c r="T102" s="261"/>
      <c r="U102" s="261"/>
      <c r="V102" s="261"/>
      <c r="W102" s="261"/>
      <c r="X102" s="261"/>
      <c r="Y102" s="261"/>
      <c r="Z102" s="4"/>
      <c r="AA102" s="4"/>
      <c r="AB102" s="4"/>
      <c r="AC102" s="10"/>
      <c r="AD102" s="4"/>
      <c r="AE102" s="10"/>
      <c r="AF102" s="4"/>
      <c r="AG102" s="4"/>
      <c r="AH102" s="4"/>
      <c r="AI102" s="4"/>
      <c r="AJ102" s="4"/>
      <c r="AK102" s="4"/>
      <c r="AL102" s="4"/>
      <c r="AM102" s="4"/>
      <c r="AN102" s="4"/>
      <c r="AO102" s="4"/>
      <c r="AP102" s="4"/>
      <c r="AQ102" s="4"/>
      <c r="AR102" s="71"/>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hidden="1">
      <c r="A103" s="10"/>
      <c r="B103" s="10"/>
      <c r="C103" s="90" t="s">
        <v>180</v>
      </c>
      <c r="D103" s="90"/>
      <c r="E103" s="31"/>
      <c r="F103" s="90" t="s">
        <v>180</v>
      </c>
      <c r="G103" s="31"/>
      <c r="H103" s="37"/>
      <c r="I103" s="31" t="s">
        <v>186</v>
      </c>
      <c r="J103" s="31"/>
      <c r="K103" s="31"/>
      <c r="L103" s="31"/>
      <c r="M103" s="37"/>
      <c r="N103" s="37"/>
      <c r="O103" s="37"/>
      <c r="P103" s="37" t="s">
        <v>248</v>
      </c>
      <c r="Q103" s="37"/>
      <c r="R103" s="31"/>
      <c r="S103" s="37"/>
      <c r="T103" s="37"/>
      <c r="U103" s="37"/>
      <c r="V103" s="320"/>
      <c r="W103" s="37"/>
      <c r="X103" s="37"/>
      <c r="Y103" s="37"/>
      <c r="Z103" s="31"/>
      <c r="AA103" s="90" t="s">
        <v>180</v>
      </c>
      <c r="AB103" s="90"/>
      <c r="AC103" s="37"/>
      <c r="AD103" s="90" t="s">
        <v>249</v>
      </c>
      <c r="AE103" s="37"/>
      <c r="AF103" s="31"/>
      <c r="AG103" s="31"/>
      <c r="AH103" s="31"/>
      <c r="AI103" s="31"/>
      <c r="AJ103" s="31"/>
      <c r="AK103" s="31"/>
      <c r="AL103" s="31"/>
      <c r="AM103" s="31"/>
      <c r="AN103" s="31"/>
      <c r="AO103" s="97" t="s">
        <v>248</v>
      </c>
      <c r="AP103" s="31"/>
      <c r="AQ103" s="31"/>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hidden="1">
      <c r="A104" s="10"/>
      <c r="B104" s="10"/>
      <c r="C104" s="90" t="s">
        <v>183</v>
      </c>
      <c r="D104" s="90"/>
      <c r="E104" s="31"/>
      <c r="F104" s="90" t="s">
        <v>183</v>
      </c>
      <c r="G104" s="31"/>
      <c r="H104" s="37"/>
      <c r="I104" s="31" t="s">
        <v>250</v>
      </c>
      <c r="J104" s="31"/>
      <c r="K104" s="31"/>
      <c r="L104" s="31"/>
      <c r="M104" s="37"/>
      <c r="N104" s="37"/>
      <c r="O104" s="37"/>
      <c r="P104" s="90" t="s">
        <v>186</v>
      </c>
      <c r="Q104" s="37"/>
      <c r="R104" s="31"/>
      <c r="S104" s="37"/>
      <c r="T104" s="37"/>
      <c r="U104" s="37"/>
      <c r="V104" s="37"/>
      <c r="W104" s="37"/>
      <c r="X104" s="37"/>
      <c r="Y104" s="37"/>
      <c r="Z104" s="31"/>
      <c r="AA104" s="90" t="s">
        <v>186</v>
      </c>
      <c r="AB104" s="90"/>
      <c r="AC104" s="37"/>
      <c r="AD104" s="31" t="s">
        <v>252</v>
      </c>
      <c r="AE104" s="37"/>
      <c r="AF104" s="31"/>
      <c r="AG104" s="31"/>
      <c r="AH104" s="31"/>
      <c r="AI104" s="31"/>
      <c r="AJ104" s="31"/>
      <c r="AK104" s="31"/>
      <c r="AL104" s="31"/>
      <c r="AM104" s="31"/>
      <c r="AN104" s="31"/>
      <c r="AO104" s="37"/>
      <c r="AP104" s="31"/>
      <c r="AQ104" s="31"/>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hidden="1">
      <c r="A105" s="10"/>
      <c r="B105" s="10"/>
      <c r="C105" s="37"/>
      <c r="D105" s="99"/>
      <c r="E105" s="31"/>
      <c r="F105" s="90" t="s">
        <v>186</v>
      </c>
      <c r="G105" s="31"/>
      <c r="H105" s="37"/>
      <c r="I105" s="31" t="s">
        <v>253</v>
      </c>
      <c r="J105" s="31"/>
      <c r="K105" s="31"/>
      <c r="L105" s="37"/>
      <c r="M105" s="37"/>
      <c r="N105" s="37"/>
      <c r="O105" s="37"/>
      <c r="P105" s="37"/>
      <c r="Q105" s="37"/>
      <c r="R105" s="31"/>
      <c r="S105" s="37"/>
      <c r="T105" s="37"/>
      <c r="U105" s="37"/>
      <c r="V105" s="37"/>
      <c r="W105" s="37"/>
      <c r="X105" s="37"/>
      <c r="Y105" s="37"/>
      <c r="Z105" s="31"/>
      <c r="AA105" s="37"/>
      <c r="AB105" s="99"/>
      <c r="AC105" s="37"/>
      <c r="AD105" s="31" t="s">
        <v>186</v>
      </c>
      <c r="AE105" s="37"/>
      <c r="AF105" s="31"/>
      <c r="AG105" s="31"/>
      <c r="AH105" s="31"/>
      <c r="AI105" s="31"/>
      <c r="AJ105" s="31"/>
      <c r="AK105" s="31"/>
      <c r="AL105" s="31"/>
      <c r="AM105" s="31"/>
      <c r="AN105" s="31"/>
      <c r="AO105" s="31"/>
      <c r="AP105" s="31"/>
      <c r="AQ105" s="31"/>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hidden="1">
      <c r="A106" s="10"/>
      <c r="B106" s="10"/>
      <c r="C106" s="37"/>
      <c r="D106" s="99"/>
      <c r="E106" s="31"/>
      <c r="F106" s="31"/>
      <c r="G106" s="31"/>
      <c r="H106" s="37"/>
      <c r="I106" s="31" t="s">
        <v>254</v>
      </c>
      <c r="J106" s="31"/>
      <c r="K106" s="31"/>
      <c r="L106" s="37"/>
      <c r="M106" s="37"/>
      <c r="N106" s="37"/>
      <c r="O106" s="37"/>
      <c r="P106" s="37"/>
      <c r="Q106" s="37"/>
      <c r="R106" s="37"/>
      <c r="S106" s="37"/>
      <c r="T106" s="37"/>
      <c r="U106" s="37"/>
      <c r="V106" s="37"/>
      <c r="W106" s="37"/>
      <c r="X106" s="37"/>
      <c r="Y106" s="37"/>
      <c r="Z106" s="31"/>
      <c r="AA106" s="37"/>
      <c r="AB106" s="37"/>
      <c r="AC106" s="37"/>
      <c r="AD106" s="90"/>
      <c r="AE106" s="37"/>
      <c r="AF106" s="31"/>
      <c r="AG106" s="31"/>
      <c r="AH106" s="31"/>
      <c r="AI106" s="31"/>
      <c r="AJ106" s="31"/>
      <c r="AK106" s="31"/>
      <c r="AL106" s="31"/>
      <c r="AM106" s="31"/>
      <c r="AN106" s="31"/>
      <c r="AO106" s="31"/>
      <c r="AP106" s="31"/>
      <c r="AQ106" s="31"/>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hidden="1">
      <c r="A107" s="10"/>
      <c r="B107" s="10"/>
      <c r="C107" s="100"/>
      <c r="D107" s="37"/>
      <c r="E107" s="31"/>
      <c r="F107" s="37"/>
      <c r="G107" s="37"/>
      <c r="H107" s="37"/>
      <c r="I107" s="31" t="s">
        <v>255</v>
      </c>
      <c r="J107" s="31"/>
      <c r="K107" s="31"/>
      <c r="L107" s="37"/>
      <c r="M107" s="37"/>
      <c r="N107" s="37"/>
      <c r="O107" s="37"/>
      <c r="P107" s="37"/>
      <c r="Q107" s="37"/>
      <c r="R107" s="37"/>
      <c r="S107" s="37"/>
      <c r="T107" s="37"/>
      <c r="U107" s="37"/>
      <c r="V107" s="37"/>
      <c r="W107" s="37"/>
      <c r="X107" s="37"/>
      <c r="Y107" s="37"/>
      <c r="Z107" s="31"/>
      <c r="AA107" s="37"/>
      <c r="AB107" s="37"/>
      <c r="AC107" s="37"/>
      <c r="AD107" s="31"/>
      <c r="AE107" s="37"/>
      <c r="AF107" s="31"/>
      <c r="AG107" s="31"/>
      <c r="AH107" s="31"/>
      <c r="AI107" s="31"/>
      <c r="AJ107" s="31"/>
      <c r="AK107" s="31"/>
      <c r="AL107" s="31"/>
      <c r="AM107" s="31"/>
      <c r="AN107" s="31"/>
      <c r="AO107" s="31"/>
      <c r="AP107" s="31"/>
      <c r="AQ107" s="31"/>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hidden="1">
      <c r="A108" s="10"/>
      <c r="B108" s="10"/>
      <c r="C108" s="100"/>
      <c r="D108" s="37"/>
      <c r="E108" s="31"/>
      <c r="F108" s="37"/>
      <c r="G108" s="37"/>
      <c r="H108" s="37"/>
      <c r="I108" s="31" t="s">
        <v>256</v>
      </c>
      <c r="J108" s="31"/>
      <c r="K108" s="31"/>
      <c r="L108" s="37"/>
      <c r="M108" s="37"/>
      <c r="N108" s="37"/>
      <c r="O108" s="37"/>
      <c r="P108" s="37"/>
      <c r="Q108" s="37"/>
      <c r="R108" s="37"/>
      <c r="S108" s="37"/>
      <c r="T108" s="37"/>
      <c r="U108" s="37"/>
      <c r="V108" s="37"/>
      <c r="W108" s="37"/>
      <c r="X108" s="37"/>
      <c r="Y108" s="37"/>
      <c r="Z108" s="31"/>
      <c r="AA108" s="31"/>
      <c r="AB108" s="31"/>
      <c r="AC108" s="31"/>
      <c r="AD108" s="31"/>
      <c r="AE108" s="31"/>
      <c r="AF108" s="31"/>
      <c r="AG108" s="31"/>
      <c r="AH108" s="31"/>
      <c r="AI108" s="31"/>
      <c r="AJ108" s="31"/>
      <c r="AK108" s="31"/>
      <c r="AL108" s="31"/>
      <c r="AM108" s="31"/>
      <c r="AN108" s="31"/>
      <c r="AO108" s="31"/>
      <c r="AP108" s="31"/>
      <c r="AQ108" s="31"/>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hidden="1">
      <c r="A109" s="10"/>
      <c r="B109" s="10"/>
      <c r="C109" s="100"/>
      <c r="D109" s="37"/>
      <c r="E109" s="31"/>
      <c r="F109" s="37"/>
      <c r="G109" s="37"/>
      <c r="H109" s="37"/>
      <c r="I109" s="31" t="s">
        <v>257</v>
      </c>
      <c r="J109" s="31"/>
      <c r="K109" s="31"/>
      <c r="L109" s="37"/>
      <c r="M109" s="37"/>
      <c r="N109" s="37"/>
      <c r="O109" s="37"/>
      <c r="P109" s="99"/>
      <c r="Q109" s="37"/>
      <c r="R109" s="37"/>
      <c r="S109" s="37"/>
      <c r="T109" s="37"/>
      <c r="U109" s="37"/>
      <c r="V109" s="37"/>
      <c r="W109" s="37"/>
      <c r="X109" s="37"/>
      <c r="Y109" s="37"/>
      <c r="Z109" s="31"/>
      <c r="AA109" s="31"/>
      <c r="AB109" s="31"/>
      <c r="AC109" s="31"/>
      <c r="AD109" s="31"/>
      <c r="AE109" s="31"/>
      <c r="AF109" s="31"/>
      <c r="AG109" s="31"/>
      <c r="AH109" s="31"/>
      <c r="AI109" s="31"/>
      <c r="AJ109" s="31"/>
      <c r="AK109" s="31"/>
      <c r="AL109" s="31"/>
      <c r="AM109" s="31"/>
      <c r="AN109" s="31"/>
      <c r="AO109" s="31"/>
      <c r="AP109" s="31"/>
      <c r="AQ109" s="31"/>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hidden="1">
      <c r="A110" s="74"/>
      <c r="B110" s="75"/>
      <c r="C110" s="101"/>
      <c r="D110" s="100"/>
      <c r="E110" s="37"/>
      <c r="F110" s="37"/>
      <c r="G110" s="37"/>
      <c r="H110" s="37"/>
      <c r="I110" s="31" t="s">
        <v>258</v>
      </c>
      <c r="J110" s="37"/>
      <c r="K110" s="31"/>
      <c r="L110" s="37"/>
      <c r="M110" s="37"/>
      <c r="N110" s="37"/>
      <c r="O110" s="37"/>
      <c r="P110" s="37"/>
      <c r="Q110" s="37"/>
      <c r="R110" s="37"/>
      <c r="S110" s="37"/>
      <c r="T110" s="37"/>
      <c r="U110" s="37"/>
      <c r="V110" s="37"/>
      <c r="W110" s="37"/>
      <c r="X110" s="37"/>
      <c r="Y110" s="37"/>
      <c r="Z110" s="31"/>
      <c r="AA110" s="31"/>
      <c r="AB110" s="31"/>
      <c r="AC110" s="31"/>
      <c r="AD110" s="31"/>
      <c r="AE110" s="31"/>
      <c r="AF110" s="31"/>
      <c r="AG110" s="31"/>
      <c r="AH110" s="31"/>
      <c r="AI110" s="31"/>
      <c r="AJ110" s="31"/>
      <c r="AK110" s="31"/>
      <c r="AL110" s="31"/>
      <c r="AM110" s="31"/>
      <c r="AN110" s="31"/>
      <c r="AO110" s="31"/>
      <c r="AP110" s="31"/>
      <c r="AQ110" s="31"/>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hidden="1">
      <c r="A111" s="74"/>
      <c r="B111" s="77"/>
      <c r="C111" s="37"/>
      <c r="D111" s="37"/>
      <c r="E111" s="37"/>
      <c r="F111" s="37"/>
      <c r="G111" s="37"/>
      <c r="H111" s="37"/>
      <c r="I111" s="31"/>
      <c r="J111" s="37"/>
      <c r="K111" s="31"/>
      <c r="L111" s="37"/>
      <c r="M111" s="37"/>
      <c r="N111" s="37"/>
      <c r="O111" s="37"/>
      <c r="P111" s="37"/>
      <c r="Q111" s="37"/>
      <c r="R111" s="37"/>
      <c r="S111" s="37"/>
      <c r="T111" s="37"/>
      <c r="U111" s="37"/>
      <c r="V111" s="37"/>
      <c r="W111" s="37"/>
      <c r="X111" s="37"/>
      <c r="Y111" s="37"/>
      <c r="Z111" s="31"/>
      <c r="AA111" s="31"/>
      <c r="AB111" s="31"/>
      <c r="AC111" s="31"/>
      <c r="AD111" s="31"/>
      <c r="AE111" s="31"/>
      <c r="AF111" s="31"/>
      <c r="AG111" s="31"/>
      <c r="AH111" s="31"/>
      <c r="AI111" s="31"/>
      <c r="AJ111" s="31"/>
      <c r="AK111" s="31"/>
      <c r="AL111" s="31"/>
      <c r="AM111" s="31"/>
      <c r="AN111" s="31"/>
      <c r="AO111" s="31"/>
      <c r="AP111" s="31"/>
      <c r="AQ111" s="31"/>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hidden="1">
      <c r="A112" s="74"/>
      <c r="B112" s="77"/>
      <c r="C112" s="4"/>
      <c r="D112" s="4"/>
      <c r="E112" s="10"/>
      <c r="F112" s="4"/>
      <c r="G112" s="10"/>
      <c r="H112" s="10"/>
      <c r="I112" s="4"/>
      <c r="J112" s="711"/>
      <c r="K112" s="711"/>
      <c r="L112" s="711"/>
      <c r="M112" s="711"/>
      <c r="N112" s="711"/>
      <c r="O112" s="10"/>
      <c r="P112" s="10"/>
      <c r="Q112" s="10"/>
      <c r="R112" s="10"/>
      <c r="S112" s="10"/>
      <c r="T112" s="10"/>
      <c r="U112" s="10"/>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hidden="1">
      <c r="A113" s="74"/>
      <c r="B113" s="77"/>
      <c r="C113" s="696" t="s">
        <v>259</v>
      </c>
      <c r="D113" s="697"/>
      <c r="E113" s="697"/>
      <c r="F113" s="698"/>
      <c r="G113" s="28"/>
      <c r="H113" s="10"/>
      <c r="I113" s="4"/>
      <c r="J113" s="696" t="s">
        <v>260</v>
      </c>
      <c r="K113" s="697"/>
      <c r="L113" s="697"/>
      <c r="M113" s="698"/>
      <c r="N113" s="28"/>
      <c r="O113" s="4"/>
      <c r="P113" s="4"/>
      <c r="Q113" s="4"/>
      <c r="R113" s="4"/>
      <c r="S113" s="709" t="s">
        <v>261</v>
      </c>
      <c r="T113" s="712"/>
      <c r="U113" s="712"/>
      <c r="V113" s="712"/>
      <c r="W113" s="712"/>
      <c r="X113" s="712"/>
      <c r="Y113" s="710"/>
      <c r="Z113" s="4"/>
      <c r="AA113" s="709" t="s">
        <v>261</v>
      </c>
      <c r="AB113" s="712"/>
      <c r="AC113" s="712"/>
      <c r="AD113" s="712"/>
      <c r="AE113" s="712"/>
      <c r="AF113" s="712"/>
      <c r="AG113" s="710"/>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hidden="1">
      <c r="A114" s="74"/>
      <c r="B114" s="77"/>
      <c r="C114" s="4" t="s">
        <v>186</v>
      </c>
      <c r="D114" s="10"/>
      <c r="E114" s="10"/>
      <c r="F114" s="10"/>
      <c r="G114" s="10"/>
      <c r="H114" s="10"/>
      <c r="I114" s="10"/>
      <c r="J114" s="4"/>
      <c r="K114" s="10"/>
      <c r="L114" s="4"/>
      <c r="M114" s="10"/>
      <c r="N114" s="4"/>
      <c r="O114" s="4"/>
      <c r="P114" s="4"/>
      <c r="Q114" s="4"/>
      <c r="R114" s="4"/>
      <c r="S114" s="4"/>
      <c r="T114" s="4"/>
      <c r="U114" s="4"/>
      <c r="V114" s="4"/>
      <c r="W114" s="4"/>
      <c r="X114" s="4"/>
      <c r="Y114" s="4"/>
      <c r="Z114" s="4"/>
      <c r="AA114" s="31" t="s">
        <v>213</v>
      </c>
      <c r="AB114" s="4"/>
      <c r="AC114" s="4"/>
      <c r="AD114" s="4"/>
      <c r="AE114" s="4"/>
      <c r="AF114" s="4"/>
      <c r="AG114" s="4"/>
      <c r="AH114" s="4"/>
      <c r="AI114" s="4"/>
      <c r="AJ114" s="4"/>
      <c r="AK114" s="30" t="s">
        <v>262</v>
      </c>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4"/>
      <c r="BW114" s="4"/>
      <c r="BX114" s="4"/>
      <c r="BY114" s="4"/>
      <c r="BZ114" s="4"/>
    </row>
    <row r="115" spans="1:78" hidden="1">
      <c r="A115" s="10"/>
      <c r="B115" s="10"/>
      <c r="C115" s="10" t="s">
        <v>263</v>
      </c>
      <c r="D115" s="10"/>
      <c r="E115" s="10"/>
      <c r="F115" s="10"/>
      <c r="G115" s="10"/>
      <c r="H115" s="10"/>
      <c r="I115" s="4"/>
      <c r="J115" s="31" t="s">
        <v>186</v>
      </c>
      <c r="K115" s="4"/>
      <c r="L115" s="4"/>
      <c r="M115" s="4"/>
      <c r="N115" s="4"/>
      <c r="O115" s="4"/>
      <c r="P115" s="4"/>
      <c r="Q115" s="4"/>
      <c r="R115" s="4"/>
      <c r="S115" s="31" t="s">
        <v>264</v>
      </c>
      <c r="T115" s="4"/>
      <c r="U115" s="4"/>
      <c r="V115" s="4"/>
      <c r="W115" s="4"/>
      <c r="X115" s="4"/>
      <c r="Y115" s="4"/>
      <c r="Z115" s="4"/>
      <c r="AA115" s="31" t="s">
        <v>264</v>
      </c>
      <c r="AB115" s="4"/>
      <c r="AC115" s="4"/>
      <c r="AD115" s="4"/>
      <c r="AE115" s="4"/>
      <c r="AF115" s="4"/>
      <c r="AG115" s="4"/>
      <c r="AH115" s="4"/>
      <c r="AI115" s="4"/>
      <c r="AJ115" s="4"/>
      <c r="AK115" s="689" t="s">
        <v>265</v>
      </c>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4"/>
      <c r="BW115" s="4"/>
      <c r="BX115" s="4"/>
      <c r="BY115" s="4"/>
      <c r="BZ115" s="4"/>
    </row>
    <row r="116" spans="1:78" ht="13" hidden="1">
      <c r="A116" s="78"/>
      <c r="B116" s="10"/>
      <c r="C116" s="10" t="s">
        <v>266</v>
      </c>
      <c r="D116" s="10"/>
      <c r="E116" s="10"/>
      <c r="F116" s="10"/>
      <c r="G116" s="10"/>
      <c r="H116" s="10"/>
      <c r="I116" s="4"/>
      <c r="J116" s="37" t="s">
        <v>267</v>
      </c>
      <c r="K116" s="4"/>
      <c r="L116" s="4"/>
      <c r="M116" s="10"/>
      <c r="N116" s="4"/>
      <c r="O116" s="4"/>
      <c r="P116" s="4"/>
      <c r="Q116" s="4"/>
      <c r="R116" s="4"/>
      <c r="S116" s="31" t="s">
        <v>268</v>
      </c>
      <c r="T116" s="4"/>
      <c r="U116" s="4"/>
      <c r="V116" s="4"/>
      <c r="W116" s="4"/>
      <c r="X116" s="4"/>
      <c r="Y116" s="4"/>
      <c r="Z116" s="4"/>
      <c r="AA116" s="31" t="s">
        <v>268</v>
      </c>
      <c r="AB116" s="4"/>
      <c r="AC116" s="4"/>
      <c r="AD116" s="4"/>
      <c r="AE116" s="4"/>
      <c r="AF116" s="4"/>
      <c r="AG116" s="4"/>
      <c r="AH116" s="4"/>
      <c r="AI116" s="4"/>
      <c r="AJ116" s="4"/>
      <c r="AK116" s="708" t="s">
        <v>269</v>
      </c>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708"/>
      <c r="BI116" s="708"/>
      <c r="BJ116" s="708"/>
      <c r="BK116" s="708"/>
      <c r="BL116" s="708"/>
      <c r="BM116" s="708"/>
      <c r="BN116" s="708"/>
      <c r="BO116" s="708"/>
      <c r="BP116" s="708"/>
      <c r="BQ116" s="708"/>
      <c r="BR116" s="708"/>
      <c r="BS116" s="708"/>
      <c r="BT116" s="708"/>
      <c r="BU116" s="708"/>
      <c r="BV116" s="4"/>
      <c r="BW116" s="4"/>
      <c r="BX116" s="4"/>
      <c r="BY116" s="4"/>
      <c r="BZ116" s="4"/>
    </row>
    <row r="117" spans="1:78" hidden="1">
      <c r="A117" s="79"/>
      <c r="B117" s="80"/>
      <c r="C117" s="10" t="s">
        <v>270</v>
      </c>
      <c r="D117" s="80"/>
      <c r="E117" s="80"/>
      <c r="F117" s="10"/>
      <c r="G117" s="10"/>
      <c r="H117" s="10"/>
      <c r="I117" s="4"/>
      <c r="J117" s="37" t="s">
        <v>271</v>
      </c>
      <c r="K117" s="4"/>
      <c r="L117" s="4"/>
      <c r="M117" s="10"/>
      <c r="N117" s="4"/>
      <c r="O117" s="4"/>
      <c r="P117" s="4"/>
      <c r="Q117" s="4"/>
      <c r="R117" s="4"/>
      <c r="S117" s="31" t="s">
        <v>272</v>
      </c>
      <c r="T117" s="4"/>
      <c r="U117" s="4"/>
      <c r="V117" s="4"/>
      <c r="W117" s="4"/>
      <c r="X117" s="4"/>
      <c r="Y117" s="4"/>
      <c r="Z117" s="4"/>
      <c r="AA117" s="31" t="s">
        <v>272</v>
      </c>
      <c r="AB117" s="4"/>
      <c r="AC117" s="4"/>
      <c r="AD117" s="4"/>
      <c r="AE117" s="4"/>
      <c r="AF117" s="4"/>
      <c r="AG117" s="4"/>
      <c r="AH117" s="4"/>
      <c r="AI117" s="4"/>
      <c r="AJ117" s="4"/>
      <c r="AK117" s="708" t="s">
        <v>273</v>
      </c>
      <c r="AL117" s="708"/>
      <c r="AM117" s="708"/>
      <c r="AN117" s="708"/>
      <c r="AO117" s="708"/>
      <c r="AP117" s="708"/>
      <c r="AQ117" s="708"/>
      <c r="AR117" s="708"/>
      <c r="AS117" s="708"/>
      <c r="AT117" s="708"/>
      <c r="AU117" s="708"/>
      <c r="AV117" s="708"/>
      <c r="AW117" s="708"/>
      <c r="AX117" s="708"/>
      <c r="AY117" s="708"/>
      <c r="AZ117" s="708"/>
      <c r="BA117" s="708"/>
      <c r="BB117" s="708"/>
      <c r="BC117" s="708"/>
      <c r="BD117" s="708"/>
      <c r="BE117" s="708"/>
      <c r="BF117" s="708"/>
      <c r="BG117" s="708"/>
      <c r="BH117" s="708"/>
      <c r="BI117" s="708"/>
      <c r="BJ117" s="708"/>
      <c r="BK117" s="708"/>
      <c r="BL117" s="708"/>
      <c r="BM117" s="708"/>
      <c r="BN117" s="708"/>
      <c r="BO117" s="708"/>
      <c r="BP117" s="708"/>
      <c r="BQ117" s="708"/>
      <c r="BR117" s="708"/>
      <c r="BS117" s="708"/>
      <c r="BT117" s="708"/>
      <c r="BU117" s="708"/>
      <c r="BV117" s="4"/>
      <c r="BW117" s="4"/>
      <c r="BX117" s="4"/>
      <c r="BY117" s="4"/>
      <c r="BZ117" s="4"/>
    </row>
    <row r="118" spans="1:78" hidden="1">
      <c r="A118" s="79"/>
      <c r="B118" s="81"/>
      <c r="C118" s="82" t="s">
        <v>274</v>
      </c>
      <c r="D118" s="80"/>
      <c r="E118" s="80"/>
      <c r="F118" s="10"/>
      <c r="G118" s="10"/>
      <c r="H118" s="10"/>
      <c r="I118" s="4"/>
      <c r="J118" s="37" t="s">
        <v>275</v>
      </c>
      <c r="K118" s="4"/>
      <c r="L118" s="4"/>
      <c r="M118" s="10"/>
      <c r="N118" s="4"/>
      <c r="O118" s="4"/>
      <c r="P118" s="4"/>
      <c r="Q118" s="4"/>
      <c r="R118" s="4"/>
      <c r="S118" s="31" t="s">
        <v>276</v>
      </c>
      <c r="T118" s="4"/>
      <c r="U118" s="4"/>
      <c r="V118" s="4"/>
      <c r="W118" s="4"/>
      <c r="X118" s="4"/>
      <c r="Y118" s="4"/>
      <c r="Z118" s="4"/>
      <c r="AA118" s="31" t="s">
        <v>276</v>
      </c>
      <c r="AB118" s="4"/>
      <c r="AC118" s="4"/>
      <c r="AD118" s="4"/>
      <c r="AE118" s="4"/>
      <c r="AF118" s="4"/>
      <c r="AG118" s="4"/>
      <c r="AH118" s="4"/>
      <c r="AI118" s="4"/>
      <c r="AJ118" s="4"/>
      <c r="AK118" s="708" t="s">
        <v>277</v>
      </c>
      <c r="AL118" s="708"/>
      <c r="AM118" s="708"/>
      <c r="AN118" s="708"/>
      <c r="AO118" s="708"/>
      <c r="AP118" s="708"/>
      <c r="AQ118" s="708"/>
      <c r="AR118" s="708"/>
      <c r="AS118" s="708"/>
      <c r="AT118" s="708"/>
      <c r="AU118" s="708"/>
      <c r="AV118" s="708"/>
      <c r="AW118" s="708"/>
      <c r="AX118" s="708"/>
      <c r="AY118" s="708"/>
      <c r="AZ118" s="708"/>
      <c r="BA118" s="708"/>
      <c r="BB118" s="708"/>
      <c r="BC118" s="708"/>
      <c r="BD118" s="708"/>
      <c r="BE118" s="708"/>
      <c r="BF118" s="708"/>
      <c r="BG118" s="708"/>
      <c r="BH118" s="708"/>
      <c r="BI118" s="708"/>
      <c r="BJ118" s="708"/>
      <c r="BK118" s="708"/>
      <c r="BL118" s="708"/>
      <c r="BM118" s="708"/>
      <c r="BN118" s="708"/>
      <c r="BO118" s="708"/>
      <c r="BP118" s="708"/>
      <c r="BQ118" s="708"/>
      <c r="BR118" s="708"/>
      <c r="BS118" s="708"/>
      <c r="BT118" s="708"/>
      <c r="BU118" s="708"/>
      <c r="BV118" s="4"/>
      <c r="BW118" s="4"/>
      <c r="BX118" s="4"/>
      <c r="BY118" s="4"/>
      <c r="BZ118" s="4"/>
    </row>
    <row r="119" spans="1:78" hidden="1">
      <c r="A119" s="79"/>
      <c r="B119" s="79"/>
      <c r="C119" s="82" t="s">
        <v>278</v>
      </c>
      <c r="D119" s="80"/>
      <c r="E119" s="80"/>
      <c r="F119" s="10"/>
      <c r="G119" s="10"/>
      <c r="H119" s="10"/>
      <c r="I119" s="4"/>
      <c r="J119" s="83" t="s">
        <v>279</v>
      </c>
      <c r="K119" s="4"/>
      <c r="L119" s="4"/>
      <c r="M119" s="82"/>
      <c r="N119" s="4"/>
      <c r="O119" s="4"/>
      <c r="P119" s="4"/>
      <c r="Q119" s="4"/>
      <c r="R119" s="4"/>
      <c r="S119" s="37" t="s">
        <v>280</v>
      </c>
      <c r="T119" s="4"/>
      <c r="U119" s="4"/>
      <c r="V119" s="4"/>
      <c r="W119" s="4"/>
      <c r="X119" s="4"/>
      <c r="Y119" s="4"/>
      <c r="Z119" s="4"/>
      <c r="AA119" s="37" t="s">
        <v>280</v>
      </c>
      <c r="AB119" s="4"/>
      <c r="AC119" s="4"/>
      <c r="AD119" s="4"/>
      <c r="AE119" s="4"/>
      <c r="AF119" s="4"/>
      <c r="AG119" s="4"/>
      <c r="AH119" s="4"/>
      <c r="AI119" s="4"/>
      <c r="AJ119" s="4"/>
      <c r="AK119" s="708" t="s">
        <v>281</v>
      </c>
      <c r="AL119" s="708"/>
      <c r="AM119" s="708"/>
      <c r="AN119" s="708"/>
      <c r="AO119" s="708"/>
      <c r="AP119" s="708"/>
      <c r="AQ119" s="708"/>
      <c r="AR119" s="708"/>
      <c r="AS119" s="708"/>
      <c r="AT119" s="708"/>
      <c r="AU119" s="708"/>
      <c r="AV119" s="708"/>
      <c r="AW119" s="708"/>
      <c r="AX119" s="708"/>
      <c r="AY119" s="708"/>
      <c r="AZ119" s="708"/>
      <c r="BA119" s="708"/>
      <c r="BB119" s="708"/>
      <c r="BC119" s="708"/>
      <c r="BD119" s="708"/>
      <c r="BE119" s="708"/>
      <c r="BF119" s="708"/>
      <c r="BG119" s="708"/>
      <c r="BH119" s="708"/>
      <c r="BI119" s="708"/>
      <c r="BJ119" s="708"/>
      <c r="BK119" s="708"/>
      <c r="BL119" s="708"/>
      <c r="BM119" s="708"/>
      <c r="BN119" s="708"/>
      <c r="BO119" s="708"/>
      <c r="BP119" s="708"/>
      <c r="BQ119" s="708"/>
      <c r="BR119" s="708"/>
      <c r="BS119" s="708"/>
      <c r="BT119" s="708"/>
      <c r="BU119" s="708"/>
      <c r="BV119" s="4"/>
      <c r="BW119" s="4"/>
      <c r="BX119" s="4"/>
      <c r="BY119" s="4"/>
      <c r="BZ119" s="4"/>
    </row>
    <row r="120" spans="1:78" hidden="1">
      <c r="A120" s="80"/>
      <c r="B120" s="10"/>
      <c r="C120" s="10"/>
      <c r="D120" s="72"/>
      <c r="E120" s="80"/>
      <c r="F120" s="10"/>
      <c r="G120" s="10"/>
      <c r="H120" s="10"/>
      <c r="I120" s="4"/>
      <c r="J120" s="10"/>
      <c r="K120" s="4"/>
      <c r="L120" s="4"/>
      <c r="M120" s="82"/>
      <c r="N120" s="4"/>
      <c r="O120" s="4"/>
      <c r="P120" s="4"/>
      <c r="Q120" s="4"/>
      <c r="R120" s="4"/>
      <c r="S120" s="31" t="s">
        <v>282</v>
      </c>
      <c r="T120" s="4"/>
      <c r="U120" s="4"/>
      <c r="V120" s="4"/>
      <c r="W120" s="4"/>
      <c r="X120" s="4"/>
      <c r="Y120" s="4"/>
      <c r="Z120" s="4"/>
      <c r="AA120" s="31" t="s">
        <v>282</v>
      </c>
      <c r="AB120" s="4"/>
      <c r="AC120" s="4"/>
      <c r="AD120" s="4"/>
      <c r="AE120" s="4"/>
      <c r="AF120" s="4"/>
      <c r="AG120" s="4"/>
      <c r="AH120" s="4"/>
      <c r="AI120" s="4"/>
      <c r="AJ120" s="4"/>
      <c r="AK120" s="708" t="s">
        <v>283</v>
      </c>
      <c r="AL120" s="708"/>
      <c r="AM120" s="708"/>
      <c r="AN120" s="708"/>
      <c r="AO120" s="708"/>
      <c r="AP120" s="708"/>
      <c r="AQ120" s="708"/>
      <c r="AR120" s="708"/>
      <c r="AS120" s="708"/>
      <c r="AT120" s="708"/>
      <c r="AU120" s="708"/>
      <c r="AV120" s="708"/>
      <c r="AW120" s="708"/>
      <c r="AX120" s="708"/>
      <c r="AY120" s="708"/>
      <c r="AZ120" s="708"/>
      <c r="BA120" s="708"/>
      <c r="BB120" s="708"/>
      <c r="BC120" s="708"/>
      <c r="BD120" s="708"/>
      <c r="BE120" s="708"/>
      <c r="BF120" s="708"/>
      <c r="BG120" s="708"/>
      <c r="BH120" s="708"/>
      <c r="BI120" s="708"/>
      <c r="BJ120" s="708"/>
      <c r="BK120" s="708"/>
      <c r="BL120" s="708"/>
      <c r="BM120" s="708"/>
      <c r="BN120" s="708"/>
      <c r="BO120" s="708"/>
      <c r="BP120" s="708"/>
      <c r="BQ120" s="708"/>
      <c r="BR120" s="708"/>
      <c r="BS120" s="708"/>
      <c r="BT120" s="708"/>
      <c r="BU120" s="708"/>
      <c r="BV120" s="4"/>
      <c r="BW120" s="4"/>
      <c r="BX120" s="4"/>
      <c r="BY120" s="4"/>
      <c r="BZ120" s="4"/>
    </row>
    <row r="121" spans="1:78" hidden="1">
      <c r="A121" s="80"/>
      <c r="B121" s="10"/>
      <c r="C121" s="76"/>
      <c r="D121" s="72"/>
      <c r="E121" s="80"/>
      <c r="F121" s="10"/>
      <c r="G121" s="10"/>
      <c r="H121" s="10"/>
      <c r="I121" s="4"/>
      <c r="J121" s="4"/>
      <c r="K121" s="10"/>
      <c r="L121" s="4"/>
      <c r="M121" s="82"/>
      <c r="N121" s="4"/>
      <c r="O121" s="4"/>
      <c r="P121" s="4"/>
      <c r="Q121" s="4"/>
      <c r="R121" s="4"/>
      <c r="S121" s="31" t="s">
        <v>284</v>
      </c>
      <c r="T121" s="4"/>
      <c r="U121" s="4"/>
      <c r="V121" s="4"/>
      <c r="W121" s="4"/>
      <c r="X121" s="4"/>
      <c r="Y121" s="4"/>
      <c r="Z121" s="4"/>
      <c r="AA121" s="31" t="s">
        <v>284</v>
      </c>
      <c r="AB121" s="4"/>
      <c r="AC121" s="4"/>
      <c r="AD121" s="4"/>
      <c r="AE121" s="4"/>
      <c r="AF121" s="4"/>
      <c r="AG121" s="4"/>
      <c r="AH121" s="4"/>
      <c r="AI121" s="4"/>
      <c r="AJ121" s="4"/>
      <c r="AK121" s="708" t="s">
        <v>285</v>
      </c>
      <c r="AL121" s="708"/>
      <c r="AM121" s="708"/>
      <c r="AN121" s="708"/>
      <c r="AO121" s="708"/>
      <c r="AP121" s="708"/>
      <c r="AQ121" s="708"/>
      <c r="AR121" s="708"/>
      <c r="AS121" s="708"/>
      <c r="AT121" s="708"/>
      <c r="AU121" s="708"/>
      <c r="AV121" s="708"/>
      <c r="AW121" s="708"/>
      <c r="AX121" s="708"/>
      <c r="AY121" s="708"/>
      <c r="AZ121" s="708"/>
      <c r="BA121" s="708"/>
      <c r="BB121" s="708"/>
      <c r="BC121" s="708"/>
      <c r="BD121" s="708"/>
      <c r="BE121" s="708"/>
      <c r="BF121" s="708"/>
      <c r="BG121" s="708"/>
      <c r="BH121" s="708"/>
      <c r="BI121" s="708"/>
      <c r="BJ121" s="708"/>
      <c r="BK121" s="708"/>
      <c r="BL121" s="708"/>
      <c r="BM121" s="708"/>
      <c r="BN121" s="708"/>
      <c r="BO121" s="708"/>
      <c r="BP121" s="708"/>
      <c r="BQ121" s="708"/>
      <c r="BR121" s="708"/>
      <c r="BS121" s="708"/>
      <c r="BT121" s="708"/>
      <c r="BU121" s="708"/>
      <c r="BV121" s="4"/>
      <c r="BW121" s="4"/>
      <c r="BX121" s="4"/>
      <c r="BY121" s="4"/>
      <c r="BZ121" s="4"/>
    </row>
    <row r="122" spans="1:78" hidden="1">
      <c r="A122" s="80"/>
      <c r="B122" s="76"/>
      <c r="C122" s="696" t="s">
        <v>286</v>
      </c>
      <c r="D122" s="697"/>
      <c r="E122" s="697"/>
      <c r="F122" s="698"/>
      <c r="G122" s="10"/>
      <c r="H122" s="10"/>
      <c r="I122" s="4"/>
      <c r="J122" s="4"/>
      <c r="K122" s="10"/>
      <c r="L122" s="73"/>
      <c r="M122" s="82"/>
      <c r="N122" s="4"/>
      <c r="O122" s="4"/>
      <c r="P122" s="4"/>
      <c r="Q122" s="4"/>
      <c r="R122" s="4"/>
      <c r="S122" s="31" t="s">
        <v>287</v>
      </c>
      <c r="T122" s="4"/>
      <c r="U122" s="4"/>
      <c r="V122" s="4"/>
      <c r="W122" s="4"/>
      <c r="X122" s="4"/>
      <c r="Y122" s="4"/>
      <c r="Z122" s="4"/>
      <c r="AA122" s="31" t="s">
        <v>287</v>
      </c>
      <c r="AB122" s="4"/>
      <c r="AC122" s="4"/>
      <c r="AD122" s="4"/>
      <c r="AE122" s="4"/>
      <c r="AF122" s="4"/>
      <c r="AG122" s="4"/>
      <c r="AH122" s="4"/>
      <c r="AI122" s="4"/>
      <c r="AJ122" s="4"/>
      <c r="AK122" s="708" t="s">
        <v>288</v>
      </c>
      <c r="AL122" s="708"/>
      <c r="AM122" s="708"/>
      <c r="AN122" s="708"/>
      <c r="AO122" s="708"/>
      <c r="AP122" s="708"/>
      <c r="AQ122" s="708"/>
      <c r="AR122" s="708"/>
      <c r="AS122" s="708"/>
      <c r="AT122" s="708"/>
      <c r="AU122" s="708"/>
      <c r="AV122" s="708"/>
      <c r="AW122" s="708"/>
      <c r="AX122" s="708"/>
      <c r="AY122" s="708"/>
      <c r="AZ122" s="708"/>
      <c r="BA122" s="708"/>
      <c r="BB122" s="708"/>
      <c r="BC122" s="708"/>
      <c r="BD122" s="708"/>
      <c r="BE122" s="708"/>
      <c r="BF122" s="708"/>
      <c r="BG122" s="708"/>
      <c r="BH122" s="708"/>
      <c r="BI122" s="708"/>
      <c r="BJ122" s="708"/>
      <c r="BK122" s="708"/>
      <c r="BL122" s="708"/>
      <c r="BM122" s="708"/>
      <c r="BN122" s="708"/>
      <c r="BO122" s="708"/>
      <c r="BP122" s="708"/>
      <c r="BQ122" s="708"/>
      <c r="BR122" s="708"/>
      <c r="BS122" s="708"/>
      <c r="BT122" s="708"/>
      <c r="BU122" s="708"/>
      <c r="BV122" s="4"/>
      <c r="BW122" s="4"/>
      <c r="BX122" s="4"/>
      <c r="BY122" s="4"/>
      <c r="BZ122" s="4"/>
    </row>
    <row r="123" spans="1:78" hidden="1">
      <c r="A123" s="79"/>
      <c r="B123" s="80"/>
      <c r="C123" s="80"/>
      <c r="D123" s="80"/>
      <c r="E123" s="80"/>
      <c r="F123" s="10"/>
      <c r="G123" s="10"/>
      <c r="H123" s="10"/>
      <c r="I123" s="4"/>
      <c r="J123" s="4"/>
      <c r="K123" s="10"/>
      <c r="L123" s="10"/>
      <c r="M123" s="82"/>
      <c r="N123" s="4"/>
      <c r="O123" s="4"/>
      <c r="P123" s="4"/>
      <c r="Q123" s="4"/>
      <c r="R123" s="4"/>
      <c r="S123" s="31" t="s">
        <v>289</v>
      </c>
      <c r="T123" s="4"/>
      <c r="U123" s="4"/>
      <c r="V123" s="4"/>
      <c r="W123" s="4"/>
      <c r="X123" s="4"/>
      <c r="Y123" s="4"/>
      <c r="Z123" s="4"/>
      <c r="AA123" s="31" t="s">
        <v>289</v>
      </c>
      <c r="AB123" s="4"/>
      <c r="AC123" s="4"/>
      <c r="AD123" s="4"/>
      <c r="AE123" s="4"/>
      <c r="AF123" s="4"/>
      <c r="AG123" s="4"/>
      <c r="AH123" s="4"/>
      <c r="AI123" s="4"/>
      <c r="AJ123" s="4"/>
      <c r="AK123" s="687" t="s">
        <v>290</v>
      </c>
      <c r="AL123" s="688"/>
      <c r="AM123" s="688"/>
      <c r="AN123" s="688"/>
      <c r="AO123" s="688"/>
      <c r="AP123" s="688"/>
      <c r="AQ123" s="688"/>
      <c r="AR123" s="688"/>
      <c r="AS123" s="688"/>
      <c r="AT123" s="688"/>
      <c r="AU123" s="688"/>
      <c r="AV123" s="688"/>
      <c r="AW123" s="688"/>
      <c r="AX123" s="688"/>
      <c r="AY123" s="688"/>
      <c r="AZ123" s="688"/>
      <c r="BA123" s="688"/>
      <c r="BB123" s="688"/>
      <c r="BC123" s="688"/>
      <c r="BD123" s="688"/>
      <c r="BE123" s="688"/>
      <c r="BF123" s="688"/>
      <c r="BG123" s="688"/>
      <c r="BH123" s="688"/>
      <c r="BI123" s="688"/>
      <c r="BJ123" s="688"/>
      <c r="BK123" s="688"/>
      <c r="BL123" s="688"/>
      <c r="BM123" s="688"/>
      <c r="BN123" s="688"/>
      <c r="BO123" s="688"/>
      <c r="BP123" s="688"/>
      <c r="BQ123" s="688"/>
      <c r="BR123" s="688"/>
      <c r="BS123" s="688"/>
      <c r="BT123" s="688"/>
      <c r="BU123" s="688"/>
      <c r="BV123" s="4"/>
      <c r="BW123" s="4"/>
      <c r="BX123" s="4"/>
      <c r="BY123" s="4"/>
      <c r="BZ123" s="4"/>
    </row>
    <row r="124" spans="1:78" hidden="1">
      <c r="A124" s="79"/>
      <c r="B124" s="80"/>
      <c r="C124" s="4" t="s">
        <v>186</v>
      </c>
      <c r="D124" s="80"/>
      <c r="E124" s="80"/>
      <c r="F124" s="10"/>
      <c r="G124" s="10"/>
      <c r="H124" s="10"/>
      <c r="I124" s="4"/>
      <c r="J124" s="4"/>
      <c r="K124" s="10"/>
      <c r="L124" s="10"/>
      <c r="M124" s="82"/>
      <c r="N124" s="4"/>
      <c r="O124" s="4"/>
      <c r="P124" s="4"/>
      <c r="Q124" s="4"/>
      <c r="R124" s="4"/>
      <c r="S124" s="31" t="s">
        <v>291</v>
      </c>
      <c r="T124" s="4"/>
      <c r="U124" s="4"/>
      <c r="V124" s="4"/>
      <c r="W124" s="4"/>
      <c r="X124" s="4"/>
      <c r="Y124" s="4"/>
      <c r="Z124" s="4"/>
      <c r="AA124" s="31" t="s">
        <v>291</v>
      </c>
      <c r="AB124" s="4"/>
      <c r="AC124" s="4"/>
      <c r="AD124" s="4"/>
      <c r="AE124" s="4"/>
      <c r="AF124" s="4"/>
      <c r="AG124" s="4"/>
      <c r="AH124" s="4"/>
      <c r="AI124" s="4"/>
      <c r="AJ124" s="4"/>
      <c r="AK124" s="687" t="s">
        <v>292</v>
      </c>
      <c r="AL124" s="688"/>
      <c r="AM124" s="688"/>
      <c r="AN124" s="688"/>
      <c r="AO124" s="688"/>
      <c r="AP124" s="688"/>
      <c r="AQ124" s="688"/>
      <c r="AR124" s="688"/>
      <c r="AS124" s="688"/>
      <c r="AT124" s="688"/>
      <c r="AU124" s="688"/>
      <c r="AV124" s="688"/>
      <c r="AW124" s="688"/>
      <c r="AX124" s="688"/>
      <c r="AY124" s="688"/>
      <c r="AZ124" s="688"/>
      <c r="BA124" s="688"/>
      <c r="BB124" s="688"/>
      <c r="BC124" s="688"/>
      <c r="BD124" s="688"/>
      <c r="BE124" s="688"/>
      <c r="BF124" s="688"/>
      <c r="BG124" s="688"/>
      <c r="BH124" s="688"/>
      <c r="BI124" s="688"/>
      <c r="BJ124" s="688"/>
      <c r="BK124" s="688"/>
      <c r="BL124" s="688"/>
      <c r="BM124" s="688"/>
      <c r="BN124" s="688"/>
      <c r="BO124" s="688"/>
      <c r="BP124" s="688"/>
      <c r="BQ124" s="688"/>
      <c r="BR124" s="688"/>
      <c r="BS124" s="688"/>
      <c r="BT124" s="688"/>
      <c r="BU124" s="688"/>
      <c r="BV124" s="4"/>
      <c r="BW124" s="4"/>
      <c r="BX124" s="4"/>
      <c r="BY124" s="4"/>
      <c r="BZ124" s="4"/>
    </row>
    <row r="125" spans="1:78" hidden="1">
      <c r="A125" s="79"/>
      <c r="B125" s="80"/>
      <c r="C125" s="58" t="s">
        <v>293</v>
      </c>
      <c r="D125" s="80"/>
      <c r="E125" s="80"/>
      <c r="F125" s="10"/>
      <c r="G125" s="10"/>
      <c r="H125" s="10"/>
      <c r="I125" s="4"/>
      <c r="J125" s="4"/>
      <c r="K125" s="10"/>
      <c r="L125" s="10"/>
      <c r="M125" s="82"/>
      <c r="N125" s="4"/>
      <c r="O125" s="4"/>
      <c r="P125" s="4"/>
      <c r="Q125" s="4"/>
      <c r="R125" s="4"/>
      <c r="S125" s="31" t="s">
        <v>294</v>
      </c>
      <c r="T125" s="4"/>
      <c r="U125" s="4"/>
      <c r="V125" s="4"/>
      <c r="W125" s="4"/>
      <c r="X125" s="4"/>
      <c r="Y125" s="4"/>
      <c r="Z125" s="4"/>
      <c r="AA125" s="31" t="s">
        <v>294</v>
      </c>
      <c r="AB125" s="4"/>
      <c r="AC125" s="4"/>
      <c r="AD125" s="4"/>
      <c r="AE125" s="4"/>
      <c r="AF125" s="4"/>
      <c r="AG125" s="4"/>
      <c r="AH125" s="4"/>
      <c r="AI125" s="4"/>
      <c r="AJ125" s="4"/>
      <c r="AK125" s="688" t="s">
        <v>295</v>
      </c>
      <c r="AL125" s="688"/>
      <c r="AM125" s="688"/>
      <c r="AN125" s="688"/>
      <c r="AO125" s="688"/>
      <c r="AP125" s="688"/>
      <c r="AQ125" s="688"/>
      <c r="AR125" s="688"/>
      <c r="AS125" s="688"/>
      <c r="AT125" s="688"/>
      <c r="AU125" s="688"/>
      <c r="AV125" s="688"/>
      <c r="AW125" s="688"/>
      <c r="AX125" s="688"/>
      <c r="AY125" s="688"/>
      <c r="AZ125" s="688"/>
      <c r="BA125" s="688"/>
      <c r="BB125" s="688"/>
      <c r="BC125" s="688"/>
      <c r="BD125" s="688"/>
      <c r="BE125" s="688"/>
      <c r="BF125" s="688"/>
      <c r="BG125" s="688"/>
      <c r="BH125" s="688"/>
      <c r="BI125" s="688"/>
      <c r="BJ125" s="688"/>
      <c r="BK125" s="688"/>
      <c r="BL125" s="688"/>
      <c r="BM125" s="688"/>
      <c r="BN125" s="688"/>
      <c r="BO125" s="688"/>
      <c r="BP125" s="688"/>
      <c r="BQ125" s="688"/>
      <c r="BR125" s="688"/>
      <c r="BS125" s="688"/>
      <c r="BT125" s="688"/>
      <c r="BU125" s="688"/>
      <c r="BV125" s="4"/>
      <c r="BW125" s="4"/>
      <c r="BX125" s="4"/>
      <c r="BY125" s="4"/>
      <c r="BZ125" s="4"/>
    </row>
    <row r="126" spans="1:78" hidden="1">
      <c r="A126" s="79"/>
      <c r="B126" s="79"/>
      <c r="C126" s="58" t="s">
        <v>296</v>
      </c>
      <c r="D126" s="80"/>
      <c r="E126" s="80"/>
      <c r="F126" s="10"/>
      <c r="G126" s="10"/>
      <c r="H126" s="10"/>
      <c r="I126" s="4"/>
      <c r="J126" s="4"/>
      <c r="K126" s="10"/>
      <c r="L126" s="10"/>
      <c r="M126" s="82"/>
      <c r="N126" s="4"/>
      <c r="O126" s="4"/>
      <c r="P126" s="4"/>
      <c r="Q126" s="4"/>
      <c r="R126" s="4"/>
      <c r="S126" s="31" t="s">
        <v>297</v>
      </c>
      <c r="T126" s="4"/>
      <c r="U126" s="4"/>
      <c r="V126" s="4"/>
      <c r="W126" s="4"/>
      <c r="X126" s="4"/>
      <c r="Y126" s="4"/>
      <c r="Z126" s="4"/>
      <c r="AA126" s="31" t="s">
        <v>297</v>
      </c>
      <c r="AB126" s="4"/>
      <c r="AC126" s="4"/>
      <c r="AD126" s="4"/>
      <c r="AE126" s="4"/>
      <c r="AF126" s="4"/>
      <c r="AG126" s="4"/>
      <c r="AH126" s="4"/>
      <c r="AI126" s="4"/>
      <c r="AJ126" s="4"/>
      <c r="AK126" s="688" t="s">
        <v>298</v>
      </c>
      <c r="AL126" s="688"/>
      <c r="AM126" s="688"/>
      <c r="AN126" s="688"/>
      <c r="AO126" s="688"/>
      <c r="AP126" s="688"/>
      <c r="AQ126" s="688"/>
      <c r="AR126" s="688"/>
      <c r="AS126" s="688"/>
      <c r="AT126" s="688"/>
      <c r="AU126" s="688"/>
      <c r="AV126" s="688"/>
      <c r="AW126" s="688"/>
      <c r="AX126" s="688"/>
      <c r="AY126" s="688"/>
      <c r="AZ126" s="688"/>
      <c r="BA126" s="688"/>
      <c r="BB126" s="688"/>
      <c r="BC126" s="688"/>
      <c r="BD126" s="688"/>
      <c r="BE126" s="688"/>
      <c r="BF126" s="688"/>
      <c r="BG126" s="688"/>
      <c r="BH126" s="688"/>
      <c r="BI126" s="688"/>
      <c r="BJ126" s="688"/>
      <c r="BK126" s="688"/>
      <c r="BL126" s="688"/>
      <c r="BM126" s="688"/>
      <c r="BN126" s="688"/>
      <c r="BO126" s="688"/>
      <c r="BP126" s="688"/>
      <c r="BQ126" s="688"/>
      <c r="BR126" s="688"/>
      <c r="BS126" s="688"/>
      <c r="BT126" s="688"/>
      <c r="BU126" s="688"/>
      <c r="BV126" s="4"/>
      <c r="BW126" s="4"/>
      <c r="BX126" s="4"/>
      <c r="BY126" s="4"/>
      <c r="BZ126" s="4"/>
    </row>
    <row r="127" spans="1:78" hidden="1">
      <c r="A127" s="10"/>
      <c r="B127" s="10"/>
      <c r="C127" s="70"/>
      <c r="D127" s="72"/>
      <c r="E127" s="10"/>
      <c r="F127" s="10"/>
      <c r="G127" s="10"/>
      <c r="H127" s="10"/>
      <c r="I127" s="4"/>
      <c r="J127" s="4"/>
      <c r="K127" s="10"/>
      <c r="L127" s="10"/>
      <c r="M127" s="4"/>
      <c r="N127" s="4"/>
      <c r="O127" s="4"/>
      <c r="P127" s="4"/>
      <c r="Q127" s="4"/>
      <c r="R127" s="4"/>
      <c r="S127" s="31" t="s">
        <v>299</v>
      </c>
      <c r="T127" s="4"/>
      <c r="U127" s="4"/>
      <c r="V127" s="4"/>
      <c r="W127" s="4"/>
      <c r="X127" s="4"/>
      <c r="Y127" s="4"/>
      <c r="Z127" s="4"/>
      <c r="AA127" s="31" t="s">
        <v>299</v>
      </c>
      <c r="AB127" s="4"/>
      <c r="AC127" s="4"/>
      <c r="AD127" s="4"/>
      <c r="AE127" s="4"/>
      <c r="AF127" s="4"/>
      <c r="AG127" s="4"/>
      <c r="AH127" s="4"/>
      <c r="AI127" s="4"/>
      <c r="AJ127" s="4"/>
      <c r="AK127" s="688" t="s">
        <v>300</v>
      </c>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4"/>
      <c r="BW127" s="4"/>
      <c r="BX127" s="4"/>
      <c r="BY127" s="4"/>
      <c r="BZ127" s="4"/>
    </row>
    <row r="128" spans="1:78" hidden="1">
      <c r="A128" s="10"/>
      <c r="B128" s="76"/>
      <c r="C128" s="72"/>
      <c r="D128" s="10"/>
      <c r="E128" s="10"/>
      <c r="F128" s="10"/>
      <c r="G128" s="10"/>
      <c r="H128" s="10"/>
      <c r="I128" s="4"/>
      <c r="J128" s="4"/>
      <c r="K128" s="10"/>
      <c r="L128" s="10"/>
      <c r="M128" s="4"/>
      <c r="N128" s="4"/>
      <c r="O128" s="4"/>
      <c r="P128" s="4"/>
      <c r="Q128" s="4"/>
      <c r="R128" s="4"/>
      <c r="S128" s="31" t="s">
        <v>301</v>
      </c>
      <c r="T128" s="4"/>
      <c r="U128" s="4"/>
      <c r="V128" s="4"/>
      <c r="W128" s="4"/>
      <c r="X128" s="4"/>
      <c r="Y128" s="4"/>
      <c r="Z128" s="4"/>
      <c r="AA128" s="31" t="s">
        <v>301</v>
      </c>
      <c r="AB128" s="4"/>
      <c r="AC128" s="4"/>
      <c r="AD128" s="4"/>
      <c r="AE128" s="4"/>
      <c r="AF128" s="4"/>
      <c r="AG128" s="4"/>
      <c r="AH128" s="4"/>
      <c r="AI128" s="4"/>
      <c r="AJ128" s="4"/>
      <c r="AK128" s="688" t="s">
        <v>302</v>
      </c>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4"/>
      <c r="BW128" s="4"/>
      <c r="BX128" s="4"/>
      <c r="BY128" s="4"/>
      <c r="BZ128" s="4"/>
    </row>
    <row r="129" spans="1:78" hidden="1">
      <c r="A129" s="10"/>
      <c r="B129" s="10"/>
      <c r="C129" s="696" t="s">
        <v>303</v>
      </c>
      <c r="D129" s="697"/>
      <c r="E129" s="697"/>
      <c r="F129" s="697"/>
      <c r="G129" s="697"/>
      <c r="H129" s="697"/>
      <c r="I129" s="697"/>
      <c r="J129" s="698"/>
      <c r="K129" s="10"/>
      <c r="L129" s="10"/>
      <c r="M129" s="4"/>
      <c r="N129" s="4"/>
      <c r="O129" s="4"/>
      <c r="P129" s="4"/>
      <c r="Q129" s="4"/>
      <c r="R129" s="4"/>
      <c r="S129" s="31" t="s">
        <v>304</v>
      </c>
      <c r="T129" s="4"/>
      <c r="U129" s="4"/>
      <c r="V129" s="4"/>
      <c r="W129" s="4"/>
      <c r="X129" s="4"/>
      <c r="Y129" s="4"/>
      <c r="Z129" s="4"/>
      <c r="AA129" s="31" t="s">
        <v>304</v>
      </c>
      <c r="AB129" s="4"/>
      <c r="AC129" s="4"/>
      <c r="AD129" s="4"/>
      <c r="AE129" s="4"/>
      <c r="AF129" s="4"/>
      <c r="AG129" s="4"/>
      <c r="AH129" s="4"/>
      <c r="AI129" s="4"/>
      <c r="AJ129" s="4"/>
      <c r="AK129" s="688" t="s">
        <v>305</v>
      </c>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4"/>
      <c r="BW129" s="4"/>
      <c r="BX129" s="4"/>
      <c r="BY129" s="4"/>
      <c r="BZ129" s="4"/>
    </row>
    <row r="130" spans="1:78" hidden="1">
      <c r="A130" s="10"/>
      <c r="B130" s="10"/>
      <c r="C130" s="4"/>
      <c r="D130" s="4"/>
      <c r="E130" s="10"/>
      <c r="F130" s="4"/>
      <c r="G130" s="4"/>
      <c r="H130" s="4"/>
      <c r="I130" s="4"/>
      <c r="J130" s="4"/>
      <c r="K130" s="10"/>
      <c r="L130" s="10"/>
      <c r="M130" s="4"/>
      <c r="N130" s="4"/>
      <c r="O130" s="4"/>
      <c r="P130" s="4"/>
      <c r="Q130" s="4"/>
      <c r="R130" s="4"/>
      <c r="S130" s="31" t="s">
        <v>306</v>
      </c>
      <c r="T130" s="4"/>
      <c r="U130" s="4"/>
      <c r="V130" s="4"/>
      <c r="W130" s="4"/>
      <c r="X130" s="4"/>
      <c r="Y130" s="4"/>
      <c r="Z130" s="4"/>
      <c r="AA130" s="31" t="s">
        <v>306</v>
      </c>
      <c r="AB130" s="4"/>
      <c r="AC130" s="4"/>
      <c r="AD130" s="4"/>
      <c r="AE130" s="4"/>
      <c r="AF130" s="4"/>
      <c r="AG130" s="4"/>
      <c r="AH130" s="4"/>
      <c r="AI130" s="4"/>
      <c r="AJ130" s="4"/>
      <c r="AK130" s="688" t="s">
        <v>307</v>
      </c>
      <c r="AL130" s="688"/>
      <c r="AM130" s="688"/>
      <c r="AN130" s="688"/>
      <c r="AO130" s="688"/>
      <c r="AP130" s="688"/>
      <c r="AQ130" s="688"/>
      <c r="AR130" s="688"/>
      <c r="AS130" s="688"/>
      <c r="AT130" s="688"/>
      <c r="AU130" s="688"/>
      <c r="AV130" s="688"/>
      <c r="AW130" s="688"/>
      <c r="AX130" s="688"/>
      <c r="AY130" s="688"/>
      <c r="AZ130" s="688"/>
      <c r="BA130" s="688"/>
      <c r="BB130" s="688"/>
      <c r="BC130" s="688"/>
      <c r="BD130" s="688"/>
      <c r="BE130" s="688"/>
      <c r="BF130" s="688"/>
      <c r="BG130" s="688"/>
      <c r="BH130" s="688"/>
      <c r="BI130" s="688"/>
      <c r="BJ130" s="688"/>
      <c r="BK130" s="688"/>
      <c r="BL130" s="688"/>
      <c r="BM130" s="688"/>
      <c r="BN130" s="688"/>
      <c r="BO130" s="688"/>
      <c r="BP130" s="688"/>
      <c r="BQ130" s="688"/>
      <c r="BR130" s="688"/>
      <c r="BS130" s="688"/>
      <c r="BT130" s="688"/>
      <c r="BU130" s="688"/>
      <c r="BV130" s="4"/>
      <c r="BW130" s="4"/>
      <c r="BX130" s="4"/>
      <c r="BY130" s="4"/>
      <c r="BZ130" s="4"/>
    </row>
    <row r="131" spans="1:78" hidden="1">
      <c r="A131" s="10"/>
      <c r="B131" s="10"/>
      <c r="C131" s="4" t="s">
        <v>186</v>
      </c>
      <c r="D131" s="4"/>
      <c r="E131" s="10"/>
      <c r="F131" s="4"/>
      <c r="G131" s="4"/>
      <c r="H131" s="4"/>
      <c r="I131" s="4"/>
      <c r="J131" s="4"/>
      <c r="K131" s="10"/>
      <c r="L131" s="10"/>
      <c r="M131" s="82"/>
      <c r="N131" s="4"/>
      <c r="O131" s="4"/>
      <c r="P131" s="4"/>
      <c r="Q131" s="4"/>
      <c r="R131" s="4"/>
      <c r="S131" s="31" t="s">
        <v>308</v>
      </c>
      <c r="T131" s="4"/>
      <c r="U131" s="4"/>
      <c r="V131" s="4"/>
      <c r="W131" s="4"/>
      <c r="X131" s="4"/>
      <c r="Y131" s="4"/>
      <c r="Z131" s="4"/>
      <c r="AA131" s="31" t="s">
        <v>308</v>
      </c>
      <c r="AB131" s="4"/>
      <c r="AC131" s="4"/>
      <c r="AD131" s="4"/>
      <c r="AE131" s="4"/>
      <c r="AF131" s="4"/>
      <c r="AG131" s="4"/>
      <c r="AH131" s="4"/>
      <c r="AI131" s="4"/>
      <c r="AJ131" s="4"/>
      <c r="AK131" s="688" t="s">
        <v>309</v>
      </c>
      <c r="AL131" s="688"/>
      <c r="AM131" s="688"/>
      <c r="AN131" s="688"/>
      <c r="AO131" s="688"/>
      <c r="AP131" s="688"/>
      <c r="AQ131" s="688"/>
      <c r="AR131" s="688"/>
      <c r="AS131" s="688"/>
      <c r="AT131" s="688"/>
      <c r="AU131" s="688"/>
      <c r="AV131" s="688"/>
      <c r="AW131" s="688"/>
      <c r="AX131" s="688"/>
      <c r="AY131" s="688"/>
      <c r="AZ131" s="688"/>
      <c r="BA131" s="688"/>
      <c r="BB131" s="688"/>
      <c r="BC131" s="688"/>
      <c r="BD131" s="688"/>
      <c r="BE131" s="688"/>
      <c r="BF131" s="688"/>
      <c r="BG131" s="688"/>
      <c r="BH131" s="688"/>
      <c r="BI131" s="688"/>
      <c r="BJ131" s="688"/>
      <c r="BK131" s="688"/>
      <c r="BL131" s="688"/>
      <c r="BM131" s="688"/>
      <c r="BN131" s="688"/>
      <c r="BO131" s="688"/>
      <c r="BP131" s="688"/>
      <c r="BQ131" s="688"/>
      <c r="BR131" s="688"/>
      <c r="BS131" s="688"/>
      <c r="BT131" s="688"/>
      <c r="BU131" s="688"/>
      <c r="BV131" s="4"/>
      <c r="BW131" s="4"/>
      <c r="BX131" s="4"/>
      <c r="BY131" s="4"/>
      <c r="BZ131" s="4"/>
    </row>
    <row r="132" spans="1:78" hidden="1">
      <c r="A132" s="10"/>
      <c r="B132" s="10"/>
      <c r="C132" s="4" t="s">
        <v>310</v>
      </c>
      <c r="D132" s="4"/>
      <c r="E132" s="10"/>
      <c r="F132" s="4"/>
      <c r="G132" s="4"/>
      <c r="H132" s="4"/>
      <c r="I132" s="4"/>
      <c r="J132" s="4"/>
      <c r="K132" s="10"/>
      <c r="L132" s="10"/>
      <c r="M132" s="82"/>
      <c r="N132" s="4"/>
      <c r="O132" s="4"/>
      <c r="P132" s="4"/>
      <c r="Q132" s="4"/>
      <c r="R132" s="4"/>
      <c r="S132" s="31" t="s">
        <v>311</v>
      </c>
      <c r="T132" s="4"/>
      <c r="U132" s="4"/>
      <c r="V132" s="4"/>
      <c r="W132" s="4"/>
      <c r="X132" s="4"/>
      <c r="Y132" s="4"/>
      <c r="Z132" s="4"/>
      <c r="AA132" s="31" t="s">
        <v>311</v>
      </c>
      <c r="AB132" s="4"/>
      <c r="AC132" s="4"/>
      <c r="AD132" s="4"/>
      <c r="AE132" s="4"/>
      <c r="AF132" s="4"/>
      <c r="AG132" s="4"/>
      <c r="AH132" s="4"/>
      <c r="AI132" s="4"/>
      <c r="AJ132" s="4"/>
      <c r="AK132" s="688" t="s">
        <v>312</v>
      </c>
      <c r="AL132" s="688"/>
      <c r="AM132" s="688"/>
      <c r="AN132" s="688"/>
      <c r="AO132" s="688"/>
      <c r="AP132" s="688"/>
      <c r="AQ132" s="688"/>
      <c r="AR132" s="688"/>
      <c r="AS132" s="688"/>
      <c r="AT132" s="688"/>
      <c r="AU132" s="688"/>
      <c r="AV132" s="688"/>
      <c r="AW132" s="688"/>
      <c r="AX132" s="688"/>
      <c r="AY132" s="688"/>
      <c r="AZ132" s="688"/>
      <c r="BA132" s="688"/>
      <c r="BB132" s="688"/>
      <c r="BC132" s="688"/>
      <c r="BD132" s="688"/>
      <c r="BE132" s="688"/>
      <c r="BF132" s="688"/>
      <c r="BG132" s="688"/>
      <c r="BH132" s="688"/>
      <c r="BI132" s="688"/>
      <c r="BJ132" s="688"/>
      <c r="BK132" s="688"/>
      <c r="BL132" s="688"/>
      <c r="BM132" s="688"/>
      <c r="BN132" s="688"/>
      <c r="BO132" s="688"/>
      <c r="BP132" s="688"/>
      <c r="BQ132" s="688"/>
      <c r="BR132" s="688"/>
      <c r="BS132" s="688"/>
      <c r="BT132" s="688"/>
      <c r="BU132" s="688"/>
      <c r="BV132" s="4"/>
      <c r="BW132" s="4"/>
      <c r="BX132" s="4"/>
      <c r="BY132" s="4"/>
      <c r="BZ132" s="4"/>
    </row>
    <row r="133" spans="1:78" ht="13" hidden="1">
      <c r="A133" s="84"/>
      <c r="B133" s="10"/>
      <c r="C133" s="4" t="s">
        <v>313</v>
      </c>
      <c r="D133" s="4"/>
      <c r="E133" s="10"/>
      <c r="F133" s="4"/>
      <c r="G133" s="4"/>
      <c r="H133" s="4"/>
      <c r="I133" s="4"/>
      <c r="J133" s="4"/>
      <c r="K133" s="10"/>
      <c r="L133" s="10"/>
      <c r="M133" s="82"/>
      <c r="N133" s="4"/>
      <c r="O133" s="4"/>
      <c r="P133" s="4"/>
      <c r="Q133" s="4"/>
      <c r="R133" s="4"/>
      <c r="S133" s="31" t="s">
        <v>314</v>
      </c>
      <c r="T133" s="4"/>
      <c r="U133" s="4"/>
      <c r="V133" s="4"/>
      <c r="W133" s="4"/>
      <c r="X133" s="4"/>
      <c r="Y133" s="4"/>
      <c r="Z133" s="4"/>
      <c r="AA133" s="31" t="s">
        <v>314</v>
      </c>
      <c r="AB133" s="4"/>
      <c r="AC133" s="4"/>
      <c r="AD133" s="4"/>
      <c r="AE133" s="4"/>
      <c r="AF133" s="4"/>
      <c r="AG133" s="4"/>
      <c r="AH133" s="4"/>
      <c r="AI133" s="4"/>
      <c r="AJ133" s="4"/>
      <c r="AK133" s="688" t="s">
        <v>315</v>
      </c>
      <c r="AL133" s="688"/>
      <c r="AM133" s="688"/>
      <c r="AN133" s="688"/>
      <c r="AO133" s="688"/>
      <c r="AP133" s="688"/>
      <c r="AQ133" s="688"/>
      <c r="AR133" s="688"/>
      <c r="AS133" s="688"/>
      <c r="AT133" s="688"/>
      <c r="AU133" s="688"/>
      <c r="AV133" s="688"/>
      <c r="AW133" s="688"/>
      <c r="AX133" s="688"/>
      <c r="AY133" s="688"/>
      <c r="AZ133" s="688"/>
      <c r="BA133" s="688"/>
      <c r="BB133" s="688"/>
      <c r="BC133" s="688"/>
      <c r="BD133" s="688"/>
      <c r="BE133" s="688"/>
      <c r="BF133" s="688"/>
      <c r="BG133" s="688"/>
      <c r="BH133" s="688"/>
      <c r="BI133" s="688"/>
      <c r="BJ133" s="688"/>
      <c r="BK133" s="688"/>
      <c r="BL133" s="688"/>
      <c r="BM133" s="688"/>
      <c r="BN133" s="688"/>
      <c r="BO133" s="688"/>
      <c r="BP133" s="688"/>
      <c r="BQ133" s="688"/>
      <c r="BR133" s="688"/>
      <c r="BS133" s="688"/>
      <c r="BT133" s="688"/>
      <c r="BU133" s="688"/>
      <c r="BV133" s="4"/>
      <c r="BW133" s="4"/>
      <c r="BX133" s="4"/>
      <c r="BY133" s="4"/>
      <c r="BZ133" s="4"/>
    </row>
    <row r="134" spans="1:78" ht="13" hidden="1">
      <c r="A134" s="84"/>
      <c r="B134" s="10"/>
      <c r="C134" s="4" t="s">
        <v>316</v>
      </c>
      <c r="D134" s="4"/>
      <c r="E134" s="10"/>
      <c r="F134" s="4"/>
      <c r="G134" s="4"/>
      <c r="H134" s="4"/>
      <c r="I134" s="4"/>
      <c r="J134" s="4"/>
      <c r="K134" s="10"/>
      <c r="L134" s="10"/>
      <c r="M134" s="82"/>
      <c r="N134" s="4"/>
      <c r="O134" s="4"/>
      <c r="P134" s="4"/>
      <c r="Q134" s="4"/>
      <c r="R134" s="4"/>
      <c r="S134" s="31" t="s">
        <v>317</v>
      </c>
      <c r="T134" s="4"/>
      <c r="U134" s="4"/>
      <c r="V134" s="4"/>
      <c r="W134" s="4"/>
      <c r="X134" s="4"/>
      <c r="Y134" s="4"/>
      <c r="Z134" s="4"/>
      <c r="AA134" s="31" t="s">
        <v>317</v>
      </c>
      <c r="AB134" s="4"/>
      <c r="AC134" s="4"/>
      <c r="AD134" s="4"/>
      <c r="AE134" s="4"/>
      <c r="AF134" s="4"/>
      <c r="AG134" s="4"/>
      <c r="AH134" s="4"/>
      <c r="AI134" s="4"/>
      <c r="AJ134" s="4"/>
      <c r="AK134" s="688" t="s">
        <v>318</v>
      </c>
      <c r="AL134" s="688"/>
      <c r="AM134" s="688"/>
      <c r="AN134" s="688"/>
      <c r="AO134" s="688"/>
      <c r="AP134" s="688"/>
      <c r="AQ134" s="688"/>
      <c r="AR134" s="688"/>
      <c r="AS134" s="688"/>
      <c r="AT134" s="688"/>
      <c r="AU134" s="688"/>
      <c r="AV134" s="688"/>
      <c r="AW134" s="688"/>
      <c r="AX134" s="688"/>
      <c r="AY134" s="688"/>
      <c r="AZ134" s="688"/>
      <c r="BA134" s="688"/>
      <c r="BB134" s="688"/>
      <c r="BC134" s="688"/>
      <c r="BD134" s="688"/>
      <c r="BE134" s="688"/>
      <c r="BF134" s="688"/>
      <c r="BG134" s="688"/>
      <c r="BH134" s="688"/>
      <c r="BI134" s="688"/>
      <c r="BJ134" s="688"/>
      <c r="BK134" s="688"/>
      <c r="BL134" s="688"/>
      <c r="BM134" s="688"/>
      <c r="BN134" s="688"/>
      <c r="BO134" s="688"/>
      <c r="BP134" s="688"/>
      <c r="BQ134" s="688"/>
      <c r="BR134" s="688"/>
      <c r="BS134" s="688"/>
      <c r="BT134" s="688"/>
      <c r="BU134" s="688"/>
      <c r="BV134" s="4"/>
      <c r="BW134" s="4"/>
      <c r="BX134" s="4"/>
      <c r="BY134" s="4"/>
      <c r="BZ134" s="4"/>
    </row>
    <row r="135" spans="1:78" ht="13" hidden="1">
      <c r="A135" s="84"/>
      <c r="B135" s="10"/>
      <c r="C135" s="4"/>
      <c r="D135" s="4"/>
      <c r="E135" s="10"/>
      <c r="F135" s="4"/>
      <c r="G135" s="4"/>
      <c r="H135" s="4"/>
      <c r="I135" s="4"/>
      <c r="J135" s="4"/>
      <c r="K135" s="10"/>
      <c r="L135" s="10"/>
      <c r="M135" s="82"/>
      <c r="N135" s="4"/>
      <c r="O135" s="4"/>
      <c r="P135" s="4"/>
      <c r="Q135" s="4"/>
      <c r="R135" s="4"/>
      <c r="S135" s="31" t="s">
        <v>319</v>
      </c>
      <c r="T135" s="4"/>
      <c r="U135" s="4"/>
      <c r="V135" s="4"/>
      <c r="W135" s="4"/>
      <c r="X135" s="4"/>
      <c r="Y135" s="4"/>
      <c r="Z135" s="4"/>
      <c r="AA135" s="31" t="s">
        <v>319</v>
      </c>
      <c r="AB135" s="4"/>
      <c r="AC135" s="4"/>
      <c r="AD135" s="4"/>
      <c r="AE135" s="4"/>
      <c r="AF135" s="4"/>
      <c r="AG135" s="4"/>
      <c r="AH135" s="4"/>
      <c r="AI135" s="4"/>
      <c r="AJ135" s="4"/>
      <c r="AK135" s="687" t="s">
        <v>320</v>
      </c>
      <c r="AL135" s="688"/>
      <c r="AM135" s="688"/>
      <c r="AN135" s="688"/>
      <c r="AO135" s="688"/>
      <c r="AP135" s="688"/>
      <c r="AQ135" s="688"/>
      <c r="AR135" s="688"/>
      <c r="AS135" s="688"/>
      <c r="AT135" s="688"/>
      <c r="AU135" s="688"/>
      <c r="AV135" s="688"/>
      <c r="AW135" s="688"/>
      <c r="AX135" s="688"/>
      <c r="AY135" s="688"/>
      <c r="AZ135" s="688"/>
      <c r="BA135" s="688"/>
      <c r="BB135" s="688"/>
      <c r="BC135" s="688"/>
      <c r="BD135" s="688"/>
      <c r="BE135" s="688"/>
      <c r="BF135" s="688"/>
      <c r="BG135" s="688"/>
      <c r="BH135" s="688"/>
      <c r="BI135" s="688"/>
      <c r="BJ135" s="688"/>
      <c r="BK135" s="688"/>
      <c r="BL135" s="688"/>
      <c r="BM135" s="688"/>
      <c r="BN135" s="688"/>
      <c r="BO135" s="688"/>
      <c r="BP135" s="688"/>
      <c r="BQ135" s="688"/>
      <c r="BR135" s="688"/>
      <c r="BS135" s="688"/>
      <c r="BT135" s="688"/>
      <c r="BU135" s="688"/>
      <c r="BV135" s="4"/>
      <c r="BW135" s="4"/>
      <c r="BX135" s="4"/>
      <c r="BY135" s="4"/>
      <c r="BZ135" s="4"/>
    </row>
    <row r="136" spans="1:78" hidden="1">
      <c r="A136" s="85"/>
      <c r="B136" s="86"/>
      <c r="C136" s="4"/>
      <c r="D136" s="4"/>
      <c r="E136" s="10"/>
      <c r="F136" s="4"/>
      <c r="G136" s="4"/>
      <c r="H136" s="4"/>
      <c r="I136" s="4"/>
      <c r="J136" s="4"/>
      <c r="K136" s="10"/>
      <c r="L136" s="10"/>
      <c r="M136" s="82"/>
      <c r="N136" s="10"/>
      <c r="O136" s="58"/>
      <c r="P136" s="4"/>
      <c r="Q136" s="4"/>
      <c r="R136" s="4"/>
      <c r="S136" s="31" t="s">
        <v>321</v>
      </c>
      <c r="T136" s="4"/>
      <c r="U136" s="4"/>
      <c r="V136" s="4"/>
      <c r="W136" s="4"/>
      <c r="X136" s="4"/>
      <c r="Y136" s="4"/>
      <c r="Z136" s="4"/>
      <c r="AA136" s="31" t="s">
        <v>321</v>
      </c>
      <c r="AB136" s="4"/>
      <c r="AC136" s="4"/>
      <c r="AD136" s="4"/>
      <c r="AE136" s="4"/>
      <c r="AF136" s="4"/>
      <c r="AG136" s="4"/>
      <c r="AH136" s="4"/>
      <c r="AI136" s="4"/>
      <c r="AJ136" s="4"/>
      <c r="AK136" s="688" t="s">
        <v>322</v>
      </c>
      <c r="AL136" s="688"/>
      <c r="AM136" s="688"/>
      <c r="AN136" s="688"/>
      <c r="AO136" s="688"/>
      <c r="AP136" s="688"/>
      <c r="AQ136" s="688"/>
      <c r="AR136" s="688"/>
      <c r="AS136" s="688"/>
      <c r="AT136" s="688"/>
      <c r="AU136" s="688"/>
      <c r="AV136" s="688"/>
      <c r="AW136" s="688"/>
      <c r="AX136" s="688"/>
      <c r="AY136" s="688"/>
      <c r="AZ136" s="688"/>
      <c r="BA136" s="688"/>
      <c r="BB136" s="688"/>
      <c r="BC136" s="688"/>
      <c r="BD136" s="688"/>
      <c r="BE136" s="688"/>
      <c r="BF136" s="688"/>
      <c r="BG136" s="688"/>
      <c r="BH136" s="688"/>
      <c r="BI136" s="688"/>
      <c r="BJ136" s="688"/>
      <c r="BK136" s="688"/>
      <c r="BL136" s="688"/>
      <c r="BM136" s="688"/>
      <c r="BN136" s="688"/>
      <c r="BO136" s="688"/>
      <c r="BP136" s="688"/>
      <c r="BQ136" s="688"/>
      <c r="BR136" s="688"/>
      <c r="BS136" s="688"/>
      <c r="BT136" s="688"/>
      <c r="BU136" s="688"/>
      <c r="BV136" s="4"/>
      <c r="BW136" s="4"/>
      <c r="BX136" s="4"/>
      <c r="BY136" s="4"/>
      <c r="BZ136" s="4"/>
    </row>
    <row r="137" spans="1:78" hidden="1">
      <c r="A137" s="10"/>
      <c r="B137" s="85"/>
      <c r="C137" s="4"/>
      <c r="D137" s="4"/>
      <c r="E137" s="10"/>
      <c r="F137" s="4"/>
      <c r="G137" s="4"/>
      <c r="H137" s="4"/>
      <c r="I137" s="4"/>
      <c r="J137" s="4"/>
      <c r="K137" s="10"/>
      <c r="L137" s="10"/>
      <c r="M137" s="82"/>
      <c r="N137" s="10"/>
      <c r="O137" s="10"/>
      <c r="P137" s="73"/>
      <c r="Q137" s="10"/>
      <c r="R137" s="10"/>
      <c r="S137" s="31" t="s">
        <v>323</v>
      </c>
      <c r="T137" s="10"/>
      <c r="U137" s="10"/>
      <c r="V137" s="4"/>
      <c r="W137" s="4"/>
      <c r="X137" s="4"/>
      <c r="Y137" s="4"/>
      <c r="Z137" s="4"/>
      <c r="AA137" s="31" t="s">
        <v>323</v>
      </c>
      <c r="AB137" s="4"/>
      <c r="AC137" s="4"/>
      <c r="AD137" s="4"/>
      <c r="AE137" s="4"/>
      <c r="AF137" s="4"/>
      <c r="AG137" s="4"/>
      <c r="AH137" s="4"/>
      <c r="AI137" s="4"/>
      <c r="AJ137" s="4"/>
      <c r="AK137" s="688" t="s">
        <v>324</v>
      </c>
      <c r="AL137" s="688"/>
      <c r="AM137" s="688"/>
      <c r="AN137" s="688"/>
      <c r="AO137" s="688"/>
      <c r="AP137" s="688"/>
      <c r="AQ137" s="688"/>
      <c r="AR137" s="688"/>
      <c r="AS137" s="688"/>
      <c r="AT137" s="688"/>
      <c r="AU137" s="688"/>
      <c r="AV137" s="688"/>
      <c r="AW137" s="688"/>
      <c r="AX137" s="688"/>
      <c r="AY137" s="688"/>
      <c r="AZ137" s="688"/>
      <c r="BA137" s="688"/>
      <c r="BB137" s="688"/>
      <c r="BC137" s="688"/>
      <c r="BD137" s="688"/>
      <c r="BE137" s="688"/>
      <c r="BF137" s="688"/>
      <c r="BG137" s="688"/>
      <c r="BH137" s="688"/>
      <c r="BI137" s="688"/>
      <c r="BJ137" s="688"/>
      <c r="BK137" s="688"/>
      <c r="BL137" s="688"/>
      <c r="BM137" s="688"/>
      <c r="BN137" s="688"/>
      <c r="BO137" s="688"/>
      <c r="BP137" s="688"/>
      <c r="BQ137" s="688"/>
      <c r="BR137" s="688"/>
      <c r="BS137" s="688"/>
      <c r="BT137" s="688"/>
      <c r="BU137" s="688"/>
      <c r="BV137" s="4"/>
      <c r="BW137" s="4"/>
      <c r="BX137" s="4"/>
      <c r="BY137" s="4"/>
      <c r="BZ137" s="4"/>
    </row>
    <row r="138" spans="1:78" hidden="1">
      <c r="A138" s="10"/>
      <c r="B138" s="10"/>
      <c r="C138" s="25"/>
      <c r="D138" s="25"/>
      <c r="E138" s="25"/>
      <c r="F138" s="25"/>
      <c r="G138" s="25"/>
      <c r="H138" s="4"/>
      <c r="I138" s="4"/>
      <c r="J138" s="4"/>
      <c r="K138" s="10"/>
      <c r="L138" s="10"/>
      <c r="M138" s="82"/>
      <c r="N138" s="10"/>
      <c r="O138" s="10"/>
      <c r="P138" s="10"/>
      <c r="Q138" s="26"/>
      <c r="R138" s="10"/>
      <c r="S138" s="31" t="s">
        <v>325</v>
      </c>
      <c r="T138" s="10"/>
      <c r="U138" s="10"/>
      <c r="V138" s="4"/>
      <c r="W138" s="4"/>
      <c r="X138" s="4"/>
      <c r="Y138" s="4"/>
      <c r="Z138" s="4"/>
      <c r="AA138" s="31" t="s">
        <v>325</v>
      </c>
      <c r="AB138" s="4"/>
      <c r="AC138" s="4"/>
      <c r="AD138" s="4"/>
      <c r="AE138" s="4"/>
      <c r="AF138" s="4"/>
      <c r="AG138" s="4"/>
      <c r="AH138" s="4"/>
      <c r="AI138" s="4"/>
      <c r="AJ138" s="4"/>
      <c r="AK138" s="688" t="s">
        <v>326</v>
      </c>
      <c r="AL138" s="688"/>
      <c r="AM138" s="688"/>
      <c r="AN138" s="688"/>
      <c r="AO138" s="688"/>
      <c r="AP138" s="688"/>
      <c r="AQ138" s="688"/>
      <c r="AR138" s="688"/>
      <c r="AS138" s="688"/>
      <c r="AT138" s="688"/>
      <c r="AU138" s="688"/>
      <c r="AV138" s="688"/>
      <c r="AW138" s="688"/>
      <c r="AX138" s="688"/>
      <c r="AY138" s="688"/>
      <c r="AZ138" s="688"/>
      <c r="BA138" s="688"/>
      <c r="BB138" s="688"/>
      <c r="BC138" s="688"/>
      <c r="BD138" s="688"/>
      <c r="BE138" s="688"/>
      <c r="BF138" s="688"/>
      <c r="BG138" s="688"/>
      <c r="BH138" s="688"/>
      <c r="BI138" s="688"/>
      <c r="BJ138" s="688"/>
      <c r="BK138" s="688"/>
      <c r="BL138" s="688"/>
      <c r="BM138" s="688"/>
      <c r="BN138" s="688"/>
      <c r="BO138" s="688"/>
      <c r="BP138" s="688"/>
      <c r="BQ138" s="688"/>
      <c r="BR138" s="688"/>
      <c r="BS138" s="688"/>
      <c r="BT138" s="688"/>
      <c r="BU138" s="688"/>
      <c r="BV138" s="4"/>
      <c r="BW138" s="4"/>
      <c r="BX138" s="4"/>
      <c r="BY138" s="4"/>
      <c r="BZ138" s="4"/>
    </row>
    <row r="139" spans="1:78" hidden="1">
      <c r="A139" s="85"/>
      <c r="B139" s="10"/>
      <c r="C139" s="696" t="s">
        <v>327</v>
      </c>
      <c r="D139" s="697"/>
      <c r="E139" s="697"/>
      <c r="F139" s="698"/>
      <c r="G139" s="4"/>
      <c r="H139" s="4"/>
      <c r="I139" s="4"/>
      <c r="J139" s="4"/>
      <c r="K139" s="10"/>
      <c r="L139" s="10"/>
      <c r="M139" s="82"/>
      <c r="N139" s="10"/>
      <c r="O139" s="10"/>
      <c r="P139" s="10"/>
      <c r="Q139" s="10"/>
      <c r="R139" s="10"/>
      <c r="S139" s="31" t="s">
        <v>328</v>
      </c>
      <c r="T139" s="10"/>
      <c r="U139" s="10"/>
      <c r="V139" s="4"/>
      <c r="W139" s="4"/>
      <c r="X139" s="4"/>
      <c r="Y139" s="4"/>
      <c r="Z139" s="4"/>
      <c r="AA139" s="31" t="s">
        <v>328</v>
      </c>
      <c r="AB139" s="4"/>
      <c r="AC139" s="4"/>
      <c r="AD139" s="4"/>
      <c r="AE139" s="4"/>
      <c r="AF139" s="4"/>
      <c r="AG139" s="4"/>
      <c r="AH139" s="4"/>
      <c r="AI139" s="4"/>
      <c r="AJ139" s="4"/>
      <c r="AK139" s="688" t="s">
        <v>329</v>
      </c>
      <c r="AL139" s="688"/>
      <c r="AM139" s="688"/>
      <c r="AN139" s="688"/>
      <c r="AO139" s="688"/>
      <c r="AP139" s="688"/>
      <c r="AQ139" s="688"/>
      <c r="AR139" s="688"/>
      <c r="AS139" s="688"/>
      <c r="AT139" s="688"/>
      <c r="AU139" s="688"/>
      <c r="AV139" s="688"/>
      <c r="AW139" s="688"/>
      <c r="AX139" s="688"/>
      <c r="AY139" s="688"/>
      <c r="AZ139" s="688"/>
      <c r="BA139" s="688"/>
      <c r="BB139" s="688"/>
      <c r="BC139" s="688"/>
      <c r="BD139" s="688"/>
      <c r="BE139" s="688"/>
      <c r="BF139" s="688"/>
      <c r="BG139" s="688"/>
      <c r="BH139" s="688"/>
      <c r="BI139" s="688"/>
      <c r="BJ139" s="688"/>
      <c r="BK139" s="688"/>
      <c r="BL139" s="688"/>
      <c r="BM139" s="688"/>
      <c r="BN139" s="688"/>
      <c r="BO139" s="688"/>
      <c r="BP139" s="688"/>
      <c r="BQ139" s="688"/>
      <c r="BR139" s="688"/>
      <c r="BS139" s="688"/>
      <c r="BT139" s="688"/>
      <c r="BU139" s="688"/>
      <c r="BV139" s="4"/>
      <c r="BW139" s="4"/>
      <c r="BX139" s="4"/>
      <c r="BY139" s="4"/>
      <c r="BZ139" s="4"/>
    </row>
    <row r="140" spans="1:78" hidden="1">
      <c r="A140" s="10"/>
      <c r="B140" s="10"/>
      <c r="C140" s="10"/>
      <c r="D140" s="10"/>
      <c r="E140" s="10"/>
      <c r="F140" s="10"/>
      <c r="G140" s="4"/>
      <c r="H140" s="10"/>
      <c r="I140" s="10"/>
      <c r="J140" s="10"/>
      <c r="K140" s="10"/>
      <c r="L140" s="10"/>
      <c r="M140" s="82"/>
      <c r="N140" s="10"/>
      <c r="O140" s="10"/>
      <c r="P140" s="10"/>
      <c r="Q140" s="10"/>
      <c r="R140" s="10"/>
      <c r="S140" s="31" t="s">
        <v>330</v>
      </c>
      <c r="T140" s="10"/>
      <c r="U140" s="10"/>
      <c r="V140" s="4"/>
      <c r="W140" s="4"/>
      <c r="X140" s="4"/>
      <c r="Y140" s="4"/>
      <c r="Z140" s="4"/>
      <c r="AA140" s="31" t="s">
        <v>330</v>
      </c>
      <c r="AB140" s="4"/>
      <c r="AC140" s="4"/>
      <c r="AD140" s="4"/>
      <c r="AE140" s="4"/>
      <c r="AF140" s="4"/>
      <c r="AG140" s="4"/>
      <c r="AH140" s="4"/>
      <c r="AI140" s="4"/>
      <c r="AJ140" s="4"/>
      <c r="AK140" s="687" t="s">
        <v>331</v>
      </c>
      <c r="AL140" s="688"/>
      <c r="AM140" s="688"/>
      <c r="AN140" s="688"/>
      <c r="AO140" s="688"/>
      <c r="AP140" s="688"/>
      <c r="AQ140" s="688"/>
      <c r="AR140" s="688"/>
      <c r="AS140" s="688"/>
      <c r="AT140" s="688"/>
      <c r="AU140" s="688"/>
      <c r="AV140" s="688"/>
      <c r="AW140" s="688"/>
      <c r="AX140" s="688"/>
      <c r="AY140" s="688"/>
      <c r="AZ140" s="688"/>
      <c r="BA140" s="688"/>
      <c r="BB140" s="688"/>
      <c r="BC140" s="688"/>
      <c r="BD140" s="688"/>
      <c r="BE140" s="688"/>
      <c r="BF140" s="688"/>
      <c r="BG140" s="688"/>
      <c r="BH140" s="688"/>
      <c r="BI140" s="688"/>
      <c r="BJ140" s="688"/>
      <c r="BK140" s="688"/>
      <c r="BL140" s="688"/>
      <c r="BM140" s="688"/>
      <c r="BN140" s="688"/>
      <c r="BO140" s="688"/>
      <c r="BP140" s="688"/>
      <c r="BQ140" s="688"/>
      <c r="BR140" s="688"/>
      <c r="BS140" s="688"/>
      <c r="BT140" s="688"/>
      <c r="BU140" s="688"/>
      <c r="BV140" s="4"/>
      <c r="BW140" s="4"/>
      <c r="BX140" s="4"/>
      <c r="BY140" s="4"/>
      <c r="BZ140" s="4"/>
    </row>
    <row r="141" spans="1:78" hidden="1">
      <c r="A141" s="10"/>
      <c r="B141" s="10"/>
      <c r="C141" s="58" t="s">
        <v>180</v>
      </c>
      <c r="D141" s="10"/>
      <c r="E141" s="58" t="s">
        <v>332</v>
      </c>
      <c r="F141" s="10"/>
      <c r="G141" s="4"/>
      <c r="H141" s="10"/>
      <c r="I141" s="10"/>
      <c r="J141" s="10"/>
      <c r="K141" s="10"/>
      <c r="L141" s="10"/>
      <c r="M141" s="82"/>
      <c r="N141" s="10"/>
      <c r="O141" s="10"/>
      <c r="P141" s="10"/>
      <c r="Q141" s="10"/>
      <c r="R141" s="10"/>
      <c r="S141" s="31" t="s">
        <v>333</v>
      </c>
      <c r="T141" s="10"/>
      <c r="U141" s="10"/>
      <c r="V141" s="4"/>
      <c r="W141" s="4"/>
      <c r="X141" s="4"/>
      <c r="Y141" s="4"/>
      <c r="Z141" s="4"/>
      <c r="AA141" s="31" t="s">
        <v>333</v>
      </c>
      <c r="AB141" s="4"/>
      <c r="AC141" s="4"/>
      <c r="AD141" s="4"/>
      <c r="AE141" s="4"/>
      <c r="AF141" s="4"/>
      <c r="AG141" s="4"/>
      <c r="AH141" s="4"/>
      <c r="AI141" s="4"/>
      <c r="AJ141" s="4"/>
      <c r="AK141" s="688" t="s">
        <v>334</v>
      </c>
      <c r="AL141" s="688"/>
      <c r="AM141" s="688"/>
      <c r="AN141" s="688"/>
      <c r="AO141" s="688"/>
      <c r="AP141" s="688"/>
      <c r="AQ141" s="688"/>
      <c r="AR141" s="688"/>
      <c r="AS141" s="688"/>
      <c r="AT141" s="688"/>
      <c r="AU141" s="688"/>
      <c r="AV141" s="688"/>
      <c r="AW141" s="688"/>
      <c r="AX141" s="688"/>
      <c r="AY141" s="688"/>
      <c r="AZ141" s="688"/>
      <c r="BA141" s="688"/>
      <c r="BB141" s="688"/>
      <c r="BC141" s="688"/>
      <c r="BD141" s="688"/>
      <c r="BE141" s="688"/>
      <c r="BF141" s="688"/>
      <c r="BG141" s="688"/>
      <c r="BH141" s="688"/>
      <c r="BI141" s="688"/>
      <c r="BJ141" s="688"/>
      <c r="BK141" s="688"/>
      <c r="BL141" s="688"/>
      <c r="BM141" s="688"/>
      <c r="BN141" s="688"/>
      <c r="BO141" s="688"/>
      <c r="BP141" s="688"/>
      <c r="BQ141" s="688"/>
      <c r="BR141" s="688"/>
      <c r="BS141" s="688"/>
      <c r="BT141" s="688"/>
      <c r="BU141" s="688"/>
      <c r="BV141" s="4"/>
      <c r="BW141" s="4"/>
      <c r="BX141" s="4"/>
      <c r="BY141" s="4"/>
      <c r="BZ141" s="4"/>
    </row>
    <row r="142" spans="1:78" hidden="1">
      <c r="A142" s="10"/>
      <c r="B142" s="10"/>
      <c r="C142" s="87" t="s">
        <v>183</v>
      </c>
      <c r="D142" s="10"/>
      <c r="E142" s="58" t="s">
        <v>186</v>
      </c>
      <c r="F142" s="10"/>
      <c r="G142" s="4"/>
      <c r="H142" s="10"/>
      <c r="I142" s="10"/>
      <c r="J142" s="10"/>
      <c r="K142" s="10"/>
      <c r="L142" s="10"/>
      <c r="M142" s="82"/>
      <c r="N142" s="10"/>
      <c r="O142" s="10"/>
      <c r="P142" s="10"/>
      <c r="Q142" s="10"/>
      <c r="R142" s="10"/>
      <c r="S142" s="31" t="s">
        <v>335</v>
      </c>
      <c r="T142" s="10"/>
      <c r="U142" s="10"/>
      <c r="V142" s="4"/>
      <c r="W142" s="4"/>
      <c r="X142" s="4"/>
      <c r="Y142" s="4"/>
      <c r="Z142" s="4"/>
      <c r="AA142" s="31" t="s">
        <v>335</v>
      </c>
      <c r="AB142" s="4"/>
      <c r="AC142" s="4"/>
      <c r="AD142" s="4"/>
      <c r="AE142" s="4"/>
      <c r="AF142" s="4"/>
      <c r="AG142" s="4"/>
      <c r="AH142" s="4"/>
      <c r="AI142" s="4"/>
      <c r="AJ142" s="4"/>
      <c r="AK142" s="688" t="s">
        <v>336</v>
      </c>
      <c r="AL142" s="688"/>
      <c r="AM142" s="688"/>
      <c r="AN142" s="688"/>
      <c r="AO142" s="688"/>
      <c r="AP142" s="688"/>
      <c r="AQ142" s="688"/>
      <c r="AR142" s="688"/>
      <c r="AS142" s="688"/>
      <c r="AT142" s="688"/>
      <c r="AU142" s="688"/>
      <c r="AV142" s="688"/>
      <c r="AW142" s="688"/>
      <c r="AX142" s="688"/>
      <c r="AY142" s="688"/>
      <c r="AZ142" s="688"/>
      <c r="BA142" s="688"/>
      <c r="BB142" s="688"/>
      <c r="BC142" s="688"/>
      <c r="BD142" s="688"/>
      <c r="BE142" s="688"/>
      <c r="BF142" s="688"/>
      <c r="BG142" s="688"/>
      <c r="BH142" s="688"/>
      <c r="BI142" s="688"/>
      <c r="BJ142" s="688"/>
      <c r="BK142" s="688"/>
      <c r="BL142" s="688"/>
      <c r="BM142" s="688"/>
      <c r="BN142" s="688"/>
      <c r="BO142" s="688"/>
      <c r="BP142" s="688"/>
      <c r="BQ142" s="688"/>
      <c r="BR142" s="688"/>
      <c r="BS142" s="688"/>
      <c r="BT142" s="688"/>
      <c r="BU142" s="688"/>
      <c r="BV142" s="4"/>
      <c r="BW142" s="4"/>
      <c r="BX142" s="4"/>
      <c r="BY142" s="4"/>
      <c r="BZ142" s="4"/>
    </row>
    <row r="143" spans="1:78" hidden="1">
      <c r="A143" s="10"/>
      <c r="B143" s="10"/>
      <c r="C143" s="10"/>
      <c r="D143" s="10"/>
      <c r="E143" s="58" t="s">
        <v>337</v>
      </c>
      <c r="F143" s="10"/>
      <c r="G143" s="4"/>
      <c r="H143" s="10"/>
      <c r="I143" s="10"/>
      <c r="J143" s="10"/>
      <c r="K143" s="10"/>
      <c r="L143" s="10"/>
      <c r="M143" s="82"/>
      <c r="N143" s="10"/>
      <c r="O143" s="10"/>
      <c r="P143" s="10"/>
      <c r="Q143" s="10"/>
      <c r="R143" s="10"/>
      <c r="S143" s="31" t="s">
        <v>338</v>
      </c>
      <c r="T143" s="10"/>
      <c r="U143" s="10"/>
      <c r="V143" s="4"/>
      <c r="W143" s="4"/>
      <c r="X143" s="4"/>
      <c r="Y143" s="4"/>
      <c r="Z143" s="4"/>
      <c r="AA143" s="31" t="s">
        <v>338</v>
      </c>
      <c r="AB143" s="4"/>
      <c r="AC143" s="4"/>
      <c r="AD143" s="4"/>
      <c r="AE143" s="4"/>
      <c r="AF143" s="4"/>
      <c r="AG143" s="4"/>
      <c r="AH143" s="4"/>
      <c r="AI143" s="4"/>
      <c r="AJ143" s="4"/>
      <c r="AK143" s="688" t="s">
        <v>339</v>
      </c>
      <c r="AL143" s="688"/>
      <c r="AM143" s="688"/>
      <c r="AN143" s="688"/>
      <c r="AO143" s="688"/>
      <c r="AP143" s="688"/>
      <c r="AQ143" s="688"/>
      <c r="AR143" s="688"/>
      <c r="AS143" s="688"/>
      <c r="AT143" s="688"/>
      <c r="AU143" s="688"/>
      <c r="AV143" s="688"/>
      <c r="AW143" s="688"/>
      <c r="AX143" s="688"/>
      <c r="AY143" s="688"/>
      <c r="AZ143" s="688"/>
      <c r="BA143" s="688"/>
      <c r="BB143" s="688"/>
      <c r="BC143" s="688"/>
      <c r="BD143" s="688"/>
      <c r="BE143" s="688"/>
      <c r="BF143" s="688"/>
      <c r="BG143" s="688"/>
      <c r="BH143" s="688"/>
      <c r="BI143" s="688"/>
      <c r="BJ143" s="688"/>
      <c r="BK143" s="688"/>
      <c r="BL143" s="688"/>
      <c r="BM143" s="688"/>
      <c r="BN143" s="688"/>
      <c r="BO143" s="688"/>
      <c r="BP143" s="688"/>
      <c r="BQ143" s="688"/>
      <c r="BR143" s="688"/>
      <c r="BS143" s="688"/>
      <c r="BT143" s="688"/>
      <c r="BU143" s="688"/>
      <c r="BV143" s="4"/>
      <c r="BW143" s="4"/>
      <c r="BX143" s="4"/>
      <c r="BY143" s="4"/>
      <c r="BZ143" s="4"/>
    </row>
    <row r="144" spans="1:78" hidden="1">
      <c r="A144" s="10"/>
      <c r="B144" s="10"/>
      <c r="C144" s="705" t="s">
        <v>340</v>
      </c>
      <c r="D144" s="706"/>
      <c r="E144" s="706"/>
      <c r="F144" s="706"/>
      <c r="G144" s="706"/>
      <c r="H144" s="706"/>
      <c r="I144" s="706"/>
      <c r="J144" s="706"/>
      <c r="K144" s="707"/>
      <c r="L144" s="10"/>
      <c r="M144" s="82"/>
      <c r="N144" s="10"/>
      <c r="O144" s="10"/>
      <c r="P144" s="10"/>
      <c r="Q144" s="10"/>
      <c r="R144" s="10"/>
      <c r="S144" s="31" t="s">
        <v>54</v>
      </c>
      <c r="T144" s="10"/>
      <c r="U144" s="10"/>
      <c r="V144" s="4"/>
      <c r="W144" s="4"/>
      <c r="X144" s="4"/>
      <c r="Y144" s="4"/>
      <c r="Z144" s="4"/>
      <c r="AA144" s="31" t="s">
        <v>54</v>
      </c>
      <c r="AB144" s="4"/>
      <c r="AC144" s="4"/>
      <c r="AD144" s="4"/>
      <c r="AE144" s="4"/>
      <c r="AF144" s="4"/>
      <c r="AG144" s="4"/>
      <c r="AH144" s="4"/>
      <c r="AI144" s="4"/>
      <c r="AJ144" s="4"/>
      <c r="AK144" s="688" t="s">
        <v>341</v>
      </c>
      <c r="AL144" s="688"/>
      <c r="AM144" s="688"/>
      <c r="AN144" s="688"/>
      <c r="AO144" s="688"/>
      <c r="AP144" s="688"/>
      <c r="AQ144" s="688"/>
      <c r="AR144" s="688"/>
      <c r="AS144" s="688"/>
      <c r="AT144" s="688"/>
      <c r="AU144" s="688"/>
      <c r="AV144" s="688"/>
      <c r="AW144" s="688"/>
      <c r="AX144" s="688"/>
      <c r="AY144" s="688"/>
      <c r="AZ144" s="688"/>
      <c r="BA144" s="688"/>
      <c r="BB144" s="688"/>
      <c r="BC144" s="688"/>
      <c r="BD144" s="688"/>
      <c r="BE144" s="688"/>
      <c r="BF144" s="688"/>
      <c r="BG144" s="688"/>
      <c r="BH144" s="688"/>
      <c r="BI144" s="688"/>
      <c r="BJ144" s="688"/>
      <c r="BK144" s="688"/>
      <c r="BL144" s="688"/>
      <c r="BM144" s="688"/>
      <c r="BN144" s="688"/>
      <c r="BO144" s="688"/>
      <c r="BP144" s="688"/>
      <c r="BQ144" s="688"/>
      <c r="BR144" s="688"/>
      <c r="BS144" s="688"/>
      <c r="BT144" s="688"/>
      <c r="BU144" s="688"/>
      <c r="BV144" s="4"/>
      <c r="BW144" s="4"/>
      <c r="BX144" s="4"/>
      <c r="BY144" s="4"/>
      <c r="BZ144" s="4"/>
    </row>
    <row r="145" spans="1:78" hidden="1">
      <c r="A145" s="10"/>
      <c r="B145" s="10"/>
      <c r="C145" s="4"/>
      <c r="D145" s="10"/>
      <c r="E145" s="4"/>
      <c r="F145" s="4"/>
      <c r="G145" s="4"/>
      <c r="H145" s="4"/>
      <c r="I145" s="4"/>
      <c r="J145" s="4"/>
      <c r="K145" s="4"/>
      <c r="L145" s="10"/>
      <c r="M145" s="82"/>
      <c r="N145" s="10"/>
      <c r="O145" s="10"/>
      <c r="P145" s="10"/>
      <c r="Q145" s="10"/>
      <c r="R145" s="10"/>
      <c r="S145" s="31" t="s">
        <v>342</v>
      </c>
      <c r="T145" s="10"/>
      <c r="U145" s="10"/>
      <c r="V145" s="4"/>
      <c r="W145" s="4"/>
      <c r="X145" s="4"/>
      <c r="Y145" s="4"/>
      <c r="Z145" s="4"/>
      <c r="AA145" s="31" t="s">
        <v>342</v>
      </c>
      <c r="AB145" s="4"/>
      <c r="AC145" s="4"/>
      <c r="AD145" s="4"/>
      <c r="AE145" s="4"/>
      <c r="AF145" s="4"/>
      <c r="AG145" s="4"/>
      <c r="AH145" s="4"/>
      <c r="AI145" s="4"/>
      <c r="AJ145" s="4"/>
      <c r="AK145" s="708" t="s">
        <v>343</v>
      </c>
      <c r="AL145" s="708"/>
      <c r="AM145" s="708"/>
      <c r="AN145" s="708"/>
      <c r="AO145" s="708"/>
      <c r="AP145" s="708"/>
      <c r="AQ145" s="708"/>
      <c r="AR145" s="708"/>
      <c r="AS145" s="708"/>
      <c r="AT145" s="708"/>
      <c r="AU145" s="708"/>
      <c r="AV145" s="708"/>
      <c r="AW145" s="708"/>
      <c r="AX145" s="708"/>
      <c r="AY145" s="708"/>
      <c r="AZ145" s="708"/>
      <c r="BA145" s="708"/>
      <c r="BB145" s="708"/>
      <c r="BC145" s="708"/>
      <c r="BD145" s="708"/>
      <c r="BE145" s="708"/>
      <c r="BF145" s="708"/>
      <c r="BG145" s="708"/>
      <c r="BH145" s="708"/>
      <c r="BI145" s="708"/>
      <c r="BJ145" s="708"/>
      <c r="BK145" s="708"/>
      <c r="BL145" s="708"/>
      <c r="BM145" s="708"/>
      <c r="BN145" s="708"/>
      <c r="BO145" s="708"/>
      <c r="BP145" s="708"/>
      <c r="BQ145" s="708"/>
      <c r="BR145" s="708"/>
      <c r="BS145" s="708"/>
      <c r="BT145" s="708"/>
      <c r="BU145" s="708"/>
      <c r="BV145" s="4"/>
      <c r="BW145" s="4"/>
      <c r="BX145" s="4"/>
      <c r="BY145" s="4"/>
      <c r="BZ145" s="4"/>
    </row>
    <row r="146" spans="1:78" hidden="1">
      <c r="A146" s="10"/>
      <c r="B146" s="10"/>
      <c r="C146" s="25" t="s">
        <v>344</v>
      </c>
      <c r="D146" s="10"/>
      <c r="E146" s="4"/>
      <c r="F146" s="4"/>
      <c r="G146" s="4"/>
      <c r="H146" s="4"/>
      <c r="I146" s="4"/>
      <c r="J146" s="4"/>
      <c r="K146" s="4"/>
      <c r="L146" s="10"/>
      <c r="M146" s="82"/>
      <c r="N146" s="10"/>
      <c r="O146" s="10"/>
      <c r="P146" s="10"/>
      <c r="Q146" s="10"/>
      <c r="R146" s="10"/>
      <c r="S146" s="31" t="s">
        <v>345</v>
      </c>
      <c r="T146" s="10"/>
      <c r="U146" s="10"/>
      <c r="V146" s="4"/>
      <c r="W146" s="4"/>
      <c r="X146" s="4"/>
      <c r="Y146" s="4"/>
      <c r="Z146" s="4"/>
      <c r="AA146" s="31" t="s">
        <v>345</v>
      </c>
      <c r="AB146" s="4"/>
      <c r="AC146" s="4"/>
      <c r="AD146" s="4"/>
      <c r="AE146" s="4"/>
      <c r="AF146" s="4"/>
      <c r="AG146" s="4"/>
      <c r="AH146" s="4"/>
      <c r="AI146" s="4"/>
      <c r="AJ146" s="4"/>
      <c r="AK146" s="688" t="s">
        <v>346</v>
      </c>
      <c r="AL146" s="688"/>
      <c r="AM146" s="688"/>
      <c r="AN146" s="688"/>
      <c r="AO146" s="688"/>
      <c r="AP146" s="688"/>
      <c r="AQ146" s="688"/>
      <c r="AR146" s="688"/>
      <c r="AS146" s="688"/>
      <c r="AT146" s="688"/>
      <c r="AU146" s="688"/>
      <c r="AV146" s="688"/>
      <c r="AW146" s="688"/>
      <c r="AX146" s="688"/>
      <c r="AY146" s="688"/>
      <c r="AZ146" s="688"/>
      <c r="BA146" s="688"/>
      <c r="BB146" s="688"/>
      <c r="BC146" s="688"/>
      <c r="BD146" s="688"/>
      <c r="BE146" s="688"/>
      <c r="BF146" s="688"/>
      <c r="BG146" s="688"/>
      <c r="BH146" s="688"/>
      <c r="BI146" s="688"/>
      <c r="BJ146" s="688"/>
      <c r="BK146" s="688"/>
      <c r="BL146" s="688"/>
      <c r="BM146" s="688"/>
      <c r="BN146" s="688"/>
      <c r="BO146" s="688"/>
      <c r="BP146" s="688"/>
      <c r="BQ146" s="688"/>
      <c r="BR146" s="688"/>
      <c r="BS146" s="688"/>
      <c r="BT146" s="688"/>
      <c r="BU146" s="688"/>
      <c r="BV146" s="4"/>
      <c r="BW146" s="4"/>
      <c r="BX146" s="4"/>
      <c r="BY146" s="4"/>
      <c r="BZ146" s="4"/>
    </row>
    <row r="147" spans="1:78" hidden="1">
      <c r="A147" s="10"/>
      <c r="B147" s="10"/>
      <c r="C147" s="25" t="s">
        <v>347</v>
      </c>
      <c r="D147" s="10"/>
      <c r="E147" s="4"/>
      <c r="F147" s="4"/>
      <c r="G147" s="4"/>
      <c r="H147" s="4"/>
      <c r="I147" s="4"/>
      <c r="J147" s="4"/>
      <c r="K147" s="4"/>
      <c r="L147" s="10"/>
      <c r="M147" s="82"/>
      <c r="N147" s="10"/>
      <c r="O147" s="10"/>
      <c r="P147" s="10"/>
      <c r="Q147" s="10"/>
      <c r="R147" s="10"/>
      <c r="S147" s="31" t="s">
        <v>348</v>
      </c>
      <c r="T147" s="10"/>
      <c r="U147" s="10"/>
      <c r="V147" s="4"/>
      <c r="W147" s="4"/>
      <c r="X147" s="4"/>
      <c r="Y147" s="4"/>
      <c r="Z147" s="4"/>
      <c r="AA147" s="31" t="s">
        <v>348</v>
      </c>
      <c r="AB147" s="4"/>
      <c r="AC147" s="4"/>
      <c r="AD147" s="4"/>
      <c r="AE147" s="4"/>
      <c r="AF147" s="4"/>
      <c r="AG147" s="4"/>
      <c r="AH147" s="4"/>
      <c r="AI147" s="4"/>
      <c r="AJ147" s="4"/>
      <c r="AK147" s="688" t="s">
        <v>349</v>
      </c>
      <c r="AL147" s="688"/>
      <c r="AM147" s="688"/>
      <c r="AN147" s="688"/>
      <c r="AO147" s="688"/>
      <c r="AP147" s="688"/>
      <c r="AQ147" s="688"/>
      <c r="AR147" s="688"/>
      <c r="AS147" s="688"/>
      <c r="AT147" s="688"/>
      <c r="AU147" s="688"/>
      <c r="AV147" s="688"/>
      <c r="AW147" s="688"/>
      <c r="AX147" s="688"/>
      <c r="AY147" s="688"/>
      <c r="AZ147" s="688"/>
      <c r="BA147" s="688"/>
      <c r="BB147" s="688"/>
      <c r="BC147" s="688"/>
      <c r="BD147" s="688"/>
      <c r="BE147" s="688"/>
      <c r="BF147" s="688"/>
      <c r="BG147" s="688"/>
      <c r="BH147" s="688"/>
      <c r="BI147" s="688"/>
      <c r="BJ147" s="688"/>
      <c r="BK147" s="688"/>
      <c r="BL147" s="688"/>
      <c r="BM147" s="688"/>
      <c r="BN147" s="688"/>
      <c r="BO147" s="688"/>
      <c r="BP147" s="688"/>
      <c r="BQ147" s="688"/>
      <c r="BR147" s="688"/>
      <c r="BS147" s="688"/>
      <c r="BT147" s="688"/>
      <c r="BU147" s="688"/>
      <c r="BV147" s="4"/>
      <c r="BW147" s="4"/>
      <c r="BX147" s="4"/>
      <c r="BY147" s="4"/>
      <c r="BZ147" s="4"/>
    </row>
    <row r="148" spans="1:78" hidden="1">
      <c r="A148" s="10"/>
      <c r="B148" s="10"/>
      <c r="C148" s="4" t="s">
        <v>186</v>
      </c>
      <c r="D148" s="10"/>
      <c r="E148" s="4"/>
      <c r="F148" s="4"/>
      <c r="G148" s="4"/>
      <c r="H148" s="4"/>
      <c r="I148" s="4"/>
      <c r="J148" s="4"/>
      <c r="K148" s="4"/>
      <c r="L148" s="10"/>
      <c r="M148" s="82"/>
      <c r="N148" s="10"/>
      <c r="O148" s="10"/>
      <c r="P148" s="10"/>
      <c r="Q148" s="10"/>
      <c r="R148" s="10"/>
      <c r="S148" s="31" t="s">
        <v>350</v>
      </c>
      <c r="T148" s="10"/>
      <c r="U148" s="10"/>
      <c r="V148" s="4"/>
      <c r="W148" s="4"/>
      <c r="X148" s="4"/>
      <c r="Y148" s="4"/>
      <c r="Z148" s="4"/>
      <c r="AA148" s="31" t="s">
        <v>350</v>
      </c>
      <c r="AB148" s="4"/>
      <c r="AC148" s="4"/>
      <c r="AD148" s="4"/>
      <c r="AE148" s="4"/>
      <c r="AF148" s="4"/>
      <c r="AG148" s="4"/>
      <c r="AH148" s="4"/>
      <c r="AI148" s="4"/>
      <c r="AJ148" s="4"/>
      <c r="AK148" s="688" t="s">
        <v>351</v>
      </c>
      <c r="AL148" s="688"/>
      <c r="AM148" s="688"/>
      <c r="AN148" s="688"/>
      <c r="AO148" s="688"/>
      <c r="AP148" s="688"/>
      <c r="AQ148" s="688"/>
      <c r="AR148" s="688"/>
      <c r="AS148" s="688"/>
      <c r="AT148" s="688"/>
      <c r="AU148" s="688"/>
      <c r="AV148" s="688"/>
      <c r="AW148" s="688"/>
      <c r="AX148" s="688"/>
      <c r="AY148" s="688"/>
      <c r="AZ148" s="688"/>
      <c r="BA148" s="688"/>
      <c r="BB148" s="688"/>
      <c r="BC148" s="688"/>
      <c r="BD148" s="688"/>
      <c r="BE148" s="688"/>
      <c r="BF148" s="688"/>
      <c r="BG148" s="688"/>
      <c r="BH148" s="688"/>
      <c r="BI148" s="688"/>
      <c r="BJ148" s="688"/>
      <c r="BK148" s="688"/>
      <c r="BL148" s="688"/>
      <c r="BM148" s="688"/>
      <c r="BN148" s="688"/>
      <c r="BO148" s="688"/>
      <c r="BP148" s="688"/>
      <c r="BQ148" s="688"/>
      <c r="BR148" s="688"/>
      <c r="BS148" s="688"/>
      <c r="BT148" s="688"/>
      <c r="BU148" s="688"/>
      <c r="BV148" s="4"/>
      <c r="BW148" s="4"/>
      <c r="BX148" s="4"/>
      <c r="BY148" s="4"/>
      <c r="BZ148" s="4"/>
    </row>
    <row r="149" spans="1:78" hidden="1">
      <c r="A149" s="10"/>
      <c r="B149" s="10"/>
      <c r="C149" s="25"/>
      <c r="D149" s="10"/>
      <c r="E149" s="4"/>
      <c r="F149" s="4"/>
      <c r="G149" s="4"/>
      <c r="H149" s="4"/>
      <c r="I149" s="4"/>
      <c r="J149" s="4"/>
      <c r="K149" s="4"/>
      <c r="L149" s="10"/>
      <c r="M149" s="82"/>
      <c r="N149" s="10"/>
      <c r="O149" s="10"/>
      <c r="P149" s="10"/>
      <c r="Q149" s="10"/>
      <c r="R149" s="10"/>
      <c r="S149" s="31" t="s">
        <v>352</v>
      </c>
      <c r="T149" s="10"/>
      <c r="U149" s="10"/>
      <c r="V149" s="4"/>
      <c r="W149" s="4"/>
      <c r="X149" s="4"/>
      <c r="Y149" s="4"/>
      <c r="Z149" s="4"/>
      <c r="AA149" s="31" t="s">
        <v>352</v>
      </c>
      <c r="AB149" s="4"/>
      <c r="AC149" s="4"/>
      <c r="AD149" s="4"/>
      <c r="AE149" s="4"/>
      <c r="AF149" s="4"/>
      <c r="AG149" s="4"/>
      <c r="AH149" s="4"/>
      <c r="AI149" s="4"/>
      <c r="AJ149" s="4"/>
      <c r="AK149" s="688" t="s">
        <v>353</v>
      </c>
      <c r="AL149" s="688"/>
      <c r="AM149" s="688"/>
      <c r="AN149" s="688"/>
      <c r="AO149" s="688"/>
      <c r="AP149" s="688"/>
      <c r="AQ149" s="688"/>
      <c r="AR149" s="688"/>
      <c r="AS149" s="688"/>
      <c r="AT149" s="688"/>
      <c r="AU149" s="688"/>
      <c r="AV149" s="688"/>
      <c r="AW149" s="688"/>
      <c r="AX149" s="688"/>
      <c r="AY149" s="688"/>
      <c r="AZ149" s="688"/>
      <c r="BA149" s="688"/>
      <c r="BB149" s="688"/>
      <c r="BC149" s="688"/>
      <c r="BD149" s="688"/>
      <c r="BE149" s="688"/>
      <c r="BF149" s="688"/>
      <c r="BG149" s="688"/>
      <c r="BH149" s="688"/>
      <c r="BI149" s="688"/>
      <c r="BJ149" s="688"/>
      <c r="BK149" s="688"/>
      <c r="BL149" s="688"/>
      <c r="BM149" s="688"/>
      <c r="BN149" s="688"/>
      <c r="BO149" s="688"/>
      <c r="BP149" s="688"/>
      <c r="BQ149" s="688"/>
      <c r="BR149" s="688"/>
      <c r="BS149" s="688"/>
      <c r="BT149" s="688"/>
      <c r="BU149" s="688"/>
      <c r="BV149" s="4"/>
      <c r="BW149" s="4"/>
      <c r="BX149" s="4"/>
      <c r="BY149" s="4"/>
      <c r="BZ149" s="4"/>
    </row>
    <row r="150" spans="1:78" hidden="1">
      <c r="A150" s="10"/>
      <c r="B150" s="10"/>
      <c r="C150" s="4"/>
      <c r="D150" s="4"/>
      <c r="E150" s="4"/>
      <c r="F150" s="4"/>
      <c r="G150" s="4"/>
      <c r="H150" s="10"/>
      <c r="I150" s="10"/>
      <c r="J150" s="10"/>
      <c r="K150" s="10"/>
      <c r="L150" s="10"/>
      <c r="M150" s="82"/>
      <c r="N150" s="10"/>
      <c r="O150" s="10"/>
      <c r="P150" s="10"/>
      <c r="Q150" s="10"/>
      <c r="R150" s="10"/>
      <c r="S150" s="31" t="s">
        <v>354</v>
      </c>
      <c r="T150" s="10"/>
      <c r="U150" s="10"/>
      <c r="V150" s="4"/>
      <c r="W150" s="4"/>
      <c r="X150" s="4"/>
      <c r="Y150" s="4"/>
      <c r="Z150" s="4"/>
      <c r="AA150" s="31" t="s">
        <v>354</v>
      </c>
      <c r="AB150" s="4"/>
      <c r="AC150" s="4"/>
      <c r="AD150" s="4"/>
      <c r="AE150" s="4"/>
      <c r="AF150" s="4"/>
      <c r="AG150" s="4"/>
      <c r="AH150" s="4"/>
      <c r="AI150" s="4"/>
      <c r="AJ150" s="4"/>
      <c r="AK150" s="688" t="s">
        <v>355</v>
      </c>
      <c r="AL150" s="688"/>
      <c r="AM150" s="688"/>
      <c r="AN150" s="688"/>
      <c r="AO150" s="688"/>
      <c r="AP150" s="688"/>
      <c r="AQ150" s="688"/>
      <c r="AR150" s="688"/>
      <c r="AS150" s="688"/>
      <c r="AT150" s="688"/>
      <c r="AU150" s="688"/>
      <c r="AV150" s="688"/>
      <c r="AW150" s="688"/>
      <c r="AX150" s="688"/>
      <c r="AY150" s="688"/>
      <c r="AZ150" s="688"/>
      <c r="BA150" s="688"/>
      <c r="BB150" s="688"/>
      <c r="BC150" s="688"/>
      <c r="BD150" s="688"/>
      <c r="BE150" s="688"/>
      <c r="BF150" s="688"/>
      <c r="BG150" s="688"/>
      <c r="BH150" s="688"/>
      <c r="BI150" s="688"/>
      <c r="BJ150" s="688"/>
      <c r="BK150" s="688"/>
      <c r="BL150" s="688"/>
      <c r="BM150" s="688"/>
      <c r="BN150" s="688"/>
      <c r="BO150" s="688"/>
      <c r="BP150" s="688"/>
      <c r="BQ150" s="688"/>
      <c r="BR150" s="688"/>
      <c r="BS150" s="688"/>
      <c r="BT150" s="688"/>
      <c r="BU150" s="688"/>
      <c r="BV150" s="4"/>
      <c r="BW150" s="4"/>
      <c r="BX150" s="4"/>
      <c r="BY150" s="4"/>
      <c r="BZ150" s="4"/>
    </row>
    <row r="151" spans="1:78" hidden="1">
      <c r="A151" s="10"/>
      <c r="B151" s="10"/>
      <c r="C151" s="4"/>
      <c r="D151" s="4"/>
      <c r="E151" s="4"/>
      <c r="F151" s="4"/>
      <c r="G151" s="4"/>
      <c r="H151" s="10"/>
      <c r="I151" s="10"/>
      <c r="J151" s="10"/>
      <c r="K151" s="10"/>
      <c r="L151" s="10"/>
      <c r="M151" s="82"/>
      <c r="N151" s="10"/>
      <c r="O151" s="10"/>
      <c r="P151" s="10"/>
      <c r="Q151" s="10"/>
      <c r="R151" s="10"/>
      <c r="S151" s="31" t="s">
        <v>356</v>
      </c>
      <c r="T151" s="10"/>
      <c r="U151" s="10"/>
      <c r="V151" s="4"/>
      <c r="W151" s="4"/>
      <c r="X151" s="4"/>
      <c r="Y151" s="4"/>
      <c r="Z151" s="4"/>
      <c r="AA151" s="31" t="s">
        <v>356</v>
      </c>
      <c r="AB151" s="4"/>
      <c r="AC151" s="4"/>
      <c r="AD151" s="4"/>
      <c r="AE151" s="4"/>
      <c r="AF151" s="4"/>
      <c r="AG151" s="4"/>
      <c r="AH151" s="4"/>
      <c r="AI151" s="4"/>
      <c r="AJ151" s="4"/>
      <c r="AK151" s="688" t="s">
        <v>357</v>
      </c>
      <c r="AL151" s="688"/>
      <c r="AM151" s="688"/>
      <c r="AN151" s="688"/>
      <c r="AO151" s="688"/>
      <c r="AP151" s="688"/>
      <c r="AQ151" s="688"/>
      <c r="AR151" s="688"/>
      <c r="AS151" s="688"/>
      <c r="AT151" s="688"/>
      <c r="AU151" s="688"/>
      <c r="AV151" s="688"/>
      <c r="AW151" s="688"/>
      <c r="AX151" s="688"/>
      <c r="AY151" s="688"/>
      <c r="AZ151" s="688"/>
      <c r="BA151" s="688"/>
      <c r="BB151" s="688"/>
      <c r="BC151" s="688"/>
      <c r="BD151" s="688"/>
      <c r="BE151" s="688"/>
      <c r="BF151" s="688"/>
      <c r="BG151" s="688"/>
      <c r="BH151" s="688"/>
      <c r="BI151" s="688"/>
      <c r="BJ151" s="688"/>
      <c r="BK151" s="688"/>
      <c r="BL151" s="688"/>
      <c r="BM151" s="688"/>
      <c r="BN151" s="688"/>
      <c r="BO151" s="688"/>
      <c r="BP151" s="688"/>
      <c r="BQ151" s="688"/>
      <c r="BR151" s="688"/>
      <c r="BS151" s="688"/>
      <c r="BT151" s="688"/>
      <c r="BU151" s="688"/>
      <c r="BV151" s="4"/>
      <c r="BW151" s="4"/>
      <c r="BX151" s="4"/>
      <c r="BY151" s="4"/>
      <c r="BZ151" s="4"/>
    </row>
    <row r="152" spans="1:78" hidden="1">
      <c r="A152" s="10"/>
      <c r="B152" s="10"/>
      <c r="C152" s="699" t="s">
        <v>358</v>
      </c>
      <c r="D152" s="700"/>
      <c r="E152" s="700"/>
      <c r="F152" s="700"/>
      <c r="G152" s="700"/>
      <c r="H152" s="700"/>
      <c r="I152" s="700"/>
      <c r="J152" s="700"/>
      <c r="K152" s="700"/>
      <c r="L152" s="701"/>
      <c r="M152" s="82"/>
      <c r="N152" s="10"/>
      <c r="O152" s="10"/>
      <c r="P152" s="10"/>
      <c r="Q152" s="10"/>
      <c r="R152" s="10"/>
      <c r="S152" s="31" t="s">
        <v>359</v>
      </c>
      <c r="T152" s="10"/>
      <c r="U152" s="10"/>
      <c r="V152" s="4"/>
      <c r="W152" s="4"/>
      <c r="X152" s="4"/>
      <c r="Y152" s="4"/>
      <c r="Z152" s="4"/>
      <c r="AA152" s="31" t="s">
        <v>359</v>
      </c>
      <c r="AB152" s="4"/>
      <c r="AC152" s="4"/>
      <c r="AD152" s="4"/>
      <c r="AE152" s="4"/>
      <c r="AF152" s="4"/>
      <c r="AG152" s="4"/>
      <c r="AH152" s="4"/>
      <c r="AI152" s="4"/>
      <c r="AJ152" s="4"/>
      <c r="AK152" s="688" t="s">
        <v>360</v>
      </c>
      <c r="AL152" s="688"/>
      <c r="AM152" s="688"/>
      <c r="AN152" s="688"/>
      <c r="AO152" s="688"/>
      <c r="AP152" s="688"/>
      <c r="AQ152" s="688"/>
      <c r="AR152" s="688"/>
      <c r="AS152" s="688"/>
      <c r="AT152" s="688"/>
      <c r="AU152" s="688"/>
      <c r="AV152" s="688"/>
      <c r="AW152" s="688"/>
      <c r="AX152" s="688"/>
      <c r="AY152" s="688"/>
      <c r="AZ152" s="688"/>
      <c r="BA152" s="688"/>
      <c r="BB152" s="688"/>
      <c r="BC152" s="688"/>
      <c r="BD152" s="688"/>
      <c r="BE152" s="688"/>
      <c r="BF152" s="688"/>
      <c r="BG152" s="688"/>
      <c r="BH152" s="688"/>
      <c r="BI152" s="688"/>
      <c r="BJ152" s="688"/>
      <c r="BK152" s="688"/>
      <c r="BL152" s="688"/>
      <c r="BM152" s="688"/>
      <c r="BN152" s="688"/>
      <c r="BO152" s="688"/>
      <c r="BP152" s="688"/>
      <c r="BQ152" s="688"/>
      <c r="BR152" s="688"/>
      <c r="BS152" s="688"/>
      <c r="BT152" s="688"/>
      <c r="BU152" s="688"/>
      <c r="BV152" s="4"/>
      <c r="BW152" s="4"/>
      <c r="BX152" s="4"/>
      <c r="BY152" s="4"/>
      <c r="BZ152" s="4"/>
    </row>
    <row r="153" spans="1:78" hidden="1">
      <c r="A153" s="10"/>
      <c r="B153" s="10"/>
      <c r="C153" s="702"/>
      <c r="D153" s="703"/>
      <c r="E153" s="703"/>
      <c r="F153" s="703"/>
      <c r="G153" s="703"/>
      <c r="H153" s="703"/>
      <c r="I153" s="703"/>
      <c r="J153" s="703"/>
      <c r="K153" s="703"/>
      <c r="L153" s="704"/>
      <c r="M153" s="82"/>
      <c r="N153" s="10"/>
      <c r="O153" s="10"/>
      <c r="P153" s="10"/>
      <c r="Q153" s="10"/>
      <c r="R153" s="10"/>
      <c r="S153" s="31" t="s">
        <v>361</v>
      </c>
      <c r="T153" s="10"/>
      <c r="U153" s="10"/>
      <c r="V153" s="4"/>
      <c r="W153" s="4"/>
      <c r="X153" s="4"/>
      <c r="Y153" s="4"/>
      <c r="Z153" s="4"/>
      <c r="AA153" s="31" t="s">
        <v>361</v>
      </c>
      <c r="AB153" s="4"/>
      <c r="AC153" s="4"/>
      <c r="AD153" s="4"/>
      <c r="AE153" s="4"/>
      <c r="AF153" s="4"/>
      <c r="AG153" s="4"/>
      <c r="AH153" s="4"/>
      <c r="AI153" s="4"/>
      <c r="AJ153" s="4"/>
      <c r="AK153" s="688" t="s">
        <v>362</v>
      </c>
      <c r="AL153" s="688"/>
      <c r="AM153" s="688"/>
      <c r="AN153" s="688"/>
      <c r="AO153" s="688"/>
      <c r="AP153" s="688"/>
      <c r="AQ153" s="688"/>
      <c r="AR153" s="688"/>
      <c r="AS153" s="688"/>
      <c r="AT153" s="688"/>
      <c r="AU153" s="688"/>
      <c r="AV153" s="688"/>
      <c r="AW153" s="688"/>
      <c r="AX153" s="688"/>
      <c r="AY153" s="688"/>
      <c r="AZ153" s="688"/>
      <c r="BA153" s="688"/>
      <c r="BB153" s="688"/>
      <c r="BC153" s="688"/>
      <c r="BD153" s="688"/>
      <c r="BE153" s="688"/>
      <c r="BF153" s="688"/>
      <c r="BG153" s="688"/>
      <c r="BH153" s="688"/>
      <c r="BI153" s="688"/>
      <c r="BJ153" s="688"/>
      <c r="BK153" s="688"/>
      <c r="BL153" s="688"/>
      <c r="BM153" s="688"/>
      <c r="BN153" s="688"/>
      <c r="BO153" s="688"/>
      <c r="BP153" s="688"/>
      <c r="BQ153" s="688"/>
      <c r="BR153" s="688"/>
      <c r="BS153" s="688"/>
      <c r="BT153" s="688"/>
      <c r="BU153" s="688"/>
      <c r="BV153" s="4"/>
      <c r="BW153" s="4"/>
      <c r="BX153" s="4"/>
      <c r="BY153" s="4"/>
      <c r="BZ153" s="4"/>
    </row>
    <row r="154" spans="1:78" ht="13" hidden="1">
      <c r="A154" s="10"/>
      <c r="B154" s="10"/>
      <c r="C154" s="58"/>
      <c r="D154" s="88"/>
      <c r="E154" s="88"/>
      <c r="F154" s="88"/>
      <c r="G154" s="88"/>
      <c r="H154" s="88"/>
      <c r="I154" s="88"/>
      <c r="J154" s="88"/>
      <c r="K154" s="88"/>
      <c r="L154" s="88"/>
      <c r="M154" s="82"/>
      <c r="N154" s="10"/>
      <c r="O154" s="10"/>
      <c r="P154" s="10"/>
      <c r="Q154" s="10"/>
      <c r="R154" s="10"/>
      <c r="S154" s="31" t="s">
        <v>363</v>
      </c>
      <c r="T154" s="10"/>
      <c r="U154" s="10"/>
      <c r="V154" s="4"/>
      <c r="W154" s="4"/>
      <c r="X154" s="4"/>
      <c r="Y154" s="4"/>
      <c r="Z154" s="4"/>
      <c r="AA154" s="31" t="s">
        <v>363</v>
      </c>
      <c r="AB154" s="4"/>
      <c r="AC154" s="4"/>
      <c r="AD154" s="4"/>
      <c r="AE154" s="4"/>
      <c r="AF154" s="4"/>
      <c r="AG154" s="4"/>
      <c r="AH154" s="4"/>
      <c r="AI154" s="4"/>
      <c r="AJ154" s="4"/>
      <c r="AK154" s="688" t="s">
        <v>364</v>
      </c>
      <c r="AL154" s="688"/>
      <c r="AM154" s="688"/>
      <c r="AN154" s="688"/>
      <c r="AO154" s="688"/>
      <c r="AP154" s="688"/>
      <c r="AQ154" s="688"/>
      <c r="AR154" s="688"/>
      <c r="AS154" s="688"/>
      <c r="AT154" s="688"/>
      <c r="AU154" s="688"/>
      <c r="AV154" s="688"/>
      <c r="AW154" s="688"/>
      <c r="AX154" s="688"/>
      <c r="AY154" s="688"/>
      <c r="AZ154" s="688"/>
      <c r="BA154" s="688"/>
      <c r="BB154" s="688"/>
      <c r="BC154" s="688"/>
      <c r="BD154" s="688"/>
      <c r="BE154" s="688"/>
      <c r="BF154" s="688"/>
      <c r="BG154" s="688"/>
      <c r="BH154" s="688"/>
      <c r="BI154" s="688"/>
      <c r="BJ154" s="688"/>
      <c r="BK154" s="688"/>
      <c r="BL154" s="688"/>
      <c r="BM154" s="688"/>
      <c r="BN154" s="688"/>
      <c r="BO154" s="688"/>
      <c r="BP154" s="688"/>
      <c r="BQ154" s="688"/>
      <c r="BR154" s="688"/>
      <c r="BS154" s="688"/>
      <c r="BT154" s="688"/>
      <c r="BU154" s="688"/>
      <c r="BV154" s="4"/>
      <c r="BW154" s="4"/>
      <c r="BX154" s="4"/>
      <c r="BY154" s="4"/>
      <c r="BZ154" s="4"/>
    </row>
    <row r="155" spans="1:78" hidden="1">
      <c r="A155" s="10"/>
      <c r="B155" s="10"/>
      <c r="C155" s="37" t="s">
        <v>365</v>
      </c>
      <c r="D155" s="4"/>
      <c r="E155" s="4"/>
      <c r="F155" s="4"/>
      <c r="G155" s="4"/>
      <c r="H155" s="4"/>
      <c r="I155" s="4"/>
      <c r="J155" s="4"/>
      <c r="K155" s="4"/>
      <c r="L155" s="4"/>
      <c r="M155" s="82"/>
      <c r="N155" s="10"/>
      <c r="O155" s="10"/>
      <c r="P155" s="10"/>
      <c r="Q155" s="10"/>
      <c r="R155" s="10"/>
      <c r="S155" s="31" t="s">
        <v>366</v>
      </c>
      <c r="T155" s="10"/>
      <c r="U155" s="10"/>
      <c r="V155" s="4"/>
      <c r="W155" s="4"/>
      <c r="X155" s="4"/>
      <c r="Y155" s="4"/>
      <c r="Z155" s="4"/>
      <c r="AA155" s="31" t="s">
        <v>366</v>
      </c>
      <c r="AB155" s="4"/>
      <c r="AC155" s="4"/>
      <c r="AD155" s="4"/>
      <c r="AE155" s="4"/>
      <c r="AF155" s="4"/>
      <c r="AG155" s="4"/>
      <c r="AH155" s="4"/>
      <c r="AI155" s="4"/>
      <c r="AJ155" s="4"/>
      <c r="AK155" s="688" t="s">
        <v>367</v>
      </c>
      <c r="AL155" s="688"/>
      <c r="AM155" s="688"/>
      <c r="AN155" s="688"/>
      <c r="AO155" s="688"/>
      <c r="AP155" s="688"/>
      <c r="AQ155" s="688"/>
      <c r="AR155" s="688"/>
      <c r="AS155" s="688"/>
      <c r="AT155" s="688"/>
      <c r="AU155" s="688"/>
      <c r="AV155" s="688"/>
      <c r="AW155" s="688"/>
      <c r="AX155" s="688"/>
      <c r="AY155" s="688"/>
      <c r="AZ155" s="688"/>
      <c r="BA155" s="688"/>
      <c r="BB155" s="688"/>
      <c r="BC155" s="688"/>
      <c r="BD155" s="688"/>
      <c r="BE155" s="688"/>
      <c r="BF155" s="688"/>
      <c r="BG155" s="688"/>
      <c r="BH155" s="688"/>
      <c r="BI155" s="688"/>
      <c r="BJ155" s="688"/>
      <c r="BK155" s="688"/>
      <c r="BL155" s="688"/>
      <c r="BM155" s="688"/>
      <c r="BN155" s="688"/>
      <c r="BO155" s="688"/>
      <c r="BP155" s="688"/>
      <c r="BQ155" s="688"/>
      <c r="BR155" s="688"/>
      <c r="BS155" s="688"/>
      <c r="BT155" s="688"/>
      <c r="BU155" s="688"/>
      <c r="BV155" s="4"/>
      <c r="BW155" s="4"/>
      <c r="BX155" s="4"/>
      <c r="BY155" s="4"/>
      <c r="BZ155" s="4"/>
    </row>
    <row r="156" spans="1:78" hidden="1">
      <c r="A156" s="10"/>
      <c r="B156" s="10"/>
      <c r="C156" s="37" t="s">
        <v>186</v>
      </c>
      <c r="D156" s="4"/>
      <c r="E156" s="4"/>
      <c r="F156" s="4"/>
      <c r="G156" s="4"/>
      <c r="H156" s="4"/>
      <c r="I156" s="4"/>
      <c r="J156" s="4"/>
      <c r="K156" s="4"/>
      <c r="L156" s="4"/>
      <c r="M156" s="82"/>
      <c r="N156" s="10"/>
      <c r="O156" s="10"/>
      <c r="P156" s="10"/>
      <c r="Q156" s="10"/>
      <c r="R156" s="10"/>
      <c r="S156" s="31" t="s">
        <v>368</v>
      </c>
      <c r="T156" s="10"/>
      <c r="U156" s="10"/>
      <c r="V156" s="4"/>
      <c r="W156" s="4"/>
      <c r="X156" s="4"/>
      <c r="Y156" s="4"/>
      <c r="Z156" s="4"/>
      <c r="AA156" s="31" t="s">
        <v>368</v>
      </c>
      <c r="AB156" s="4"/>
      <c r="AC156" s="4"/>
      <c r="AD156" s="4"/>
      <c r="AE156" s="4"/>
      <c r="AF156" s="4"/>
      <c r="AG156" s="4"/>
      <c r="AH156" s="4"/>
      <c r="AI156" s="4"/>
      <c r="AJ156" s="4"/>
      <c r="AK156" s="687" t="s">
        <v>369</v>
      </c>
      <c r="AL156" s="688"/>
      <c r="AM156" s="688"/>
      <c r="AN156" s="688"/>
      <c r="AO156" s="688"/>
      <c r="AP156" s="688"/>
      <c r="AQ156" s="688"/>
      <c r="AR156" s="688"/>
      <c r="AS156" s="688"/>
      <c r="AT156" s="688"/>
      <c r="AU156" s="688"/>
      <c r="AV156" s="688"/>
      <c r="AW156" s="688"/>
      <c r="AX156" s="688"/>
      <c r="AY156" s="688"/>
      <c r="AZ156" s="688"/>
      <c r="BA156" s="688"/>
      <c r="BB156" s="688"/>
      <c r="BC156" s="688"/>
      <c r="BD156" s="688"/>
      <c r="BE156" s="688"/>
      <c r="BF156" s="688"/>
      <c r="BG156" s="688"/>
      <c r="BH156" s="688"/>
      <c r="BI156" s="688"/>
      <c r="BJ156" s="688"/>
      <c r="BK156" s="688"/>
      <c r="BL156" s="688"/>
      <c r="BM156" s="688"/>
      <c r="BN156" s="688"/>
      <c r="BO156" s="688"/>
      <c r="BP156" s="688"/>
      <c r="BQ156" s="688"/>
      <c r="BR156" s="688"/>
      <c r="BS156" s="688"/>
      <c r="BT156" s="688"/>
      <c r="BU156" s="688"/>
      <c r="BV156" s="4"/>
      <c r="BW156" s="4"/>
      <c r="BX156" s="4"/>
      <c r="BY156" s="4"/>
      <c r="BZ156" s="4"/>
    </row>
    <row r="157" spans="1:78" ht="13" hidden="1">
      <c r="A157" s="10"/>
      <c r="B157" s="10"/>
      <c r="C157" s="37" t="s">
        <v>370</v>
      </c>
      <c r="D157" s="88"/>
      <c r="E157" s="88"/>
      <c r="F157" s="88"/>
      <c r="G157" s="88"/>
      <c r="H157" s="88"/>
      <c r="I157" s="88"/>
      <c r="J157" s="88"/>
      <c r="K157" s="88"/>
      <c r="L157" s="88"/>
      <c r="M157" s="82"/>
      <c r="N157" s="10"/>
      <c r="O157" s="10"/>
      <c r="P157" s="10"/>
      <c r="Q157" s="10"/>
      <c r="R157" s="10"/>
      <c r="S157" s="31" t="s">
        <v>371</v>
      </c>
      <c r="T157" s="10"/>
      <c r="U157" s="10"/>
      <c r="V157" s="4"/>
      <c r="W157" s="4"/>
      <c r="X157" s="4"/>
      <c r="Y157" s="4"/>
      <c r="Z157" s="4"/>
      <c r="AA157" s="31" t="s">
        <v>371</v>
      </c>
      <c r="AB157" s="4"/>
      <c r="AC157" s="4"/>
      <c r="AD157" s="4"/>
      <c r="AE157" s="4"/>
      <c r="AF157" s="4"/>
      <c r="AG157" s="4"/>
      <c r="AH157" s="4"/>
      <c r="AI157" s="4"/>
      <c r="AJ157" s="4"/>
      <c r="AK157" s="688" t="s">
        <v>372</v>
      </c>
      <c r="AL157" s="688"/>
      <c r="AM157" s="688"/>
      <c r="AN157" s="688"/>
      <c r="AO157" s="688"/>
      <c r="AP157" s="688"/>
      <c r="AQ157" s="688"/>
      <c r="AR157" s="688"/>
      <c r="AS157" s="688"/>
      <c r="AT157" s="688"/>
      <c r="AU157" s="688"/>
      <c r="AV157" s="688"/>
      <c r="AW157" s="688"/>
      <c r="AX157" s="688"/>
      <c r="AY157" s="688"/>
      <c r="AZ157" s="688"/>
      <c r="BA157" s="688"/>
      <c r="BB157" s="688"/>
      <c r="BC157" s="688"/>
      <c r="BD157" s="688"/>
      <c r="BE157" s="688"/>
      <c r="BF157" s="688"/>
      <c r="BG157" s="688"/>
      <c r="BH157" s="688"/>
      <c r="BI157" s="688"/>
      <c r="BJ157" s="688"/>
      <c r="BK157" s="688"/>
      <c r="BL157" s="688"/>
      <c r="BM157" s="688"/>
      <c r="BN157" s="688"/>
      <c r="BO157" s="688"/>
      <c r="BP157" s="688"/>
      <c r="BQ157" s="688"/>
      <c r="BR157" s="688"/>
      <c r="BS157" s="688"/>
      <c r="BT157" s="688"/>
      <c r="BU157" s="688"/>
      <c r="BV157" s="4"/>
      <c r="BW157" s="4"/>
      <c r="BX157" s="4"/>
      <c r="BY157" s="4"/>
      <c r="BZ157" s="4"/>
    </row>
    <row r="158" spans="1:78" ht="13" hidden="1">
      <c r="A158" s="10"/>
      <c r="B158" s="10"/>
      <c r="C158" s="37" t="s">
        <v>373</v>
      </c>
      <c r="D158" s="88"/>
      <c r="E158" s="88"/>
      <c r="F158" s="88"/>
      <c r="G158" s="88"/>
      <c r="H158" s="88"/>
      <c r="I158" s="88"/>
      <c r="J158" s="88"/>
      <c r="K158" s="88"/>
      <c r="L158" s="88"/>
      <c r="M158" s="82"/>
      <c r="N158" s="10"/>
      <c r="O158" s="10"/>
      <c r="P158" s="10"/>
      <c r="Q158" s="10"/>
      <c r="R158" s="10"/>
      <c r="S158" s="31" t="s">
        <v>374</v>
      </c>
      <c r="T158" s="10"/>
      <c r="U158" s="10"/>
      <c r="V158" s="4"/>
      <c r="W158" s="4"/>
      <c r="X158" s="4"/>
      <c r="Y158" s="4"/>
      <c r="Z158" s="4"/>
      <c r="AA158" s="31" t="s">
        <v>374</v>
      </c>
      <c r="AB158" s="4"/>
      <c r="AC158" s="4"/>
      <c r="AD158" s="4"/>
      <c r="AE158" s="4"/>
      <c r="AF158" s="4"/>
      <c r="AG158" s="4"/>
      <c r="AH158" s="4"/>
      <c r="AI158" s="4"/>
      <c r="AJ158" s="4"/>
      <c r="AK158" s="688" t="s">
        <v>375</v>
      </c>
      <c r="AL158" s="688"/>
      <c r="AM158" s="688"/>
      <c r="AN158" s="688"/>
      <c r="AO158" s="688"/>
      <c r="AP158" s="688"/>
      <c r="AQ158" s="688"/>
      <c r="AR158" s="688"/>
      <c r="AS158" s="688"/>
      <c r="AT158" s="688"/>
      <c r="AU158" s="688"/>
      <c r="AV158" s="688"/>
      <c r="AW158" s="688"/>
      <c r="AX158" s="688"/>
      <c r="AY158" s="688"/>
      <c r="AZ158" s="688"/>
      <c r="BA158" s="688"/>
      <c r="BB158" s="688"/>
      <c r="BC158" s="688"/>
      <c r="BD158" s="688"/>
      <c r="BE158" s="688"/>
      <c r="BF158" s="688"/>
      <c r="BG158" s="688"/>
      <c r="BH158" s="688"/>
      <c r="BI158" s="688"/>
      <c r="BJ158" s="688"/>
      <c r="BK158" s="688"/>
      <c r="BL158" s="688"/>
      <c r="BM158" s="688"/>
      <c r="BN158" s="688"/>
      <c r="BO158" s="688"/>
      <c r="BP158" s="688"/>
      <c r="BQ158" s="688"/>
      <c r="BR158" s="688"/>
      <c r="BS158" s="688"/>
      <c r="BT158" s="688"/>
      <c r="BU158" s="688"/>
      <c r="BV158" s="4"/>
      <c r="BW158" s="4"/>
      <c r="BX158" s="4"/>
      <c r="BY158" s="4"/>
      <c r="BZ158" s="4"/>
    </row>
    <row r="159" spans="1:78" ht="13" hidden="1">
      <c r="A159" s="10"/>
      <c r="B159" s="10"/>
      <c r="C159" s="83" t="s">
        <v>376</v>
      </c>
      <c r="D159" s="88"/>
      <c r="E159" s="88"/>
      <c r="F159" s="88"/>
      <c r="G159" s="88"/>
      <c r="H159" s="88"/>
      <c r="I159" s="88"/>
      <c r="J159" s="88"/>
      <c r="K159" s="88"/>
      <c r="L159" s="88"/>
      <c r="M159" s="82"/>
      <c r="N159" s="10"/>
      <c r="O159" s="10"/>
      <c r="P159" s="10"/>
      <c r="Q159" s="10"/>
      <c r="R159" s="10"/>
      <c r="S159" s="31" t="s">
        <v>377</v>
      </c>
      <c r="T159" s="10"/>
      <c r="U159" s="10"/>
      <c r="V159" s="4"/>
      <c r="W159" s="4"/>
      <c r="X159" s="4"/>
      <c r="Y159" s="4"/>
      <c r="Z159" s="4"/>
      <c r="AA159" s="31" t="s">
        <v>377</v>
      </c>
      <c r="AB159" s="4"/>
      <c r="AC159" s="4"/>
      <c r="AD159" s="4"/>
      <c r="AE159" s="4"/>
      <c r="AF159" s="4"/>
      <c r="AG159" s="4"/>
      <c r="AH159" s="4"/>
      <c r="AI159" s="4"/>
      <c r="AJ159" s="4"/>
      <c r="AK159" s="688" t="s">
        <v>378</v>
      </c>
      <c r="AL159" s="688"/>
      <c r="AM159" s="688"/>
      <c r="AN159" s="688"/>
      <c r="AO159" s="688"/>
      <c r="AP159" s="688"/>
      <c r="AQ159" s="688"/>
      <c r="AR159" s="688"/>
      <c r="AS159" s="688"/>
      <c r="AT159" s="688"/>
      <c r="AU159" s="688"/>
      <c r="AV159" s="688"/>
      <c r="AW159" s="688"/>
      <c r="AX159" s="688"/>
      <c r="AY159" s="688"/>
      <c r="AZ159" s="688"/>
      <c r="BA159" s="688"/>
      <c r="BB159" s="688"/>
      <c r="BC159" s="688"/>
      <c r="BD159" s="688"/>
      <c r="BE159" s="688"/>
      <c r="BF159" s="688"/>
      <c r="BG159" s="688"/>
      <c r="BH159" s="688"/>
      <c r="BI159" s="688"/>
      <c r="BJ159" s="688"/>
      <c r="BK159" s="688"/>
      <c r="BL159" s="688"/>
      <c r="BM159" s="688"/>
      <c r="BN159" s="688"/>
      <c r="BO159" s="688"/>
      <c r="BP159" s="688"/>
      <c r="BQ159" s="688"/>
      <c r="BR159" s="688"/>
      <c r="BS159" s="688"/>
      <c r="BT159" s="688"/>
      <c r="BU159" s="688"/>
      <c r="BV159" s="4"/>
      <c r="BW159" s="4"/>
      <c r="BX159" s="4"/>
      <c r="BY159" s="4"/>
      <c r="BZ159" s="4"/>
    </row>
    <row r="160" spans="1:78" ht="13" hidden="1">
      <c r="A160" s="10"/>
      <c r="B160" s="10"/>
      <c r="C160" s="83" t="s">
        <v>676</v>
      </c>
      <c r="D160" s="88"/>
      <c r="E160" s="88"/>
      <c r="F160" s="88"/>
      <c r="G160" s="88"/>
      <c r="H160" s="88"/>
      <c r="I160" s="88"/>
      <c r="J160" s="88"/>
      <c r="K160" s="88"/>
      <c r="L160" s="88"/>
      <c r="M160" s="82"/>
      <c r="N160" s="10"/>
      <c r="O160" s="10"/>
      <c r="P160" s="10"/>
      <c r="Q160" s="10"/>
      <c r="R160" s="10"/>
      <c r="S160" s="31" t="s">
        <v>380</v>
      </c>
      <c r="T160" s="10"/>
      <c r="U160" s="10"/>
      <c r="V160" s="4"/>
      <c r="W160" s="4"/>
      <c r="X160" s="4"/>
      <c r="Y160" s="4"/>
      <c r="Z160" s="4"/>
      <c r="AA160" s="31" t="s">
        <v>380</v>
      </c>
      <c r="AB160" s="4"/>
      <c r="AC160" s="4"/>
      <c r="AD160" s="4"/>
      <c r="AE160" s="4"/>
      <c r="AF160" s="4"/>
      <c r="AG160" s="4"/>
      <c r="AH160" s="4"/>
      <c r="AI160" s="4"/>
      <c r="AJ160" s="4"/>
      <c r="AK160" s="688" t="s">
        <v>381</v>
      </c>
      <c r="AL160" s="688"/>
      <c r="AM160" s="688"/>
      <c r="AN160" s="688"/>
      <c r="AO160" s="688"/>
      <c r="AP160" s="688"/>
      <c r="AQ160" s="688"/>
      <c r="AR160" s="688"/>
      <c r="AS160" s="688"/>
      <c r="AT160" s="688"/>
      <c r="AU160" s="688"/>
      <c r="AV160" s="688"/>
      <c r="AW160" s="688"/>
      <c r="AX160" s="688"/>
      <c r="AY160" s="688"/>
      <c r="AZ160" s="688"/>
      <c r="BA160" s="688"/>
      <c r="BB160" s="688"/>
      <c r="BC160" s="688"/>
      <c r="BD160" s="688"/>
      <c r="BE160" s="688"/>
      <c r="BF160" s="688"/>
      <c r="BG160" s="688"/>
      <c r="BH160" s="688"/>
      <c r="BI160" s="688"/>
      <c r="BJ160" s="688"/>
      <c r="BK160" s="688"/>
      <c r="BL160" s="688"/>
      <c r="BM160" s="688"/>
      <c r="BN160" s="688"/>
      <c r="BO160" s="688"/>
      <c r="BP160" s="688"/>
      <c r="BQ160" s="688"/>
      <c r="BR160" s="688"/>
      <c r="BS160" s="688"/>
      <c r="BT160" s="688"/>
      <c r="BU160" s="688"/>
      <c r="BV160" s="4"/>
      <c r="BW160" s="4"/>
      <c r="BX160" s="4"/>
      <c r="BY160" s="4"/>
      <c r="BZ160" s="4"/>
    </row>
    <row r="161" spans="1:78" ht="13" hidden="1">
      <c r="A161" s="10"/>
      <c r="B161" s="10"/>
      <c r="C161" s="89" t="s">
        <v>379</v>
      </c>
      <c r="D161" s="88"/>
      <c r="E161" s="88"/>
      <c r="F161" s="88"/>
      <c r="G161" s="88"/>
      <c r="H161" s="88"/>
      <c r="I161" s="88"/>
      <c r="J161" s="88"/>
      <c r="K161" s="88"/>
      <c r="L161" s="88"/>
      <c r="M161" s="82"/>
      <c r="N161" s="10"/>
      <c r="O161" s="10"/>
      <c r="P161" s="10"/>
      <c r="Q161" s="10"/>
      <c r="R161" s="10"/>
      <c r="S161" s="31" t="s">
        <v>383</v>
      </c>
      <c r="T161" s="10"/>
      <c r="U161" s="10"/>
      <c r="V161" s="4"/>
      <c r="W161" s="4"/>
      <c r="X161" s="4"/>
      <c r="Y161" s="4"/>
      <c r="Z161" s="4"/>
      <c r="AA161" s="31" t="s">
        <v>383</v>
      </c>
      <c r="AB161" s="4"/>
      <c r="AC161" s="4"/>
      <c r="AD161" s="4"/>
      <c r="AE161" s="4"/>
      <c r="AF161" s="4"/>
      <c r="AG161" s="4"/>
      <c r="AH161" s="4"/>
      <c r="AI161" s="4"/>
      <c r="AJ161" s="4"/>
      <c r="AK161" s="688" t="s">
        <v>384</v>
      </c>
      <c r="AL161" s="688"/>
      <c r="AM161" s="688"/>
      <c r="AN161" s="688"/>
      <c r="AO161" s="688"/>
      <c r="AP161" s="688"/>
      <c r="AQ161" s="688"/>
      <c r="AR161" s="688"/>
      <c r="AS161" s="688"/>
      <c r="AT161" s="688"/>
      <c r="AU161" s="688"/>
      <c r="AV161" s="688"/>
      <c r="AW161" s="688"/>
      <c r="AX161" s="688"/>
      <c r="AY161" s="688"/>
      <c r="AZ161" s="688"/>
      <c r="BA161" s="688"/>
      <c r="BB161" s="688"/>
      <c r="BC161" s="688"/>
      <c r="BD161" s="688"/>
      <c r="BE161" s="688"/>
      <c r="BF161" s="688"/>
      <c r="BG161" s="688"/>
      <c r="BH161" s="688"/>
      <c r="BI161" s="688"/>
      <c r="BJ161" s="688"/>
      <c r="BK161" s="688"/>
      <c r="BL161" s="688"/>
      <c r="BM161" s="688"/>
      <c r="BN161" s="688"/>
      <c r="BO161" s="688"/>
      <c r="BP161" s="688"/>
      <c r="BQ161" s="688"/>
      <c r="BR161" s="688"/>
      <c r="BS161" s="688"/>
      <c r="BT161" s="688"/>
      <c r="BU161" s="688"/>
      <c r="BV161" s="4"/>
      <c r="BW161" s="4"/>
      <c r="BX161" s="4"/>
      <c r="BY161" s="4"/>
      <c r="BZ161" s="4"/>
    </row>
    <row r="162" spans="1:78" hidden="1">
      <c r="A162" s="10"/>
      <c r="B162" s="10"/>
      <c r="C162" s="89" t="s">
        <v>382</v>
      </c>
      <c r="D162" s="71"/>
      <c r="E162" s="71"/>
      <c r="F162" s="71"/>
      <c r="G162" s="71"/>
      <c r="H162" s="71"/>
      <c r="I162" s="71"/>
      <c r="J162" s="71"/>
      <c r="K162" s="71"/>
      <c r="L162" s="71"/>
      <c r="M162" s="82"/>
      <c r="N162" s="10"/>
      <c r="O162" s="10"/>
      <c r="P162" s="10"/>
      <c r="Q162" s="10"/>
      <c r="R162" s="10"/>
      <c r="S162" s="31" t="s">
        <v>385</v>
      </c>
      <c r="T162" s="10"/>
      <c r="U162" s="10"/>
      <c r="V162" s="4"/>
      <c r="W162" s="4"/>
      <c r="X162" s="4"/>
      <c r="Y162" s="4"/>
      <c r="Z162" s="4"/>
      <c r="AA162" s="31" t="s">
        <v>385</v>
      </c>
      <c r="AB162" s="4"/>
      <c r="AC162" s="4"/>
      <c r="AD162" s="4"/>
      <c r="AE162" s="4"/>
      <c r="AF162" s="4"/>
      <c r="AG162" s="4"/>
      <c r="AH162" s="4"/>
      <c r="AI162" s="4"/>
      <c r="AJ162" s="4"/>
      <c r="AK162" s="688" t="s">
        <v>386</v>
      </c>
      <c r="AL162" s="688"/>
      <c r="AM162" s="688"/>
      <c r="AN162" s="688"/>
      <c r="AO162" s="688"/>
      <c r="AP162" s="688"/>
      <c r="AQ162" s="688"/>
      <c r="AR162" s="688"/>
      <c r="AS162" s="688"/>
      <c r="AT162" s="688"/>
      <c r="AU162" s="688"/>
      <c r="AV162" s="688"/>
      <c r="AW162" s="688"/>
      <c r="AX162" s="688"/>
      <c r="AY162" s="688"/>
      <c r="AZ162" s="688"/>
      <c r="BA162" s="688"/>
      <c r="BB162" s="688"/>
      <c r="BC162" s="688"/>
      <c r="BD162" s="688"/>
      <c r="BE162" s="688"/>
      <c r="BF162" s="688"/>
      <c r="BG162" s="688"/>
      <c r="BH162" s="688"/>
      <c r="BI162" s="688"/>
      <c r="BJ162" s="688"/>
      <c r="BK162" s="688"/>
      <c r="BL162" s="688"/>
      <c r="BM162" s="688"/>
      <c r="BN162" s="688"/>
      <c r="BO162" s="688"/>
      <c r="BP162" s="688"/>
      <c r="BQ162" s="688"/>
      <c r="BR162" s="688"/>
      <c r="BS162" s="688"/>
      <c r="BT162" s="688"/>
      <c r="BU162" s="688"/>
      <c r="BV162" s="4"/>
      <c r="BW162" s="4"/>
      <c r="BX162" s="4"/>
      <c r="BY162" s="4"/>
      <c r="BZ162" s="4"/>
    </row>
    <row r="163" spans="1:78" hidden="1">
      <c r="A163" s="10"/>
      <c r="B163" s="10"/>
      <c r="C163" s="10"/>
      <c r="D163" s="71"/>
      <c r="E163" s="71"/>
      <c r="F163" s="71"/>
      <c r="G163" s="71"/>
      <c r="H163" s="71"/>
      <c r="I163" s="71"/>
      <c r="J163" s="71"/>
      <c r="K163" s="71"/>
      <c r="L163" s="71"/>
      <c r="M163" s="4"/>
      <c r="N163" s="10"/>
      <c r="O163" s="10"/>
      <c r="P163" s="10"/>
      <c r="Q163" s="10"/>
      <c r="R163" s="10"/>
      <c r="S163" s="31" t="s">
        <v>387</v>
      </c>
      <c r="T163" s="10"/>
      <c r="U163" s="10"/>
      <c r="V163" s="4"/>
      <c r="W163" s="4"/>
      <c r="X163" s="4"/>
      <c r="Y163" s="4"/>
      <c r="Z163" s="4"/>
      <c r="AA163" s="31" t="s">
        <v>387</v>
      </c>
      <c r="AB163" s="4"/>
      <c r="AC163" s="4"/>
      <c r="AD163" s="4"/>
      <c r="AE163" s="4"/>
      <c r="AF163" s="4"/>
      <c r="AG163" s="4"/>
      <c r="AH163" s="4"/>
      <c r="AI163" s="4"/>
      <c r="AJ163" s="4"/>
      <c r="AK163" s="687" t="s">
        <v>388</v>
      </c>
      <c r="AL163" s="688"/>
      <c r="AM163" s="688"/>
      <c r="AN163" s="688"/>
      <c r="AO163" s="688"/>
      <c r="AP163" s="688"/>
      <c r="AQ163" s="688"/>
      <c r="AR163" s="688"/>
      <c r="AS163" s="688"/>
      <c r="AT163" s="688"/>
      <c r="AU163" s="688"/>
      <c r="AV163" s="688"/>
      <c r="AW163" s="688"/>
      <c r="AX163" s="688"/>
      <c r="AY163" s="688"/>
      <c r="AZ163" s="688"/>
      <c r="BA163" s="688"/>
      <c r="BB163" s="688"/>
      <c r="BC163" s="688"/>
      <c r="BD163" s="688"/>
      <c r="BE163" s="688"/>
      <c r="BF163" s="688"/>
      <c r="BG163" s="688"/>
      <c r="BH163" s="688"/>
      <c r="BI163" s="688"/>
      <c r="BJ163" s="688"/>
      <c r="BK163" s="688"/>
      <c r="BL163" s="688"/>
      <c r="BM163" s="688"/>
      <c r="BN163" s="688"/>
      <c r="BO163" s="688"/>
      <c r="BP163" s="688"/>
      <c r="BQ163" s="688"/>
      <c r="BR163" s="688"/>
      <c r="BS163" s="688"/>
      <c r="BT163" s="688"/>
      <c r="BU163" s="688"/>
      <c r="BV163" s="4"/>
      <c r="BW163" s="4"/>
      <c r="BX163" s="4"/>
      <c r="BY163" s="4"/>
      <c r="BZ163" s="4"/>
    </row>
    <row r="164" spans="1:78" hidden="1">
      <c r="A164" s="10"/>
      <c r="B164" s="10"/>
      <c r="D164" s="10"/>
      <c r="E164" s="10"/>
      <c r="F164" s="10"/>
      <c r="G164" s="10"/>
      <c r="H164" s="10"/>
      <c r="I164" s="4"/>
      <c r="J164" s="4"/>
      <c r="K164" s="10"/>
      <c r="L164" s="10"/>
      <c r="M164" s="4"/>
      <c r="N164" s="10"/>
      <c r="O164" s="10"/>
      <c r="P164" s="10"/>
      <c r="Q164" s="10"/>
      <c r="R164" s="10"/>
      <c r="S164" s="31" t="s">
        <v>389</v>
      </c>
      <c r="T164" s="10"/>
      <c r="U164" s="10"/>
      <c r="V164" s="4"/>
      <c r="W164" s="4"/>
      <c r="X164" s="4"/>
      <c r="Y164" s="4"/>
      <c r="Z164" s="4"/>
      <c r="AA164" s="31" t="s">
        <v>389</v>
      </c>
      <c r="AB164" s="4"/>
      <c r="AC164" s="4"/>
      <c r="AD164" s="4"/>
      <c r="AE164" s="4"/>
      <c r="AF164" s="4"/>
      <c r="AG164" s="4"/>
      <c r="AH164" s="4"/>
      <c r="AI164" s="4"/>
      <c r="AJ164" s="4"/>
      <c r="AK164" s="688" t="s">
        <v>390</v>
      </c>
      <c r="AL164" s="688"/>
      <c r="AM164" s="688"/>
      <c r="AN164" s="688"/>
      <c r="AO164" s="688"/>
      <c r="AP164" s="688"/>
      <c r="AQ164" s="688"/>
      <c r="AR164" s="688"/>
      <c r="AS164" s="688"/>
      <c r="AT164" s="688"/>
      <c r="AU164" s="688"/>
      <c r="AV164" s="688"/>
      <c r="AW164" s="688"/>
      <c r="AX164" s="688"/>
      <c r="AY164" s="688"/>
      <c r="AZ164" s="688"/>
      <c r="BA164" s="688"/>
      <c r="BB164" s="688"/>
      <c r="BC164" s="688"/>
      <c r="BD164" s="688"/>
      <c r="BE164" s="688"/>
      <c r="BF164" s="688"/>
      <c r="BG164" s="688"/>
      <c r="BH164" s="688"/>
      <c r="BI164" s="688"/>
      <c r="BJ164" s="688"/>
      <c r="BK164" s="688"/>
      <c r="BL164" s="688"/>
      <c r="BM164" s="688"/>
      <c r="BN164" s="688"/>
      <c r="BO164" s="688"/>
      <c r="BP164" s="688"/>
      <c r="BQ164" s="688"/>
      <c r="BR164" s="688"/>
      <c r="BS164" s="688"/>
      <c r="BT164" s="688"/>
      <c r="BU164" s="688"/>
      <c r="BV164" s="4"/>
      <c r="BW164" s="4"/>
      <c r="BX164" s="4"/>
      <c r="BY164" s="4"/>
      <c r="BZ164" s="4"/>
    </row>
    <row r="165" spans="1:78" hidden="1">
      <c r="A165" s="10"/>
      <c r="B165" s="10"/>
      <c r="C165" s="4"/>
      <c r="D165" s="4"/>
      <c r="E165" s="4"/>
      <c r="F165" s="4"/>
      <c r="G165" s="10"/>
      <c r="H165" s="10"/>
      <c r="I165" s="10"/>
      <c r="J165" s="10"/>
      <c r="K165" s="4"/>
      <c r="L165" s="10"/>
      <c r="M165" s="10"/>
      <c r="N165" s="10"/>
      <c r="O165" s="10"/>
      <c r="P165" s="10"/>
      <c r="Q165" s="10"/>
      <c r="R165" s="10"/>
      <c r="S165" s="31" t="s">
        <v>391</v>
      </c>
      <c r="T165" s="10"/>
      <c r="U165" s="10"/>
      <c r="V165" s="4"/>
      <c r="W165" s="4"/>
      <c r="X165" s="4"/>
      <c r="Y165" s="4"/>
      <c r="Z165" s="4"/>
      <c r="AA165" s="31" t="s">
        <v>391</v>
      </c>
      <c r="AB165" s="4"/>
      <c r="AC165" s="4"/>
      <c r="AD165" s="4"/>
      <c r="AE165" s="4"/>
      <c r="AF165" s="4"/>
      <c r="AG165" s="4"/>
      <c r="AH165" s="4"/>
      <c r="AI165" s="4"/>
      <c r="AJ165" s="4"/>
      <c r="AK165" s="688" t="s">
        <v>392</v>
      </c>
      <c r="AL165" s="688"/>
      <c r="AM165" s="688"/>
      <c r="AN165" s="688"/>
      <c r="AO165" s="688"/>
      <c r="AP165" s="688"/>
      <c r="AQ165" s="688"/>
      <c r="AR165" s="688"/>
      <c r="AS165" s="688"/>
      <c r="AT165" s="688"/>
      <c r="AU165" s="688"/>
      <c r="AV165" s="688"/>
      <c r="AW165" s="688"/>
      <c r="AX165" s="688"/>
      <c r="AY165" s="688"/>
      <c r="AZ165" s="688"/>
      <c r="BA165" s="688"/>
      <c r="BB165" s="688"/>
      <c r="BC165" s="688"/>
      <c r="BD165" s="688"/>
      <c r="BE165" s="688"/>
      <c r="BF165" s="688"/>
      <c r="BG165" s="688"/>
      <c r="BH165" s="688"/>
      <c r="BI165" s="688"/>
      <c r="BJ165" s="688"/>
      <c r="BK165" s="688"/>
      <c r="BL165" s="688"/>
      <c r="BM165" s="688"/>
      <c r="BN165" s="688"/>
      <c r="BO165" s="688"/>
      <c r="BP165" s="688"/>
      <c r="BQ165" s="688"/>
      <c r="BR165" s="688"/>
      <c r="BS165" s="688"/>
      <c r="BT165" s="688"/>
      <c r="BU165" s="688"/>
      <c r="BV165" s="4"/>
      <c r="BW165" s="4"/>
      <c r="BX165" s="4"/>
      <c r="BY165" s="4"/>
      <c r="BZ165" s="4"/>
    </row>
    <row r="166" spans="1:78" hidden="1">
      <c r="A166" s="10"/>
      <c r="B166" s="10"/>
      <c r="C166" s="4"/>
      <c r="D166" s="4"/>
      <c r="E166" s="4"/>
      <c r="F166" s="4"/>
      <c r="G166" s="10"/>
      <c r="H166" s="10"/>
      <c r="I166" s="10"/>
      <c r="J166" s="10"/>
      <c r="K166" s="4"/>
      <c r="L166" s="10"/>
      <c r="M166" s="10"/>
      <c r="N166" s="10"/>
      <c r="O166" s="10"/>
      <c r="P166" s="10"/>
      <c r="Q166" s="10"/>
      <c r="R166" s="10"/>
      <c r="S166" s="31" t="s">
        <v>393</v>
      </c>
      <c r="T166" s="10"/>
      <c r="U166" s="10"/>
      <c r="V166" s="4"/>
      <c r="W166" s="4"/>
      <c r="X166" s="4"/>
      <c r="Y166" s="4"/>
      <c r="Z166" s="4"/>
      <c r="AA166" s="31" t="s">
        <v>393</v>
      </c>
      <c r="AB166" s="4"/>
      <c r="AC166" s="4"/>
      <c r="AD166" s="4"/>
      <c r="AE166" s="4"/>
      <c r="AF166" s="4"/>
      <c r="AG166" s="4"/>
      <c r="AH166" s="4"/>
      <c r="AI166" s="4"/>
      <c r="AJ166" s="4"/>
      <c r="AK166" s="688" t="s">
        <v>394</v>
      </c>
      <c r="AL166" s="688"/>
      <c r="AM166" s="688"/>
      <c r="AN166" s="688"/>
      <c r="AO166" s="688"/>
      <c r="AP166" s="688"/>
      <c r="AQ166" s="688"/>
      <c r="AR166" s="688"/>
      <c r="AS166" s="688"/>
      <c r="AT166" s="688"/>
      <c r="AU166" s="688"/>
      <c r="AV166" s="688"/>
      <c r="AW166" s="688"/>
      <c r="AX166" s="688"/>
      <c r="AY166" s="688"/>
      <c r="AZ166" s="688"/>
      <c r="BA166" s="688"/>
      <c r="BB166" s="688"/>
      <c r="BC166" s="688"/>
      <c r="BD166" s="688"/>
      <c r="BE166" s="688"/>
      <c r="BF166" s="688"/>
      <c r="BG166" s="688"/>
      <c r="BH166" s="688"/>
      <c r="BI166" s="688"/>
      <c r="BJ166" s="688"/>
      <c r="BK166" s="688"/>
      <c r="BL166" s="688"/>
      <c r="BM166" s="688"/>
      <c r="BN166" s="688"/>
      <c r="BO166" s="688"/>
      <c r="BP166" s="688"/>
      <c r="BQ166" s="688"/>
      <c r="BR166" s="688"/>
      <c r="BS166" s="688"/>
      <c r="BT166" s="688"/>
      <c r="BU166" s="688"/>
      <c r="BV166" s="4"/>
      <c r="BW166" s="4"/>
      <c r="BX166" s="4"/>
      <c r="BY166" s="4"/>
      <c r="BZ166" s="4"/>
    </row>
    <row r="167" spans="1:78" hidden="1">
      <c r="A167" s="10"/>
      <c r="B167" s="10"/>
      <c r="C167" s="4"/>
      <c r="D167" s="4"/>
      <c r="E167" s="4"/>
      <c r="F167" s="4"/>
      <c r="G167" s="10"/>
      <c r="H167" s="10"/>
      <c r="I167" s="10"/>
      <c r="J167" s="10"/>
      <c r="K167" s="4"/>
      <c r="L167" s="10"/>
      <c r="M167" s="10"/>
      <c r="N167" s="10"/>
      <c r="O167" s="10"/>
      <c r="P167" s="10"/>
      <c r="Q167" s="10"/>
      <c r="R167" s="10"/>
      <c r="S167" s="31" t="s">
        <v>395</v>
      </c>
      <c r="T167" s="10"/>
      <c r="U167" s="10"/>
      <c r="V167" s="4"/>
      <c r="W167" s="4"/>
      <c r="X167" s="4"/>
      <c r="Y167" s="4"/>
      <c r="Z167" s="4"/>
      <c r="AA167" s="31" t="s">
        <v>395</v>
      </c>
      <c r="AB167" s="4"/>
      <c r="AC167" s="4"/>
      <c r="AD167" s="4"/>
      <c r="AE167" s="4"/>
      <c r="AF167" s="4"/>
      <c r="AG167" s="4"/>
      <c r="AH167" s="4"/>
      <c r="AI167" s="4"/>
      <c r="AJ167" s="4"/>
      <c r="AK167" s="687" t="s">
        <v>396</v>
      </c>
      <c r="AL167" s="688"/>
      <c r="AM167" s="688"/>
      <c r="AN167" s="688"/>
      <c r="AO167" s="688"/>
      <c r="AP167" s="688"/>
      <c r="AQ167" s="688"/>
      <c r="AR167" s="688"/>
      <c r="AS167" s="688"/>
      <c r="AT167" s="688"/>
      <c r="AU167" s="688"/>
      <c r="AV167" s="688"/>
      <c r="AW167" s="688"/>
      <c r="AX167" s="688"/>
      <c r="AY167" s="688"/>
      <c r="AZ167" s="688"/>
      <c r="BA167" s="688"/>
      <c r="BB167" s="688"/>
      <c r="BC167" s="688"/>
      <c r="BD167" s="688"/>
      <c r="BE167" s="688"/>
      <c r="BF167" s="688"/>
      <c r="BG167" s="688"/>
      <c r="BH167" s="688"/>
      <c r="BI167" s="688"/>
      <c r="BJ167" s="688"/>
      <c r="BK167" s="688"/>
      <c r="BL167" s="688"/>
      <c r="BM167" s="688"/>
      <c r="BN167" s="688"/>
      <c r="BO167" s="688"/>
      <c r="BP167" s="688"/>
      <c r="BQ167" s="688"/>
      <c r="BR167" s="688"/>
      <c r="BS167" s="688"/>
      <c r="BT167" s="688"/>
      <c r="BU167" s="688"/>
      <c r="BV167" s="4"/>
      <c r="BW167" s="4"/>
      <c r="BX167" s="4"/>
      <c r="BY167" s="4"/>
      <c r="BZ167" s="4"/>
    </row>
    <row r="168" spans="1:78" hidden="1">
      <c r="A168" s="10"/>
      <c r="B168" s="10"/>
      <c r="C168" s="4"/>
      <c r="D168" s="4"/>
      <c r="E168" s="4"/>
      <c r="F168" s="4"/>
      <c r="G168" s="4"/>
      <c r="H168" s="4"/>
      <c r="I168" s="10"/>
      <c r="J168" s="10"/>
      <c r="K168" s="4"/>
      <c r="L168" s="10"/>
      <c r="M168" s="10"/>
      <c r="N168" s="10"/>
      <c r="O168" s="10"/>
      <c r="P168" s="10"/>
      <c r="Q168" s="10"/>
      <c r="R168" s="10"/>
      <c r="S168" s="31" t="s">
        <v>398</v>
      </c>
      <c r="T168" s="10"/>
      <c r="U168" s="10"/>
      <c r="V168" s="4"/>
      <c r="W168" s="4"/>
      <c r="X168" s="4"/>
      <c r="Y168" s="4"/>
      <c r="Z168" s="4"/>
      <c r="AA168" s="31" t="s">
        <v>398</v>
      </c>
      <c r="AB168" s="4"/>
      <c r="AC168" s="4"/>
      <c r="AD168" s="4"/>
      <c r="AE168" s="4"/>
      <c r="AF168" s="4"/>
      <c r="AG168" s="4"/>
      <c r="AH168" s="4"/>
      <c r="AI168" s="4"/>
      <c r="AJ168" s="4"/>
      <c r="AK168" s="688" t="s">
        <v>399</v>
      </c>
      <c r="AL168" s="688"/>
      <c r="AM168" s="688"/>
      <c r="AN168" s="688"/>
      <c r="AO168" s="688"/>
      <c r="AP168" s="688"/>
      <c r="AQ168" s="688"/>
      <c r="AR168" s="688"/>
      <c r="AS168" s="688"/>
      <c r="AT168" s="688"/>
      <c r="AU168" s="688"/>
      <c r="AV168" s="688"/>
      <c r="AW168" s="688"/>
      <c r="AX168" s="688"/>
      <c r="AY168" s="688"/>
      <c r="AZ168" s="688"/>
      <c r="BA168" s="688"/>
      <c r="BB168" s="688"/>
      <c r="BC168" s="688"/>
      <c r="BD168" s="688"/>
      <c r="BE168" s="688"/>
      <c r="BF168" s="688"/>
      <c r="BG168" s="688"/>
      <c r="BH168" s="688"/>
      <c r="BI168" s="688"/>
      <c r="BJ168" s="688"/>
      <c r="BK168" s="688"/>
      <c r="BL168" s="688"/>
      <c r="BM168" s="688"/>
      <c r="BN168" s="688"/>
      <c r="BO168" s="688"/>
      <c r="BP168" s="688"/>
      <c r="BQ168" s="688"/>
      <c r="BR168" s="688"/>
      <c r="BS168" s="688"/>
      <c r="BT168" s="688"/>
      <c r="BU168" s="688"/>
      <c r="BV168" s="4"/>
      <c r="BW168" s="4"/>
      <c r="BX168" s="4"/>
      <c r="BY168" s="4"/>
      <c r="BZ168" s="4"/>
    </row>
    <row r="169" spans="1:78" hidden="1">
      <c r="A169" s="10"/>
      <c r="B169" s="10"/>
      <c r="C169" s="693" t="s">
        <v>397</v>
      </c>
      <c r="D169" s="694"/>
      <c r="E169" s="694"/>
      <c r="F169" s="694"/>
      <c r="G169" s="694"/>
      <c r="H169" s="694"/>
      <c r="I169" s="694"/>
      <c r="J169" s="694"/>
      <c r="K169" s="695"/>
      <c r="L169" s="10"/>
      <c r="M169" s="10"/>
      <c r="N169" s="10"/>
      <c r="O169" s="10"/>
      <c r="P169" s="10"/>
      <c r="Q169" s="10"/>
      <c r="R169" s="10"/>
      <c r="S169" s="31" t="s">
        <v>400</v>
      </c>
      <c r="T169" s="10"/>
      <c r="U169" s="10"/>
      <c r="V169" s="4"/>
      <c r="W169" s="4"/>
      <c r="X169" s="4"/>
      <c r="Y169" s="4"/>
      <c r="Z169" s="4"/>
      <c r="AA169" s="31" t="s">
        <v>400</v>
      </c>
      <c r="AB169" s="4"/>
      <c r="AC169" s="4"/>
      <c r="AD169" s="4"/>
      <c r="AE169" s="4"/>
      <c r="AF169" s="4"/>
      <c r="AG169" s="4"/>
      <c r="AH169" s="4"/>
      <c r="AI169" s="4"/>
      <c r="AJ169" s="4"/>
      <c r="AK169" s="688" t="s">
        <v>401</v>
      </c>
      <c r="AL169" s="688"/>
      <c r="AM169" s="688"/>
      <c r="AN169" s="688"/>
      <c r="AO169" s="688"/>
      <c r="AP169" s="688"/>
      <c r="AQ169" s="688"/>
      <c r="AR169" s="688"/>
      <c r="AS169" s="688"/>
      <c r="AT169" s="688"/>
      <c r="AU169" s="688"/>
      <c r="AV169" s="688"/>
      <c r="AW169" s="688"/>
      <c r="AX169" s="688"/>
      <c r="AY169" s="688"/>
      <c r="AZ169" s="688"/>
      <c r="BA169" s="688"/>
      <c r="BB169" s="688"/>
      <c r="BC169" s="688"/>
      <c r="BD169" s="688"/>
      <c r="BE169" s="688"/>
      <c r="BF169" s="688"/>
      <c r="BG169" s="688"/>
      <c r="BH169" s="688"/>
      <c r="BI169" s="688"/>
      <c r="BJ169" s="688"/>
      <c r="BK169" s="688"/>
      <c r="BL169" s="688"/>
      <c r="BM169" s="688"/>
      <c r="BN169" s="688"/>
      <c r="BO169" s="688"/>
      <c r="BP169" s="688"/>
      <c r="BQ169" s="688"/>
      <c r="BR169" s="688"/>
      <c r="BS169" s="688"/>
      <c r="BT169" s="688"/>
      <c r="BU169" s="688"/>
      <c r="BV169" s="4"/>
      <c r="BW169" s="4"/>
      <c r="BX169" s="4"/>
      <c r="BY169" s="4"/>
      <c r="BZ169" s="4"/>
    </row>
    <row r="170" spans="1:78" hidden="1">
      <c r="A170" s="10"/>
      <c r="B170" s="10"/>
      <c r="C170" s="4"/>
      <c r="D170" s="4"/>
      <c r="E170" s="4"/>
      <c r="F170" s="4"/>
      <c r="G170" s="10"/>
      <c r="H170" s="10"/>
      <c r="I170" s="10"/>
      <c r="J170" s="10"/>
      <c r="K170" s="4"/>
      <c r="L170" s="10"/>
      <c r="M170" s="10"/>
      <c r="N170" s="10"/>
      <c r="O170" s="10"/>
      <c r="P170" s="10"/>
      <c r="Q170" s="10"/>
      <c r="R170" s="10"/>
      <c r="S170" s="31" t="s">
        <v>402</v>
      </c>
      <c r="T170" s="10"/>
      <c r="U170" s="10"/>
      <c r="V170" s="4"/>
      <c r="W170" s="4"/>
      <c r="X170" s="4"/>
      <c r="Y170" s="4"/>
      <c r="Z170" s="4"/>
      <c r="AA170" s="31" t="s">
        <v>402</v>
      </c>
      <c r="AB170" s="4"/>
      <c r="AC170" s="4"/>
      <c r="AD170" s="4"/>
      <c r="AE170" s="4"/>
      <c r="AF170" s="4"/>
      <c r="AG170" s="4"/>
      <c r="AH170" s="4"/>
      <c r="AI170" s="4"/>
      <c r="AJ170" s="4"/>
      <c r="AK170" s="688" t="s">
        <v>403</v>
      </c>
      <c r="AL170" s="688"/>
      <c r="AM170" s="688"/>
      <c r="AN170" s="688"/>
      <c r="AO170" s="688"/>
      <c r="AP170" s="688"/>
      <c r="AQ170" s="688"/>
      <c r="AR170" s="688"/>
      <c r="AS170" s="688"/>
      <c r="AT170" s="688"/>
      <c r="AU170" s="688"/>
      <c r="AV170" s="688"/>
      <c r="AW170" s="688"/>
      <c r="AX170" s="688"/>
      <c r="AY170" s="688"/>
      <c r="AZ170" s="688"/>
      <c r="BA170" s="688"/>
      <c r="BB170" s="688"/>
      <c r="BC170" s="688"/>
      <c r="BD170" s="688"/>
      <c r="BE170" s="688"/>
      <c r="BF170" s="688"/>
      <c r="BG170" s="688"/>
      <c r="BH170" s="688"/>
      <c r="BI170" s="688"/>
      <c r="BJ170" s="688"/>
      <c r="BK170" s="688"/>
      <c r="BL170" s="688"/>
      <c r="BM170" s="688"/>
      <c r="BN170" s="688"/>
      <c r="BO170" s="688"/>
      <c r="BP170" s="688"/>
      <c r="BQ170" s="688"/>
      <c r="BR170" s="688"/>
      <c r="BS170" s="688"/>
      <c r="BT170" s="688"/>
      <c r="BU170" s="688"/>
      <c r="BV170" s="4"/>
      <c r="BW170" s="4"/>
      <c r="BX170" s="4"/>
      <c r="BY170" s="4"/>
      <c r="BZ170" s="4"/>
    </row>
    <row r="171" spans="1:78" hidden="1">
      <c r="A171" s="10"/>
      <c r="B171" s="10"/>
      <c r="C171" s="4" t="s">
        <v>250</v>
      </c>
      <c r="D171" s="4"/>
      <c r="E171" s="4"/>
      <c r="F171" s="4"/>
      <c r="G171" s="10"/>
      <c r="H171" s="10"/>
      <c r="I171" s="10"/>
      <c r="J171" s="10"/>
      <c r="K171" s="4"/>
      <c r="L171" s="10"/>
      <c r="M171" s="10"/>
      <c r="N171" s="10"/>
      <c r="O171" s="10"/>
      <c r="P171" s="10"/>
      <c r="Q171" s="10"/>
      <c r="R171" s="10"/>
      <c r="S171" s="31" t="s">
        <v>404</v>
      </c>
      <c r="T171" s="10"/>
      <c r="U171" s="10"/>
      <c r="V171" s="4"/>
      <c r="W171" s="4"/>
      <c r="X171" s="4"/>
      <c r="Y171" s="4"/>
      <c r="Z171" s="4"/>
      <c r="AA171" s="31" t="s">
        <v>404</v>
      </c>
      <c r="AB171" s="4"/>
      <c r="AC171" s="4"/>
      <c r="AD171" s="4"/>
      <c r="AE171" s="4"/>
      <c r="AF171" s="4"/>
      <c r="AG171" s="4"/>
      <c r="AH171" s="4"/>
      <c r="AI171" s="4"/>
      <c r="AJ171" s="4"/>
      <c r="AK171" s="688" t="s">
        <v>405</v>
      </c>
      <c r="AL171" s="688"/>
      <c r="AM171" s="688"/>
      <c r="AN171" s="688"/>
      <c r="AO171" s="688"/>
      <c r="AP171" s="688"/>
      <c r="AQ171" s="688"/>
      <c r="AR171" s="688"/>
      <c r="AS171" s="688"/>
      <c r="AT171" s="688"/>
      <c r="AU171" s="688"/>
      <c r="AV171" s="688"/>
      <c r="AW171" s="688"/>
      <c r="AX171" s="688"/>
      <c r="AY171" s="688"/>
      <c r="AZ171" s="688"/>
      <c r="BA171" s="688"/>
      <c r="BB171" s="688"/>
      <c r="BC171" s="688"/>
      <c r="BD171" s="688"/>
      <c r="BE171" s="688"/>
      <c r="BF171" s="688"/>
      <c r="BG171" s="688"/>
      <c r="BH171" s="688"/>
      <c r="BI171" s="688"/>
      <c r="BJ171" s="688"/>
      <c r="BK171" s="688"/>
      <c r="BL171" s="688"/>
      <c r="BM171" s="688"/>
      <c r="BN171" s="688"/>
      <c r="BO171" s="688"/>
      <c r="BP171" s="688"/>
      <c r="BQ171" s="688"/>
      <c r="BR171" s="688"/>
      <c r="BS171" s="688"/>
      <c r="BT171" s="688"/>
      <c r="BU171" s="688"/>
      <c r="BV171" s="4"/>
      <c r="BW171" s="4"/>
      <c r="BX171" s="4"/>
      <c r="BY171" s="4"/>
      <c r="BZ171" s="4"/>
    </row>
    <row r="172" spans="1:78" hidden="1">
      <c r="A172" s="10"/>
      <c r="B172" s="10"/>
      <c r="C172" s="4" t="s">
        <v>253</v>
      </c>
      <c r="D172" s="4"/>
      <c r="E172" s="4"/>
      <c r="F172" s="10"/>
      <c r="G172" s="10"/>
      <c r="H172" s="10"/>
      <c r="I172" s="10"/>
      <c r="J172" s="10"/>
      <c r="K172" s="4"/>
      <c r="L172" s="10"/>
      <c r="M172" s="10"/>
      <c r="N172" s="10"/>
      <c r="O172" s="10"/>
      <c r="P172" s="10"/>
      <c r="Q172" s="10"/>
      <c r="R172" s="10"/>
      <c r="S172" s="31" t="s">
        <v>406</v>
      </c>
      <c r="T172" s="10"/>
      <c r="U172" s="10"/>
      <c r="V172" s="4"/>
      <c r="W172" s="4"/>
      <c r="X172" s="4"/>
      <c r="Y172" s="4"/>
      <c r="Z172" s="4"/>
      <c r="AA172" s="31" t="s">
        <v>406</v>
      </c>
      <c r="AB172" s="4"/>
      <c r="AC172" s="4"/>
      <c r="AD172" s="4"/>
      <c r="AE172" s="4"/>
      <c r="AF172" s="4"/>
      <c r="AG172" s="4"/>
      <c r="AH172" s="4"/>
      <c r="AI172" s="4"/>
      <c r="AJ172" s="4"/>
      <c r="AK172" s="688" t="s">
        <v>407</v>
      </c>
      <c r="AL172" s="688"/>
      <c r="AM172" s="688"/>
      <c r="AN172" s="688"/>
      <c r="AO172" s="688"/>
      <c r="AP172" s="688"/>
      <c r="AQ172" s="688"/>
      <c r="AR172" s="688"/>
      <c r="AS172" s="688"/>
      <c r="AT172" s="688"/>
      <c r="AU172" s="688"/>
      <c r="AV172" s="688"/>
      <c r="AW172" s="688"/>
      <c r="AX172" s="688"/>
      <c r="AY172" s="688"/>
      <c r="AZ172" s="688"/>
      <c r="BA172" s="688"/>
      <c r="BB172" s="688"/>
      <c r="BC172" s="688"/>
      <c r="BD172" s="688"/>
      <c r="BE172" s="688"/>
      <c r="BF172" s="688"/>
      <c r="BG172" s="688"/>
      <c r="BH172" s="688"/>
      <c r="BI172" s="688"/>
      <c r="BJ172" s="688"/>
      <c r="BK172" s="688"/>
      <c r="BL172" s="688"/>
      <c r="BM172" s="688"/>
      <c r="BN172" s="688"/>
      <c r="BO172" s="688"/>
      <c r="BP172" s="688"/>
      <c r="BQ172" s="688"/>
      <c r="BR172" s="688"/>
      <c r="BS172" s="688"/>
      <c r="BT172" s="688"/>
      <c r="BU172" s="688"/>
      <c r="BV172" s="4"/>
      <c r="BW172" s="4"/>
      <c r="BX172" s="4"/>
      <c r="BY172" s="4"/>
      <c r="BZ172" s="4"/>
    </row>
    <row r="173" spans="1:78" hidden="1">
      <c r="A173" s="10"/>
      <c r="B173" s="10"/>
      <c r="C173" s="4" t="s">
        <v>254</v>
      </c>
      <c r="D173" s="4"/>
      <c r="E173" s="4"/>
      <c r="F173" s="10"/>
      <c r="G173" s="10"/>
      <c r="H173" s="10"/>
      <c r="I173" s="10"/>
      <c r="J173" s="10"/>
      <c r="K173" s="4"/>
      <c r="L173" s="10"/>
      <c r="M173" s="10"/>
      <c r="N173" s="10"/>
      <c r="O173" s="10"/>
      <c r="P173" s="10"/>
      <c r="Q173" s="10"/>
      <c r="R173" s="10"/>
      <c r="S173" s="31" t="s">
        <v>408</v>
      </c>
      <c r="T173" s="10"/>
      <c r="U173" s="10"/>
      <c r="V173" s="4"/>
      <c r="W173" s="4"/>
      <c r="X173" s="4"/>
      <c r="Y173" s="4"/>
      <c r="Z173" s="4"/>
      <c r="AA173" s="31" t="s">
        <v>408</v>
      </c>
      <c r="AB173" s="4"/>
      <c r="AC173" s="4"/>
      <c r="AD173" s="4"/>
      <c r="AE173" s="4"/>
      <c r="AF173" s="4"/>
      <c r="AG173" s="4"/>
      <c r="AH173" s="4"/>
      <c r="AI173" s="4"/>
      <c r="AJ173" s="4"/>
      <c r="AK173" s="688" t="s">
        <v>409</v>
      </c>
      <c r="AL173" s="688"/>
      <c r="AM173" s="688"/>
      <c r="AN173" s="688"/>
      <c r="AO173" s="688"/>
      <c r="AP173" s="688"/>
      <c r="AQ173" s="688"/>
      <c r="AR173" s="688"/>
      <c r="AS173" s="688"/>
      <c r="AT173" s="688"/>
      <c r="AU173" s="688"/>
      <c r="AV173" s="688"/>
      <c r="AW173" s="688"/>
      <c r="AX173" s="688"/>
      <c r="AY173" s="688"/>
      <c r="AZ173" s="688"/>
      <c r="BA173" s="688"/>
      <c r="BB173" s="688"/>
      <c r="BC173" s="688"/>
      <c r="BD173" s="688"/>
      <c r="BE173" s="688"/>
      <c r="BF173" s="688"/>
      <c r="BG173" s="688"/>
      <c r="BH173" s="688"/>
      <c r="BI173" s="688"/>
      <c r="BJ173" s="688"/>
      <c r="BK173" s="688"/>
      <c r="BL173" s="688"/>
      <c r="BM173" s="688"/>
      <c r="BN173" s="688"/>
      <c r="BO173" s="688"/>
      <c r="BP173" s="688"/>
      <c r="BQ173" s="688"/>
      <c r="BR173" s="688"/>
      <c r="BS173" s="688"/>
      <c r="BT173" s="688"/>
      <c r="BU173" s="688"/>
      <c r="BV173" s="4"/>
      <c r="BW173" s="4"/>
      <c r="BX173" s="4"/>
      <c r="BY173" s="4"/>
      <c r="BZ173" s="4"/>
    </row>
    <row r="174" spans="1:78" hidden="1">
      <c r="A174" s="10"/>
      <c r="B174" s="10"/>
      <c r="C174" s="4" t="s">
        <v>255</v>
      </c>
      <c r="D174" s="4"/>
      <c r="E174" s="4"/>
      <c r="F174" s="10"/>
      <c r="G174" s="10"/>
      <c r="H174" s="10"/>
      <c r="I174" s="10"/>
      <c r="J174" s="10"/>
      <c r="K174" s="4"/>
      <c r="L174" s="10"/>
      <c r="M174" s="10"/>
      <c r="N174" s="10"/>
      <c r="O174" s="10"/>
      <c r="P174" s="10"/>
      <c r="Q174" s="10"/>
      <c r="R174" s="10"/>
      <c r="S174" s="31" t="s">
        <v>410</v>
      </c>
      <c r="T174" s="10"/>
      <c r="U174" s="10"/>
      <c r="V174" s="4"/>
      <c r="W174" s="4"/>
      <c r="X174" s="4"/>
      <c r="Y174" s="4"/>
      <c r="Z174" s="4"/>
      <c r="AA174" s="31" t="s">
        <v>410</v>
      </c>
      <c r="AB174" s="4"/>
      <c r="AC174" s="4"/>
      <c r="AD174" s="4"/>
      <c r="AE174" s="4"/>
      <c r="AF174" s="4"/>
      <c r="AG174" s="4"/>
      <c r="AH174" s="4"/>
      <c r="AI174" s="4"/>
      <c r="AJ174" s="4"/>
      <c r="AK174" s="687" t="s">
        <v>411</v>
      </c>
      <c r="AL174" s="688"/>
      <c r="AM174" s="688"/>
      <c r="AN174" s="688"/>
      <c r="AO174" s="688"/>
      <c r="AP174" s="688"/>
      <c r="AQ174" s="688"/>
      <c r="AR174" s="688"/>
      <c r="AS174" s="688"/>
      <c r="AT174" s="688"/>
      <c r="AU174" s="688"/>
      <c r="AV174" s="688"/>
      <c r="AW174" s="688"/>
      <c r="AX174" s="688"/>
      <c r="AY174" s="688"/>
      <c r="AZ174" s="688"/>
      <c r="BA174" s="688"/>
      <c r="BB174" s="688"/>
      <c r="BC174" s="688"/>
      <c r="BD174" s="688"/>
      <c r="BE174" s="688"/>
      <c r="BF174" s="688"/>
      <c r="BG174" s="688"/>
      <c r="BH174" s="688"/>
      <c r="BI174" s="688"/>
      <c r="BJ174" s="688"/>
      <c r="BK174" s="688"/>
      <c r="BL174" s="688"/>
      <c r="BM174" s="688"/>
      <c r="BN174" s="688"/>
      <c r="BO174" s="688"/>
      <c r="BP174" s="688"/>
      <c r="BQ174" s="688"/>
      <c r="BR174" s="688"/>
      <c r="BS174" s="688"/>
      <c r="BT174" s="688"/>
      <c r="BU174" s="688"/>
      <c r="BV174" s="4"/>
      <c r="BW174" s="4"/>
      <c r="BX174" s="4"/>
      <c r="BY174" s="4"/>
      <c r="BZ174" s="4"/>
    </row>
    <row r="175" spans="1:78" hidden="1">
      <c r="A175" s="10"/>
      <c r="B175" s="10"/>
      <c r="C175" s="4" t="s">
        <v>256</v>
      </c>
      <c r="D175" s="4"/>
      <c r="E175" s="4"/>
      <c r="F175" s="10"/>
      <c r="G175" s="10"/>
      <c r="H175" s="10"/>
      <c r="I175" s="10"/>
      <c r="J175" s="10"/>
      <c r="K175" s="4"/>
      <c r="L175" s="10"/>
      <c r="M175" s="10"/>
      <c r="N175" s="10"/>
      <c r="O175" s="10"/>
      <c r="P175" s="10"/>
      <c r="Q175" s="10"/>
      <c r="R175" s="10"/>
      <c r="S175" s="31" t="s">
        <v>412</v>
      </c>
      <c r="T175" s="10"/>
      <c r="U175" s="10"/>
      <c r="V175" s="4"/>
      <c r="W175" s="4"/>
      <c r="X175" s="4"/>
      <c r="Y175" s="4"/>
      <c r="Z175" s="4"/>
      <c r="AA175" s="31" t="s">
        <v>412</v>
      </c>
      <c r="AB175" s="4"/>
      <c r="AC175" s="4"/>
      <c r="AD175" s="4"/>
      <c r="AE175" s="4"/>
      <c r="AF175" s="4"/>
      <c r="AG175" s="4"/>
      <c r="AH175" s="4"/>
      <c r="AI175" s="4"/>
      <c r="AJ175" s="4"/>
      <c r="AK175" s="687" t="s">
        <v>413</v>
      </c>
      <c r="AL175" s="688"/>
      <c r="AM175" s="688"/>
      <c r="AN175" s="688"/>
      <c r="AO175" s="688"/>
      <c r="AP175" s="688"/>
      <c r="AQ175" s="688"/>
      <c r="AR175" s="688"/>
      <c r="AS175" s="688"/>
      <c r="AT175" s="688"/>
      <c r="AU175" s="688"/>
      <c r="AV175" s="688"/>
      <c r="AW175" s="688"/>
      <c r="AX175" s="688"/>
      <c r="AY175" s="688"/>
      <c r="AZ175" s="688"/>
      <c r="BA175" s="688"/>
      <c r="BB175" s="688"/>
      <c r="BC175" s="688"/>
      <c r="BD175" s="688"/>
      <c r="BE175" s="688"/>
      <c r="BF175" s="688"/>
      <c r="BG175" s="688"/>
      <c r="BH175" s="688"/>
      <c r="BI175" s="688"/>
      <c r="BJ175" s="688"/>
      <c r="BK175" s="688"/>
      <c r="BL175" s="688"/>
      <c r="BM175" s="688"/>
      <c r="BN175" s="688"/>
      <c r="BO175" s="688"/>
      <c r="BP175" s="688"/>
      <c r="BQ175" s="688"/>
      <c r="BR175" s="688"/>
      <c r="BS175" s="688"/>
      <c r="BT175" s="688"/>
      <c r="BU175" s="688"/>
      <c r="BV175" s="4"/>
      <c r="BW175" s="4"/>
      <c r="BX175" s="4"/>
      <c r="BY175" s="4"/>
      <c r="BZ175" s="4"/>
    </row>
    <row r="176" spans="1:78" hidden="1">
      <c r="A176" s="10"/>
      <c r="B176" s="10"/>
      <c r="C176" s="4" t="s">
        <v>310</v>
      </c>
      <c r="D176" s="4"/>
      <c r="E176" s="4"/>
      <c r="F176" s="10"/>
      <c r="G176" s="10"/>
      <c r="H176" s="10"/>
      <c r="I176" s="10"/>
      <c r="J176" s="10"/>
      <c r="K176" s="4"/>
      <c r="L176" s="10"/>
      <c r="M176" s="10"/>
      <c r="N176" s="10"/>
      <c r="O176" s="10"/>
      <c r="P176" s="10"/>
      <c r="Q176" s="10"/>
      <c r="R176" s="10"/>
      <c r="S176" s="31" t="s">
        <v>414</v>
      </c>
      <c r="T176" s="10"/>
      <c r="U176" s="10"/>
      <c r="V176" s="4"/>
      <c r="W176" s="4"/>
      <c r="X176" s="4"/>
      <c r="Y176" s="4"/>
      <c r="Z176" s="4"/>
      <c r="AA176" s="31" t="s">
        <v>414</v>
      </c>
      <c r="AB176" s="4"/>
      <c r="AC176" s="4"/>
      <c r="AD176" s="4"/>
      <c r="AE176" s="4"/>
      <c r="AF176" s="4"/>
      <c r="AG176" s="4"/>
      <c r="AH176" s="4"/>
      <c r="AI176" s="4"/>
      <c r="AJ176" s="4"/>
      <c r="AK176" s="688" t="s">
        <v>415</v>
      </c>
      <c r="AL176" s="688"/>
      <c r="AM176" s="688"/>
      <c r="AN176" s="688"/>
      <c r="AO176" s="688"/>
      <c r="AP176" s="688"/>
      <c r="AQ176" s="688"/>
      <c r="AR176" s="688"/>
      <c r="AS176" s="688"/>
      <c r="AT176" s="688"/>
      <c r="AU176" s="688"/>
      <c r="AV176" s="688"/>
      <c r="AW176" s="688"/>
      <c r="AX176" s="688"/>
      <c r="AY176" s="688"/>
      <c r="AZ176" s="688"/>
      <c r="BA176" s="688"/>
      <c r="BB176" s="688"/>
      <c r="BC176" s="688"/>
      <c r="BD176" s="688"/>
      <c r="BE176" s="688"/>
      <c r="BF176" s="688"/>
      <c r="BG176" s="688"/>
      <c r="BH176" s="688"/>
      <c r="BI176" s="688"/>
      <c r="BJ176" s="688"/>
      <c r="BK176" s="688"/>
      <c r="BL176" s="688"/>
      <c r="BM176" s="688"/>
      <c r="BN176" s="688"/>
      <c r="BO176" s="688"/>
      <c r="BP176" s="688"/>
      <c r="BQ176" s="688"/>
      <c r="BR176" s="688"/>
      <c r="BS176" s="688"/>
      <c r="BT176" s="688"/>
      <c r="BU176" s="688"/>
      <c r="BV176" s="4"/>
      <c r="BW176" s="4"/>
      <c r="BX176" s="4"/>
      <c r="BY176" s="4"/>
      <c r="BZ176" s="4"/>
    </row>
    <row r="177" spans="1:78" hidden="1">
      <c r="A177" s="10"/>
      <c r="B177" s="10"/>
      <c r="C177" s="4" t="s">
        <v>313</v>
      </c>
      <c r="D177" s="10"/>
      <c r="E177" s="4"/>
      <c r="F177" s="10"/>
      <c r="G177" s="10"/>
      <c r="H177" s="10"/>
      <c r="I177" s="10"/>
      <c r="J177" s="10"/>
      <c r="K177" s="10"/>
      <c r="L177" s="10"/>
      <c r="M177" s="10"/>
      <c r="N177" s="10"/>
      <c r="O177" s="10"/>
      <c r="P177" s="10"/>
      <c r="Q177" s="10"/>
      <c r="R177" s="10"/>
      <c r="S177" s="31" t="s">
        <v>416</v>
      </c>
      <c r="T177" s="10"/>
      <c r="U177" s="10"/>
      <c r="V177" s="4"/>
      <c r="W177" s="4"/>
      <c r="X177" s="4"/>
      <c r="Y177" s="4"/>
      <c r="Z177" s="4"/>
      <c r="AA177" s="31" t="s">
        <v>416</v>
      </c>
      <c r="AB177" s="4"/>
      <c r="AC177" s="4"/>
      <c r="AD177" s="4"/>
      <c r="AE177" s="4"/>
      <c r="AF177" s="4"/>
      <c r="AG177" s="4"/>
      <c r="AH177" s="4"/>
      <c r="AI177" s="4"/>
      <c r="AJ177" s="4"/>
      <c r="AK177" s="687" t="s">
        <v>417</v>
      </c>
      <c r="AL177" s="688"/>
      <c r="AM177" s="688"/>
      <c r="AN177" s="688"/>
      <c r="AO177" s="688"/>
      <c r="AP177" s="688"/>
      <c r="AQ177" s="688"/>
      <c r="AR177" s="688"/>
      <c r="AS177" s="688"/>
      <c r="AT177" s="688"/>
      <c r="AU177" s="688"/>
      <c r="AV177" s="688"/>
      <c r="AW177" s="688"/>
      <c r="AX177" s="688"/>
      <c r="AY177" s="688"/>
      <c r="AZ177" s="688"/>
      <c r="BA177" s="688"/>
      <c r="BB177" s="688"/>
      <c r="BC177" s="688"/>
      <c r="BD177" s="688"/>
      <c r="BE177" s="688"/>
      <c r="BF177" s="688"/>
      <c r="BG177" s="688"/>
      <c r="BH177" s="688"/>
      <c r="BI177" s="688"/>
      <c r="BJ177" s="688"/>
      <c r="BK177" s="688"/>
      <c r="BL177" s="688"/>
      <c r="BM177" s="688"/>
      <c r="BN177" s="688"/>
      <c r="BO177" s="688"/>
      <c r="BP177" s="688"/>
      <c r="BQ177" s="688"/>
      <c r="BR177" s="688"/>
      <c r="BS177" s="688"/>
      <c r="BT177" s="688"/>
      <c r="BU177" s="688"/>
      <c r="BV177" s="4"/>
      <c r="BW177" s="4"/>
      <c r="BX177" s="4"/>
      <c r="BY177" s="4"/>
      <c r="BZ177" s="4"/>
    </row>
    <row r="178" spans="1:78" hidden="1">
      <c r="A178" s="10"/>
      <c r="B178" s="10"/>
      <c r="C178" s="4" t="s">
        <v>316</v>
      </c>
      <c r="D178" s="10"/>
      <c r="E178" s="10"/>
      <c r="F178" s="10"/>
      <c r="G178" s="10"/>
      <c r="H178" s="10"/>
      <c r="I178" s="10"/>
      <c r="J178" s="10"/>
      <c r="K178" s="10"/>
      <c r="L178" s="10"/>
      <c r="M178" s="10"/>
      <c r="N178" s="10"/>
      <c r="O178" s="10"/>
      <c r="P178" s="10"/>
      <c r="Q178" s="10"/>
      <c r="R178" s="10"/>
      <c r="S178" s="31" t="s">
        <v>418</v>
      </c>
      <c r="T178" s="10"/>
      <c r="U178" s="10"/>
      <c r="V178" s="4"/>
      <c r="W178" s="4"/>
      <c r="X178" s="4"/>
      <c r="Y178" s="4"/>
      <c r="Z178" s="4"/>
      <c r="AA178" s="31" t="s">
        <v>418</v>
      </c>
      <c r="AB178" s="4"/>
      <c r="AC178" s="4"/>
      <c r="AD178" s="4"/>
      <c r="AE178" s="4"/>
      <c r="AF178" s="4"/>
      <c r="AG178" s="4"/>
      <c r="AH178" s="4"/>
      <c r="AI178" s="4"/>
      <c r="AJ178" s="4"/>
      <c r="AK178" s="688" t="s">
        <v>419</v>
      </c>
      <c r="AL178" s="688"/>
      <c r="AM178" s="688"/>
      <c r="AN178" s="688"/>
      <c r="AO178" s="688"/>
      <c r="AP178" s="688"/>
      <c r="AQ178" s="688"/>
      <c r="AR178" s="688"/>
      <c r="AS178" s="688"/>
      <c r="AT178" s="688"/>
      <c r="AU178" s="688"/>
      <c r="AV178" s="688"/>
      <c r="AW178" s="688"/>
      <c r="AX178" s="688"/>
      <c r="AY178" s="688"/>
      <c r="AZ178" s="688"/>
      <c r="BA178" s="688"/>
      <c r="BB178" s="688"/>
      <c r="BC178" s="688"/>
      <c r="BD178" s="688"/>
      <c r="BE178" s="688"/>
      <c r="BF178" s="688"/>
      <c r="BG178" s="688"/>
      <c r="BH178" s="688"/>
      <c r="BI178" s="688"/>
      <c r="BJ178" s="688"/>
      <c r="BK178" s="688"/>
      <c r="BL178" s="688"/>
      <c r="BM178" s="688"/>
      <c r="BN178" s="688"/>
      <c r="BO178" s="688"/>
      <c r="BP178" s="688"/>
      <c r="BQ178" s="688"/>
      <c r="BR178" s="688"/>
      <c r="BS178" s="688"/>
      <c r="BT178" s="688"/>
      <c r="BU178" s="688"/>
      <c r="BV178" s="4"/>
      <c r="BW178" s="4"/>
      <c r="BX178" s="4"/>
      <c r="BY178" s="4"/>
      <c r="BZ178" s="4"/>
    </row>
    <row r="179" spans="1:78" hidden="1">
      <c r="A179" s="10"/>
      <c r="B179" s="10"/>
      <c r="C179" s="4"/>
      <c r="D179" s="10"/>
      <c r="E179" s="10"/>
      <c r="F179" s="10"/>
      <c r="G179" s="10"/>
      <c r="H179" s="10"/>
      <c r="I179" s="10"/>
      <c r="J179" s="10"/>
      <c r="K179" s="10"/>
      <c r="L179" s="10"/>
      <c r="M179" s="10"/>
      <c r="N179" s="10"/>
      <c r="O179" s="10"/>
      <c r="P179" s="10"/>
      <c r="Q179" s="10"/>
      <c r="R179" s="10"/>
      <c r="S179" s="31" t="s">
        <v>420</v>
      </c>
      <c r="T179" s="10"/>
      <c r="U179" s="10"/>
      <c r="V179" s="4"/>
      <c r="W179" s="4"/>
      <c r="X179" s="4"/>
      <c r="Y179" s="4"/>
      <c r="Z179" s="4"/>
      <c r="AA179" s="31" t="s">
        <v>420</v>
      </c>
      <c r="AB179" s="4"/>
      <c r="AC179" s="4"/>
      <c r="AD179" s="4"/>
      <c r="AE179" s="4"/>
      <c r="AF179" s="4"/>
      <c r="AG179" s="4"/>
      <c r="AH179" s="4"/>
      <c r="AI179" s="4"/>
      <c r="AJ179" s="4"/>
      <c r="AK179" s="688" t="s">
        <v>421</v>
      </c>
      <c r="AL179" s="688"/>
      <c r="AM179" s="688"/>
      <c r="AN179" s="688"/>
      <c r="AO179" s="688"/>
      <c r="AP179" s="688"/>
      <c r="AQ179" s="688"/>
      <c r="AR179" s="688"/>
      <c r="AS179" s="688"/>
      <c r="AT179" s="688"/>
      <c r="AU179" s="688"/>
      <c r="AV179" s="688"/>
      <c r="AW179" s="688"/>
      <c r="AX179" s="688"/>
      <c r="AY179" s="688"/>
      <c r="AZ179" s="688"/>
      <c r="BA179" s="688"/>
      <c r="BB179" s="688"/>
      <c r="BC179" s="688"/>
      <c r="BD179" s="688"/>
      <c r="BE179" s="688"/>
      <c r="BF179" s="688"/>
      <c r="BG179" s="688"/>
      <c r="BH179" s="688"/>
      <c r="BI179" s="688"/>
      <c r="BJ179" s="688"/>
      <c r="BK179" s="688"/>
      <c r="BL179" s="688"/>
      <c r="BM179" s="688"/>
      <c r="BN179" s="688"/>
      <c r="BO179" s="688"/>
      <c r="BP179" s="688"/>
      <c r="BQ179" s="688"/>
      <c r="BR179" s="688"/>
      <c r="BS179" s="688"/>
      <c r="BT179" s="688"/>
      <c r="BU179" s="688"/>
      <c r="BV179" s="4"/>
      <c r="BW179" s="4"/>
      <c r="BX179" s="4"/>
      <c r="BY179" s="4"/>
      <c r="BZ179" s="4"/>
    </row>
    <row r="180" spans="1:78" hidden="1">
      <c r="A180" s="10"/>
      <c r="B180" s="10"/>
      <c r="C180" s="4"/>
      <c r="D180" s="10"/>
      <c r="E180" s="10"/>
      <c r="F180" s="10"/>
      <c r="G180" s="10"/>
      <c r="H180" s="10"/>
      <c r="I180" s="10"/>
      <c r="J180" s="10"/>
      <c r="K180" s="10"/>
      <c r="L180" s="10"/>
      <c r="M180" s="10"/>
      <c r="N180" s="10"/>
      <c r="O180" s="10"/>
      <c r="P180" s="10"/>
      <c r="Q180" s="10"/>
      <c r="R180" s="10"/>
      <c r="S180" s="31" t="s">
        <v>422</v>
      </c>
      <c r="T180" s="10"/>
      <c r="U180" s="10"/>
      <c r="V180" s="4"/>
      <c r="W180" s="4"/>
      <c r="X180" s="4"/>
      <c r="Y180" s="4"/>
      <c r="Z180" s="4"/>
      <c r="AA180" s="31" t="s">
        <v>422</v>
      </c>
      <c r="AB180" s="4"/>
      <c r="AC180" s="4"/>
      <c r="AD180" s="4"/>
      <c r="AE180" s="4"/>
      <c r="AF180" s="4"/>
      <c r="AG180" s="4"/>
      <c r="AH180" s="4"/>
      <c r="AI180" s="4"/>
      <c r="AJ180" s="4"/>
      <c r="AK180" s="688" t="s">
        <v>423</v>
      </c>
      <c r="AL180" s="688"/>
      <c r="AM180" s="688"/>
      <c r="AN180" s="688"/>
      <c r="AO180" s="688"/>
      <c r="AP180" s="688"/>
      <c r="AQ180" s="688"/>
      <c r="AR180" s="688"/>
      <c r="AS180" s="688"/>
      <c r="AT180" s="688"/>
      <c r="AU180" s="688"/>
      <c r="AV180" s="688"/>
      <c r="AW180" s="688"/>
      <c r="AX180" s="688"/>
      <c r="AY180" s="688"/>
      <c r="AZ180" s="688"/>
      <c r="BA180" s="688"/>
      <c r="BB180" s="688"/>
      <c r="BC180" s="688"/>
      <c r="BD180" s="688"/>
      <c r="BE180" s="688"/>
      <c r="BF180" s="688"/>
      <c r="BG180" s="688"/>
      <c r="BH180" s="688"/>
      <c r="BI180" s="688"/>
      <c r="BJ180" s="688"/>
      <c r="BK180" s="688"/>
      <c r="BL180" s="688"/>
      <c r="BM180" s="688"/>
      <c r="BN180" s="688"/>
      <c r="BO180" s="688"/>
      <c r="BP180" s="688"/>
      <c r="BQ180" s="688"/>
      <c r="BR180" s="688"/>
      <c r="BS180" s="688"/>
      <c r="BT180" s="688"/>
      <c r="BU180" s="688"/>
      <c r="BV180" s="4"/>
      <c r="BW180" s="4"/>
      <c r="BX180" s="4"/>
      <c r="BY180" s="4"/>
      <c r="BZ180" s="4"/>
    </row>
    <row r="181" spans="1:78" hidden="1">
      <c r="A181" s="10"/>
      <c r="B181" s="10"/>
      <c r="C181" s="10"/>
      <c r="D181" s="10"/>
      <c r="E181" s="10"/>
      <c r="F181" s="10"/>
      <c r="G181" s="10"/>
      <c r="H181" s="10"/>
      <c r="I181" s="10"/>
      <c r="J181" s="10"/>
      <c r="K181" s="10"/>
      <c r="L181" s="10"/>
      <c r="M181" s="10"/>
      <c r="N181" s="10"/>
      <c r="O181" s="10"/>
      <c r="P181" s="10"/>
      <c r="Q181" s="10"/>
      <c r="R181" s="10"/>
      <c r="S181" s="31" t="s">
        <v>424</v>
      </c>
      <c r="T181" s="10"/>
      <c r="U181" s="10"/>
      <c r="V181" s="4"/>
      <c r="W181" s="4"/>
      <c r="X181" s="4"/>
      <c r="Y181" s="4"/>
      <c r="Z181" s="4"/>
      <c r="AA181" s="31" t="s">
        <v>424</v>
      </c>
      <c r="AB181" s="4"/>
      <c r="AC181" s="4"/>
      <c r="AD181" s="4"/>
      <c r="AE181" s="4"/>
      <c r="AF181" s="4"/>
      <c r="AG181" s="4"/>
      <c r="AH181" s="4"/>
      <c r="AI181" s="4"/>
      <c r="AJ181" s="4"/>
      <c r="AK181" s="687" t="s">
        <v>425</v>
      </c>
      <c r="AL181" s="688"/>
      <c r="AM181" s="688"/>
      <c r="AN181" s="688"/>
      <c r="AO181" s="688"/>
      <c r="AP181" s="688"/>
      <c r="AQ181" s="688"/>
      <c r="AR181" s="688"/>
      <c r="AS181" s="688"/>
      <c r="AT181" s="688"/>
      <c r="AU181" s="688"/>
      <c r="AV181" s="688"/>
      <c r="AW181" s="688"/>
      <c r="AX181" s="688"/>
      <c r="AY181" s="688"/>
      <c r="AZ181" s="688"/>
      <c r="BA181" s="688"/>
      <c r="BB181" s="688"/>
      <c r="BC181" s="688"/>
      <c r="BD181" s="688"/>
      <c r="BE181" s="688"/>
      <c r="BF181" s="688"/>
      <c r="BG181" s="688"/>
      <c r="BH181" s="688"/>
      <c r="BI181" s="688"/>
      <c r="BJ181" s="688"/>
      <c r="BK181" s="688"/>
      <c r="BL181" s="688"/>
      <c r="BM181" s="688"/>
      <c r="BN181" s="688"/>
      <c r="BO181" s="688"/>
      <c r="BP181" s="688"/>
      <c r="BQ181" s="688"/>
      <c r="BR181" s="688"/>
      <c r="BS181" s="688"/>
      <c r="BT181" s="688"/>
      <c r="BU181" s="688"/>
      <c r="BV181" s="4"/>
      <c r="BW181" s="4"/>
      <c r="BX181" s="4"/>
      <c r="BY181" s="4"/>
      <c r="BZ181" s="4"/>
    </row>
    <row r="182" spans="1:78" hidden="1">
      <c r="A182" s="10"/>
      <c r="B182" s="10"/>
      <c r="C182" s="10"/>
      <c r="D182" s="10"/>
      <c r="E182" s="10"/>
      <c r="F182" s="10"/>
      <c r="G182" s="10"/>
      <c r="H182" s="10"/>
      <c r="I182" s="10"/>
      <c r="J182" s="10"/>
      <c r="K182" s="10"/>
      <c r="L182" s="10"/>
      <c r="M182" s="10"/>
      <c r="N182" s="10"/>
      <c r="O182" s="10"/>
      <c r="P182" s="10"/>
      <c r="Q182" s="10"/>
      <c r="R182" s="10"/>
      <c r="S182" s="31" t="s">
        <v>426</v>
      </c>
      <c r="T182" s="10"/>
      <c r="U182" s="10"/>
      <c r="V182" s="4"/>
      <c r="W182" s="4"/>
      <c r="X182" s="4"/>
      <c r="Y182" s="4"/>
      <c r="Z182" s="4"/>
      <c r="AA182" s="31" t="s">
        <v>426</v>
      </c>
      <c r="AB182" s="4"/>
      <c r="AC182" s="4"/>
      <c r="AD182" s="4"/>
      <c r="AE182" s="4"/>
      <c r="AF182" s="4"/>
      <c r="AG182" s="4"/>
      <c r="AH182" s="4"/>
      <c r="AI182" s="4"/>
      <c r="AJ182" s="4"/>
      <c r="AK182" s="687" t="s">
        <v>427</v>
      </c>
      <c r="AL182" s="688"/>
      <c r="AM182" s="688"/>
      <c r="AN182" s="688"/>
      <c r="AO182" s="688"/>
      <c r="AP182" s="688"/>
      <c r="AQ182" s="688"/>
      <c r="AR182" s="688"/>
      <c r="AS182" s="688"/>
      <c r="AT182" s="688"/>
      <c r="AU182" s="688"/>
      <c r="AV182" s="688"/>
      <c r="AW182" s="688"/>
      <c r="AX182" s="688"/>
      <c r="AY182" s="688"/>
      <c r="AZ182" s="688"/>
      <c r="BA182" s="688"/>
      <c r="BB182" s="688"/>
      <c r="BC182" s="688"/>
      <c r="BD182" s="688"/>
      <c r="BE182" s="688"/>
      <c r="BF182" s="688"/>
      <c r="BG182" s="688"/>
      <c r="BH182" s="688"/>
      <c r="BI182" s="688"/>
      <c r="BJ182" s="688"/>
      <c r="BK182" s="688"/>
      <c r="BL182" s="688"/>
      <c r="BM182" s="688"/>
      <c r="BN182" s="688"/>
      <c r="BO182" s="688"/>
      <c r="BP182" s="688"/>
      <c r="BQ182" s="688"/>
      <c r="BR182" s="688"/>
      <c r="BS182" s="688"/>
      <c r="BT182" s="688"/>
      <c r="BU182" s="688"/>
      <c r="BV182" s="4"/>
      <c r="BW182" s="4"/>
      <c r="BX182" s="4"/>
      <c r="BY182" s="4"/>
      <c r="BZ182" s="4"/>
    </row>
    <row r="183" spans="1:78" hidden="1">
      <c r="A183" s="10"/>
      <c r="B183" s="10"/>
      <c r="C183" s="10"/>
      <c r="D183" s="10"/>
      <c r="E183" s="10"/>
      <c r="F183" s="10"/>
      <c r="G183" s="10"/>
      <c r="H183" s="10"/>
      <c r="I183" s="10"/>
      <c r="J183" s="10"/>
      <c r="K183" s="10"/>
      <c r="L183" s="10"/>
      <c r="M183" s="10"/>
      <c r="N183" s="10"/>
      <c r="O183" s="10"/>
      <c r="P183" s="10"/>
      <c r="Q183" s="10"/>
      <c r="R183" s="10"/>
      <c r="S183" s="31" t="s">
        <v>428</v>
      </c>
      <c r="T183" s="10"/>
      <c r="U183" s="10"/>
      <c r="V183" s="4"/>
      <c r="W183" s="4"/>
      <c r="X183" s="4"/>
      <c r="Y183" s="4"/>
      <c r="Z183" s="4"/>
      <c r="AA183" s="31" t="s">
        <v>428</v>
      </c>
      <c r="AB183" s="4"/>
      <c r="AC183" s="4"/>
      <c r="AD183" s="4"/>
      <c r="AE183" s="4"/>
      <c r="AF183" s="4"/>
      <c r="AG183" s="4"/>
      <c r="AH183" s="4"/>
      <c r="AI183" s="4"/>
      <c r="AJ183" s="4"/>
      <c r="AK183" s="688" t="s">
        <v>429</v>
      </c>
      <c r="AL183" s="688"/>
      <c r="AM183" s="688"/>
      <c r="AN183" s="688"/>
      <c r="AO183" s="688"/>
      <c r="AP183" s="688"/>
      <c r="AQ183" s="688"/>
      <c r="AR183" s="688"/>
      <c r="AS183" s="688"/>
      <c r="AT183" s="688"/>
      <c r="AU183" s="688"/>
      <c r="AV183" s="688"/>
      <c r="AW183" s="688"/>
      <c r="AX183" s="688"/>
      <c r="AY183" s="688"/>
      <c r="AZ183" s="688"/>
      <c r="BA183" s="688"/>
      <c r="BB183" s="688"/>
      <c r="BC183" s="688"/>
      <c r="BD183" s="688"/>
      <c r="BE183" s="688"/>
      <c r="BF183" s="688"/>
      <c r="BG183" s="688"/>
      <c r="BH183" s="688"/>
      <c r="BI183" s="688"/>
      <c r="BJ183" s="688"/>
      <c r="BK183" s="688"/>
      <c r="BL183" s="688"/>
      <c r="BM183" s="688"/>
      <c r="BN183" s="688"/>
      <c r="BO183" s="688"/>
      <c r="BP183" s="688"/>
      <c r="BQ183" s="688"/>
      <c r="BR183" s="688"/>
      <c r="BS183" s="688"/>
      <c r="BT183" s="688"/>
      <c r="BU183" s="688"/>
      <c r="BV183" s="4"/>
      <c r="BW183" s="4"/>
      <c r="BX183" s="4"/>
      <c r="BY183" s="4"/>
      <c r="BZ183" s="4"/>
    </row>
    <row r="184" spans="1:78" hidden="1">
      <c r="A184" s="10"/>
      <c r="B184" s="10"/>
      <c r="C184" s="10"/>
      <c r="D184" s="10"/>
      <c r="E184" s="10"/>
      <c r="F184" s="10"/>
      <c r="G184" s="10"/>
      <c r="H184" s="10"/>
      <c r="I184" s="10"/>
      <c r="J184" s="10"/>
      <c r="K184" s="10"/>
      <c r="L184" s="10"/>
      <c r="M184" s="10"/>
      <c r="N184" s="10"/>
      <c r="O184" s="10"/>
      <c r="P184" s="10"/>
      <c r="Q184" s="10"/>
      <c r="R184" s="10"/>
      <c r="S184" s="31" t="s">
        <v>430</v>
      </c>
      <c r="T184" s="10"/>
      <c r="U184" s="10"/>
      <c r="V184" s="4"/>
      <c r="W184" s="4"/>
      <c r="X184" s="4"/>
      <c r="Y184" s="4"/>
      <c r="Z184" s="4"/>
      <c r="AA184" s="31" t="s">
        <v>430</v>
      </c>
      <c r="AB184" s="4"/>
      <c r="AC184" s="4"/>
      <c r="AD184" s="4"/>
      <c r="AE184" s="4"/>
      <c r="AF184" s="4"/>
      <c r="AG184" s="4"/>
      <c r="AH184" s="4"/>
      <c r="AI184" s="4"/>
      <c r="AJ184" s="4"/>
      <c r="AK184" s="688" t="s">
        <v>431</v>
      </c>
      <c r="AL184" s="688"/>
      <c r="AM184" s="688"/>
      <c r="AN184" s="688"/>
      <c r="AO184" s="688"/>
      <c r="AP184" s="688"/>
      <c r="AQ184" s="688"/>
      <c r="AR184" s="688"/>
      <c r="AS184" s="688"/>
      <c r="AT184" s="688"/>
      <c r="AU184" s="688"/>
      <c r="AV184" s="688"/>
      <c r="AW184" s="688"/>
      <c r="AX184" s="688"/>
      <c r="AY184" s="688"/>
      <c r="AZ184" s="688"/>
      <c r="BA184" s="688"/>
      <c r="BB184" s="688"/>
      <c r="BC184" s="688"/>
      <c r="BD184" s="688"/>
      <c r="BE184" s="688"/>
      <c r="BF184" s="688"/>
      <c r="BG184" s="688"/>
      <c r="BH184" s="688"/>
      <c r="BI184" s="688"/>
      <c r="BJ184" s="688"/>
      <c r="BK184" s="688"/>
      <c r="BL184" s="688"/>
      <c r="BM184" s="688"/>
      <c r="BN184" s="688"/>
      <c r="BO184" s="688"/>
      <c r="BP184" s="688"/>
      <c r="BQ184" s="688"/>
      <c r="BR184" s="688"/>
      <c r="BS184" s="688"/>
      <c r="BT184" s="688"/>
      <c r="BU184" s="688"/>
      <c r="BV184" s="4"/>
      <c r="BW184" s="4"/>
      <c r="BX184" s="4"/>
      <c r="BY184" s="4"/>
      <c r="BZ184" s="4"/>
    </row>
    <row r="185" spans="1:78" hidden="1">
      <c r="A185" s="10"/>
      <c r="B185" s="10"/>
      <c r="C185" s="10"/>
      <c r="D185" s="10"/>
      <c r="E185" s="10"/>
      <c r="F185" s="10"/>
      <c r="G185" s="10"/>
      <c r="H185" s="10"/>
      <c r="I185" s="10"/>
      <c r="J185" s="10"/>
      <c r="K185" s="10"/>
      <c r="L185" s="10"/>
      <c r="M185" s="10"/>
      <c r="N185" s="10"/>
      <c r="O185" s="10"/>
      <c r="P185" s="10"/>
      <c r="Q185" s="10"/>
      <c r="R185" s="10"/>
      <c r="S185" s="31" t="s">
        <v>432</v>
      </c>
      <c r="T185" s="10"/>
      <c r="U185" s="10"/>
      <c r="V185" s="4"/>
      <c r="W185" s="4"/>
      <c r="X185" s="4"/>
      <c r="Y185" s="4"/>
      <c r="Z185" s="4"/>
      <c r="AA185" s="31" t="s">
        <v>432</v>
      </c>
      <c r="AB185" s="4"/>
      <c r="AC185" s="4"/>
      <c r="AD185" s="4"/>
      <c r="AE185" s="4"/>
      <c r="AF185" s="4"/>
      <c r="AG185" s="4"/>
      <c r="AH185" s="4"/>
      <c r="AI185" s="4"/>
      <c r="AJ185" s="4"/>
      <c r="AK185" s="688" t="s">
        <v>433</v>
      </c>
      <c r="AL185" s="688"/>
      <c r="AM185" s="688"/>
      <c r="AN185" s="688"/>
      <c r="AO185" s="688"/>
      <c r="AP185" s="688"/>
      <c r="AQ185" s="688"/>
      <c r="AR185" s="688"/>
      <c r="AS185" s="688"/>
      <c r="AT185" s="688"/>
      <c r="AU185" s="688"/>
      <c r="AV185" s="688"/>
      <c r="AW185" s="688"/>
      <c r="AX185" s="688"/>
      <c r="AY185" s="688"/>
      <c r="AZ185" s="688"/>
      <c r="BA185" s="688"/>
      <c r="BB185" s="688"/>
      <c r="BC185" s="688"/>
      <c r="BD185" s="688"/>
      <c r="BE185" s="688"/>
      <c r="BF185" s="688"/>
      <c r="BG185" s="688"/>
      <c r="BH185" s="688"/>
      <c r="BI185" s="688"/>
      <c r="BJ185" s="688"/>
      <c r="BK185" s="688"/>
      <c r="BL185" s="688"/>
      <c r="BM185" s="688"/>
      <c r="BN185" s="688"/>
      <c r="BO185" s="688"/>
      <c r="BP185" s="688"/>
      <c r="BQ185" s="688"/>
      <c r="BR185" s="688"/>
      <c r="BS185" s="688"/>
      <c r="BT185" s="688"/>
      <c r="BU185" s="688"/>
      <c r="BV185" s="4"/>
      <c r="BW185" s="4"/>
      <c r="BX185" s="4"/>
      <c r="BY185" s="4"/>
      <c r="BZ185" s="4"/>
    </row>
    <row r="186" spans="1:78" hidden="1">
      <c r="A186" s="10"/>
      <c r="B186" s="10"/>
      <c r="C186" s="10"/>
      <c r="D186" s="10"/>
      <c r="E186" s="10"/>
      <c r="F186" s="10"/>
      <c r="G186" s="10"/>
      <c r="H186" s="10"/>
      <c r="I186" s="10"/>
      <c r="J186" s="10"/>
      <c r="K186" s="10"/>
      <c r="L186" s="10"/>
      <c r="M186" s="10"/>
      <c r="N186" s="10"/>
      <c r="O186" s="10"/>
      <c r="P186" s="10"/>
      <c r="Q186" s="10"/>
      <c r="R186" s="10"/>
      <c r="S186" s="31" t="s">
        <v>434</v>
      </c>
      <c r="T186" s="10"/>
      <c r="U186" s="10"/>
      <c r="V186" s="4"/>
      <c r="W186" s="4"/>
      <c r="X186" s="4"/>
      <c r="Y186" s="4"/>
      <c r="Z186" s="4"/>
      <c r="AA186" s="31" t="s">
        <v>434</v>
      </c>
      <c r="AB186" s="4"/>
      <c r="AC186" s="4"/>
      <c r="AD186" s="4"/>
      <c r="AE186" s="4"/>
      <c r="AF186" s="4"/>
      <c r="AG186" s="4"/>
      <c r="AH186" s="4"/>
      <c r="AI186" s="4"/>
      <c r="AJ186" s="4"/>
      <c r="AK186" s="688" t="s">
        <v>435</v>
      </c>
      <c r="AL186" s="688"/>
      <c r="AM186" s="688"/>
      <c r="AN186" s="688"/>
      <c r="AO186" s="688"/>
      <c r="AP186" s="688"/>
      <c r="AQ186" s="688"/>
      <c r="AR186" s="688"/>
      <c r="AS186" s="688"/>
      <c r="AT186" s="688"/>
      <c r="AU186" s="688"/>
      <c r="AV186" s="688"/>
      <c r="AW186" s="688"/>
      <c r="AX186" s="688"/>
      <c r="AY186" s="688"/>
      <c r="AZ186" s="688"/>
      <c r="BA186" s="688"/>
      <c r="BB186" s="688"/>
      <c r="BC186" s="688"/>
      <c r="BD186" s="688"/>
      <c r="BE186" s="688"/>
      <c r="BF186" s="688"/>
      <c r="BG186" s="688"/>
      <c r="BH186" s="688"/>
      <c r="BI186" s="688"/>
      <c r="BJ186" s="688"/>
      <c r="BK186" s="688"/>
      <c r="BL186" s="688"/>
      <c r="BM186" s="688"/>
      <c r="BN186" s="688"/>
      <c r="BO186" s="688"/>
      <c r="BP186" s="688"/>
      <c r="BQ186" s="688"/>
      <c r="BR186" s="688"/>
      <c r="BS186" s="688"/>
      <c r="BT186" s="688"/>
      <c r="BU186" s="688"/>
      <c r="BV186" s="4"/>
      <c r="BW186" s="4"/>
      <c r="BX186" s="4"/>
      <c r="BY186" s="4"/>
      <c r="BZ186" s="4"/>
    </row>
    <row r="187" spans="1:78" hidden="1">
      <c r="A187" s="10"/>
      <c r="B187" s="10"/>
      <c r="C187" s="10"/>
      <c r="D187" s="10"/>
      <c r="E187" s="10"/>
      <c r="F187" s="10"/>
      <c r="G187" s="10"/>
      <c r="H187" s="10"/>
      <c r="I187" s="10"/>
      <c r="J187" s="10"/>
      <c r="K187" s="10"/>
      <c r="L187" s="10"/>
      <c r="M187" s="10"/>
      <c r="N187" s="10"/>
      <c r="O187" s="10"/>
      <c r="P187" s="10"/>
      <c r="Q187" s="10"/>
      <c r="R187" s="10"/>
      <c r="S187" s="31" t="s">
        <v>436</v>
      </c>
      <c r="T187" s="10"/>
      <c r="U187" s="10"/>
      <c r="V187" s="4"/>
      <c r="W187" s="4"/>
      <c r="X187" s="4"/>
      <c r="Y187" s="4"/>
      <c r="Z187" s="4"/>
      <c r="AA187" s="31" t="s">
        <v>436</v>
      </c>
      <c r="AB187" s="4"/>
      <c r="AC187" s="4"/>
      <c r="AD187" s="4"/>
      <c r="AE187" s="4"/>
      <c r="AF187" s="4"/>
      <c r="AG187" s="4"/>
      <c r="AH187" s="4"/>
      <c r="AI187" s="4"/>
      <c r="AJ187" s="4"/>
      <c r="AK187" s="688" t="s">
        <v>437</v>
      </c>
      <c r="AL187" s="688"/>
      <c r="AM187" s="688"/>
      <c r="AN187" s="688"/>
      <c r="AO187" s="688"/>
      <c r="AP187" s="688"/>
      <c r="AQ187" s="688"/>
      <c r="AR187" s="688"/>
      <c r="AS187" s="688"/>
      <c r="AT187" s="688"/>
      <c r="AU187" s="688"/>
      <c r="AV187" s="688"/>
      <c r="AW187" s="688"/>
      <c r="AX187" s="688"/>
      <c r="AY187" s="688"/>
      <c r="AZ187" s="688"/>
      <c r="BA187" s="688"/>
      <c r="BB187" s="688"/>
      <c r="BC187" s="688"/>
      <c r="BD187" s="688"/>
      <c r="BE187" s="688"/>
      <c r="BF187" s="688"/>
      <c r="BG187" s="688"/>
      <c r="BH187" s="688"/>
      <c r="BI187" s="688"/>
      <c r="BJ187" s="688"/>
      <c r="BK187" s="688"/>
      <c r="BL187" s="688"/>
      <c r="BM187" s="688"/>
      <c r="BN187" s="688"/>
      <c r="BO187" s="688"/>
      <c r="BP187" s="688"/>
      <c r="BQ187" s="688"/>
      <c r="BR187" s="688"/>
      <c r="BS187" s="688"/>
      <c r="BT187" s="688"/>
      <c r="BU187" s="688"/>
      <c r="BV187" s="4"/>
      <c r="BW187" s="4"/>
      <c r="BX187" s="4"/>
      <c r="BY187" s="4"/>
      <c r="BZ187" s="4"/>
    </row>
    <row r="188" spans="1:78" hidden="1">
      <c r="A188" s="10"/>
      <c r="B188" s="10"/>
      <c r="C188" s="10"/>
      <c r="D188" s="10"/>
      <c r="E188" s="10"/>
      <c r="F188" s="10"/>
      <c r="G188" s="10"/>
      <c r="H188" s="10"/>
      <c r="I188" s="10"/>
      <c r="J188" s="10"/>
      <c r="K188" s="10"/>
      <c r="L188" s="10"/>
      <c r="M188" s="10"/>
      <c r="N188" s="10"/>
      <c r="O188" s="10"/>
      <c r="P188" s="10"/>
      <c r="Q188" s="10"/>
      <c r="R188" s="10"/>
      <c r="S188" s="31" t="s">
        <v>438</v>
      </c>
      <c r="T188" s="10"/>
      <c r="U188" s="10"/>
      <c r="V188" s="4"/>
      <c r="W188" s="4"/>
      <c r="X188" s="4"/>
      <c r="Y188" s="4"/>
      <c r="Z188" s="4"/>
      <c r="AA188" s="31" t="s">
        <v>438</v>
      </c>
      <c r="AB188" s="4"/>
      <c r="AC188" s="4"/>
      <c r="AD188" s="4"/>
      <c r="AE188" s="4"/>
      <c r="AF188" s="4"/>
      <c r="AG188" s="4"/>
      <c r="AH188" s="4"/>
      <c r="AI188" s="4"/>
      <c r="AJ188" s="4"/>
      <c r="AK188" s="688" t="s">
        <v>439</v>
      </c>
      <c r="AL188" s="688"/>
      <c r="AM188" s="688"/>
      <c r="AN188" s="688"/>
      <c r="AO188" s="688"/>
      <c r="AP188" s="688"/>
      <c r="AQ188" s="688"/>
      <c r="AR188" s="688"/>
      <c r="AS188" s="688"/>
      <c r="AT188" s="688"/>
      <c r="AU188" s="688"/>
      <c r="AV188" s="688"/>
      <c r="AW188" s="688"/>
      <c r="AX188" s="688"/>
      <c r="AY188" s="688"/>
      <c r="AZ188" s="688"/>
      <c r="BA188" s="688"/>
      <c r="BB188" s="688"/>
      <c r="BC188" s="688"/>
      <c r="BD188" s="688"/>
      <c r="BE188" s="688"/>
      <c r="BF188" s="688"/>
      <c r="BG188" s="688"/>
      <c r="BH188" s="688"/>
      <c r="BI188" s="688"/>
      <c r="BJ188" s="688"/>
      <c r="BK188" s="688"/>
      <c r="BL188" s="688"/>
      <c r="BM188" s="688"/>
      <c r="BN188" s="688"/>
      <c r="BO188" s="688"/>
      <c r="BP188" s="688"/>
      <c r="BQ188" s="688"/>
      <c r="BR188" s="688"/>
      <c r="BS188" s="688"/>
      <c r="BT188" s="688"/>
      <c r="BU188" s="688"/>
      <c r="BV188" s="4"/>
      <c r="BW188" s="4"/>
      <c r="BX188" s="4"/>
      <c r="BY188" s="4"/>
      <c r="BZ188" s="4"/>
    </row>
    <row r="189" spans="1:78" hidden="1">
      <c r="A189" s="10"/>
      <c r="B189" s="10"/>
      <c r="C189" s="10"/>
      <c r="D189" s="10"/>
      <c r="E189" s="10"/>
      <c r="F189" s="10"/>
      <c r="G189" s="10"/>
      <c r="H189" s="10"/>
      <c r="I189" s="10"/>
      <c r="J189" s="10"/>
      <c r="K189" s="10"/>
      <c r="L189" s="10"/>
      <c r="M189" s="10"/>
      <c r="N189" s="10"/>
      <c r="O189" s="10"/>
      <c r="P189" s="10"/>
      <c r="Q189" s="10"/>
      <c r="R189" s="10"/>
      <c r="S189" s="31" t="s">
        <v>440</v>
      </c>
      <c r="T189" s="10"/>
      <c r="U189" s="10"/>
      <c r="V189" s="4"/>
      <c r="W189" s="4"/>
      <c r="X189" s="4"/>
      <c r="Y189" s="4"/>
      <c r="Z189" s="4"/>
      <c r="AA189" s="31" t="s">
        <v>440</v>
      </c>
      <c r="AB189" s="4"/>
      <c r="AC189" s="4"/>
      <c r="AD189" s="4"/>
      <c r="AE189" s="4"/>
      <c r="AF189" s="4"/>
      <c r="AG189" s="4"/>
      <c r="AH189" s="4"/>
      <c r="AI189" s="4"/>
      <c r="AJ189" s="4"/>
      <c r="AK189" s="688" t="s">
        <v>441</v>
      </c>
      <c r="AL189" s="688"/>
      <c r="AM189" s="688"/>
      <c r="AN189" s="688"/>
      <c r="AO189" s="688"/>
      <c r="AP189" s="688"/>
      <c r="AQ189" s="688"/>
      <c r="AR189" s="688"/>
      <c r="AS189" s="688"/>
      <c r="AT189" s="688"/>
      <c r="AU189" s="688"/>
      <c r="AV189" s="688"/>
      <c r="AW189" s="688"/>
      <c r="AX189" s="688"/>
      <c r="AY189" s="688"/>
      <c r="AZ189" s="688"/>
      <c r="BA189" s="688"/>
      <c r="BB189" s="688"/>
      <c r="BC189" s="688"/>
      <c r="BD189" s="688"/>
      <c r="BE189" s="688"/>
      <c r="BF189" s="688"/>
      <c r="BG189" s="688"/>
      <c r="BH189" s="688"/>
      <c r="BI189" s="688"/>
      <c r="BJ189" s="688"/>
      <c r="BK189" s="688"/>
      <c r="BL189" s="688"/>
      <c r="BM189" s="688"/>
      <c r="BN189" s="688"/>
      <c r="BO189" s="688"/>
      <c r="BP189" s="688"/>
      <c r="BQ189" s="688"/>
      <c r="BR189" s="688"/>
      <c r="BS189" s="688"/>
      <c r="BT189" s="688"/>
      <c r="BU189" s="688"/>
      <c r="BV189" s="4"/>
      <c r="BW189" s="4"/>
      <c r="BX189" s="4"/>
      <c r="BY189" s="4"/>
      <c r="BZ189" s="4"/>
    </row>
    <row r="190" spans="1:78" hidden="1">
      <c r="A190" s="10"/>
      <c r="B190" s="10"/>
      <c r="C190" s="10"/>
      <c r="D190" s="10"/>
      <c r="E190" s="10"/>
      <c r="F190" s="10"/>
      <c r="G190" s="10"/>
      <c r="H190" s="10"/>
      <c r="I190" s="10"/>
      <c r="J190" s="10"/>
      <c r="K190" s="10"/>
      <c r="L190" s="10"/>
      <c r="M190" s="10"/>
      <c r="N190" s="10"/>
      <c r="O190" s="10"/>
      <c r="P190" s="10"/>
      <c r="Q190" s="10"/>
      <c r="R190" s="10"/>
      <c r="S190" s="31" t="s">
        <v>442</v>
      </c>
      <c r="T190" s="10"/>
      <c r="U190" s="10"/>
      <c r="V190" s="4"/>
      <c r="W190" s="4"/>
      <c r="X190" s="4"/>
      <c r="Y190" s="4"/>
      <c r="Z190" s="4"/>
      <c r="AA190" s="31" t="s">
        <v>442</v>
      </c>
      <c r="AB190" s="4"/>
      <c r="AC190" s="4"/>
      <c r="AD190" s="4"/>
      <c r="AE190" s="4"/>
      <c r="AF190" s="4"/>
      <c r="AG190" s="4"/>
      <c r="AH190" s="4"/>
      <c r="AI190" s="4"/>
      <c r="AJ190" s="4"/>
      <c r="AK190" s="687" t="s">
        <v>443</v>
      </c>
      <c r="AL190" s="688"/>
      <c r="AM190" s="688"/>
      <c r="AN190" s="688"/>
      <c r="AO190" s="688"/>
      <c r="AP190" s="688"/>
      <c r="AQ190" s="688"/>
      <c r="AR190" s="688"/>
      <c r="AS190" s="688"/>
      <c r="AT190" s="688"/>
      <c r="AU190" s="688"/>
      <c r="AV190" s="688"/>
      <c r="AW190" s="688"/>
      <c r="AX190" s="688"/>
      <c r="AY190" s="688"/>
      <c r="AZ190" s="688"/>
      <c r="BA190" s="688"/>
      <c r="BB190" s="688"/>
      <c r="BC190" s="688"/>
      <c r="BD190" s="688"/>
      <c r="BE190" s="688"/>
      <c r="BF190" s="688"/>
      <c r="BG190" s="688"/>
      <c r="BH190" s="688"/>
      <c r="BI190" s="688"/>
      <c r="BJ190" s="688"/>
      <c r="BK190" s="688"/>
      <c r="BL190" s="688"/>
      <c r="BM190" s="688"/>
      <c r="BN190" s="688"/>
      <c r="BO190" s="688"/>
      <c r="BP190" s="688"/>
      <c r="BQ190" s="688"/>
      <c r="BR190" s="688"/>
      <c r="BS190" s="688"/>
      <c r="BT190" s="688"/>
      <c r="BU190" s="688"/>
      <c r="BV190" s="4"/>
      <c r="BW190" s="4"/>
      <c r="BX190" s="4"/>
      <c r="BY190" s="4"/>
      <c r="BZ190" s="4"/>
    </row>
    <row r="191" spans="1:78" hidden="1">
      <c r="A191" s="10"/>
      <c r="B191" s="10"/>
      <c r="C191" s="10"/>
      <c r="D191" s="10"/>
      <c r="E191" s="10"/>
      <c r="F191" s="10"/>
      <c r="G191" s="10"/>
      <c r="H191" s="10"/>
      <c r="I191" s="10"/>
      <c r="J191" s="10"/>
      <c r="K191" s="10"/>
      <c r="L191" s="10"/>
      <c r="M191" s="10"/>
      <c r="N191" s="10"/>
      <c r="O191" s="10"/>
      <c r="P191" s="10"/>
      <c r="Q191" s="10"/>
      <c r="R191" s="10"/>
      <c r="S191" s="31" t="s">
        <v>444</v>
      </c>
      <c r="T191" s="10"/>
      <c r="U191" s="10"/>
      <c r="V191" s="4"/>
      <c r="W191" s="4"/>
      <c r="X191" s="4"/>
      <c r="Y191" s="4"/>
      <c r="Z191" s="4"/>
      <c r="AA191" s="31" t="s">
        <v>444</v>
      </c>
      <c r="AB191" s="4"/>
      <c r="AC191" s="4"/>
      <c r="AD191" s="4"/>
      <c r="AE191" s="4"/>
      <c r="AF191" s="4"/>
      <c r="AG191" s="4"/>
      <c r="AH191" s="4"/>
      <c r="AI191" s="4"/>
      <c r="AJ191" s="4"/>
      <c r="AK191" s="688" t="s">
        <v>445</v>
      </c>
      <c r="AL191" s="688"/>
      <c r="AM191" s="688"/>
      <c r="AN191" s="688"/>
      <c r="AO191" s="688"/>
      <c r="AP191" s="688"/>
      <c r="AQ191" s="688"/>
      <c r="AR191" s="688"/>
      <c r="AS191" s="688"/>
      <c r="AT191" s="688"/>
      <c r="AU191" s="688"/>
      <c r="AV191" s="688"/>
      <c r="AW191" s="688"/>
      <c r="AX191" s="688"/>
      <c r="AY191" s="688"/>
      <c r="AZ191" s="688"/>
      <c r="BA191" s="688"/>
      <c r="BB191" s="688"/>
      <c r="BC191" s="688"/>
      <c r="BD191" s="688"/>
      <c r="BE191" s="688"/>
      <c r="BF191" s="688"/>
      <c r="BG191" s="688"/>
      <c r="BH191" s="688"/>
      <c r="BI191" s="688"/>
      <c r="BJ191" s="688"/>
      <c r="BK191" s="688"/>
      <c r="BL191" s="688"/>
      <c r="BM191" s="688"/>
      <c r="BN191" s="688"/>
      <c r="BO191" s="688"/>
      <c r="BP191" s="688"/>
      <c r="BQ191" s="688"/>
      <c r="BR191" s="688"/>
      <c r="BS191" s="688"/>
      <c r="BT191" s="688"/>
      <c r="BU191" s="688"/>
      <c r="BV191" s="4"/>
      <c r="BW191" s="4"/>
      <c r="BX191" s="4"/>
      <c r="BY191" s="4"/>
      <c r="BZ191" s="4"/>
    </row>
    <row r="192" spans="1:78" hidden="1">
      <c r="A192" s="10"/>
      <c r="B192" s="10"/>
      <c r="C192" s="10"/>
      <c r="D192" s="10"/>
      <c r="E192" s="10"/>
      <c r="F192" s="10"/>
      <c r="G192" s="10"/>
      <c r="H192" s="10"/>
      <c r="I192" s="10"/>
      <c r="J192" s="10"/>
      <c r="K192" s="10"/>
      <c r="L192" s="10"/>
      <c r="M192" s="10"/>
      <c r="N192" s="10"/>
      <c r="O192" s="10"/>
      <c r="P192" s="10"/>
      <c r="Q192" s="10"/>
      <c r="R192" s="10"/>
      <c r="S192" s="31" t="s">
        <v>446</v>
      </c>
      <c r="T192" s="10"/>
      <c r="U192" s="10"/>
      <c r="V192" s="4"/>
      <c r="W192" s="4"/>
      <c r="X192" s="4"/>
      <c r="Y192" s="4"/>
      <c r="Z192" s="4"/>
      <c r="AA192" s="31" t="s">
        <v>446</v>
      </c>
      <c r="AB192" s="4"/>
      <c r="AC192" s="4"/>
      <c r="AD192" s="4"/>
      <c r="AE192" s="4"/>
      <c r="AF192" s="4"/>
      <c r="AG192" s="4"/>
      <c r="AH192" s="4"/>
      <c r="AI192" s="4"/>
      <c r="AJ192" s="4"/>
      <c r="AK192" s="688" t="s">
        <v>447</v>
      </c>
      <c r="AL192" s="688"/>
      <c r="AM192" s="688"/>
      <c r="AN192" s="688"/>
      <c r="AO192" s="688"/>
      <c r="AP192" s="688"/>
      <c r="AQ192" s="688"/>
      <c r="AR192" s="688"/>
      <c r="AS192" s="688"/>
      <c r="AT192" s="688"/>
      <c r="AU192" s="688"/>
      <c r="AV192" s="688"/>
      <c r="AW192" s="688"/>
      <c r="AX192" s="688"/>
      <c r="AY192" s="688"/>
      <c r="AZ192" s="688"/>
      <c r="BA192" s="688"/>
      <c r="BB192" s="688"/>
      <c r="BC192" s="688"/>
      <c r="BD192" s="688"/>
      <c r="BE192" s="688"/>
      <c r="BF192" s="688"/>
      <c r="BG192" s="688"/>
      <c r="BH192" s="688"/>
      <c r="BI192" s="688"/>
      <c r="BJ192" s="688"/>
      <c r="BK192" s="688"/>
      <c r="BL192" s="688"/>
      <c r="BM192" s="688"/>
      <c r="BN192" s="688"/>
      <c r="BO192" s="688"/>
      <c r="BP192" s="688"/>
      <c r="BQ192" s="688"/>
      <c r="BR192" s="688"/>
      <c r="BS192" s="688"/>
      <c r="BT192" s="688"/>
      <c r="BU192" s="688"/>
      <c r="BV192" s="4"/>
      <c r="BW192" s="4"/>
      <c r="BX192" s="4"/>
      <c r="BY192" s="4"/>
      <c r="BZ192" s="4"/>
    </row>
    <row r="193" spans="1:78" hidden="1">
      <c r="A193" s="10"/>
      <c r="B193" s="10"/>
      <c r="C193" s="10"/>
      <c r="D193" s="10"/>
      <c r="E193" s="10"/>
      <c r="F193" s="10"/>
      <c r="G193" s="10"/>
      <c r="H193" s="10"/>
      <c r="I193" s="10"/>
      <c r="J193" s="10"/>
      <c r="K193" s="10"/>
      <c r="L193" s="10"/>
      <c r="M193" s="10"/>
      <c r="N193" s="10"/>
      <c r="O193" s="10"/>
      <c r="P193" s="10"/>
      <c r="Q193" s="10"/>
      <c r="R193" s="10"/>
      <c r="S193" s="31" t="s">
        <v>448</v>
      </c>
      <c r="T193" s="10"/>
      <c r="U193" s="10"/>
      <c r="V193" s="4"/>
      <c r="W193" s="4"/>
      <c r="X193" s="4"/>
      <c r="Y193" s="4"/>
      <c r="Z193" s="4"/>
      <c r="AA193" s="31" t="s">
        <v>448</v>
      </c>
      <c r="AB193" s="4"/>
      <c r="AC193" s="4"/>
      <c r="AD193" s="4"/>
      <c r="AE193" s="4"/>
      <c r="AF193" s="4"/>
      <c r="AG193" s="4"/>
      <c r="AH193" s="4"/>
      <c r="AI193" s="4"/>
      <c r="AJ193" s="4"/>
      <c r="AK193" s="687" t="s">
        <v>449</v>
      </c>
      <c r="AL193" s="688"/>
      <c r="AM193" s="688"/>
      <c r="AN193" s="688"/>
      <c r="AO193" s="688"/>
      <c r="AP193" s="688"/>
      <c r="AQ193" s="688"/>
      <c r="AR193" s="688"/>
      <c r="AS193" s="688"/>
      <c r="AT193" s="688"/>
      <c r="AU193" s="688"/>
      <c r="AV193" s="688"/>
      <c r="AW193" s="688"/>
      <c r="AX193" s="688"/>
      <c r="AY193" s="688"/>
      <c r="AZ193" s="688"/>
      <c r="BA193" s="688"/>
      <c r="BB193" s="688"/>
      <c r="BC193" s="688"/>
      <c r="BD193" s="688"/>
      <c r="BE193" s="688"/>
      <c r="BF193" s="688"/>
      <c r="BG193" s="688"/>
      <c r="BH193" s="688"/>
      <c r="BI193" s="688"/>
      <c r="BJ193" s="688"/>
      <c r="BK193" s="688"/>
      <c r="BL193" s="688"/>
      <c r="BM193" s="688"/>
      <c r="BN193" s="688"/>
      <c r="BO193" s="688"/>
      <c r="BP193" s="688"/>
      <c r="BQ193" s="688"/>
      <c r="BR193" s="688"/>
      <c r="BS193" s="688"/>
      <c r="BT193" s="688"/>
      <c r="BU193" s="688"/>
      <c r="BV193" s="4"/>
      <c r="BW193" s="4"/>
      <c r="BX193" s="4"/>
      <c r="BY193" s="4"/>
      <c r="BZ193" s="4"/>
    </row>
    <row r="194" spans="1:78" hidden="1">
      <c r="A194" s="10"/>
      <c r="B194" s="10"/>
      <c r="C194" s="10"/>
      <c r="D194" s="10"/>
      <c r="E194" s="10"/>
      <c r="F194" s="10"/>
      <c r="G194" s="10"/>
      <c r="H194" s="10"/>
      <c r="I194" s="10"/>
      <c r="J194" s="10"/>
      <c r="K194" s="10"/>
      <c r="L194" s="10"/>
      <c r="M194" s="10"/>
      <c r="N194" s="10"/>
      <c r="O194" s="10"/>
      <c r="P194" s="10"/>
      <c r="Q194" s="10"/>
      <c r="R194" s="10"/>
      <c r="S194" s="31" t="s">
        <v>264</v>
      </c>
      <c r="T194" s="10"/>
      <c r="U194" s="10"/>
      <c r="V194" s="4"/>
      <c r="W194" s="4"/>
      <c r="X194" s="4"/>
      <c r="Y194" s="4"/>
      <c r="Z194" s="4"/>
      <c r="AA194" s="31" t="s">
        <v>264</v>
      </c>
      <c r="AB194" s="4"/>
      <c r="AC194" s="4"/>
      <c r="AD194" s="4"/>
      <c r="AE194" s="4"/>
      <c r="AF194" s="4"/>
      <c r="AG194" s="4"/>
      <c r="AH194" s="4"/>
      <c r="AI194" s="4"/>
      <c r="AJ194" s="4"/>
      <c r="AK194" s="689" t="s">
        <v>265</v>
      </c>
      <c r="AL194" s="689"/>
      <c r="AM194" s="689"/>
      <c r="AN194" s="689"/>
      <c r="AO194" s="689"/>
      <c r="AP194" s="689"/>
      <c r="AQ194" s="689"/>
      <c r="AR194" s="689"/>
      <c r="AS194" s="689"/>
      <c r="AT194" s="689"/>
      <c r="AU194" s="689"/>
      <c r="AV194" s="689"/>
      <c r="AW194" s="689"/>
      <c r="AX194" s="689"/>
      <c r="AY194" s="689"/>
      <c r="AZ194" s="689"/>
      <c r="BA194" s="689"/>
      <c r="BB194" s="689"/>
      <c r="BC194" s="689"/>
      <c r="BD194" s="689"/>
      <c r="BE194" s="689"/>
      <c r="BF194" s="689"/>
      <c r="BG194" s="689"/>
      <c r="BH194" s="689"/>
      <c r="BI194" s="689"/>
      <c r="BJ194" s="689"/>
      <c r="BK194" s="689"/>
      <c r="BL194" s="689"/>
      <c r="BM194" s="689"/>
      <c r="BN194" s="689"/>
      <c r="BO194" s="689"/>
      <c r="BP194" s="689"/>
      <c r="BQ194" s="689"/>
      <c r="BR194" s="689"/>
      <c r="BS194" s="689"/>
      <c r="BT194" s="689"/>
      <c r="BU194" s="689"/>
      <c r="BV194" s="4"/>
      <c r="BW194" s="4"/>
      <c r="BX194" s="4"/>
      <c r="BY194" s="4"/>
      <c r="BZ194" s="4"/>
    </row>
    <row r="195" spans="1:78" hidden="1">
      <c r="A195" s="10"/>
      <c r="B195" s="10"/>
      <c r="C195" s="10"/>
      <c r="D195" s="10"/>
      <c r="E195" s="10"/>
      <c r="F195" s="10"/>
      <c r="G195" s="10"/>
      <c r="H195" s="10"/>
      <c r="I195" s="10"/>
      <c r="J195" s="10"/>
      <c r="K195" s="10"/>
      <c r="L195" s="10"/>
      <c r="M195" s="10"/>
      <c r="N195" s="10"/>
      <c r="O195" s="10"/>
      <c r="P195" s="10"/>
      <c r="Q195" s="10"/>
      <c r="R195" s="10"/>
      <c r="S195" s="31" t="s">
        <v>450</v>
      </c>
      <c r="T195" s="10"/>
      <c r="U195" s="10"/>
      <c r="V195" s="4"/>
      <c r="W195" s="4"/>
      <c r="X195" s="4"/>
      <c r="Y195" s="4"/>
      <c r="Z195" s="4"/>
      <c r="AA195" s="31" t="s">
        <v>450</v>
      </c>
      <c r="AB195" s="4"/>
      <c r="AC195" s="4"/>
      <c r="AD195" s="4"/>
      <c r="AE195" s="4"/>
      <c r="AF195" s="4"/>
      <c r="AG195" s="4"/>
      <c r="AH195" s="4"/>
      <c r="AI195" s="4"/>
      <c r="AJ195" s="4"/>
      <c r="AK195" s="687" t="s">
        <v>451</v>
      </c>
      <c r="AL195" s="688"/>
      <c r="AM195" s="688"/>
      <c r="AN195" s="688"/>
      <c r="AO195" s="688"/>
      <c r="AP195" s="688"/>
      <c r="AQ195" s="688"/>
      <c r="AR195" s="688"/>
      <c r="AS195" s="688"/>
      <c r="AT195" s="688"/>
      <c r="AU195" s="688"/>
      <c r="AV195" s="688"/>
      <c r="AW195" s="688"/>
      <c r="AX195" s="688"/>
      <c r="AY195" s="688"/>
      <c r="AZ195" s="688"/>
      <c r="BA195" s="688"/>
      <c r="BB195" s="688"/>
      <c r="BC195" s="688"/>
      <c r="BD195" s="688"/>
      <c r="BE195" s="688"/>
      <c r="BF195" s="688"/>
      <c r="BG195" s="688"/>
      <c r="BH195" s="688"/>
      <c r="BI195" s="688"/>
      <c r="BJ195" s="688"/>
      <c r="BK195" s="688"/>
      <c r="BL195" s="688"/>
      <c r="BM195" s="688"/>
      <c r="BN195" s="688"/>
      <c r="BO195" s="688"/>
      <c r="BP195" s="688"/>
      <c r="BQ195" s="688"/>
      <c r="BR195" s="688"/>
      <c r="BS195" s="688"/>
      <c r="BT195" s="688"/>
      <c r="BU195" s="688"/>
      <c r="BV195" s="4"/>
      <c r="BW195" s="4"/>
      <c r="BX195" s="4"/>
      <c r="BY195" s="4"/>
      <c r="BZ195" s="4"/>
    </row>
    <row r="196" spans="1:78" hidden="1">
      <c r="A196" s="10"/>
      <c r="B196" s="10"/>
      <c r="C196" s="10"/>
      <c r="D196" s="10"/>
      <c r="E196" s="10"/>
      <c r="F196" s="10"/>
      <c r="G196" s="10"/>
      <c r="H196" s="10"/>
      <c r="I196" s="10"/>
      <c r="J196" s="10"/>
      <c r="K196" s="10"/>
      <c r="L196" s="10"/>
      <c r="M196" s="10"/>
      <c r="N196" s="10"/>
      <c r="O196" s="10"/>
      <c r="P196" s="10"/>
      <c r="Q196" s="10"/>
      <c r="R196" s="10"/>
      <c r="S196" s="31" t="s">
        <v>452</v>
      </c>
      <c r="T196" s="10"/>
      <c r="U196" s="10"/>
      <c r="V196" s="4"/>
      <c r="W196" s="4"/>
      <c r="X196" s="4"/>
      <c r="Y196" s="4"/>
      <c r="Z196" s="4"/>
      <c r="AA196" s="31" t="s">
        <v>452</v>
      </c>
      <c r="AB196" s="4"/>
      <c r="AC196" s="4"/>
      <c r="AD196" s="4"/>
      <c r="AE196" s="4"/>
      <c r="AF196" s="4"/>
      <c r="AG196" s="4"/>
      <c r="AH196" s="4"/>
      <c r="AI196" s="4"/>
      <c r="AJ196" s="4"/>
      <c r="AK196" s="688" t="s">
        <v>453</v>
      </c>
      <c r="AL196" s="688"/>
      <c r="AM196" s="688"/>
      <c r="AN196" s="688"/>
      <c r="AO196" s="688"/>
      <c r="AP196" s="688"/>
      <c r="AQ196" s="688"/>
      <c r="AR196" s="688"/>
      <c r="AS196" s="688"/>
      <c r="AT196" s="688"/>
      <c r="AU196" s="688"/>
      <c r="AV196" s="688"/>
      <c r="AW196" s="688"/>
      <c r="AX196" s="688"/>
      <c r="AY196" s="688"/>
      <c r="AZ196" s="688"/>
      <c r="BA196" s="688"/>
      <c r="BB196" s="688"/>
      <c r="BC196" s="688"/>
      <c r="BD196" s="688"/>
      <c r="BE196" s="688"/>
      <c r="BF196" s="688"/>
      <c r="BG196" s="688"/>
      <c r="BH196" s="688"/>
      <c r="BI196" s="688"/>
      <c r="BJ196" s="688"/>
      <c r="BK196" s="688"/>
      <c r="BL196" s="688"/>
      <c r="BM196" s="688"/>
      <c r="BN196" s="688"/>
      <c r="BO196" s="688"/>
      <c r="BP196" s="688"/>
      <c r="BQ196" s="688"/>
      <c r="BR196" s="688"/>
      <c r="BS196" s="688"/>
      <c r="BT196" s="688"/>
      <c r="BU196" s="688"/>
      <c r="BV196" s="4"/>
      <c r="BW196" s="4"/>
      <c r="BX196" s="4"/>
      <c r="BY196" s="4"/>
      <c r="BZ196" s="4"/>
    </row>
    <row r="197" spans="1:78" hidden="1">
      <c r="A197" s="10"/>
      <c r="B197" s="10"/>
      <c r="C197" s="10"/>
      <c r="D197" s="10"/>
      <c r="E197" s="10"/>
      <c r="F197" s="10"/>
      <c r="G197" s="10"/>
      <c r="H197" s="10"/>
      <c r="I197" s="10"/>
      <c r="J197" s="10"/>
      <c r="K197" s="10"/>
      <c r="L197" s="10"/>
      <c r="M197" s="10"/>
      <c r="N197" s="10"/>
      <c r="O197" s="10"/>
      <c r="P197" s="10"/>
      <c r="Q197" s="10"/>
      <c r="R197" s="10"/>
      <c r="S197" s="31" t="s">
        <v>454</v>
      </c>
      <c r="T197" s="10"/>
      <c r="U197" s="10"/>
      <c r="V197" s="4"/>
      <c r="W197" s="4"/>
      <c r="X197" s="4"/>
      <c r="Y197" s="4"/>
      <c r="Z197" s="4"/>
      <c r="AA197" s="31" t="s">
        <v>454</v>
      </c>
      <c r="AB197" s="4"/>
      <c r="AC197" s="4"/>
      <c r="AD197" s="4"/>
      <c r="AE197" s="4"/>
      <c r="AF197" s="4"/>
      <c r="AG197" s="4"/>
      <c r="AH197" s="4"/>
      <c r="AI197" s="4"/>
      <c r="AJ197" s="4"/>
      <c r="AK197" s="687" t="s">
        <v>455</v>
      </c>
      <c r="AL197" s="688"/>
      <c r="AM197" s="688"/>
      <c r="AN197" s="688"/>
      <c r="AO197" s="688"/>
      <c r="AP197" s="688"/>
      <c r="AQ197" s="688"/>
      <c r="AR197" s="688"/>
      <c r="AS197" s="688"/>
      <c r="AT197" s="688"/>
      <c r="AU197" s="688"/>
      <c r="AV197" s="688"/>
      <c r="AW197" s="688"/>
      <c r="AX197" s="688"/>
      <c r="AY197" s="688"/>
      <c r="AZ197" s="688"/>
      <c r="BA197" s="688"/>
      <c r="BB197" s="688"/>
      <c r="BC197" s="688"/>
      <c r="BD197" s="688"/>
      <c r="BE197" s="688"/>
      <c r="BF197" s="688"/>
      <c r="BG197" s="688"/>
      <c r="BH197" s="688"/>
      <c r="BI197" s="688"/>
      <c r="BJ197" s="688"/>
      <c r="BK197" s="688"/>
      <c r="BL197" s="688"/>
      <c r="BM197" s="688"/>
      <c r="BN197" s="688"/>
      <c r="BO197" s="688"/>
      <c r="BP197" s="688"/>
      <c r="BQ197" s="688"/>
      <c r="BR197" s="688"/>
      <c r="BS197" s="688"/>
      <c r="BT197" s="688"/>
      <c r="BU197" s="688"/>
      <c r="BV197" s="4"/>
      <c r="BW197" s="4"/>
      <c r="BX197" s="4"/>
      <c r="BY197" s="4"/>
      <c r="BZ197" s="4"/>
    </row>
    <row r="198" spans="1:78" hidden="1">
      <c r="A198" s="10"/>
      <c r="B198" s="10"/>
      <c r="C198" s="10"/>
      <c r="D198" s="10"/>
      <c r="E198" s="10"/>
      <c r="F198" s="10"/>
      <c r="G198" s="10"/>
      <c r="H198" s="10"/>
      <c r="I198" s="10"/>
      <c r="J198" s="10"/>
      <c r="K198" s="10"/>
      <c r="L198" s="10"/>
      <c r="M198" s="10"/>
      <c r="N198" s="10"/>
      <c r="O198" s="10"/>
      <c r="P198" s="10"/>
      <c r="Q198" s="10"/>
      <c r="R198" s="10"/>
      <c r="S198" s="31" t="s">
        <v>264</v>
      </c>
      <c r="T198" s="10"/>
      <c r="U198" s="10"/>
      <c r="V198" s="4"/>
      <c r="W198" s="4"/>
      <c r="X198" s="4"/>
      <c r="Y198" s="4"/>
      <c r="Z198" s="4"/>
      <c r="AA198" s="31" t="s">
        <v>264</v>
      </c>
      <c r="AB198" s="4"/>
      <c r="AC198" s="4"/>
      <c r="AD198" s="4"/>
      <c r="AE198" s="4"/>
      <c r="AF198" s="4"/>
      <c r="AG198" s="4"/>
      <c r="AH198" s="4"/>
      <c r="AI198" s="4"/>
      <c r="AJ198" s="4"/>
      <c r="AK198" s="689" t="s">
        <v>265</v>
      </c>
      <c r="AL198" s="689"/>
      <c r="AM198" s="689"/>
      <c r="AN198" s="689"/>
      <c r="AO198" s="689"/>
      <c r="AP198" s="689"/>
      <c r="AQ198" s="689"/>
      <c r="AR198" s="689"/>
      <c r="AS198" s="689"/>
      <c r="AT198" s="689"/>
      <c r="AU198" s="689"/>
      <c r="AV198" s="689"/>
      <c r="AW198" s="689"/>
      <c r="AX198" s="689"/>
      <c r="AY198" s="689"/>
      <c r="AZ198" s="689"/>
      <c r="BA198" s="689"/>
      <c r="BB198" s="689"/>
      <c r="BC198" s="689"/>
      <c r="BD198" s="689"/>
      <c r="BE198" s="689"/>
      <c r="BF198" s="689"/>
      <c r="BG198" s="689"/>
      <c r="BH198" s="689"/>
      <c r="BI198" s="689"/>
      <c r="BJ198" s="689"/>
      <c r="BK198" s="689"/>
      <c r="BL198" s="689"/>
      <c r="BM198" s="689"/>
      <c r="BN198" s="689"/>
      <c r="BO198" s="689"/>
      <c r="BP198" s="689"/>
      <c r="BQ198" s="689"/>
      <c r="BR198" s="689"/>
      <c r="BS198" s="689"/>
      <c r="BT198" s="689"/>
      <c r="BU198" s="689"/>
      <c r="BV198" s="4"/>
      <c r="BW198" s="4"/>
      <c r="BX198" s="4"/>
      <c r="BY198" s="4"/>
      <c r="BZ198" s="4"/>
    </row>
    <row r="199" spans="1:78" hidden="1">
      <c r="A199" s="10"/>
      <c r="B199" s="10"/>
      <c r="C199" s="10"/>
      <c r="D199" s="10"/>
      <c r="E199" s="10"/>
      <c r="F199" s="10"/>
      <c r="G199" s="10"/>
      <c r="H199" s="10"/>
      <c r="I199" s="10"/>
      <c r="J199" s="10"/>
      <c r="K199" s="10"/>
      <c r="L199" s="10"/>
      <c r="M199" s="10"/>
      <c r="N199" s="10"/>
      <c r="O199" s="10"/>
      <c r="P199" s="10"/>
      <c r="Q199" s="10"/>
      <c r="R199" s="10"/>
      <c r="S199" s="10"/>
      <c r="T199" s="10"/>
      <c r="U199" s="10"/>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hidden="1">
      <c r="A200" s="10"/>
      <c r="B200" s="10"/>
      <c r="C200" s="10"/>
      <c r="D200" s="10"/>
      <c r="E200" s="10"/>
      <c r="F200" s="10"/>
      <c r="G200" s="10"/>
      <c r="H200" s="10"/>
      <c r="I200" s="10"/>
      <c r="J200" s="10"/>
      <c r="K200" s="10"/>
      <c r="L200" s="10"/>
      <c r="M200" s="10"/>
      <c r="N200" s="10"/>
      <c r="O200" s="10"/>
      <c r="P200" s="10"/>
      <c r="Q200" s="10"/>
      <c r="R200" s="10"/>
      <c r="S200" s="4"/>
      <c r="T200" s="25"/>
      <c r="U200" s="25"/>
      <c r="V200" s="25"/>
      <c r="W200" s="25"/>
      <c r="X200" s="25"/>
      <c r="Y200" s="25"/>
      <c r="Z200" s="25"/>
      <c r="AA200" s="25"/>
      <c r="AB200" s="25"/>
      <c r="AC200" s="25"/>
      <c r="AD200" s="25"/>
      <c r="AE200" s="25"/>
      <c r="AF200" s="25"/>
      <c r="AG200" s="25"/>
      <c r="AH200" s="25"/>
      <c r="AI200" s="25"/>
      <c r="AJ200" s="25"/>
      <c r="AK200" s="25"/>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hidden="1">
      <c r="A201" s="4"/>
      <c r="B201" s="4"/>
      <c r="C201" s="10"/>
      <c r="D201" s="10"/>
      <c r="E201" s="10"/>
      <c r="F201" s="10"/>
      <c r="G201" s="10"/>
      <c r="H201" s="10"/>
      <c r="I201" s="10"/>
      <c r="J201" s="10"/>
      <c r="K201" s="10"/>
      <c r="L201" s="10"/>
      <c r="M201" s="10"/>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row>
    <row r="202" spans="1:78" hidden="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row>
    <row r="203" spans="1:78" ht="14.5" hidden="1">
      <c r="A203" s="4"/>
      <c r="B203" s="4"/>
      <c r="C203" s="4"/>
      <c r="D203" s="4"/>
      <c r="E203" s="4"/>
      <c r="F203" s="4"/>
      <c r="G203" s="4"/>
      <c r="H203" s="4"/>
      <c r="I203" s="4"/>
      <c r="J203" s="4"/>
      <c r="K203" s="4"/>
      <c r="L203" s="4"/>
      <c r="M203" s="4"/>
      <c r="N203" s="790" t="s">
        <v>639</v>
      </c>
      <c r="O203" s="791"/>
      <c r="P203" s="791"/>
      <c r="Q203" s="791"/>
      <c r="R203" s="791"/>
      <c r="S203" s="791"/>
      <c r="T203" s="791"/>
      <c r="U203" s="791"/>
      <c r="V203" s="791"/>
      <c r="W203" s="791"/>
      <c r="X203" s="791"/>
      <c r="Y203" s="791"/>
      <c r="Z203" s="791"/>
      <c r="AA203" s="791"/>
      <c r="AB203" s="791"/>
      <c r="AC203" s="791"/>
      <c r="AD203" s="791"/>
      <c r="AE203" s="792"/>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row>
    <row r="204" spans="1:78" ht="14.5" hidden="1">
      <c r="A204" s="4"/>
      <c r="B204" s="4"/>
      <c r="C204" s="790" t="s">
        <v>639</v>
      </c>
      <c r="D204" s="791"/>
      <c r="E204" s="791"/>
      <c r="F204" s="791"/>
      <c r="G204" s="791"/>
      <c r="H204" s="791"/>
      <c r="I204" s="792"/>
      <c r="J204" s="103"/>
      <c r="K204" s="103"/>
      <c r="L204" s="103"/>
      <c r="M204" s="103"/>
      <c r="N204" s="116" t="s">
        <v>646</v>
      </c>
      <c r="O204" s="103"/>
      <c r="P204" s="103"/>
      <c r="Q204" s="103"/>
      <c r="R204" s="103"/>
      <c r="S204" s="103"/>
      <c r="T204" s="103"/>
      <c r="U204" s="103"/>
      <c r="V204" s="116"/>
      <c r="W204" s="116"/>
      <c r="X204" s="116"/>
      <c r="Y204" s="116"/>
      <c r="Z204" s="116"/>
      <c r="AA204" s="116"/>
      <c r="AB204" s="116"/>
      <c r="AC204" s="116"/>
      <c r="AD204" s="116"/>
      <c r="AE204" s="116"/>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row>
    <row r="205" spans="1:78" ht="14.5" hidden="1">
      <c r="A205" s="4"/>
      <c r="B205" s="4"/>
      <c r="C205" s="5" t="s">
        <v>644</v>
      </c>
      <c r="D205" s="103"/>
      <c r="E205" s="103"/>
      <c r="F205" s="103"/>
      <c r="G205" s="103"/>
      <c r="H205" s="103"/>
      <c r="I205" s="103"/>
      <c r="J205" s="103"/>
      <c r="K205" s="103"/>
      <c r="L205" s="103"/>
      <c r="M205" s="103"/>
      <c r="N205" s="116" t="s">
        <v>645</v>
      </c>
      <c r="O205" s="103"/>
      <c r="P205" s="103"/>
      <c r="Q205" s="103"/>
      <c r="R205" s="103"/>
      <c r="S205" s="103"/>
      <c r="T205" s="103"/>
      <c r="U205" s="103"/>
      <c r="V205" s="116"/>
      <c r="W205" s="116"/>
      <c r="X205" s="116"/>
      <c r="Y205" s="116"/>
      <c r="Z205" s="116"/>
      <c r="AA205" s="116"/>
      <c r="AB205" s="116"/>
      <c r="AC205" s="116"/>
      <c r="AD205" s="116"/>
      <c r="AE205" s="116"/>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row>
    <row r="206" spans="1:78" ht="14.5" hidden="1">
      <c r="A206" s="4"/>
      <c r="B206" s="4"/>
      <c r="C206" s="309" t="s">
        <v>637</v>
      </c>
      <c r="D206" s="103"/>
      <c r="E206" s="103"/>
      <c r="F206" s="103"/>
      <c r="G206" s="103"/>
      <c r="H206" s="103"/>
      <c r="I206" s="103"/>
      <c r="J206" s="103"/>
      <c r="K206" s="103"/>
      <c r="L206" s="103"/>
      <c r="M206" s="103"/>
      <c r="N206" s="321" t="s">
        <v>640</v>
      </c>
      <c r="O206" s="103"/>
      <c r="P206" s="103"/>
      <c r="Q206" s="103"/>
      <c r="R206" s="103"/>
      <c r="S206" s="103"/>
      <c r="T206" s="103"/>
      <c r="U206" s="103"/>
      <c r="V206" s="116"/>
      <c r="W206" s="116"/>
      <c r="X206" s="116"/>
      <c r="Y206" s="116"/>
      <c r="Z206" s="116"/>
      <c r="AA206" s="116"/>
      <c r="AB206" s="116"/>
      <c r="AC206" s="116"/>
      <c r="AD206" s="116"/>
      <c r="AE206" s="116"/>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row>
    <row r="207" spans="1:78" ht="14.5" hidden="1">
      <c r="A207" s="4"/>
      <c r="B207" s="4"/>
      <c r="C207" s="309" t="s">
        <v>589</v>
      </c>
      <c r="D207" s="103"/>
      <c r="E207" s="103"/>
      <c r="F207" s="103"/>
      <c r="G207" s="103"/>
      <c r="H207" s="103"/>
      <c r="I207" s="103"/>
      <c r="J207" s="103"/>
      <c r="K207" s="103"/>
      <c r="L207" s="103"/>
      <c r="M207" s="103"/>
      <c r="N207" s="321" t="s">
        <v>643</v>
      </c>
      <c r="O207" s="103"/>
      <c r="P207" s="103"/>
      <c r="Q207" s="103"/>
      <c r="R207" s="103"/>
      <c r="S207" s="103"/>
      <c r="T207" s="103"/>
      <c r="U207" s="103"/>
      <c r="V207" s="116"/>
      <c r="W207" s="116"/>
      <c r="X207" s="116"/>
      <c r="Y207" s="116"/>
      <c r="Z207" s="116"/>
      <c r="AA207" s="116"/>
      <c r="AB207" s="116"/>
      <c r="AC207" s="116"/>
      <c r="AD207" s="116"/>
      <c r="AE207" s="116"/>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row>
    <row r="208" spans="1:78" ht="14.5" hidden="1">
      <c r="A208" s="4"/>
      <c r="B208" s="4"/>
      <c r="C208" s="309" t="s">
        <v>586</v>
      </c>
      <c r="D208" s="103"/>
      <c r="E208" s="103"/>
      <c r="F208" s="103"/>
      <c r="G208" s="103"/>
      <c r="H208" s="103"/>
      <c r="I208" s="103"/>
      <c r="J208" s="103"/>
      <c r="K208" s="103"/>
      <c r="L208" s="103"/>
      <c r="M208" s="103"/>
      <c r="N208" s="321" t="s">
        <v>641</v>
      </c>
      <c r="O208" s="103"/>
      <c r="P208" s="103"/>
      <c r="Q208" s="103"/>
      <c r="R208" s="103"/>
      <c r="S208" s="103"/>
      <c r="T208" s="103"/>
      <c r="U208" s="103"/>
      <c r="V208" s="116"/>
      <c r="W208" s="116"/>
      <c r="X208" s="116"/>
      <c r="Y208" s="116"/>
      <c r="Z208" s="116"/>
      <c r="AA208" s="116"/>
      <c r="AB208" s="116"/>
      <c r="AC208" s="116"/>
      <c r="AD208" s="116"/>
      <c r="AE208" s="116"/>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row>
    <row r="209" spans="1:73" ht="14.5" hidden="1">
      <c r="A209" s="4"/>
      <c r="B209" s="4"/>
      <c r="C209" s="309" t="s">
        <v>638</v>
      </c>
      <c r="D209" s="103"/>
      <c r="E209" s="103"/>
      <c r="F209" s="103"/>
      <c r="G209" s="103"/>
      <c r="H209" s="103"/>
      <c r="I209" s="103"/>
      <c r="J209" s="103"/>
      <c r="K209" s="103"/>
      <c r="L209" s="103"/>
      <c r="M209" s="103"/>
      <c r="N209" s="321" t="s">
        <v>642</v>
      </c>
      <c r="O209" s="103"/>
      <c r="P209" s="103"/>
      <c r="Q209" s="103"/>
      <c r="R209" s="103"/>
      <c r="S209" s="103"/>
      <c r="T209" s="103"/>
      <c r="U209" s="103"/>
      <c r="V209" s="116"/>
      <c r="W209" s="116"/>
      <c r="X209" s="116"/>
      <c r="Y209" s="116"/>
      <c r="Z209" s="116"/>
      <c r="AA209" s="116"/>
      <c r="AB209" s="116"/>
      <c r="AC209" s="116"/>
      <c r="AD209" s="116"/>
      <c r="AE209" s="116"/>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row>
    <row r="210" spans="1:73" ht="14.5" hidden="1">
      <c r="A210" s="4"/>
      <c r="B210" s="4"/>
      <c r="D210" s="322"/>
      <c r="E210" s="103"/>
      <c r="F210" s="103"/>
      <c r="G210" s="103"/>
      <c r="H210" s="103"/>
      <c r="I210" s="103"/>
      <c r="J210" s="103"/>
      <c r="K210" s="103"/>
      <c r="L210" s="103"/>
      <c r="M210" s="103"/>
      <c r="N210" s="4"/>
      <c r="O210" s="4"/>
      <c r="P210" s="4"/>
      <c r="Q210" s="4"/>
      <c r="R210" s="4"/>
      <c r="S210" s="4"/>
      <c r="T210" s="4"/>
      <c r="U210" s="4"/>
      <c r="V210" s="4"/>
      <c r="W210" s="4"/>
      <c r="X210" s="4"/>
      <c r="Y210" s="4"/>
      <c r="Z210" s="4"/>
      <c r="AA210" s="4"/>
      <c r="AB210" s="4"/>
      <c r="AC210" s="4"/>
      <c r="AD210" s="4"/>
      <c r="AE210" s="4"/>
      <c r="AF210" s="4"/>
      <c r="AG210" s="4"/>
      <c r="AH210" s="4"/>
      <c r="AI210" s="4"/>
      <c r="AJ210" s="4"/>
      <c r="AK210" s="4"/>
      <c r="BD210" s="4"/>
      <c r="BE210" s="4"/>
      <c r="BF210" s="4"/>
      <c r="BG210" s="4"/>
      <c r="BH210" s="4"/>
      <c r="BI210" s="4"/>
      <c r="BJ210" s="4"/>
      <c r="BK210" s="4"/>
      <c r="BL210" s="4"/>
      <c r="BM210" s="4"/>
      <c r="BN210" s="4"/>
      <c r="BO210" s="4"/>
      <c r="BP210" s="4"/>
      <c r="BQ210" s="4"/>
      <c r="BR210" s="4"/>
      <c r="BS210" s="4"/>
      <c r="BT210" s="4"/>
      <c r="BU210" s="4"/>
    </row>
    <row r="211" spans="1:73" ht="14.5" hidden="1">
      <c r="A211" s="4"/>
      <c r="B211" s="4"/>
      <c r="C211" s="116"/>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BD211" s="4"/>
      <c r="BE211" s="4"/>
      <c r="BF211" s="4"/>
      <c r="BG211" s="4"/>
      <c r="BH211" s="4"/>
      <c r="BI211" s="4"/>
      <c r="BJ211" s="4"/>
      <c r="BK211" s="4"/>
      <c r="BL211" s="4"/>
      <c r="BM211" s="4"/>
      <c r="BN211" s="4"/>
      <c r="BO211" s="4"/>
      <c r="BP211" s="4"/>
      <c r="BQ211" s="4"/>
      <c r="BR211" s="4"/>
      <c r="BS211" s="4"/>
      <c r="BT211" s="4"/>
      <c r="BU211" s="4"/>
    </row>
    <row r="212" spans="1:7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BD212" s="4"/>
      <c r="BE212" s="4"/>
      <c r="BF212" s="4"/>
      <c r="BG212" s="4"/>
      <c r="BH212" s="4"/>
      <c r="BI212" s="4"/>
      <c r="BJ212" s="4"/>
      <c r="BK212" s="4"/>
      <c r="BL212" s="4"/>
      <c r="BM212" s="4"/>
      <c r="BN212" s="4"/>
      <c r="BO212" s="4"/>
      <c r="BP212" s="4"/>
      <c r="BQ212" s="4"/>
      <c r="BR212" s="4"/>
      <c r="BS212" s="4"/>
      <c r="BT212" s="4"/>
      <c r="BU212" s="4"/>
    </row>
    <row r="213" spans="1:7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BD213" s="4"/>
      <c r="BE213" s="4"/>
      <c r="BF213" s="4"/>
      <c r="BG213" s="4"/>
      <c r="BH213" s="4"/>
      <c r="BI213" s="4"/>
      <c r="BJ213" s="4"/>
      <c r="BK213" s="4"/>
      <c r="BL213" s="4"/>
      <c r="BM213" s="4"/>
      <c r="BN213" s="4"/>
      <c r="BO213" s="4"/>
      <c r="BP213" s="4"/>
      <c r="BQ213" s="4"/>
      <c r="BR213" s="4"/>
      <c r="BS213" s="4"/>
      <c r="BT213" s="4"/>
      <c r="BU213" s="4"/>
    </row>
    <row r="214" spans="1:7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BD214" s="4"/>
      <c r="BE214" s="4"/>
      <c r="BF214" s="4"/>
      <c r="BG214" s="4"/>
      <c r="BH214" s="4"/>
      <c r="BI214" s="4"/>
      <c r="BJ214" s="4"/>
      <c r="BK214" s="4"/>
      <c r="BL214" s="4"/>
      <c r="BM214" s="4"/>
      <c r="BN214" s="4"/>
      <c r="BO214" s="4"/>
      <c r="BP214" s="4"/>
      <c r="BQ214" s="4"/>
      <c r="BR214" s="4"/>
      <c r="BS214" s="4"/>
      <c r="BT214" s="4"/>
      <c r="BU214" s="4"/>
    </row>
    <row r="215" spans="1:7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BD215" s="4"/>
      <c r="BE215" s="4"/>
      <c r="BF215" s="4"/>
      <c r="BG215" s="4"/>
      <c r="BH215" s="4"/>
      <c r="BI215" s="4"/>
      <c r="BJ215" s="4"/>
      <c r="BK215" s="4"/>
      <c r="BL215" s="4"/>
      <c r="BM215" s="4"/>
      <c r="BN215" s="4"/>
      <c r="BO215" s="4"/>
      <c r="BP215" s="4"/>
      <c r="BQ215" s="4"/>
      <c r="BR215" s="4"/>
      <c r="BS215" s="4"/>
      <c r="BT215" s="4"/>
      <c r="BU215" s="4"/>
    </row>
    <row r="216" spans="1:7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BD216" s="4"/>
      <c r="BE216" s="4"/>
      <c r="BF216" s="4"/>
      <c r="BG216" s="4"/>
      <c r="BH216" s="4"/>
      <c r="BI216" s="4"/>
      <c r="BJ216" s="4"/>
      <c r="BK216" s="4"/>
      <c r="BL216" s="4"/>
      <c r="BM216" s="4"/>
      <c r="BN216" s="4"/>
      <c r="BO216" s="4"/>
      <c r="BP216" s="4"/>
      <c r="BQ216" s="4"/>
      <c r="BR216" s="4"/>
      <c r="BS216" s="4"/>
      <c r="BT216" s="4"/>
      <c r="BU216" s="4"/>
    </row>
    <row r="217" spans="1:7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BD217" s="4"/>
      <c r="BE217" s="4"/>
      <c r="BF217" s="4"/>
      <c r="BG217" s="4"/>
      <c r="BH217" s="4"/>
      <c r="BI217" s="4"/>
      <c r="BJ217" s="4"/>
      <c r="BK217" s="4"/>
      <c r="BL217" s="4"/>
      <c r="BM217" s="4"/>
      <c r="BN217" s="4"/>
      <c r="BO217" s="4"/>
      <c r="BP217" s="4"/>
      <c r="BQ217" s="4"/>
      <c r="BR217" s="4"/>
      <c r="BS217" s="4"/>
      <c r="BT217" s="4"/>
      <c r="BU217" s="4"/>
    </row>
    <row r="218" spans="1:7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BD218" s="4"/>
      <c r="BE218" s="4"/>
      <c r="BF218" s="4"/>
      <c r="BG218" s="4"/>
      <c r="BH218" s="4"/>
      <c r="BI218" s="4"/>
      <c r="BJ218" s="4"/>
      <c r="BK218" s="4"/>
      <c r="BL218" s="4"/>
      <c r="BM218" s="4"/>
      <c r="BN218" s="4"/>
      <c r="BO218" s="4"/>
      <c r="BP218" s="4"/>
      <c r="BQ218" s="4"/>
      <c r="BR218" s="4"/>
      <c r="BS218" s="4"/>
      <c r="BT218" s="4"/>
      <c r="BU218" s="4"/>
    </row>
    <row r="219" spans="1:7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BD219" s="4"/>
      <c r="BE219" s="4"/>
      <c r="BF219" s="4"/>
      <c r="BG219" s="4"/>
      <c r="BH219" s="4"/>
      <c r="BI219" s="4"/>
      <c r="BJ219" s="4"/>
      <c r="BK219" s="4"/>
      <c r="BL219" s="4"/>
      <c r="BM219" s="4"/>
      <c r="BN219" s="4"/>
      <c r="BO219" s="4"/>
      <c r="BP219" s="4"/>
      <c r="BQ219" s="4"/>
      <c r="BR219" s="4"/>
      <c r="BS219" s="4"/>
      <c r="BT219" s="4"/>
      <c r="BU219" s="4"/>
    </row>
    <row r="220" spans="1:7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BD220" s="4"/>
      <c r="BE220" s="4"/>
      <c r="BF220" s="4"/>
      <c r="BG220" s="4"/>
      <c r="BH220" s="4"/>
      <c r="BI220" s="4"/>
      <c r="BJ220" s="4"/>
      <c r="BK220" s="4"/>
      <c r="BL220" s="4"/>
      <c r="BM220" s="4"/>
      <c r="BN220" s="4"/>
      <c r="BO220" s="4"/>
      <c r="BP220" s="4"/>
      <c r="BQ220" s="4"/>
      <c r="BR220" s="4"/>
      <c r="BS220" s="4"/>
      <c r="BT220" s="4"/>
      <c r="BU220" s="4"/>
    </row>
    <row r="221" spans="1:7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BD221" s="4"/>
      <c r="BE221" s="4"/>
      <c r="BF221" s="4"/>
      <c r="BG221" s="4"/>
      <c r="BH221" s="4"/>
      <c r="BI221" s="4"/>
      <c r="BJ221" s="4"/>
      <c r="BK221" s="4"/>
      <c r="BL221" s="4"/>
      <c r="BM221" s="4"/>
      <c r="BN221" s="4"/>
      <c r="BO221" s="4"/>
      <c r="BP221" s="4"/>
      <c r="BQ221" s="4"/>
      <c r="BR221" s="4"/>
      <c r="BS221" s="4"/>
      <c r="BT221" s="4"/>
      <c r="BU221" s="4"/>
    </row>
    <row r="222" spans="1:7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BD222" s="4"/>
      <c r="BE222" s="4"/>
      <c r="BF222" s="4"/>
      <c r="BG222" s="4"/>
      <c r="BH222" s="4"/>
      <c r="BI222" s="4"/>
      <c r="BJ222" s="4"/>
      <c r="BK222" s="4"/>
      <c r="BL222" s="4"/>
      <c r="BM222" s="4"/>
      <c r="BN222" s="4"/>
      <c r="BO222" s="4"/>
      <c r="BP222" s="4"/>
      <c r="BQ222" s="4"/>
      <c r="BR222" s="4"/>
      <c r="BS222" s="4"/>
      <c r="BT222" s="4"/>
      <c r="BU222" s="4"/>
    </row>
    <row r="223" spans="1:7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BD223" s="4"/>
      <c r="BE223" s="4"/>
      <c r="BF223" s="4"/>
      <c r="BG223" s="4"/>
      <c r="BH223" s="4"/>
      <c r="BI223" s="4"/>
      <c r="BJ223" s="4"/>
      <c r="BK223" s="4"/>
      <c r="BL223" s="4"/>
      <c r="BM223" s="4"/>
      <c r="BN223" s="4"/>
      <c r="BO223" s="4"/>
      <c r="BP223" s="4"/>
      <c r="BQ223" s="4"/>
      <c r="BR223" s="4"/>
      <c r="BS223" s="4"/>
      <c r="BT223" s="4"/>
      <c r="BU223" s="4"/>
    </row>
    <row r="224" spans="1:7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BD224" s="4"/>
      <c r="BE224" s="4"/>
      <c r="BF224" s="4"/>
      <c r="BG224" s="4"/>
      <c r="BH224" s="4"/>
      <c r="BI224" s="4"/>
      <c r="BJ224" s="4"/>
      <c r="BK224" s="4"/>
      <c r="BL224" s="4"/>
      <c r="BM224" s="4"/>
      <c r="BN224" s="4"/>
      <c r="BO224" s="4"/>
      <c r="BP224" s="4"/>
      <c r="BQ224" s="4"/>
      <c r="BR224" s="4"/>
      <c r="BS224" s="4"/>
      <c r="BT224" s="4"/>
      <c r="BU224" s="4"/>
    </row>
    <row r="225" spans="1:7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BD225" s="4"/>
      <c r="BE225" s="4"/>
      <c r="BF225" s="4"/>
      <c r="BG225" s="4"/>
      <c r="BH225" s="4"/>
      <c r="BI225" s="4"/>
      <c r="BJ225" s="4"/>
      <c r="BK225" s="4"/>
      <c r="BL225" s="4"/>
      <c r="BM225" s="4"/>
      <c r="BN225" s="4"/>
      <c r="BO225" s="4"/>
      <c r="BP225" s="4"/>
      <c r="BQ225" s="4"/>
      <c r="BR225" s="4"/>
      <c r="BS225" s="4"/>
      <c r="BT225" s="4"/>
      <c r="BU225" s="4"/>
    </row>
    <row r="226" spans="1:7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BD226" s="4"/>
      <c r="BE226" s="4"/>
      <c r="BF226" s="4"/>
      <c r="BG226" s="4"/>
      <c r="BH226" s="4"/>
      <c r="BI226" s="4"/>
      <c r="BJ226" s="4"/>
      <c r="BK226" s="4"/>
      <c r="BL226" s="4"/>
      <c r="BM226" s="4"/>
      <c r="BN226" s="4"/>
      <c r="BO226" s="4"/>
      <c r="BP226" s="4"/>
      <c r="BQ226" s="4"/>
      <c r="BR226" s="4"/>
      <c r="BS226" s="4"/>
      <c r="BT226" s="4"/>
      <c r="BU226" s="4"/>
    </row>
    <row r="227" spans="1:7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BD227" s="4"/>
      <c r="BE227" s="4"/>
      <c r="BF227" s="4"/>
      <c r="BG227" s="4"/>
      <c r="BH227" s="4"/>
      <c r="BI227" s="4"/>
      <c r="BJ227" s="4"/>
      <c r="BK227" s="4"/>
      <c r="BL227" s="4"/>
      <c r="BM227" s="4"/>
      <c r="BN227" s="4"/>
      <c r="BO227" s="4"/>
      <c r="BP227" s="4"/>
      <c r="BQ227" s="4"/>
      <c r="BR227" s="4"/>
      <c r="BS227" s="4"/>
      <c r="BT227" s="4"/>
      <c r="BU227" s="4"/>
    </row>
    <row r="228" spans="1:7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BD228" s="4"/>
      <c r="BE228" s="4"/>
      <c r="BF228" s="4"/>
      <c r="BG228" s="4"/>
      <c r="BH228" s="4"/>
      <c r="BI228" s="4"/>
      <c r="BJ228" s="4"/>
      <c r="BK228" s="4"/>
      <c r="BL228" s="4"/>
      <c r="BM228" s="4"/>
      <c r="BN228" s="4"/>
      <c r="BO228" s="4"/>
      <c r="BP228" s="4"/>
      <c r="BQ228" s="4"/>
      <c r="BR228" s="4"/>
      <c r="BS228" s="4"/>
      <c r="BT228" s="4"/>
      <c r="BU228" s="4"/>
    </row>
    <row r="229" spans="1:7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BD229" s="4"/>
      <c r="BE229" s="4"/>
      <c r="BF229" s="4"/>
      <c r="BG229" s="4"/>
      <c r="BH229" s="4"/>
      <c r="BI229" s="4"/>
      <c r="BJ229" s="4"/>
      <c r="BK229" s="4"/>
      <c r="BL229" s="4"/>
      <c r="BM229" s="4"/>
      <c r="BN229" s="4"/>
      <c r="BO229" s="4"/>
      <c r="BP229" s="4"/>
      <c r="BQ229" s="4"/>
      <c r="BR229" s="4"/>
      <c r="BS229" s="4"/>
      <c r="BT229" s="4"/>
      <c r="BU229" s="4"/>
    </row>
    <row r="230" spans="1:7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BD230" s="4"/>
      <c r="BE230" s="4"/>
      <c r="BF230" s="4"/>
      <c r="BG230" s="4"/>
      <c r="BH230" s="4"/>
      <c r="BI230" s="4"/>
      <c r="BJ230" s="4"/>
      <c r="BK230" s="4"/>
      <c r="BL230" s="4"/>
      <c r="BM230" s="4"/>
      <c r="BN230" s="4"/>
      <c r="BO230" s="4"/>
      <c r="BP230" s="4"/>
      <c r="BQ230" s="4"/>
      <c r="BR230" s="4"/>
      <c r="BS230" s="4"/>
      <c r="BT230" s="4"/>
      <c r="BU230" s="4"/>
    </row>
    <row r="231" spans="1:7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BD231" s="4"/>
      <c r="BE231" s="4"/>
      <c r="BF231" s="4"/>
      <c r="BG231" s="4"/>
      <c r="BH231" s="4"/>
      <c r="BI231" s="4"/>
      <c r="BJ231" s="4"/>
      <c r="BK231" s="4"/>
      <c r="BL231" s="4"/>
      <c r="BM231" s="4"/>
      <c r="BN231" s="4"/>
      <c r="BO231" s="4"/>
      <c r="BP231" s="4"/>
      <c r="BQ231" s="4"/>
      <c r="BR231" s="4"/>
      <c r="BS231" s="4"/>
      <c r="BT231" s="4"/>
      <c r="BU231" s="4"/>
    </row>
    <row r="232" spans="1:7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BD232" s="4"/>
      <c r="BE232" s="4"/>
      <c r="BF232" s="4"/>
      <c r="BG232" s="4"/>
      <c r="BH232" s="4"/>
      <c r="BI232" s="4"/>
      <c r="BJ232" s="4"/>
      <c r="BK232" s="4"/>
      <c r="BL232" s="4"/>
      <c r="BM232" s="4"/>
      <c r="BN232" s="4"/>
      <c r="BO232" s="4"/>
      <c r="BP232" s="4"/>
      <c r="BQ232" s="4"/>
      <c r="BR232" s="4"/>
      <c r="BS232" s="4"/>
      <c r="BT232" s="4"/>
      <c r="BU232" s="4"/>
    </row>
    <row r="233" spans="1:7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BD233" s="4"/>
      <c r="BE233" s="4"/>
      <c r="BF233" s="4"/>
      <c r="BG233" s="4"/>
      <c r="BH233" s="4"/>
      <c r="BI233" s="4"/>
      <c r="BJ233" s="4"/>
      <c r="BK233" s="4"/>
      <c r="BL233" s="4"/>
      <c r="BM233" s="4"/>
      <c r="BN233" s="4"/>
      <c r="BO233" s="4"/>
      <c r="BP233" s="4"/>
      <c r="BQ233" s="4"/>
      <c r="BR233" s="4"/>
      <c r="BS233" s="4"/>
      <c r="BT233" s="4"/>
      <c r="BU233" s="4"/>
    </row>
    <row r="234" spans="1:7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BD234" s="4"/>
      <c r="BE234" s="4"/>
      <c r="BF234" s="4"/>
      <c r="BG234" s="4"/>
      <c r="BH234" s="4"/>
      <c r="BI234" s="4"/>
      <c r="BJ234" s="4"/>
      <c r="BK234" s="4"/>
      <c r="BL234" s="4"/>
      <c r="BM234" s="4"/>
      <c r="BN234" s="4"/>
      <c r="BO234" s="4"/>
      <c r="BP234" s="4"/>
      <c r="BQ234" s="4"/>
      <c r="BR234" s="4"/>
      <c r="BS234" s="4"/>
      <c r="BT234" s="4"/>
      <c r="BU234" s="4"/>
    </row>
    <row r="235" spans="1:7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BD235" s="4"/>
      <c r="BE235" s="4"/>
      <c r="BF235" s="4"/>
      <c r="BG235" s="4"/>
      <c r="BH235" s="4"/>
      <c r="BI235" s="4"/>
      <c r="BJ235" s="4"/>
      <c r="BK235" s="4"/>
      <c r="BL235" s="4"/>
      <c r="BM235" s="4"/>
      <c r="BN235" s="4"/>
      <c r="BO235" s="4"/>
      <c r="BP235" s="4"/>
      <c r="BQ235" s="4"/>
      <c r="BR235" s="4"/>
      <c r="BS235" s="4"/>
      <c r="BT235" s="4"/>
      <c r="BU235" s="4"/>
    </row>
    <row r="236" spans="1:7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BD236" s="4"/>
      <c r="BE236" s="4"/>
      <c r="BF236" s="4"/>
      <c r="BG236" s="4"/>
      <c r="BH236" s="4"/>
      <c r="BI236" s="4"/>
      <c r="BJ236" s="4"/>
      <c r="BK236" s="4"/>
      <c r="BL236" s="4"/>
      <c r="BM236" s="4"/>
      <c r="BN236" s="4"/>
      <c r="BO236" s="4"/>
      <c r="BP236" s="4"/>
      <c r="BQ236" s="4"/>
      <c r="BR236" s="4"/>
      <c r="BS236" s="4"/>
      <c r="BT236" s="4"/>
      <c r="BU236" s="4"/>
    </row>
    <row r="237" spans="1:7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BD237" s="4"/>
      <c r="BE237" s="4"/>
      <c r="BF237" s="4"/>
      <c r="BG237" s="4"/>
      <c r="BH237" s="4"/>
      <c r="BI237" s="4"/>
      <c r="BJ237" s="4"/>
      <c r="BK237" s="4"/>
      <c r="BL237" s="4"/>
      <c r="BM237" s="4"/>
      <c r="BN237" s="4"/>
      <c r="BO237" s="4"/>
      <c r="BP237" s="4"/>
      <c r="BQ237" s="4"/>
      <c r="BR237" s="4"/>
      <c r="BS237" s="4"/>
      <c r="BT237" s="4"/>
      <c r="BU237" s="4"/>
    </row>
    <row r="238" spans="1:7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BD238" s="4"/>
      <c r="BE238" s="4"/>
      <c r="BF238" s="4"/>
      <c r="BG238" s="4"/>
      <c r="BH238" s="4"/>
      <c r="BI238" s="4"/>
      <c r="BJ238" s="4"/>
      <c r="BK238" s="4"/>
      <c r="BL238" s="4"/>
      <c r="BM238" s="4"/>
      <c r="BN238" s="4"/>
      <c r="BO238" s="4"/>
      <c r="BP238" s="4"/>
      <c r="BQ238" s="4"/>
      <c r="BR238" s="4"/>
      <c r="BS238" s="4"/>
      <c r="BT238" s="4"/>
      <c r="BU238" s="4"/>
    </row>
    <row r="239" spans="1:7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BD239" s="4"/>
      <c r="BE239" s="4"/>
      <c r="BF239" s="4"/>
      <c r="BG239" s="4"/>
      <c r="BH239" s="4"/>
      <c r="BI239" s="4"/>
      <c r="BJ239" s="4"/>
      <c r="BK239" s="4"/>
      <c r="BL239" s="4"/>
      <c r="BM239" s="4"/>
      <c r="BN239" s="4"/>
      <c r="BO239" s="4"/>
      <c r="BP239" s="4"/>
      <c r="BQ239" s="4"/>
      <c r="BR239" s="4"/>
      <c r="BS239" s="4"/>
      <c r="BT239" s="4"/>
      <c r="BU239" s="4"/>
    </row>
    <row r="240" spans="1:7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BD240" s="4"/>
      <c r="BE240" s="4"/>
      <c r="BF240" s="4"/>
      <c r="BG240" s="4"/>
      <c r="BH240" s="4"/>
      <c r="BI240" s="4"/>
      <c r="BJ240" s="4"/>
      <c r="BK240" s="4"/>
      <c r="BL240" s="4"/>
      <c r="BM240" s="4"/>
      <c r="BN240" s="4"/>
      <c r="BO240" s="4"/>
      <c r="BP240" s="4"/>
      <c r="BQ240" s="4"/>
      <c r="BR240" s="4"/>
      <c r="BS240" s="4"/>
      <c r="BT240" s="4"/>
      <c r="BU240" s="4"/>
    </row>
    <row r="241" spans="1:7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BD241" s="4"/>
      <c r="BE241" s="4"/>
      <c r="BF241" s="4"/>
      <c r="BG241" s="4"/>
      <c r="BH241" s="4"/>
      <c r="BI241" s="4"/>
      <c r="BJ241" s="4"/>
      <c r="BK241" s="4"/>
      <c r="BL241" s="4"/>
      <c r="BM241" s="4"/>
      <c r="BN241" s="4"/>
      <c r="BO241" s="4"/>
      <c r="BP241" s="4"/>
      <c r="BQ241" s="4"/>
      <c r="BR241" s="4"/>
      <c r="BS241" s="4"/>
      <c r="BT241" s="4"/>
      <c r="BU241" s="4"/>
    </row>
    <row r="242" spans="1:7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BD242" s="4"/>
      <c r="BE242" s="4"/>
      <c r="BF242" s="4"/>
      <c r="BG242" s="4"/>
      <c r="BH242" s="4"/>
      <c r="BI242" s="4"/>
      <c r="BJ242" s="4"/>
      <c r="BK242" s="4"/>
      <c r="BL242" s="4"/>
      <c r="BM242" s="4"/>
      <c r="BN242" s="4"/>
      <c r="BO242" s="4"/>
      <c r="BP242" s="4"/>
      <c r="BQ242" s="4"/>
      <c r="BR242" s="4"/>
      <c r="BS242" s="4"/>
      <c r="BT242" s="4"/>
      <c r="BU242" s="4"/>
    </row>
    <row r="243" spans="1:73">
      <c r="A243" s="4"/>
      <c r="B243" s="4"/>
      <c r="C243" s="4"/>
      <c r="D243" s="4"/>
      <c r="E243" s="4"/>
      <c r="F243" s="4"/>
      <c r="G243" s="4"/>
      <c r="H243" s="4"/>
      <c r="I243" s="4"/>
      <c r="J243" s="4"/>
      <c r="K243" s="4"/>
      <c r="L243" s="4"/>
      <c r="M243" s="4"/>
      <c r="O243" s="4"/>
      <c r="P243" s="4"/>
      <c r="Q243" s="4"/>
      <c r="R243" s="4"/>
      <c r="S243" s="4"/>
      <c r="T243" s="4"/>
      <c r="U243" s="4"/>
      <c r="V243" s="4"/>
      <c r="W243" s="4"/>
      <c r="X243" s="4"/>
      <c r="Y243" s="4"/>
      <c r="Z243" s="4"/>
      <c r="AA243" s="4"/>
      <c r="AB243" s="4"/>
      <c r="AC243" s="4"/>
      <c r="AD243" s="4"/>
      <c r="AE243" s="4"/>
      <c r="AF243" s="4"/>
      <c r="AG243" s="4"/>
      <c r="AH243" s="4"/>
      <c r="AI243" s="4"/>
      <c r="AJ243" s="4"/>
      <c r="AK243" s="4"/>
      <c r="BD243" s="4"/>
      <c r="BE243" s="4"/>
      <c r="BF243" s="4"/>
      <c r="BG243" s="4"/>
      <c r="BH243" s="4"/>
      <c r="BI243" s="4"/>
      <c r="BJ243" s="4"/>
      <c r="BK243" s="4"/>
      <c r="BL243" s="4"/>
      <c r="BM243" s="4"/>
      <c r="BN243" s="4"/>
      <c r="BO243" s="4"/>
      <c r="BP243" s="4"/>
      <c r="BQ243" s="4"/>
      <c r="BR243" s="4"/>
      <c r="BS243" s="4"/>
      <c r="BT243" s="4"/>
      <c r="BU243" s="4"/>
    </row>
    <row r="244" spans="1:73">
      <c r="A244" s="4"/>
      <c r="B244" s="4"/>
      <c r="C244" s="4"/>
      <c r="D244" s="4"/>
      <c r="E244" s="4"/>
      <c r="F244" s="4"/>
      <c r="G244" s="4"/>
      <c r="H244" s="4"/>
      <c r="I244" s="4"/>
      <c r="J244" s="4"/>
      <c r="K244" s="4"/>
      <c r="L244" s="4"/>
      <c r="M244" s="4"/>
      <c r="O244" s="4"/>
      <c r="P244" s="4"/>
      <c r="Q244" s="4"/>
      <c r="R244" s="4"/>
      <c r="S244" s="4"/>
      <c r="T244" s="4"/>
      <c r="U244" s="4"/>
      <c r="V244" s="4"/>
      <c r="W244" s="4"/>
      <c r="X244" s="4"/>
      <c r="Y244" s="4"/>
      <c r="Z244" s="4"/>
      <c r="AA244" s="4"/>
      <c r="AB244" s="4"/>
      <c r="AC244" s="4"/>
      <c r="AD244" s="4"/>
      <c r="AE244" s="4"/>
      <c r="AF244" s="4"/>
      <c r="AG244" s="4"/>
      <c r="AH244" s="4"/>
      <c r="AI244" s="4"/>
      <c r="AJ244" s="4"/>
      <c r="AK244" s="4"/>
      <c r="BD244" s="4"/>
      <c r="BE244" s="4"/>
      <c r="BF244" s="4"/>
      <c r="BG244" s="4"/>
      <c r="BH244" s="4"/>
      <c r="BI244" s="4"/>
      <c r="BJ244" s="4"/>
      <c r="BK244" s="4"/>
      <c r="BL244" s="4"/>
      <c r="BM244" s="4"/>
      <c r="BN244" s="4"/>
      <c r="BO244" s="4"/>
      <c r="BP244" s="4"/>
      <c r="BQ244" s="4"/>
      <c r="BR244" s="4"/>
      <c r="BS244" s="4"/>
      <c r="BT244" s="4"/>
      <c r="BU244" s="4"/>
    </row>
    <row r="245" spans="1:73">
      <c r="A245" s="4"/>
      <c r="B245" s="4"/>
      <c r="C245" s="4"/>
      <c r="D245" s="4"/>
      <c r="E245" s="4"/>
      <c r="F245" s="4"/>
      <c r="G245" s="4"/>
      <c r="H245" s="4"/>
      <c r="I245" s="4"/>
      <c r="J245" s="4"/>
      <c r="K245" s="4"/>
      <c r="L245" s="4"/>
      <c r="M245" s="4"/>
      <c r="O245" s="4"/>
      <c r="P245" s="4"/>
      <c r="Q245" s="4"/>
      <c r="R245" s="4"/>
      <c r="S245" s="4"/>
      <c r="T245" s="4"/>
      <c r="U245" s="4"/>
      <c r="V245" s="4"/>
      <c r="W245" s="4"/>
      <c r="X245" s="4"/>
      <c r="Y245" s="4"/>
      <c r="Z245" s="4"/>
      <c r="AA245" s="4"/>
      <c r="AB245" s="4"/>
      <c r="AC245" s="4"/>
      <c r="AD245" s="4"/>
      <c r="AE245" s="4"/>
      <c r="AF245" s="4"/>
      <c r="AG245" s="4"/>
      <c r="AH245" s="4"/>
      <c r="AI245" s="4"/>
      <c r="AJ245" s="4"/>
      <c r="AK245" s="4"/>
      <c r="BD245" s="4"/>
      <c r="BE245" s="4"/>
      <c r="BF245" s="4"/>
      <c r="BG245" s="4"/>
      <c r="BH245" s="4"/>
      <c r="BI245" s="4"/>
      <c r="BJ245" s="4"/>
      <c r="BK245" s="4"/>
      <c r="BL245" s="4"/>
      <c r="BM245" s="4"/>
      <c r="BN245" s="4"/>
      <c r="BO245" s="4"/>
      <c r="BP245" s="4"/>
      <c r="BQ245" s="4"/>
      <c r="BR245" s="4"/>
      <c r="BS245" s="4"/>
      <c r="BT245" s="4"/>
      <c r="BU245" s="4"/>
    </row>
    <row r="246" spans="1:73">
      <c r="A246" s="4"/>
      <c r="B246" s="4"/>
      <c r="C246" s="4"/>
      <c r="D246" s="4"/>
      <c r="E246" s="4"/>
      <c r="F246" s="4"/>
      <c r="G246" s="4"/>
      <c r="H246" s="4"/>
      <c r="I246" s="4"/>
      <c r="J246" s="4"/>
      <c r="K246" s="4"/>
      <c r="L246" s="4"/>
      <c r="M246" s="4"/>
      <c r="O246" s="4"/>
      <c r="P246" s="4"/>
      <c r="Q246" s="4"/>
      <c r="R246" s="4"/>
      <c r="S246" s="4"/>
      <c r="T246" s="4"/>
      <c r="U246" s="4"/>
      <c r="V246" s="4"/>
      <c r="W246" s="4"/>
      <c r="X246" s="4"/>
      <c r="Y246" s="4"/>
      <c r="Z246" s="4"/>
      <c r="AA246" s="4"/>
      <c r="AB246" s="4"/>
      <c r="AC246" s="4"/>
      <c r="AD246" s="4"/>
      <c r="AE246" s="4"/>
      <c r="AF246" s="4"/>
      <c r="AG246" s="4"/>
      <c r="AH246" s="4"/>
      <c r="AI246" s="4"/>
      <c r="AJ246" s="4"/>
      <c r="AK246" s="4"/>
      <c r="BD246" s="4"/>
      <c r="BE246" s="4"/>
      <c r="BF246" s="4"/>
      <c r="BG246" s="4"/>
      <c r="BH246" s="4"/>
      <c r="BI246" s="4"/>
      <c r="BJ246" s="4"/>
      <c r="BK246" s="4"/>
      <c r="BL246" s="4"/>
      <c r="BM246" s="4"/>
      <c r="BN246" s="4"/>
      <c r="BO246" s="4"/>
      <c r="BP246" s="4"/>
      <c r="BQ246" s="4"/>
      <c r="BR246" s="4"/>
      <c r="BS246" s="4"/>
      <c r="BT246" s="4"/>
      <c r="BU246" s="4"/>
    </row>
    <row r="247" spans="1:73">
      <c r="A247" s="4"/>
      <c r="B247" s="4"/>
      <c r="C247" s="4"/>
      <c r="D247" s="4"/>
      <c r="E247" s="4"/>
      <c r="F247" s="4"/>
      <c r="G247" s="4"/>
      <c r="H247" s="4"/>
      <c r="I247" s="4"/>
      <c r="J247" s="4"/>
      <c r="K247" s="4"/>
      <c r="L247" s="4"/>
      <c r="M247" s="4"/>
      <c r="O247" s="4"/>
      <c r="P247" s="4"/>
      <c r="Q247" s="4"/>
      <c r="R247" s="4"/>
      <c r="S247" s="4"/>
      <c r="T247" s="4"/>
      <c r="U247" s="4"/>
      <c r="V247" s="4"/>
      <c r="W247" s="4"/>
      <c r="X247" s="4"/>
      <c r="Y247" s="4"/>
      <c r="Z247" s="4"/>
      <c r="AA247" s="4"/>
      <c r="AB247" s="4"/>
      <c r="AC247" s="4"/>
      <c r="AD247" s="4"/>
      <c r="AE247" s="4"/>
      <c r="AF247" s="4"/>
      <c r="AG247" s="4"/>
      <c r="AH247" s="4"/>
      <c r="AI247" s="4"/>
      <c r="AJ247" s="4"/>
      <c r="AK247" s="4"/>
      <c r="BD247" s="4"/>
      <c r="BE247" s="4"/>
      <c r="BF247" s="4"/>
      <c r="BG247" s="4"/>
      <c r="BH247" s="4"/>
      <c r="BI247" s="4"/>
      <c r="BJ247" s="4"/>
      <c r="BK247" s="4"/>
      <c r="BL247" s="4"/>
      <c r="BM247" s="4"/>
      <c r="BN247" s="4"/>
      <c r="BO247" s="4"/>
      <c r="BP247" s="4"/>
      <c r="BQ247" s="4"/>
      <c r="BR247" s="4"/>
      <c r="BS247" s="4"/>
      <c r="BT247" s="4"/>
      <c r="BU247" s="4"/>
    </row>
    <row r="248" spans="1:73">
      <c r="A248" s="4"/>
      <c r="B248" s="4"/>
      <c r="C248" s="4"/>
      <c r="D248" s="4"/>
      <c r="E248" s="4"/>
      <c r="F248" s="4"/>
      <c r="G248" s="4"/>
      <c r="H248" s="4"/>
      <c r="I248" s="4"/>
      <c r="J248" s="4"/>
      <c r="K248" s="4"/>
      <c r="L248" s="4"/>
      <c r="M248" s="4"/>
      <c r="O248" s="4"/>
      <c r="P248" s="4"/>
      <c r="Q248" s="4"/>
      <c r="R248" s="4"/>
      <c r="S248" s="4"/>
      <c r="T248" s="4"/>
      <c r="U248" s="4"/>
      <c r="V248" s="4"/>
      <c r="W248" s="4"/>
      <c r="X248" s="4"/>
      <c r="Y248" s="4"/>
      <c r="Z248" s="4"/>
      <c r="AA248" s="4"/>
      <c r="AB248" s="4"/>
      <c r="AC248" s="4"/>
      <c r="AD248" s="4"/>
      <c r="AE248" s="4"/>
      <c r="AF248" s="4"/>
      <c r="AG248" s="4"/>
      <c r="AH248" s="4"/>
      <c r="AI248" s="4"/>
      <c r="AJ248" s="4"/>
      <c r="AK248" s="4"/>
      <c r="BD248" s="4"/>
      <c r="BE248" s="4"/>
      <c r="BF248" s="4"/>
      <c r="BG248" s="4"/>
      <c r="BH248" s="4"/>
      <c r="BI248" s="4"/>
      <c r="BJ248" s="4"/>
      <c r="BK248" s="4"/>
      <c r="BL248" s="4"/>
      <c r="BM248" s="4"/>
      <c r="BN248" s="4"/>
      <c r="BO248" s="4"/>
      <c r="BP248" s="4"/>
      <c r="BQ248" s="4"/>
      <c r="BR248" s="4"/>
      <c r="BS248" s="4"/>
      <c r="BT248" s="4"/>
      <c r="BU248" s="4"/>
    </row>
    <row r="249" spans="1:73">
      <c r="A249" s="4"/>
      <c r="B249" s="4"/>
      <c r="C249" s="4"/>
      <c r="D249" s="4"/>
      <c r="E249" s="4"/>
      <c r="F249" s="4"/>
      <c r="G249" s="4"/>
      <c r="H249" s="4"/>
      <c r="I249" s="4"/>
      <c r="J249" s="4"/>
      <c r="K249" s="4"/>
      <c r="L249" s="4"/>
      <c r="M249" s="4"/>
      <c r="Y249" s="4"/>
      <c r="Z249" s="4"/>
      <c r="AA249" s="4"/>
      <c r="AB249" s="4"/>
      <c r="AC249" s="4"/>
      <c r="AD249" s="4"/>
      <c r="AE249" s="4"/>
      <c r="AF249" s="4"/>
      <c r="AG249" s="4"/>
      <c r="AH249" s="4"/>
      <c r="AI249" s="4"/>
      <c r="AJ249" s="4"/>
      <c r="AK249" s="4"/>
      <c r="BD249" s="4"/>
      <c r="BE249" s="4"/>
      <c r="BF249" s="4"/>
      <c r="BG249" s="4"/>
      <c r="BH249" s="4"/>
      <c r="BI249" s="4"/>
      <c r="BJ249" s="4"/>
      <c r="BK249" s="4"/>
      <c r="BL249" s="4"/>
      <c r="BM249" s="4"/>
      <c r="BN249" s="4"/>
      <c r="BO249" s="4"/>
      <c r="BP249" s="4"/>
      <c r="BQ249" s="4"/>
      <c r="BR249" s="4"/>
      <c r="BS249" s="4"/>
      <c r="BT249" s="4"/>
      <c r="BU249" s="4"/>
    </row>
    <row r="250" spans="1:73">
      <c r="A250" s="4"/>
      <c r="B250" s="4"/>
      <c r="C250" s="4"/>
      <c r="D250" s="4"/>
      <c r="E250" s="4"/>
      <c r="F250" s="4"/>
      <c r="G250" s="4"/>
      <c r="H250" s="4"/>
      <c r="I250" s="4"/>
      <c r="J250" s="4"/>
      <c r="K250" s="4"/>
      <c r="L250" s="4"/>
      <c r="M250" s="4"/>
      <c r="Y250" s="4"/>
      <c r="Z250" s="4"/>
      <c r="AA250" s="4"/>
      <c r="AB250" s="4"/>
      <c r="AC250" s="4"/>
      <c r="AD250" s="4"/>
      <c r="AE250" s="4"/>
      <c r="AF250" s="4"/>
      <c r="AG250" s="4"/>
      <c r="AH250" s="4"/>
      <c r="AI250" s="4"/>
      <c r="AJ250" s="4"/>
      <c r="AK250" s="4"/>
      <c r="BD250" s="4"/>
      <c r="BE250" s="4"/>
      <c r="BF250" s="4"/>
      <c r="BG250" s="4"/>
      <c r="BH250" s="4"/>
      <c r="BI250" s="4"/>
      <c r="BJ250" s="4"/>
      <c r="BK250" s="4"/>
      <c r="BL250" s="4"/>
      <c r="BM250" s="4"/>
      <c r="BN250" s="4"/>
      <c r="BO250" s="4"/>
      <c r="BP250" s="4"/>
      <c r="BQ250" s="4"/>
      <c r="BR250" s="4"/>
      <c r="BS250" s="4"/>
      <c r="BT250" s="4"/>
      <c r="BU250" s="4"/>
    </row>
    <row r="251" spans="1:73">
      <c r="A251" s="4"/>
      <c r="B251" s="4"/>
      <c r="C251" s="4"/>
      <c r="D251" s="4"/>
      <c r="E251" s="4"/>
      <c r="F251" s="4"/>
      <c r="G251" s="4"/>
      <c r="H251" s="4"/>
      <c r="I251" s="4"/>
      <c r="J251" s="4"/>
      <c r="K251" s="4"/>
      <c r="L251" s="4"/>
      <c r="M251" s="4"/>
      <c r="Y251" s="4"/>
      <c r="Z251" s="4"/>
      <c r="AA251" s="4"/>
      <c r="AB251" s="4"/>
      <c r="AC251" s="4"/>
      <c r="AD251" s="4"/>
      <c r="AE251" s="4"/>
      <c r="AF251" s="4"/>
      <c r="AG251" s="4"/>
      <c r="AH251" s="4"/>
      <c r="AI251" s="4"/>
      <c r="AJ251" s="4"/>
      <c r="AK251" s="4"/>
      <c r="BH251" s="4"/>
      <c r="BI251" s="4"/>
      <c r="BJ251" s="4"/>
      <c r="BK251" s="4"/>
      <c r="BL251" s="4"/>
      <c r="BM251" s="4"/>
      <c r="BN251" s="4"/>
      <c r="BO251" s="4"/>
      <c r="BP251" s="4"/>
      <c r="BQ251" s="4"/>
      <c r="BR251" s="4"/>
      <c r="BS251" s="4"/>
      <c r="BT251" s="4"/>
      <c r="BU251" s="4"/>
    </row>
    <row r="252" spans="1:73">
      <c r="A252" s="4"/>
      <c r="B252" s="4"/>
      <c r="C252" s="4"/>
      <c r="D252" s="4"/>
      <c r="E252" s="4"/>
      <c r="F252" s="4"/>
      <c r="G252" s="4"/>
      <c r="H252" s="4"/>
      <c r="I252" s="4"/>
      <c r="J252" s="4"/>
      <c r="K252" s="4"/>
      <c r="L252" s="4"/>
      <c r="M252" s="4"/>
      <c r="Y252" s="4"/>
      <c r="AA252" s="4"/>
      <c r="AB252" s="4"/>
      <c r="AC252" s="4"/>
      <c r="AD252" s="4"/>
      <c r="AE252" s="4"/>
      <c r="AF252" s="4"/>
      <c r="AG252" s="4"/>
      <c r="AH252" s="4"/>
      <c r="AI252" s="4"/>
      <c r="AJ252" s="4"/>
      <c r="AK252" s="4"/>
      <c r="BH252" s="4"/>
      <c r="BI252" s="4"/>
      <c r="BJ252" s="4"/>
      <c r="BK252" s="4"/>
      <c r="BL252" s="4"/>
      <c r="BM252" s="4"/>
      <c r="BN252" s="4"/>
      <c r="BO252" s="4"/>
      <c r="BP252" s="4"/>
      <c r="BQ252" s="4"/>
      <c r="BR252" s="4"/>
      <c r="BS252" s="4"/>
      <c r="BT252" s="4"/>
      <c r="BU252" s="4"/>
    </row>
    <row r="253" spans="1:73">
      <c r="A253" s="4"/>
      <c r="B253" s="4"/>
      <c r="C253" s="4"/>
      <c r="D253" s="4"/>
      <c r="E253" s="4"/>
      <c r="F253" s="4"/>
      <c r="G253" s="4"/>
      <c r="H253" s="4"/>
      <c r="I253" s="4"/>
      <c r="J253" s="4"/>
      <c r="K253" s="4"/>
      <c r="L253" s="4"/>
      <c r="M253" s="4"/>
      <c r="Y253" s="4"/>
      <c r="AI253" s="4"/>
      <c r="AJ253" s="4"/>
      <c r="AK253" s="4"/>
      <c r="BI253" s="4"/>
      <c r="BJ253" s="4"/>
      <c r="BK253" s="4"/>
      <c r="BL253" s="4"/>
      <c r="BM253" s="4"/>
      <c r="BN253" s="4"/>
      <c r="BO253" s="4"/>
      <c r="BP253" s="4"/>
      <c r="BQ253" s="4"/>
      <c r="BR253" s="4"/>
      <c r="BS253" s="4"/>
      <c r="BT253" s="4"/>
      <c r="BU253" s="4"/>
    </row>
    <row r="254" spans="1:73">
      <c r="A254" s="4"/>
      <c r="B254" s="4"/>
      <c r="C254" s="4"/>
      <c r="D254" s="4"/>
      <c r="E254" s="4"/>
      <c r="F254" s="4"/>
      <c r="G254" s="4"/>
      <c r="H254" s="4"/>
      <c r="I254" s="4"/>
      <c r="J254" s="4"/>
      <c r="K254" s="4"/>
      <c r="L254" s="4"/>
      <c r="M254" s="4"/>
      <c r="Y254" s="4"/>
      <c r="AI254" s="4"/>
      <c r="AJ254" s="4"/>
      <c r="AK254" s="4"/>
      <c r="BI254" s="4"/>
      <c r="BJ254" s="4"/>
      <c r="BK254" s="4"/>
      <c r="BL254" s="4"/>
      <c r="BM254" s="4"/>
      <c r="BN254" s="4"/>
      <c r="BO254" s="4"/>
      <c r="BP254" s="4"/>
      <c r="BQ254" s="4"/>
      <c r="BR254" s="4"/>
      <c r="BS254" s="4"/>
      <c r="BT254" s="4"/>
      <c r="BU254" s="4"/>
    </row>
    <row r="255" spans="1:73">
      <c r="A255" s="4"/>
      <c r="B255" s="4"/>
      <c r="C255" s="4"/>
      <c r="D255" s="4"/>
      <c r="E255" s="4"/>
      <c r="F255" s="4"/>
      <c r="G255" s="4"/>
      <c r="H255" s="4"/>
      <c r="I255" s="4"/>
      <c r="J255" s="4"/>
      <c r="K255" s="4"/>
      <c r="L255" s="4"/>
      <c r="M255" s="4"/>
      <c r="Y255" s="4"/>
      <c r="AI255" s="4"/>
      <c r="AJ255" s="4"/>
      <c r="AK255" s="4"/>
      <c r="BI255" s="4"/>
      <c r="BJ255" s="4"/>
      <c r="BK255" s="4"/>
      <c r="BL255" s="4"/>
      <c r="BM255" s="4"/>
      <c r="BN255" s="4"/>
      <c r="BO255" s="4"/>
      <c r="BP255" s="4"/>
      <c r="BQ255" s="4"/>
      <c r="BR255" s="4"/>
      <c r="BS255" s="4"/>
      <c r="BT255" s="4"/>
      <c r="BU255" s="4"/>
    </row>
    <row r="256" spans="1:73">
      <c r="A256" s="4"/>
      <c r="B256" s="4"/>
      <c r="C256" s="4"/>
      <c r="D256" s="4"/>
      <c r="E256" s="4"/>
      <c r="F256" s="4"/>
      <c r="G256" s="4"/>
      <c r="H256" s="4"/>
      <c r="I256" s="4"/>
      <c r="J256" s="4"/>
      <c r="K256" s="4"/>
      <c r="L256" s="4"/>
      <c r="M256" s="4"/>
      <c r="Y256" s="4"/>
      <c r="AI256" s="4"/>
      <c r="AJ256" s="4"/>
      <c r="AK256" s="4"/>
      <c r="BI256" s="4"/>
      <c r="BJ256" s="4"/>
      <c r="BK256" s="4"/>
      <c r="BL256" s="4"/>
      <c r="BM256" s="4"/>
      <c r="BN256" s="4"/>
      <c r="BO256" s="4"/>
      <c r="BP256" s="4"/>
      <c r="BQ256" s="4"/>
      <c r="BR256" s="4"/>
      <c r="BS256" s="4"/>
      <c r="BT256" s="4"/>
      <c r="BU256" s="4"/>
    </row>
    <row r="257" spans="1:73">
      <c r="A257" s="4"/>
      <c r="B257" s="4"/>
      <c r="C257" s="4"/>
      <c r="D257" s="4"/>
      <c r="E257" s="4"/>
      <c r="F257" s="4"/>
      <c r="G257" s="4"/>
      <c r="H257" s="4"/>
      <c r="I257" s="4"/>
      <c r="J257" s="4"/>
      <c r="K257" s="4"/>
      <c r="L257" s="4"/>
      <c r="M257" s="4"/>
      <c r="Y257" s="4"/>
      <c r="AI257" s="4"/>
      <c r="AJ257" s="4"/>
      <c r="AK257" s="4"/>
      <c r="BJ257" s="4"/>
      <c r="BK257" s="4"/>
      <c r="BL257" s="4"/>
      <c r="BM257" s="4"/>
      <c r="BN257" s="4"/>
      <c r="BO257" s="4"/>
      <c r="BP257" s="4"/>
      <c r="BQ257" s="4"/>
      <c r="BR257" s="4"/>
      <c r="BS257" s="4"/>
      <c r="BT257" s="4"/>
      <c r="BU257" s="4"/>
    </row>
    <row r="258" spans="1:73">
      <c r="A258" s="4"/>
      <c r="B258" s="4"/>
      <c r="C258" s="4"/>
      <c r="D258" s="4"/>
      <c r="E258" s="4"/>
      <c r="F258" s="4"/>
      <c r="G258" s="4"/>
      <c r="H258" s="4"/>
      <c r="I258" s="4"/>
      <c r="J258" s="4"/>
      <c r="K258" s="4"/>
      <c r="L258" s="4"/>
      <c r="M258" s="4"/>
      <c r="Y258" s="4"/>
      <c r="AI258" s="4"/>
      <c r="AJ258" s="4"/>
      <c r="AK258" s="4"/>
      <c r="BJ258" s="4"/>
      <c r="BK258" s="4"/>
      <c r="BL258" s="4"/>
      <c r="BM258" s="4"/>
      <c r="BN258" s="4"/>
      <c r="BO258" s="4"/>
      <c r="BP258" s="4"/>
      <c r="BQ258" s="4"/>
      <c r="BR258" s="4"/>
      <c r="BS258" s="4"/>
      <c r="BT258" s="4"/>
      <c r="BU258" s="4"/>
    </row>
    <row r="259" spans="1:73">
      <c r="A259" s="4"/>
      <c r="B259" s="4"/>
      <c r="C259" s="4"/>
      <c r="D259" s="4"/>
      <c r="E259" s="4"/>
      <c r="F259" s="4"/>
      <c r="G259" s="4"/>
      <c r="H259" s="4"/>
      <c r="I259" s="4"/>
      <c r="J259" s="4"/>
      <c r="K259" s="4"/>
      <c r="L259" s="4"/>
      <c r="M259" s="4"/>
      <c r="Y259" s="4"/>
      <c r="AI259" s="4"/>
      <c r="AJ259" s="4"/>
      <c r="AK259" s="4"/>
      <c r="BK259" s="4"/>
      <c r="BL259" s="4"/>
      <c r="BM259" s="4"/>
      <c r="BN259" s="4"/>
      <c r="BO259" s="4"/>
      <c r="BP259" s="4"/>
      <c r="BQ259" s="4"/>
      <c r="BR259" s="4"/>
      <c r="BS259" s="4"/>
      <c r="BT259" s="4"/>
      <c r="BU259" s="4"/>
    </row>
    <row r="260" spans="1:73">
      <c r="A260" s="4"/>
      <c r="B260" s="4"/>
      <c r="C260" s="4"/>
      <c r="D260" s="4"/>
      <c r="E260" s="4"/>
      <c r="F260" s="4"/>
      <c r="G260" s="4"/>
      <c r="H260" s="4"/>
      <c r="I260" s="4"/>
      <c r="J260" s="4"/>
      <c r="K260" s="4"/>
      <c r="L260" s="4"/>
      <c r="M260" s="4"/>
      <c r="Y260" s="4"/>
      <c r="AI260" s="4"/>
      <c r="AJ260" s="4"/>
      <c r="AK260" s="4"/>
      <c r="BK260" s="4"/>
      <c r="BL260" s="4"/>
      <c r="BM260" s="4"/>
      <c r="BN260" s="4"/>
      <c r="BO260" s="4"/>
      <c r="BP260" s="4"/>
      <c r="BQ260" s="4"/>
      <c r="BR260" s="4"/>
      <c r="BS260" s="4"/>
      <c r="BT260" s="4"/>
      <c r="BU260" s="4"/>
    </row>
    <row r="261" spans="1:73">
      <c r="C261" s="4"/>
      <c r="D261" s="4"/>
      <c r="E261" s="4"/>
      <c r="F261" s="4"/>
      <c r="G261" s="4"/>
      <c r="H261" s="4"/>
      <c r="I261" s="4"/>
      <c r="J261" s="4"/>
      <c r="K261" s="4"/>
      <c r="L261" s="4"/>
      <c r="M261" s="4"/>
    </row>
    <row r="262" spans="1:73">
      <c r="C262" s="4"/>
      <c r="L262" s="4"/>
      <c r="M262" s="4"/>
    </row>
    <row r="263" spans="1:73">
      <c r="C263" s="4"/>
      <c r="L263" s="4"/>
      <c r="M263" s="4"/>
    </row>
    <row r="264" spans="1:73">
      <c r="C264" s="4"/>
      <c r="L264" s="4"/>
      <c r="M264" s="4"/>
    </row>
    <row r="265" spans="1:73">
      <c r="C265" s="4"/>
      <c r="L265" s="4"/>
      <c r="M265" s="4"/>
    </row>
    <row r="266" spans="1:73">
      <c r="C266" s="4"/>
      <c r="L266" s="4"/>
      <c r="M266" s="4"/>
    </row>
    <row r="267" spans="1:73">
      <c r="C267" s="4"/>
      <c r="L267" s="4"/>
      <c r="M267" s="4"/>
    </row>
    <row r="268" spans="1:73">
      <c r="C268" s="4"/>
      <c r="L268" s="4"/>
      <c r="M268" s="4"/>
    </row>
    <row r="269" spans="1:73">
      <c r="C269" s="4"/>
    </row>
    <row r="270" spans="1:73">
      <c r="C270" s="4"/>
    </row>
    <row r="271" spans="1:73">
      <c r="C271" s="4"/>
    </row>
    <row r="272" spans="1:73">
      <c r="C272" s="4"/>
    </row>
    <row r="273" spans="3:3">
      <c r="C273" s="4"/>
    </row>
    <row r="274" spans="3:3">
      <c r="C274" s="4"/>
    </row>
    <row r="275" spans="3:3">
      <c r="C275" s="4"/>
    </row>
    <row r="276" spans="3:3">
      <c r="C276" s="4"/>
    </row>
    <row r="277" spans="3:3">
      <c r="C277" s="4"/>
    </row>
  </sheetData>
  <sheetProtection algorithmName="SHA-512" hashValue="jfTl5yXzCLrc4Dl9wzsRGUle/HRJhTztpuxr73BSIRYbOHjKB/wRMrj1hMNEaK9ekxOz4TraLvRPAI3LWforWw==" saltValue="H59PWkbUVJhu8I5U1p7TQA==" spinCount="100000" sheet="1" objects="1" scenarios="1"/>
  <mergeCells count="225">
    <mergeCell ref="G1:AJ2"/>
    <mergeCell ref="F49:O49"/>
    <mergeCell ref="I64:R65"/>
    <mergeCell ref="U64:AH65"/>
    <mergeCell ref="D69:J69"/>
    <mergeCell ref="M69:AF69"/>
    <mergeCell ref="D70:J70"/>
    <mergeCell ref="L70:AG70"/>
    <mergeCell ref="D71:J71"/>
    <mergeCell ref="L71:AG71"/>
    <mergeCell ref="H4:J4"/>
    <mergeCell ref="K4:N4"/>
    <mergeCell ref="O4:Y4"/>
    <mergeCell ref="C5:AH6"/>
    <mergeCell ref="C8:AH9"/>
    <mergeCell ref="C11:O11"/>
    <mergeCell ref="B1:F2"/>
    <mergeCell ref="R13:S13"/>
    <mergeCell ref="AF13:AH13"/>
    <mergeCell ref="C14:G14"/>
    <mergeCell ref="H14:N14"/>
    <mergeCell ref="O14:Q14"/>
    <mergeCell ref="R14:S14"/>
    <mergeCell ref="C25:K25"/>
    <mergeCell ref="C204:I204"/>
    <mergeCell ref="N203:AE203"/>
    <mergeCell ref="U45:AC45"/>
    <mergeCell ref="U49:AC49"/>
    <mergeCell ref="AG49:AH49"/>
    <mergeCell ref="U57:AC57"/>
    <mergeCell ref="AG57:AH57"/>
    <mergeCell ref="C76:Y76"/>
    <mergeCell ref="C100:G100"/>
    <mergeCell ref="AD101:AL101"/>
    <mergeCell ref="AK137:BU137"/>
    <mergeCell ref="AK138:BU138"/>
    <mergeCell ref="C139:F139"/>
    <mergeCell ref="AK139:BU139"/>
    <mergeCell ref="AK118:BU118"/>
    <mergeCell ref="AK119:BU119"/>
    <mergeCell ref="AK120:BU120"/>
    <mergeCell ref="D72:J72"/>
    <mergeCell ref="L72:AG72"/>
    <mergeCell ref="D73:J73"/>
    <mergeCell ref="L73:AG73"/>
    <mergeCell ref="D74:J74"/>
    <mergeCell ref="L74:AG74"/>
    <mergeCell ref="AK126:BU126"/>
    <mergeCell ref="AM2:BL31"/>
    <mergeCell ref="B3:G3"/>
    <mergeCell ref="H3:J3"/>
    <mergeCell ref="K3:N3"/>
    <mergeCell ref="O3:Y3"/>
    <mergeCell ref="Z3:AD4"/>
    <mergeCell ref="AE3:AJ4"/>
    <mergeCell ref="B4:G4"/>
    <mergeCell ref="C18:O18"/>
    <mergeCell ref="C20:D21"/>
    <mergeCell ref="E20:H20"/>
    <mergeCell ref="I20:J20"/>
    <mergeCell ref="K20:P20"/>
    <mergeCell ref="Q20:R20"/>
    <mergeCell ref="C15:G15"/>
    <mergeCell ref="H15:N15"/>
    <mergeCell ref="O15:Q15"/>
    <mergeCell ref="R15:S15"/>
    <mergeCell ref="AG16:AH16"/>
    <mergeCell ref="H16:N16"/>
    <mergeCell ref="O16:Q16"/>
    <mergeCell ref="C13:G13"/>
    <mergeCell ref="H13:N13"/>
    <mergeCell ref="O13:Q13"/>
    <mergeCell ref="L25:S25"/>
    <mergeCell ref="T25:AA25"/>
    <mergeCell ref="AB25:AH25"/>
    <mergeCell ref="AF14:AH14"/>
    <mergeCell ref="AF15:AH15"/>
    <mergeCell ref="T13:T17"/>
    <mergeCell ref="AG17:AH17"/>
    <mergeCell ref="W27:AH27"/>
    <mergeCell ref="J28:Q28"/>
    <mergeCell ref="AB28:AH28"/>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I21:J21"/>
    <mergeCell ref="L21:P21"/>
    <mergeCell ref="Q21:R21"/>
    <mergeCell ref="T21:Y21"/>
    <mergeCell ref="F37:Q37"/>
    <mergeCell ref="U37:AC37"/>
    <mergeCell ref="AG37:AH37"/>
    <mergeCell ref="U39:AG39"/>
    <mergeCell ref="C47:J47"/>
    <mergeCell ref="N47:O47"/>
    <mergeCell ref="P47:AA47"/>
    <mergeCell ref="AG47:AH47"/>
    <mergeCell ref="C31:R31"/>
    <mergeCell ref="AG31:AH31"/>
    <mergeCell ref="AG33:AH33"/>
    <mergeCell ref="C35:J35"/>
    <mergeCell ref="N35:O35"/>
    <mergeCell ref="P35:AA35"/>
    <mergeCell ref="AG35:AH35"/>
    <mergeCell ref="U43:AC43"/>
    <mergeCell ref="AG43:AH43"/>
    <mergeCell ref="AG45:AH45"/>
    <mergeCell ref="F43:R43"/>
    <mergeCell ref="F39:Q39"/>
    <mergeCell ref="C41:J41"/>
    <mergeCell ref="N41:O41"/>
    <mergeCell ref="P41:AA41"/>
    <mergeCell ref="AG41:AH41"/>
    <mergeCell ref="C55:J55"/>
    <mergeCell ref="N55:O55"/>
    <mergeCell ref="P55:AA55"/>
    <mergeCell ref="AG55:AH55"/>
    <mergeCell ref="F57:R57"/>
    <mergeCell ref="Y51:AH51"/>
    <mergeCell ref="AK127:BU127"/>
    <mergeCell ref="AK128:BU128"/>
    <mergeCell ref="AO101:AP101"/>
    <mergeCell ref="J112:N112"/>
    <mergeCell ref="C113:F113"/>
    <mergeCell ref="J113:M113"/>
    <mergeCell ref="S113:Y113"/>
    <mergeCell ref="AA113:AG113"/>
    <mergeCell ref="C101:D101"/>
    <mergeCell ref="F101:G101"/>
    <mergeCell ref="I101:N101"/>
    <mergeCell ref="P101:Q101"/>
    <mergeCell ref="S101:Y101"/>
    <mergeCell ref="AA101:AB101"/>
    <mergeCell ref="AK121:BU121"/>
    <mergeCell ref="C122:F122"/>
    <mergeCell ref="AK122:BU122"/>
    <mergeCell ref="AK123:BU123"/>
    <mergeCell ref="AK124:BU124"/>
    <mergeCell ref="AK125:BU125"/>
    <mergeCell ref="AK115:BU115"/>
    <mergeCell ref="AK116:BU116"/>
    <mergeCell ref="AK117:BU117"/>
    <mergeCell ref="AK143:BU143"/>
    <mergeCell ref="C144:K144"/>
    <mergeCell ref="AK144:BU144"/>
    <mergeCell ref="AK145:BU145"/>
    <mergeCell ref="AK146:BU146"/>
    <mergeCell ref="AK140:BU140"/>
    <mergeCell ref="AK141:BU141"/>
    <mergeCell ref="AK131:BU131"/>
    <mergeCell ref="AK132:BU132"/>
    <mergeCell ref="AK133:BU133"/>
    <mergeCell ref="AK134:BU134"/>
    <mergeCell ref="AK135:BU135"/>
    <mergeCell ref="AK136:BU136"/>
    <mergeCell ref="AK166:BU166"/>
    <mergeCell ref="AK167:BU167"/>
    <mergeCell ref="C169:K169"/>
    <mergeCell ref="AK168:BU168"/>
    <mergeCell ref="AK169:BU169"/>
    <mergeCell ref="AK170:BU170"/>
    <mergeCell ref="C129:J129"/>
    <mergeCell ref="AK129:BU129"/>
    <mergeCell ref="AK130:BU130"/>
    <mergeCell ref="AK154:BU154"/>
    <mergeCell ref="AK155:BU155"/>
    <mergeCell ref="AK156:BU156"/>
    <mergeCell ref="AK157:BU157"/>
    <mergeCell ref="AK158:BU158"/>
    <mergeCell ref="AK159:BU159"/>
    <mergeCell ref="AK147:BU147"/>
    <mergeCell ref="AK148:BU148"/>
    <mergeCell ref="AK149:BU149"/>
    <mergeCell ref="AK150:BU150"/>
    <mergeCell ref="AK151:BU151"/>
    <mergeCell ref="C152:L153"/>
    <mergeCell ref="AK152:BU152"/>
    <mergeCell ref="AK153:BU153"/>
    <mergeCell ref="AK142:BU142"/>
    <mergeCell ref="AK178:BU178"/>
    <mergeCell ref="AK179:BU179"/>
    <mergeCell ref="AK180:BU180"/>
    <mergeCell ref="AK181:BU181"/>
    <mergeCell ref="AK182:BU182"/>
    <mergeCell ref="AK171:BU171"/>
    <mergeCell ref="AK172:BU172"/>
    <mergeCell ref="AK173:BU173"/>
    <mergeCell ref="AK174:BU174"/>
    <mergeCell ref="AK175:BU175"/>
    <mergeCell ref="AK176:BU176"/>
    <mergeCell ref="AK195:BU195"/>
    <mergeCell ref="AK196:BU196"/>
    <mergeCell ref="AK197:BU197"/>
    <mergeCell ref="AK198:BU198"/>
    <mergeCell ref="Y53:AH53"/>
    <mergeCell ref="AK192:BU192"/>
    <mergeCell ref="AK193:BU193"/>
    <mergeCell ref="AK194:BU194"/>
    <mergeCell ref="AK183:BU183"/>
    <mergeCell ref="AK184:BU184"/>
    <mergeCell ref="AK185:BU185"/>
    <mergeCell ref="AK186:BU186"/>
    <mergeCell ref="AK187:BU187"/>
    <mergeCell ref="AK188:BU188"/>
    <mergeCell ref="AK160:BU160"/>
    <mergeCell ref="AK161:BU161"/>
    <mergeCell ref="AK162:BU162"/>
    <mergeCell ref="AK163:BU163"/>
    <mergeCell ref="AK164:BU164"/>
    <mergeCell ref="AK165:BU165"/>
    <mergeCell ref="AK189:BU189"/>
    <mergeCell ref="AK190:BU190"/>
    <mergeCell ref="AK191:BU191"/>
    <mergeCell ref="AK177:BU177"/>
  </mergeCells>
  <dataValidations count="18">
    <dataValidation type="list" allowBlank="1" showInputMessage="1" showErrorMessage="1" sqref="WVQ981447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3944 JE63943 TA63943 ACW63943 AMS63943 AWO63943 BGK63943 BQG63943 CAC63943 CJY63943 CTU63943 DDQ63943 DNM63943 DXI63943 EHE63943 ERA63943 FAW63943 FKS63943 FUO63943 GEK63943 GOG63943 GYC63943 HHY63943 HRU63943 IBQ63943 ILM63943 IVI63943 JFE63943 JPA63943 JYW63943 KIS63943 KSO63943 LCK63943 LMG63943 LWC63943 MFY63943 MPU63943 MZQ63943 NJM63943 NTI63943 ODE63943 ONA63943 OWW63943 PGS63943 PQO63943 QAK63943 QKG63943 QUC63943 RDY63943 RNU63943 RXQ63943 SHM63943 SRI63943 TBE63943 TLA63943 TUW63943 UES63943 UOO63943 UYK63943 VIG63943 VSC63943 WBY63943 WLU63943 WVQ63943 I129480 JE129479 TA129479 ACW129479 AMS129479 AWO129479 BGK129479 BQG129479 CAC129479 CJY129479 CTU129479 DDQ129479 DNM129479 DXI129479 EHE129479 ERA129479 FAW129479 FKS129479 FUO129479 GEK129479 GOG129479 GYC129479 HHY129479 HRU129479 IBQ129479 ILM129479 IVI129479 JFE129479 JPA129479 JYW129479 KIS129479 KSO129479 LCK129479 LMG129479 LWC129479 MFY129479 MPU129479 MZQ129479 NJM129479 NTI129479 ODE129479 ONA129479 OWW129479 PGS129479 PQO129479 QAK129479 QKG129479 QUC129479 RDY129479 RNU129479 RXQ129479 SHM129479 SRI129479 TBE129479 TLA129479 TUW129479 UES129479 UOO129479 UYK129479 VIG129479 VSC129479 WBY129479 WLU129479 WVQ129479 I195016 JE195015 TA195015 ACW195015 AMS195015 AWO195015 BGK195015 BQG195015 CAC195015 CJY195015 CTU195015 DDQ195015 DNM195015 DXI195015 EHE195015 ERA195015 FAW195015 FKS195015 FUO195015 GEK195015 GOG195015 GYC195015 HHY195015 HRU195015 IBQ195015 ILM195015 IVI195015 JFE195015 JPA195015 JYW195015 KIS195015 KSO195015 LCK195015 LMG195015 LWC195015 MFY195015 MPU195015 MZQ195015 NJM195015 NTI195015 ODE195015 ONA195015 OWW195015 PGS195015 PQO195015 QAK195015 QKG195015 QUC195015 RDY195015 RNU195015 RXQ195015 SHM195015 SRI195015 TBE195015 TLA195015 TUW195015 UES195015 UOO195015 UYK195015 VIG195015 VSC195015 WBY195015 WLU195015 WVQ195015 I260552 JE260551 TA260551 ACW260551 AMS260551 AWO260551 BGK260551 BQG260551 CAC260551 CJY260551 CTU260551 DDQ260551 DNM260551 DXI260551 EHE260551 ERA260551 FAW260551 FKS260551 FUO260551 GEK260551 GOG260551 GYC260551 HHY260551 HRU260551 IBQ260551 ILM260551 IVI260551 JFE260551 JPA260551 JYW260551 KIS260551 KSO260551 LCK260551 LMG260551 LWC260551 MFY260551 MPU260551 MZQ260551 NJM260551 NTI260551 ODE260551 ONA260551 OWW260551 PGS260551 PQO260551 QAK260551 QKG260551 QUC260551 RDY260551 RNU260551 RXQ260551 SHM260551 SRI260551 TBE260551 TLA260551 TUW260551 UES260551 UOO260551 UYK260551 VIG260551 VSC260551 WBY260551 WLU260551 WVQ260551 I326088 JE326087 TA326087 ACW326087 AMS326087 AWO326087 BGK326087 BQG326087 CAC326087 CJY326087 CTU326087 DDQ326087 DNM326087 DXI326087 EHE326087 ERA326087 FAW326087 FKS326087 FUO326087 GEK326087 GOG326087 GYC326087 HHY326087 HRU326087 IBQ326087 ILM326087 IVI326087 JFE326087 JPA326087 JYW326087 KIS326087 KSO326087 LCK326087 LMG326087 LWC326087 MFY326087 MPU326087 MZQ326087 NJM326087 NTI326087 ODE326087 ONA326087 OWW326087 PGS326087 PQO326087 QAK326087 QKG326087 QUC326087 RDY326087 RNU326087 RXQ326087 SHM326087 SRI326087 TBE326087 TLA326087 TUW326087 UES326087 UOO326087 UYK326087 VIG326087 VSC326087 WBY326087 WLU326087 WVQ326087 I391624 JE391623 TA391623 ACW391623 AMS391623 AWO391623 BGK391623 BQG391623 CAC391623 CJY391623 CTU391623 DDQ391623 DNM391623 DXI391623 EHE391623 ERA391623 FAW391623 FKS391623 FUO391623 GEK391623 GOG391623 GYC391623 HHY391623 HRU391623 IBQ391623 ILM391623 IVI391623 JFE391623 JPA391623 JYW391623 KIS391623 KSO391623 LCK391623 LMG391623 LWC391623 MFY391623 MPU391623 MZQ391623 NJM391623 NTI391623 ODE391623 ONA391623 OWW391623 PGS391623 PQO391623 QAK391623 QKG391623 QUC391623 RDY391623 RNU391623 RXQ391623 SHM391623 SRI391623 TBE391623 TLA391623 TUW391623 UES391623 UOO391623 UYK391623 VIG391623 VSC391623 WBY391623 WLU391623 WVQ391623 I457160 JE457159 TA457159 ACW457159 AMS457159 AWO457159 BGK457159 BQG457159 CAC457159 CJY457159 CTU457159 DDQ457159 DNM457159 DXI457159 EHE457159 ERA457159 FAW457159 FKS457159 FUO457159 GEK457159 GOG457159 GYC457159 HHY457159 HRU457159 IBQ457159 ILM457159 IVI457159 JFE457159 JPA457159 JYW457159 KIS457159 KSO457159 LCK457159 LMG457159 LWC457159 MFY457159 MPU457159 MZQ457159 NJM457159 NTI457159 ODE457159 ONA457159 OWW457159 PGS457159 PQO457159 QAK457159 QKG457159 QUC457159 RDY457159 RNU457159 RXQ457159 SHM457159 SRI457159 TBE457159 TLA457159 TUW457159 UES457159 UOO457159 UYK457159 VIG457159 VSC457159 WBY457159 WLU457159 WVQ457159 I522696 JE522695 TA522695 ACW522695 AMS522695 AWO522695 BGK522695 BQG522695 CAC522695 CJY522695 CTU522695 DDQ522695 DNM522695 DXI522695 EHE522695 ERA522695 FAW522695 FKS522695 FUO522695 GEK522695 GOG522695 GYC522695 HHY522695 HRU522695 IBQ522695 ILM522695 IVI522695 JFE522695 JPA522695 JYW522695 KIS522695 KSO522695 LCK522695 LMG522695 LWC522695 MFY522695 MPU522695 MZQ522695 NJM522695 NTI522695 ODE522695 ONA522695 OWW522695 PGS522695 PQO522695 QAK522695 QKG522695 QUC522695 RDY522695 RNU522695 RXQ522695 SHM522695 SRI522695 TBE522695 TLA522695 TUW522695 UES522695 UOO522695 UYK522695 VIG522695 VSC522695 WBY522695 WLU522695 WVQ522695 I588232 JE588231 TA588231 ACW588231 AMS588231 AWO588231 BGK588231 BQG588231 CAC588231 CJY588231 CTU588231 DDQ588231 DNM588231 DXI588231 EHE588231 ERA588231 FAW588231 FKS588231 FUO588231 GEK588231 GOG588231 GYC588231 HHY588231 HRU588231 IBQ588231 ILM588231 IVI588231 JFE588231 JPA588231 JYW588231 KIS588231 KSO588231 LCK588231 LMG588231 LWC588231 MFY588231 MPU588231 MZQ588231 NJM588231 NTI588231 ODE588231 ONA588231 OWW588231 PGS588231 PQO588231 QAK588231 QKG588231 QUC588231 RDY588231 RNU588231 RXQ588231 SHM588231 SRI588231 TBE588231 TLA588231 TUW588231 UES588231 UOO588231 UYK588231 VIG588231 VSC588231 WBY588231 WLU588231 WVQ588231 I653768 JE653767 TA653767 ACW653767 AMS653767 AWO653767 BGK653767 BQG653767 CAC653767 CJY653767 CTU653767 DDQ653767 DNM653767 DXI653767 EHE653767 ERA653767 FAW653767 FKS653767 FUO653767 GEK653767 GOG653767 GYC653767 HHY653767 HRU653767 IBQ653767 ILM653767 IVI653767 JFE653767 JPA653767 JYW653767 KIS653767 KSO653767 LCK653767 LMG653767 LWC653767 MFY653767 MPU653767 MZQ653767 NJM653767 NTI653767 ODE653767 ONA653767 OWW653767 PGS653767 PQO653767 QAK653767 QKG653767 QUC653767 RDY653767 RNU653767 RXQ653767 SHM653767 SRI653767 TBE653767 TLA653767 TUW653767 UES653767 UOO653767 UYK653767 VIG653767 VSC653767 WBY653767 WLU653767 WVQ653767 I719304 JE719303 TA719303 ACW719303 AMS719303 AWO719303 BGK719303 BQG719303 CAC719303 CJY719303 CTU719303 DDQ719303 DNM719303 DXI719303 EHE719303 ERA719303 FAW719303 FKS719303 FUO719303 GEK719303 GOG719303 GYC719303 HHY719303 HRU719303 IBQ719303 ILM719303 IVI719303 JFE719303 JPA719303 JYW719303 KIS719303 KSO719303 LCK719303 LMG719303 LWC719303 MFY719303 MPU719303 MZQ719303 NJM719303 NTI719303 ODE719303 ONA719303 OWW719303 PGS719303 PQO719303 QAK719303 QKG719303 QUC719303 RDY719303 RNU719303 RXQ719303 SHM719303 SRI719303 TBE719303 TLA719303 TUW719303 UES719303 UOO719303 UYK719303 VIG719303 VSC719303 WBY719303 WLU719303 WVQ719303 I784840 JE784839 TA784839 ACW784839 AMS784839 AWO784839 BGK784839 BQG784839 CAC784839 CJY784839 CTU784839 DDQ784839 DNM784839 DXI784839 EHE784839 ERA784839 FAW784839 FKS784839 FUO784839 GEK784839 GOG784839 GYC784839 HHY784839 HRU784839 IBQ784839 ILM784839 IVI784839 JFE784839 JPA784839 JYW784839 KIS784839 KSO784839 LCK784839 LMG784839 LWC784839 MFY784839 MPU784839 MZQ784839 NJM784839 NTI784839 ODE784839 ONA784839 OWW784839 PGS784839 PQO784839 QAK784839 QKG784839 QUC784839 RDY784839 RNU784839 RXQ784839 SHM784839 SRI784839 TBE784839 TLA784839 TUW784839 UES784839 UOO784839 UYK784839 VIG784839 VSC784839 WBY784839 WLU784839 WVQ784839 I850376 JE850375 TA850375 ACW850375 AMS850375 AWO850375 BGK850375 BQG850375 CAC850375 CJY850375 CTU850375 DDQ850375 DNM850375 DXI850375 EHE850375 ERA850375 FAW850375 FKS850375 FUO850375 GEK850375 GOG850375 GYC850375 HHY850375 HRU850375 IBQ850375 ILM850375 IVI850375 JFE850375 JPA850375 JYW850375 KIS850375 KSO850375 LCK850375 LMG850375 LWC850375 MFY850375 MPU850375 MZQ850375 NJM850375 NTI850375 ODE850375 ONA850375 OWW850375 PGS850375 PQO850375 QAK850375 QKG850375 QUC850375 RDY850375 RNU850375 RXQ850375 SHM850375 SRI850375 TBE850375 TLA850375 TUW850375 UES850375 UOO850375 UYK850375 VIG850375 VSC850375 WBY850375 WLU850375 WVQ850375 I915912 JE915911 TA915911 ACW915911 AMS915911 AWO915911 BGK915911 BQG915911 CAC915911 CJY915911 CTU915911 DDQ915911 DNM915911 DXI915911 EHE915911 ERA915911 FAW915911 FKS915911 FUO915911 GEK915911 GOG915911 GYC915911 HHY915911 HRU915911 IBQ915911 ILM915911 IVI915911 JFE915911 JPA915911 JYW915911 KIS915911 KSO915911 LCK915911 LMG915911 LWC915911 MFY915911 MPU915911 MZQ915911 NJM915911 NTI915911 ODE915911 ONA915911 OWW915911 PGS915911 PQO915911 QAK915911 QKG915911 QUC915911 RDY915911 RNU915911 RXQ915911 SHM915911 SRI915911 TBE915911 TLA915911 TUW915911 UES915911 UOO915911 UYK915911 VIG915911 VSC915911 WBY915911 WLU915911 WVQ915911 I981448 JE981447 TA981447 ACW981447 AMS981447 AWO981447 BGK981447 BQG981447 CAC981447 CJY981447 CTU981447 DDQ981447 DNM981447 DXI981447 EHE981447 ERA981447 FAW981447 FKS981447 FUO981447 GEK981447 GOG981447 GYC981447 HHY981447 HRU981447 IBQ981447 ILM981447 IVI981447 JFE981447 JPA981447 JYW981447 KIS981447 KSO981447 LCK981447 LMG981447 LWC981447 MFY981447 MPU981447 MZQ981447 NJM981447 NTI981447 ODE981447 ONA981447 OWW981447 PGS981447 PQO981447 QAK981447 QKG981447 QUC981447 RDY981447 RNU981447 RXQ981447 SHM981447 SRI981447 TBE981447 TLA981447 TUW981447 UES981447 UOO981447 UYK981447 VIG981447 VSC981447 WBY981447 WLU981447 JE69 O63872:Y63873 WVW981376:WWG981377 WMA981376:WMK981377 WCE981376:WCO981377 VSI981376:VSS981377 VIM981376:VIW981377 UYQ981376:UZA981377 UOU981376:UPE981377 UEY981376:UFI981377 TVC981376:TVM981377 TLG981376:TLQ981377 TBK981376:TBU981377 SRO981376:SRY981377 SHS981376:SIC981377 RXW981376:RYG981377 ROA981376:ROK981377 REE981376:REO981377 QUI981376:QUS981377 QKM981376:QKW981377 QAQ981376:QBA981377 PQU981376:PRE981377 PGY981376:PHI981377 OXC981376:OXM981377 ONG981376:ONQ981377 ODK981376:ODU981377 NTO981376:NTY981377 NJS981376:NKC981377 MZW981376:NAG981377 MQA981376:MQK981377 MGE981376:MGO981377 LWI981376:LWS981377 LMM981376:LMW981377 LCQ981376:LDA981377 KSU981376:KTE981377 KIY981376:KJI981377 JZC981376:JZM981377 JPG981376:JPQ981377 JFK981376:JFU981377 IVO981376:IVY981377 ILS981376:IMC981377 IBW981376:ICG981377 HSA981376:HSK981377 HIE981376:HIO981377 GYI981376:GYS981377 GOM981376:GOW981377 GEQ981376:GFA981377 FUU981376:FVE981377 FKY981376:FLI981377 FBC981376:FBM981377 ERG981376:ERQ981377 EHK981376:EHU981377 DXO981376:DXY981377 DNS981376:DOC981377 DDW981376:DEG981377 CUA981376:CUK981377 CKE981376:CKO981377 CAI981376:CAS981377 BQM981376:BQW981377 BGQ981376:BHA981377 AWU981376:AXE981377 AMY981376:ANI981377 ADC981376:ADM981377 TG981376:TQ981377 JK981376:JU981377 O981376:Y981377 WVW915840:WWG915841 WMA915840:WMK915841 WCE915840:WCO915841 VSI915840:VSS915841 VIM915840:VIW915841 UYQ915840:UZA915841 UOU915840:UPE915841 UEY915840:UFI915841 TVC915840:TVM915841 TLG915840:TLQ915841 TBK915840:TBU915841 SRO915840:SRY915841 SHS915840:SIC915841 RXW915840:RYG915841 ROA915840:ROK915841 REE915840:REO915841 QUI915840:QUS915841 QKM915840:QKW915841 QAQ915840:QBA915841 PQU915840:PRE915841 PGY915840:PHI915841 OXC915840:OXM915841 ONG915840:ONQ915841 ODK915840:ODU915841 NTO915840:NTY915841 NJS915840:NKC915841 MZW915840:NAG915841 MQA915840:MQK915841 MGE915840:MGO915841 LWI915840:LWS915841 LMM915840:LMW915841 LCQ915840:LDA915841 KSU915840:KTE915841 KIY915840:KJI915841 JZC915840:JZM915841 JPG915840:JPQ915841 JFK915840:JFU915841 IVO915840:IVY915841 ILS915840:IMC915841 IBW915840:ICG915841 HSA915840:HSK915841 HIE915840:HIO915841 GYI915840:GYS915841 GOM915840:GOW915841 GEQ915840:GFA915841 FUU915840:FVE915841 FKY915840:FLI915841 FBC915840:FBM915841 ERG915840:ERQ915841 EHK915840:EHU915841 DXO915840:DXY915841 DNS915840:DOC915841 DDW915840:DEG915841 CUA915840:CUK915841 CKE915840:CKO915841 CAI915840:CAS915841 BQM915840:BQW915841 BGQ915840:BHA915841 AWU915840:AXE915841 AMY915840:ANI915841 ADC915840:ADM915841 TG915840:TQ915841 JK915840:JU915841 O915840:Y915841 WVW850304:WWG850305 WMA850304:WMK850305 WCE850304:WCO850305 VSI850304:VSS850305 VIM850304:VIW850305 UYQ850304:UZA850305 UOU850304:UPE850305 UEY850304:UFI850305 TVC850304:TVM850305 TLG850304:TLQ850305 TBK850304:TBU850305 SRO850304:SRY850305 SHS850304:SIC850305 RXW850304:RYG850305 ROA850304:ROK850305 REE850304:REO850305 QUI850304:QUS850305 QKM850304:QKW850305 QAQ850304:QBA850305 PQU850304:PRE850305 PGY850304:PHI850305 OXC850304:OXM850305 ONG850304:ONQ850305 ODK850304:ODU850305 NTO850304:NTY850305 NJS850304:NKC850305 MZW850304:NAG850305 MQA850304:MQK850305 MGE850304:MGO850305 LWI850304:LWS850305 LMM850304:LMW850305 LCQ850304:LDA850305 KSU850304:KTE850305 KIY850304:KJI850305 JZC850304:JZM850305 JPG850304:JPQ850305 JFK850304:JFU850305 IVO850304:IVY850305 ILS850304:IMC850305 IBW850304:ICG850305 HSA850304:HSK850305 HIE850304:HIO850305 GYI850304:GYS850305 GOM850304:GOW850305 GEQ850304:GFA850305 FUU850304:FVE850305 FKY850304:FLI850305 FBC850304:FBM850305 ERG850304:ERQ850305 EHK850304:EHU850305 DXO850304:DXY850305 DNS850304:DOC850305 DDW850304:DEG850305 CUA850304:CUK850305 CKE850304:CKO850305 CAI850304:CAS850305 BQM850304:BQW850305 BGQ850304:BHA850305 AWU850304:AXE850305 AMY850304:ANI850305 ADC850304:ADM850305 TG850304:TQ850305 JK850304:JU850305 O850304:Y850305 WVW784768:WWG784769 WMA784768:WMK784769 WCE784768:WCO784769 VSI784768:VSS784769 VIM784768:VIW784769 UYQ784768:UZA784769 UOU784768:UPE784769 UEY784768:UFI784769 TVC784768:TVM784769 TLG784768:TLQ784769 TBK784768:TBU784769 SRO784768:SRY784769 SHS784768:SIC784769 RXW784768:RYG784769 ROA784768:ROK784769 REE784768:REO784769 QUI784768:QUS784769 QKM784768:QKW784769 QAQ784768:QBA784769 PQU784768:PRE784769 PGY784768:PHI784769 OXC784768:OXM784769 ONG784768:ONQ784769 ODK784768:ODU784769 NTO784768:NTY784769 NJS784768:NKC784769 MZW784768:NAG784769 MQA784768:MQK784769 MGE784768:MGO784769 LWI784768:LWS784769 LMM784768:LMW784769 LCQ784768:LDA784769 KSU784768:KTE784769 KIY784768:KJI784769 JZC784768:JZM784769 JPG784768:JPQ784769 JFK784768:JFU784769 IVO784768:IVY784769 ILS784768:IMC784769 IBW784768:ICG784769 HSA784768:HSK784769 HIE784768:HIO784769 GYI784768:GYS784769 GOM784768:GOW784769 GEQ784768:GFA784769 FUU784768:FVE784769 FKY784768:FLI784769 FBC784768:FBM784769 ERG784768:ERQ784769 EHK784768:EHU784769 DXO784768:DXY784769 DNS784768:DOC784769 DDW784768:DEG784769 CUA784768:CUK784769 CKE784768:CKO784769 CAI784768:CAS784769 BQM784768:BQW784769 BGQ784768:BHA784769 AWU784768:AXE784769 AMY784768:ANI784769 ADC784768:ADM784769 TG784768:TQ784769 JK784768:JU784769 O784768:Y784769 WVW719232:WWG719233 WMA719232:WMK719233 WCE719232:WCO719233 VSI719232:VSS719233 VIM719232:VIW719233 UYQ719232:UZA719233 UOU719232:UPE719233 UEY719232:UFI719233 TVC719232:TVM719233 TLG719232:TLQ719233 TBK719232:TBU719233 SRO719232:SRY719233 SHS719232:SIC719233 RXW719232:RYG719233 ROA719232:ROK719233 REE719232:REO719233 QUI719232:QUS719233 QKM719232:QKW719233 QAQ719232:QBA719233 PQU719232:PRE719233 PGY719232:PHI719233 OXC719232:OXM719233 ONG719232:ONQ719233 ODK719232:ODU719233 NTO719232:NTY719233 NJS719232:NKC719233 MZW719232:NAG719233 MQA719232:MQK719233 MGE719232:MGO719233 LWI719232:LWS719233 LMM719232:LMW719233 LCQ719232:LDA719233 KSU719232:KTE719233 KIY719232:KJI719233 JZC719232:JZM719233 JPG719232:JPQ719233 JFK719232:JFU719233 IVO719232:IVY719233 ILS719232:IMC719233 IBW719232:ICG719233 HSA719232:HSK719233 HIE719232:HIO719233 GYI719232:GYS719233 GOM719232:GOW719233 GEQ719232:GFA719233 FUU719232:FVE719233 FKY719232:FLI719233 FBC719232:FBM719233 ERG719232:ERQ719233 EHK719232:EHU719233 DXO719232:DXY719233 DNS719232:DOC719233 DDW719232:DEG719233 CUA719232:CUK719233 CKE719232:CKO719233 CAI719232:CAS719233 BQM719232:BQW719233 BGQ719232:BHA719233 AWU719232:AXE719233 AMY719232:ANI719233 ADC719232:ADM719233 TG719232:TQ719233 JK719232:JU719233 O719232:Y719233 WVW653696:WWG653697 WMA653696:WMK653697 WCE653696:WCO653697 VSI653696:VSS653697 VIM653696:VIW653697 UYQ653696:UZA653697 UOU653696:UPE653697 UEY653696:UFI653697 TVC653696:TVM653697 TLG653696:TLQ653697 TBK653696:TBU653697 SRO653696:SRY653697 SHS653696:SIC653697 RXW653696:RYG653697 ROA653696:ROK653697 REE653696:REO653697 QUI653696:QUS653697 QKM653696:QKW653697 QAQ653696:QBA653697 PQU653696:PRE653697 PGY653696:PHI653697 OXC653696:OXM653697 ONG653696:ONQ653697 ODK653696:ODU653697 NTO653696:NTY653697 NJS653696:NKC653697 MZW653696:NAG653697 MQA653696:MQK653697 MGE653696:MGO653697 LWI653696:LWS653697 LMM653696:LMW653697 LCQ653696:LDA653697 KSU653696:KTE653697 KIY653696:KJI653697 JZC653696:JZM653697 JPG653696:JPQ653697 JFK653696:JFU653697 IVO653696:IVY653697 ILS653696:IMC653697 IBW653696:ICG653697 HSA653696:HSK653697 HIE653696:HIO653697 GYI653696:GYS653697 GOM653696:GOW653697 GEQ653696:GFA653697 FUU653696:FVE653697 FKY653696:FLI653697 FBC653696:FBM653697 ERG653696:ERQ653697 EHK653696:EHU653697 DXO653696:DXY653697 DNS653696:DOC653697 DDW653696:DEG653697 CUA653696:CUK653697 CKE653696:CKO653697 CAI653696:CAS653697 BQM653696:BQW653697 BGQ653696:BHA653697 AWU653696:AXE653697 AMY653696:ANI653697 ADC653696:ADM653697 TG653696:TQ653697 JK653696:JU653697 O653696:Y653697 WVW588160:WWG588161 WMA588160:WMK588161 WCE588160:WCO588161 VSI588160:VSS588161 VIM588160:VIW588161 UYQ588160:UZA588161 UOU588160:UPE588161 UEY588160:UFI588161 TVC588160:TVM588161 TLG588160:TLQ588161 TBK588160:TBU588161 SRO588160:SRY588161 SHS588160:SIC588161 RXW588160:RYG588161 ROA588160:ROK588161 REE588160:REO588161 QUI588160:QUS588161 QKM588160:QKW588161 QAQ588160:QBA588161 PQU588160:PRE588161 PGY588160:PHI588161 OXC588160:OXM588161 ONG588160:ONQ588161 ODK588160:ODU588161 NTO588160:NTY588161 NJS588160:NKC588161 MZW588160:NAG588161 MQA588160:MQK588161 MGE588160:MGO588161 LWI588160:LWS588161 LMM588160:LMW588161 LCQ588160:LDA588161 KSU588160:KTE588161 KIY588160:KJI588161 JZC588160:JZM588161 JPG588160:JPQ588161 JFK588160:JFU588161 IVO588160:IVY588161 ILS588160:IMC588161 IBW588160:ICG588161 HSA588160:HSK588161 HIE588160:HIO588161 GYI588160:GYS588161 GOM588160:GOW588161 GEQ588160:GFA588161 FUU588160:FVE588161 FKY588160:FLI588161 FBC588160:FBM588161 ERG588160:ERQ588161 EHK588160:EHU588161 DXO588160:DXY588161 DNS588160:DOC588161 DDW588160:DEG588161 CUA588160:CUK588161 CKE588160:CKO588161 CAI588160:CAS588161 BQM588160:BQW588161 BGQ588160:BHA588161 AWU588160:AXE588161 AMY588160:ANI588161 ADC588160:ADM588161 TG588160:TQ588161 JK588160:JU588161 O588160:Y588161 WVW522624:WWG522625 WMA522624:WMK522625 WCE522624:WCO522625 VSI522624:VSS522625 VIM522624:VIW522625 UYQ522624:UZA522625 UOU522624:UPE522625 UEY522624:UFI522625 TVC522624:TVM522625 TLG522624:TLQ522625 TBK522624:TBU522625 SRO522624:SRY522625 SHS522624:SIC522625 RXW522624:RYG522625 ROA522624:ROK522625 REE522624:REO522625 QUI522624:QUS522625 QKM522624:QKW522625 QAQ522624:QBA522625 PQU522624:PRE522625 PGY522624:PHI522625 OXC522624:OXM522625 ONG522624:ONQ522625 ODK522624:ODU522625 NTO522624:NTY522625 NJS522624:NKC522625 MZW522624:NAG522625 MQA522624:MQK522625 MGE522624:MGO522625 LWI522624:LWS522625 LMM522624:LMW522625 LCQ522624:LDA522625 KSU522624:KTE522625 KIY522624:KJI522625 JZC522624:JZM522625 JPG522624:JPQ522625 JFK522624:JFU522625 IVO522624:IVY522625 ILS522624:IMC522625 IBW522624:ICG522625 HSA522624:HSK522625 HIE522624:HIO522625 GYI522624:GYS522625 GOM522624:GOW522625 GEQ522624:GFA522625 FUU522624:FVE522625 FKY522624:FLI522625 FBC522624:FBM522625 ERG522624:ERQ522625 EHK522624:EHU522625 DXO522624:DXY522625 DNS522624:DOC522625 DDW522624:DEG522625 CUA522624:CUK522625 CKE522624:CKO522625 CAI522624:CAS522625 BQM522624:BQW522625 BGQ522624:BHA522625 AWU522624:AXE522625 AMY522624:ANI522625 ADC522624:ADM522625 TG522624:TQ522625 JK522624:JU522625 O522624:Y522625 WVW457088:WWG457089 WMA457088:WMK457089 WCE457088:WCO457089 VSI457088:VSS457089 VIM457088:VIW457089 UYQ457088:UZA457089 UOU457088:UPE457089 UEY457088:UFI457089 TVC457088:TVM457089 TLG457088:TLQ457089 TBK457088:TBU457089 SRO457088:SRY457089 SHS457088:SIC457089 RXW457088:RYG457089 ROA457088:ROK457089 REE457088:REO457089 QUI457088:QUS457089 QKM457088:QKW457089 QAQ457088:QBA457089 PQU457088:PRE457089 PGY457088:PHI457089 OXC457088:OXM457089 ONG457088:ONQ457089 ODK457088:ODU457089 NTO457088:NTY457089 NJS457088:NKC457089 MZW457088:NAG457089 MQA457088:MQK457089 MGE457088:MGO457089 LWI457088:LWS457089 LMM457088:LMW457089 LCQ457088:LDA457089 KSU457088:KTE457089 KIY457088:KJI457089 JZC457088:JZM457089 JPG457088:JPQ457089 JFK457088:JFU457089 IVO457088:IVY457089 ILS457088:IMC457089 IBW457088:ICG457089 HSA457088:HSK457089 HIE457088:HIO457089 GYI457088:GYS457089 GOM457088:GOW457089 GEQ457088:GFA457089 FUU457088:FVE457089 FKY457088:FLI457089 FBC457088:FBM457089 ERG457088:ERQ457089 EHK457088:EHU457089 DXO457088:DXY457089 DNS457088:DOC457089 DDW457088:DEG457089 CUA457088:CUK457089 CKE457088:CKO457089 CAI457088:CAS457089 BQM457088:BQW457089 BGQ457088:BHA457089 AWU457088:AXE457089 AMY457088:ANI457089 ADC457088:ADM457089 TG457088:TQ457089 JK457088:JU457089 O457088:Y457089 WVW391552:WWG391553 WMA391552:WMK391553 WCE391552:WCO391553 VSI391552:VSS391553 VIM391552:VIW391553 UYQ391552:UZA391553 UOU391552:UPE391553 UEY391552:UFI391553 TVC391552:TVM391553 TLG391552:TLQ391553 TBK391552:TBU391553 SRO391552:SRY391553 SHS391552:SIC391553 RXW391552:RYG391553 ROA391552:ROK391553 REE391552:REO391553 QUI391552:QUS391553 QKM391552:QKW391553 QAQ391552:QBA391553 PQU391552:PRE391553 PGY391552:PHI391553 OXC391552:OXM391553 ONG391552:ONQ391553 ODK391552:ODU391553 NTO391552:NTY391553 NJS391552:NKC391553 MZW391552:NAG391553 MQA391552:MQK391553 MGE391552:MGO391553 LWI391552:LWS391553 LMM391552:LMW391553 LCQ391552:LDA391553 KSU391552:KTE391553 KIY391552:KJI391553 JZC391552:JZM391553 JPG391552:JPQ391553 JFK391552:JFU391553 IVO391552:IVY391553 ILS391552:IMC391553 IBW391552:ICG391553 HSA391552:HSK391553 HIE391552:HIO391553 GYI391552:GYS391553 GOM391552:GOW391553 GEQ391552:GFA391553 FUU391552:FVE391553 FKY391552:FLI391553 FBC391552:FBM391553 ERG391552:ERQ391553 EHK391552:EHU391553 DXO391552:DXY391553 DNS391552:DOC391553 DDW391552:DEG391553 CUA391552:CUK391553 CKE391552:CKO391553 CAI391552:CAS391553 BQM391552:BQW391553 BGQ391552:BHA391553 AWU391552:AXE391553 AMY391552:ANI391553 ADC391552:ADM391553 TG391552:TQ391553 JK391552:JU391553 O391552:Y391553 WVW326016:WWG326017 WMA326016:WMK326017 WCE326016:WCO326017 VSI326016:VSS326017 VIM326016:VIW326017 UYQ326016:UZA326017 UOU326016:UPE326017 UEY326016:UFI326017 TVC326016:TVM326017 TLG326016:TLQ326017 TBK326016:TBU326017 SRO326016:SRY326017 SHS326016:SIC326017 RXW326016:RYG326017 ROA326016:ROK326017 REE326016:REO326017 QUI326016:QUS326017 QKM326016:QKW326017 QAQ326016:QBA326017 PQU326016:PRE326017 PGY326016:PHI326017 OXC326016:OXM326017 ONG326016:ONQ326017 ODK326016:ODU326017 NTO326016:NTY326017 NJS326016:NKC326017 MZW326016:NAG326017 MQA326016:MQK326017 MGE326016:MGO326017 LWI326016:LWS326017 LMM326016:LMW326017 LCQ326016:LDA326017 KSU326016:KTE326017 KIY326016:KJI326017 JZC326016:JZM326017 JPG326016:JPQ326017 JFK326016:JFU326017 IVO326016:IVY326017 ILS326016:IMC326017 IBW326016:ICG326017 HSA326016:HSK326017 HIE326016:HIO326017 GYI326016:GYS326017 GOM326016:GOW326017 GEQ326016:GFA326017 FUU326016:FVE326017 FKY326016:FLI326017 FBC326016:FBM326017 ERG326016:ERQ326017 EHK326016:EHU326017 DXO326016:DXY326017 DNS326016:DOC326017 DDW326016:DEG326017 CUA326016:CUK326017 CKE326016:CKO326017 CAI326016:CAS326017 BQM326016:BQW326017 BGQ326016:BHA326017 AWU326016:AXE326017 AMY326016:ANI326017 ADC326016:ADM326017 TG326016:TQ326017 JK326016:JU326017 O326016:Y326017 WVW260480:WWG260481 WMA260480:WMK260481 WCE260480:WCO260481 VSI260480:VSS260481 VIM260480:VIW260481 UYQ260480:UZA260481 UOU260480:UPE260481 UEY260480:UFI260481 TVC260480:TVM260481 TLG260480:TLQ260481 TBK260480:TBU260481 SRO260480:SRY260481 SHS260480:SIC260481 RXW260480:RYG260481 ROA260480:ROK260481 REE260480:REO260481 QUI260480:QUS260481 QKM260480:QKW260481 QAQ260480:QBA260481 PQU260480:PRE260481 PGY260480:PHI260481 OXC260480:OXM260481 ONG260480:ONQ260481 ODK260480:ODU260481 NTO260480:NTY260481 NJS260480:NKC260481 MZW260480:NAG260481 MQA260480:MQK260481 MGE260480:MGO260481 LWI260480:LWS260481 LMM260480:LMW260481 LCQ260480:LDA260481 KSU260480:KTE260481 KIY260480:KJI260481 JZC260480:JZM260481 JPG260480:JPQ260481 JFK260480:JFU260481 IVO260480:IVY260481 ILS260480:IMC260481 IBW260480:ICG260481 HSA260480:HSK260481 HIE260480:HIO260481 GYI260480:GYS260481 GOM260480:GOW260481 GEQ260480:GFA260481 FUU260480:FVE260481 FKY260480:FLI260481 FBC260480:FBM260481 ERG260480:ERQ260481 EHK260480:EHU260481 DXO260480:DXY260481 DNS260480:DOC260481 DDW260480:DEG260481 CUA260480:CUK260481 CKE260480:CKO260481 CAI260480:CAS260481 BQM260480:BQW260481 BGQ260480:BHA260481 AWU260480:AXE260481 AMY260480:ANI260481 ADC260480:ADM260481 TG260480:TQ260481 JK260480:JU260481 O260480:Y260481 WVW194944:WWG194945 WMA194944:WMK194945 WCE194944:WCO194945 VSI194944:VSS194945 VIM194944:VIW194945 UYQ194944:UZA194945 UOU194944:UPE194945 UEY194944:UFI194945 TVC194944:TVM194945 TLG194944:TLQ194945 TBK194944:TBU194945 SRO194944:SRY194945 SHS194944:SIC194945 RXW194944:RYG194945 ROA194944:ROK194945 REE194944:REO194945 QUI194944:QUS194945 QKM194944:QKW194945 QAQ194944:QBA194945 PQU194944:PRE194945 PGY194944:PHI194945 OXC194944:OXM194945 ONG194944:ONQ194945 ODK194944:ODU194945 NTO194944:NTY194945 NJS194944:NKC194945 MZW194944:NAG194945 MQA194944:MQK194945 MGE194944:MGO194945 LWI194944:LWS194945 LMM194944:LMW194945 LCQ194944:LDA194945 KSU194944:KTE194945 KIY194944:KJI194945 JZC194944:JZM194945 JPG194944:JPQ194945 JFK194944:JFU194945 IVO194944:IVY194945 ILS194944:IMC194945 IBW194944:ICG194945 HSA194944:HSK194945 HIE194944:HIO194945 GYI194944:GYS194945 GOM194944:GOW194945 GEQ194944:GFA194945 FUU194944:FVE194945 FKY194944:FLI194945 FBC194944:FBM194945 ERG194944:ERQ194945 EHK194944:EHU194945 DXO194944:DXY194945 DNS194944:DOC194945 DDW194944:DEG194945 CUA194944:CUK194945 CKE194944:CKO194945 CAI194944:CAS194945 BQM194944:BQW194945 BGQ194944:BHA194945 AWU194944:AXE194945 AMY194944:ANI194945 ADC194944:ADM194945 TG194944:TQ194945 JK194944:JU194945 O194944:Y194945 WVW129408:WWG129409 WMA129408:WMK129409 WCE129408:WCO129409 VSI129408:VSS129409 VIM129408:VIW129409 UYQ129408:UZA129409 UOU129408:UPE129409 UEY129408:UFI129409 TVC129408:TVM129409 TLG129408:TLQ129409 TBK129408:TBU129409 SRO129408:SRY129409 SHS129408:SIC129409 RXW129408:RYG129409 ROA129408:ROK129409 REE129408:REO129409 QUI129408:QUS129409 QKM129408:QKW129409 QAQ129408:QBA129409 PQU129408:PRE129409 PGY129408:PHI129409 OXC129408:OXM129409 ONG129408:ONQ129409 ODK129408:ODU129409 NTO129408:NTY129409 NJS129408:NKC129409 MZW129408:NAG129409 MQA129408:MQK129409 MGE129408:MGO129409 LWI129408:LWS129409 LMM129408:LMW129409 LCQ129408:LDA129409 KSU129408:KTE129409 KIY129408:KJI129409 JZC129408:JZM129409 JPG129408:JPQ129409 JFK129408:JFU129409 IVO129408:IVY129409 ILS129408:IMC129409 IBW129408:ICG129409 HSA129408:HSK129409 HIE129408:HIO129409 GYI129408:GYS129409 GOM129408:GOW129409 GEQ129408:GFA129409 FUU129408:FVE129409 FKY129408:FLI129409 FBC129408:FBM129409 ERG129408:ERQ129409 EHK129408:EHU129409 DXO129408:DXY129409 DNS129408:DOC129409 DDW129408:DEG129409 CUA129408:CUK129409 CKE129408:CKO129409 CAI129408:CAS129409 BQM129408:BQW129409 BGQ129408:BHA129409 AWU129408:AXE129409 AMY129408:ANI129409 ADC129408:ADM129409 TG129408:TQ129409 JK129408:JU129409 O129408:Y129409 WVW63872:WWG63873 WMA63872:WMK63873 WCE63872:WCO63873 VSI63872:VSS63873 VIM63872:VIW63873 UYQ63872:UZA63873 UOU63872:UPE63873 UEY63872:UFI63873 TVC63872:TVM63873 TLG63872:TLQ63873 TBK63872:TBU63873 SRO63872:SRY63873 SHS63872:SIC63873 RXW63872:RYG63873 ROA63872:ROK63873 REE63872:REO63873 QUI63872:QUS63873 QKM63872:QKW63873 QAQ63872:QBA63873 PQU63872:PRE63873 PGY63872:PHI63873 OXC63872:OXM63873 ONG63872:ONQ63873 ODK63872:ODU63873 NTO63872:NTY63873 NJS63872:NKC63873 MZW63872:NAG63873 MQA63872:MQK63873 MGE63872:MGO63873 LWI63872:LWS63873 LMM63872:LMW63873 LCQ63872:LDA63873 KSU63872:KTE63873 KIY63872:KJI63873 JZC63872:JZM63873 JPG63872:JPQ63873 JFK63872:JFU63873 IVO63872:IVY63873 ILS63872:IMC63873 IBW63872:ICG63873 HSA63872:HSK63873 HIE63872:HIO63873 GYI63872:GYS63873 GOM63872:GOW63873 GEQ63872:GFA63873 FUU63872:FVE63873 FKY63872:FLI63873 FBC63872:FBM63873 ERG63872:ERQ63873 EHK63872:EHU63873 DXO63872:DXY63873 DNS63872:DOC63873 DDW63872:DEG63873 CUA63872:CUK63873 CKE63872:CKO63873 CAI63872:CAS63873 BQM63872:BQW63873 BGQ63872:BHA63873 AWU63872:AXE63873 AMY63872:ANI63873 ADC63872:ADM63873 TG63872:TQ63873 JK63872:JU63873 WVW3:WWG4 WMA3:WMK4 WCE3:WCO4 VSI3:VSS4 VIM3:VIW4 UYQ3:UZA4 UOU3:UPE4 UEY3:UFI4 TVC3:TVM4 TLG3:TLQ4 TBK3:TBU4 SRO3:SRY4 SHS3:SIC4 RXW3:RYG4 ROA3:ROK4 REE3:REO4 QUI3:QUS4 QKM3:QKW4 QAQ3:QBA4 PQU3:PRE4 PGY3:PHI4 OXC3:OXM4 ONG3:ONQ4 ODK3:ODU4 NTO3:NTY4 NJS3:NKC4 MZW3:NAG4 MQA3:MQK4 MGE3:MGO4 LWI3:LWS4 LMM3:LMW4 LCQ3:LDA4 KSU3:KTE4 KIY3:KJI4 JZC3:JZM4 JPG3:JPQ4 JFK3:JFU4 IVO3:IVY4 ILS3:IMC4 IBW3:ICG4 HSA3:HSK4 HIE3:HIO4 GYI3:GYS4 GOM3:GOW4 GEQ3:GFA4 FUU3:FVE4 FKY3:FLI4 FBC3:FBM4 ERG3:ERQ4 EHK3:EHU4 DXO3:DXY4 DNS3:DOC4 DDW3:DEG4 CUA3:CUK4 CKE3:CKO4 CAI3:CAS4 BQM3:BQW4 BGQ3:BHA4 AWU3:AXE4 AMY3:ANI4 ADC3:ADM4 TG3:TQ4 JK3:JU4" xr:uid="{00000000-0002-0000-0300-000000000000}">
      <formula1>#REF!</formula1>
    </dataValidation>
    <dataValidation type="list" allowBlank="1" showInputMessage="1" showErrorMessage="1" sqref="C63941:C63943 C129477:C129479 C195013:C195015 C260549:C260551 C326085:C326087 C391621:C391623 C457157:C457159 C522693:C522695 C588229:C588231 C653765:C653767 C719301:C719303 C784837:C784839 C850373:C850375 C915909:C915911 C981445:C981447 N981442:N981444 D981444:M981446 N915906:N915908 D915908:M915910 N850370:N850372 D850372:M850374 N784834:N784836 D784836:M784838 N719298:N719300 D719300:M719302 N653762:N653764 D653764:M653766 N588226:N588228 D588228:M588230 N522690:N522692 D522692:M522694 N457154:N457156 D457156:M457158 N391618:N391620 D391620:M391622 N326082:N326084 D326084:M326086 N260546:N260548 D260548:M260550 N195010:N195012 D195012:M195014 N129474:N129476 D129476:M129478 N63938:N63940 D63940:M63942 WVK981450:WWL981450 WLO981450:WMP981450 WBS981450:WCT981450 VRW981450:VSX981450 VIA981450:VJB981450 UYE981450:UZF981450 UOI981450:UPJ981450 UEM981450:UFN981450 TUQ981450:TVR981450 TKU981450:TLV981450 TAY981450:TBZ981450 SRC981450:SSD981450 SHG981450:SIH981450 RXK981450:RYL981450 RNO981450:ROP981450 RDS981450:RET981450 QTW981450:QUX981450 QKA981450:QLB981450 QAE981450:QBF981450 PQI981450:PRJ981450 PGM981450:PHN981450 OWQ981450:OXR981450 OMU981450:ONV981450 OCY981450:ODZ981450 NTC981450:NUD981450 NJG981450:NKH981450 MZK981450:NAL981450 MPO981450:MQP981450 MFS981450:MGT981450 LVW981450:LWX981450 LMA981450:LNB981450 LCE981450:LDF981450 KSI981450:KTJ981450 KIM981450:KJN981450 JYQ981450:JZR981450 JOU981450:JPV981450 JEY981450:JFZ981450 IVC981450:IWD981450 ILG981450:IMH981450 IBK981450:ICL981450 HRO981450:HSP981450 HHS981450:HIT981450 GXW981450:GYX981450 GOA981450:GPB981450 GEE981450:GFF981450 FUI981450:FVJ981450 FKM981450:FLN981450 FAQ981450:FBR981450 EQU981450:ERV981450 EGY981450:EHZ981450 DXC981450:DYD981450 DNG981450:DOH981450 DDK981450:DEL981450 CTO981450:CUP981450 CJS981450:CKT981450 BZW981450:CAX981450 BQA981450:BRB981450 BGE981450:BHF981450 AWI981450:AXJ981450 AMM981450:ANN981450 ACQ981450:ADR981450 SU981450:TV981450 IY981450:JZ981450 WVK915914:WWL915914 WLO915914:WMP915914 WBS915914:WCT915914 VRW915914:VSX915914 VIA915914:VJB915914 UYE915914:UZF915914 UOI915914:UPJ915914 UEM915914:UFN915914 TUQ915914:TVR915914 TKU915914:TLV915914 TAY915914:TBZ915914 SRC915914:SSD915914 SHG915914:SIH915914 RXK915914:RYL915914 RNO915914:ROP915914 RDS915914:RET915914 QTW915914:QUX915914 QKA915914:QLB915914 QAE915914:QBF915914 PQI915914:PRJ915914 PGM915914:PHN915914 OWQ915914:OXR915914 OMU915914:ONV915914 OCY915914:ODZ915914 NTC915914:NUD915914 NJG915914:NKH915914 MZK915914:NAL915914 MPO915914:MQP915914 MFS915914:MGT915914 LVW915914:LWX915914 LMA915914:LNB915914 LCE915914:LDF915914 KSI915914:KTJ915914 KIM915914:KJN915914 JYQ915914:JZR915914 JOU915914:JPV915914 JEY915914:JFZ915914 IVC915914:IWD915914 ILG915914:IMH915914 IBK915914:ICL915914 HRO915914:HSP915914 HHS915914:HIT915914 GXW915914:GYX915914 GOA915914:GPB915914 GEE915914:GFF915914 FUI915914:FVJ915914 FKM915914:FLN915914 FAQ915914:FBR915914 EQU915914:ERV915914 EGY915914:EHZ915914 DXC915914:DYD915914 DNG915914:DOH915914 DDK915914:DEL915914 CTO915914:CUP915914 CJS915914:CKT915914 BZW915914:CAX915914 BQA915914:BRB915914 BGE915914:BHF915914 AWI915914:AXJ915914 AMM915914:ANN915914 ACQ915914:ADR915914 SU915914:TV915914 IY915914:JZ915914 WVK850378:WWL850378 WLO850378:WMP850378 WBS850378:WCT850378 VRW850378:VSX850378 VIA850378:VJB850378 UYE850378:UZF850378 UOI850378:UPJ850378 UEM850378:UFN850378 TUQ850378:TVR850378 TKU850378:TLV850378 TAY850378:TBZ850378 SRC850378:SSD850378 SHG850378:SIH850378 RXK850378:RYL850378 RNO850378:ROP850378 RDS850378:RET850378 QTW850378:QUX850378 QKA850378:QLB850378 QAE850378:QBF850378 PQI850378:PRJ850378 PGM850378:PHN850378 OWQ850378:OXR850378 OMU850378:ONV850378 OCY850378:ODZ850378 NTC850378:NUD850378 NJG850378:NKH850378 MZK850378:NAL850378 MPO850378:MQP850378 MFS850378:MGT850378 LVW850378:LWX850378 LMA850378:LNB850378 LCE850378:LDF850378 KSI850378:KTJ850378 KIM850378:KJN850378 JYQ850378:JZR850378 JOU850378:JPV850378 JEY850378:JFZ850378 IVC850378:IWD850378 ILG850378:IMH850378 IBK850378:ICL850378 HRO850378:HSP850378 HHS850378:HIT850378 GXW850378:GYX850378 GOA850378:GPB850378 GEE850378:GFF850378 FUI850378:FVJ850378 FKM850378:FLN850378 FAQ850378:FBR850378 EQU850378:ERV850378 EGY850378:EHZ850378 DXC850378:DYD850378 DNG850378:DOH850378 DDK850378:DEL850378 CTO850378:CUP850378 CJS850378:CKT850378 BZW850378:CAX850378 BQA850378:BRB850378 BGE850378:BHF850378 AWI850378:AXJ850378 AMM850378:ANN850378 ACQ850378:ADR850378 SU850378:TV850378 IY850378:JZ850378 WVK784842:WWL784842 WLO784842:WMP784842 WBS784842:WCT784842 VRW784842:VSX784842 VIA784842:VJB784842 UYE784842:UZF784842 UOI784842:UPJ784842 UEM784842:UFN784842 TUQ784842:TVR784842 TKU784842:TLV784842 TAY784842:TBZ784842 SRC784842:SSD784842 SHG784842:SIH784842 RXK784842:RYL784842 RNO784842:ROP784842 RDS784842:RET784842 QTW784842:QUX784842 QKA784842:QLB784842 QAE784842:QBF784842 PQI784842:PRJ784842 PGM784842:PHN784842 OWQ784842:OXR784842 OMU784842:ONV784842 OCY784842:ODZ784842 NTC784842:NUD784842 NJG784842:NKH784842 MZK784842:NAL784842 MPO784842:MQP784842 MFS784842:MGT784842 LVW784842:LWX784842 LMA784842:LNB784842 LCE784842:LDF784842 KSI784842:KTJ784842 KIM784842:KJN784842 JYQ784842:JZR784842 JOU784842:JPV784842 JEY784842:JFZ784842 IVC784842:IWD784842 ILG784842:IMH784842 IBK784842:ICL784842 HRO784842:HSP784842 HHS784842:HIT784842 GXW784842:GYX784842 GOA784842:GPB784842 GEE784842:GFF784842 FUI784842:FVJ784842 FKM784842:FLN784842 FAQ784842:FBR784842 EQU784842:ERV784842 EGY784842:EHZ784842 DXC784842:DYD784842 DNG784842:DOH784842 DDK784842:DEL784842 CTO784842:CUP784842 CJS784842:CKT784842 BZW784842:CAX784842 BQA784842:BRB784842 BGE784842:BHF784842 AWI784842:AXJ784842 AMM784842:ANN784842 ACQ784842:ADR784842 SU784842:TV784842 IY784842:JZ784842 WVK719306:WWL719306 WLO719306:WMP719306 WBS719306:WCT719306 VRW719306:VSX719306 VIA719306:VJB719306 UYE719306:UZF719306 UOI719306:UPJ719306 UEM719306:UFN719306 TUQ719306:TVR719306 TKU719306:TLV719306 TAY719306:TBZ719306 SRC719306:SSD719306 SHG719306:SIH719306 RXK719306:RYL719306 RNO719306:ROP719306 RDS719306:RET719306 QTW719306:QUX719306 QKA719306:QLB719306 QAE719306:QBF719306 PQI719306:PRJ719306 PGM719306:PHN719306 OWQ719306:OXR719306 OMU719306:ONV719306 OCY719306:ODZ719306 NTC719306:NUD719306 NJG719306:NKH719306 MZK719306:NAL719306 MPO719306:MQP719306 MFS719306:MGT719306 LVW719306:LWX719306 LMA719306:LNB719306 LCE719306:LDF719306 KSI719306:KTJ719306 KIM719306:KJN719306 JYQ719306:JZR719306 JOU719306:JPV719306 JEY719306:JFZ719306 IVC719306:IWD719306 ILG719306:IMH719306 IBK719306:ICL719306 HRO719306:HSP719306 HHS719306:HIT719306 GXW719306:GYX719306 GOA719306:GPB719306 GEE719306:GFF719306 FUI719306:FVJ719306 FKM719306:FLN719306 FAQ719306:FBR719306 EQU719306:ERV719306 EGY719306:EHZ719306 DXC719306:DYD719306 DNG719306:DOH719306 DDK719306:DEL719306 CTO719306:CUP719306 CJS719306:CKT719306 BZW719306:CAX719306 BQA719306:BRB719306 BGE719306:BHF719306 AWI719306:AXJ719306 AMM719306:ANN719306 ACQ719306:ADR719306 SU719306:TV719306 IY719306:JZ719306 WVK653770:WWL653770 WLO653770:WMP653770 WBS653770:WCT653770 VRW653770:VSX653770 VIA653770:VJB653770 UYE653770:UZF653770 UOI653770:UPJ653770 UEM653770:UFN653770 TUQ653770:TVR653770 TKU653770:TLV653770 TAY653770:TBZ653770 SRC653770:SSD653770 SHG653770:SIH653770 RXK653770:RYL653770 RNO653770:ROP653770 RDS653770:RET653770 QTW653770:QUX653770 QKA653770:QLB653770 QAE653770:QBF653770 PQI653770:PRJ653770 PGM653770:PHN653770 OWQ653770:OXR653770 OMU653770:ONV653770 OCY653770:ODZ653770 NTC653770:NUD653770 NJG653770:NKH653770 MZK653770:NAL653770 MPO653770:MQP653770 MFS653770:MGT653770 LVW653770:LWX653770 LMA653770:LNB653770 LCE653770:LDF653770 KSI653770:KTJ653770 KIM653770:KJN653770 JYQ653770:JZR653770 JOU653770:JPV653770 JEY653770:JFZ653770 IVC653770:IWD653770 ILG653770:IMH653770 IBK653770:ICL653770 HRO653770:HSP653770 HHS653770:HIT653770 GXW653770:GYX653770 GOA653770:GPB653770 GEE653770:GFF653770 FUI653770:FVJ653770 FKM653770:FLN653770 FAQ653770:FBR653770 EQU653770:ERV653770 EGY653770:EHZ653770 DXC653770:DYD653770 DNG653770:DOH653770 DDK653770:DEL653770 CTO653770:CUP653770 CJS653770:CKT653770 BZW653770:CAX653770 BQA653770:BRB653770 BGE653770:BHF653770 AWI653770:AXJ653770 AMM653770:ANN653770 ACQ653770:ADR653770 SU653770:TV653770 IY653770:JZ653770 WVK588234:WWL588234 WLO588234:WMP588234 WBS588234:WCT588234 VRW588234:VSX588234 VIA588234:VJB588234 UYE588234:UZF588234 UOI588234:UPJ588234 UEM588234:UFN588234 TUQ588234:TVR588234 TKU588234:TLV588234 TAY588234:TBZ588234 SRC588234:SSD588234 SHG588234:SIH588234 RXK588234:RYL588234 RNO588234:ROP588234 RDS588234:RET588234 QTW588234:QUX588234 QKA588234:QLB588234 QAE588234:QBF588234 PQI588234:PRJ588234 PGM588234:PHN588234 OWQ588234:OXR588234 OMU588234:ONV588234 OCY588234:ODZ588234 NTC588234:NUD588234 NJG588234:NKH588234 MZK588234:NAL588234 MPO588234:MQP588234 MFS588234:MGT588234 LVW588234:LWX588234 LMA588234:LNB588234 LCE588234:LDF588234 KSI588234:KTJ588234 KIM588234:KJN588234 JYQ588234:JZR588234 JOU588234:JPV588234 JEY588234:JFZ588234 IVC588234:IWD588234 ILG588234:IMH588234 IBK588234:ICL588234 HRO588234:HSP588234 HHS588234:HIT588234 GXW588234:GYX588234 GOA588234:GPB588234 GEE588234:GFF588234 FUI588234:FVJ588234 FKM588234:FLN588234 FAQ588234:FBR588234 EQU588234:ERV588234 EGY588234:EHZ588234 DXC588234:DYD588234 DNG588234:DOH588234 DDK588234:DEL588234 CTO588234:CUP588234 CJS588234:CKT588234 BZW588234:CAX588234 BQA588234:BRB588234 BGE588234:BHF588234 AWI588234:AXJ588234 AMM588234:ANN588234 ACQ588234:ADR588234 SU588234:TV588234 IY588234:JZ588234 WVK522698:WWL522698 WLO522698:WMP522698 WBS522698:WCT522698 VRW522698:VSX522698 VIA522698:VJB522698 UYE522698:UZF522698 UOI522698:UPJ522698 UEM522698:UFN522698 TUQ522698:TVR522698 TKU522698:TLV522698 TAY522698:TBZ522698 SRC522698:SSD522698 SHG522698:SIH522698 RXK522698:RYL522698 RNO522698:ROP522698 RDS522698:RET522698 QTW522698:QUX522698 QKA522698:QLB522698 QAE522698:QBF522698 PQI522698:PRJ522698 PGM522698:PHN522698 OWQ522698:OXR522698 OMU522698:ONV522698 OCY522698:ODZ522698 NTC522698:NUD522698 NJG522698:NKH522698 MZK522698:NAL522698 MPO522698:MQP522698 MFS522698:MGT522698 LVW522698:LWX522698 LMA522698:LNB522698 LCE522698:LDF522698 KSI522698:KTJ522698 KIM522698:KJN522698 JYQ522698:JZR522698 JOU522698:JPV522698 JEY522698:JFZ522698 IVC522698:IWD522698 ILG522698:IMH522698 IBK522698:ICL522698 HRO522698:HSP522698 HHS522698:HIT522698 GXW522698:GYX522698 GOA522698:GPB522698 GEE522698:GFF522698 FUI522698:FVJ522698 FKM522698:FLN522698 FAQ522698:FBR522698 EQU522698:ERV522698 EGY522698:EHZ522698 DXC522698:DYD522698 DNG522698:DOH522698 DDK522698:DEL522698 CTO522698:CUP522698 CJS522698:CKT522698 BZW522698:CAX522698 BQA522698:BRB522698 BGE522698:BHF522698 AWI522698:AXJ522698 AMM522698:ANN522698 ACQ522698:ADR522698 SU522698:TV522698 IY522698:JZ522698 WVK457162:WWL457162 WLO457162:WMP457162 WBS457162:WCT457162 VRW457162:VSX457162 VIA457162:VJB457162 UYE457162:UZF457162 UOI457162:UPJ457162 UEM457162:UFN457162 TUQ457162:TVR457162 TKU457162:TLV457162 TAY457162:TBZ457162 SRC457162:SSD457162 SHG457162:SIH457162 RXK457162:RYL457162 RNO457162:ROP457162 RDS457162:RET457162 QTW457162:QUX457162 QKA457162:QLB457162 QAE457162:QBF457162 PQI457162:PRJ457162 PGM457162:PHN457162 OWQ457162:OXR457162 OMU457162:ONV457162 OCY457162:ODZ457162 NTC457162:NUD457162 NJG457162:NKH457162 MZK457162:NAL457162 MPO457162:MQP457162 MFS457162:MGT457162 LVW457162:LWX457162 LMA457162:LNB457162 LCE457162:LDF457162 KSI457162:KTJ457162 KIM457162:KJN457162 JYQ457162:JZR457162 JOU457162:JPV457162 JEY457162:JFZ457162 IVC457162:IWD457162 ILG457162:IMH457162 IBK457162:ICL457162 HRO457162:HSP457162 HHS457162:HIT457162 GXW457162:GYX457162 GOA457162:GPB457162 GEE457162:GFF457162 FUI457162:FVJ457162 FKM457162:FLN457162 FAQ457162:FBR457162 EQU457162:ERV457162 EGY457162:EHZ457162 DXC457162:DYD457162 DNG457162:DOH457162 DDK457162:DEL457162 CTO457162:CUP457162 CJS457162:CKT457162 BZW457162:CAX457162 BQA457162:BRB457162 BGE457162:BHF457162 AWI457162:AXJ457162 AMM457162:ANN457162 ACQ457162:ADR457162 SU457162:TV457162 IY457162:JZ457162 WVK391626:WWL391626 WLO391626:WMP391626 WBS391626:WCT391626 VRW391626:VSX391626 VIA391626:VJB391626 UYE391626:UZF391626 UOI391626:UPJ391626 UEM391626:UFN391626 TUQ391626:TVR391626 TKU391626:TLV391626 TAY391626:TBZ391626 SRC391626:SSD391626 SHG391626:SIH391626 RXK391626:RYL391626 RNO391626:ROP391626 RDS391626:RET391626 QTW391626:QUX391626 QKA391626:QLB391626 QAE391626:QBF391626 PQI391626:PRJ391626 PGM391626:PHN391626 OWQ391626:OXR391626 OMU391626:ONV391626 OCY391626:ODZ391626 NTC391626:NUD391626 NJG391626:NKH391626 MZK391626:NAL391626 MPO391626:MQP391626 MFS391626:MGT391626 LVW391626:LWX391626 LMA391626:LNB391626 LCE391626:LDF391626 KSI391626:KTJ391626 KIM391626:KJN391626 JYQ391626:JZR391626 JOU391626:JPV391626 JEY391626:JFZ391626 IVC391626:IWD391626 ILG391626:IMH391626 IBK391626:ICL391626 HRO391626:HSP391626 HHS391626:HIT391626 GXW391626:GYX391626 GOA391626:GPB391626 GEE391626:GFF391626 FUI391626:FVJ391626 FKM391626:FLN391626 FAQ391626:FBR391626 EQU391626:ERV391626 EGY391626:EHZ391626 DXC391626:DYD391626 DNG391626:DOH391626 DDK391626:DEL391626 CTO391626:CUP391626 CJS391626:CKT391626 BZW391626:CAX391626 BQA391626:BRB391626 BGE391626:BHF391626 AWI391626:AXJ391626 AMM391626:ANN391626 ACQ391626:ADR391626 SU391626:TV391626 IY391626:JZ391626 WVK326090:WWL326090 WLO326090:WMP326090 WBS326090:WCT326090 VRW326090:VSX326090 VIA326090:VJB326090 UYE326090:UZF326090 UOI326090:UPJ326090 UEM326090:UFN326090 TUQ326090:TVR326090 TKU326090:TLV326090 TAY326090:TBZ326090 SRC326090:SSD326090 SHG326090:SIH326090 RXK326090:RYL326090 RNO326090:ROP326090 RDS326090:RET326090 QTW326090:QUX326090 QKA326090:QLB326090 QAE326090:QBF326090 PQI326090:PRJ326090 PGM326090:PHN326090 OWQ326090:OXR326090 OMU326090:ONV326090 OCY326090:ODZ326090 NTC326090:NUD326090 NJG326090:NKH326090 MZK326090:NAL326090 MPO326090:MQP326090 MFS326090:MGT326090 LVW326090:LWX326090 LMA326090:LNB326090 LCE326090:LDF326090 KSI326090:KTJ326090 KIM326090:KJN326090 JYQ326090:JZR326090 JOU326090:JPV326090 JEY326090:JFZ326090 IVC326090:IWD326090 ILG326090:IMH326090 IBK326090:ICL326090 HRO326090:HSP326090 HHS326090:HIT326090 GXW326090:GYX326090 GOA326090:GPB326090 GEE326090:GFF326090 FUI326090:FVJ326090 FKM326090:FLN326090 FAQ326090:FBR326090 EQU326090:ERV326090 EGY326090:EHZ326090 DXC326090:DYD326090 DNG326090:DOH326090 DDK326090:DEL326090 CTO326090:CUP326090 CJS326090:CKT326090 BZW326090:CAX326090 BQA326090:BRB326090 BGE326090:BHF326090 AWI326090:AXJ326090 AMM326090:ANN326090 ACQ326090:ADR326090 SU326090:TV326090 IY326090:JZ326090 WVK260554:WWL260554 WLO260554:WMP260554 WBS260554:WCT260554 VRW260554:VSX260554 VIA260554:VJB260554 UYE260554:UZF260554 UOI260554:UPJ260554 UEM260554:UFN260554 TUQ260554:TVR260554 TKU260554:TLV260554 TAY260554:TBZ260554 SRC260554:SSD260554 SHG260554:SIH260554 RXK260554:RYL260554 RNO260554:ROP260554 RDS260554:RET260554 QTW260554:QUX260554 QKA260554:QLB260554 QAE260554:QBF260554 PQI260554:PRJ260554 PGM260554:PHN260554 OWQ260554:OXR260554 OMU260554:ONV260554 OCY260554:ODZ260554 NTC260554:NUD260554 NJG260554:NKH260554 MZK260554:NAL260554 MPO260554:MQP260554 MFS260554:MGT260554 LVW260554:LWX260554 LMA260554:LNB260554 LCE260554:LDF260554 KSI260554:KTJ260554 KIM260554:KJN260554 JYQ260554:JZR260554 JOU260554:JPV260554 JEY260554:JFZ260554 IVC260554:IWD260554 ILG260554:IMH260554 IBK260554:ICL260554 HRO260554:HSP260554 HHS260554:HIT260554 GXW260554:GYX260554 GOA260554:GPB260554 GEE260554:GFF260554 FUI260554:FVJ260554 FKM260554:FLN260554 FAQ260554:FBR260554 EQU260554:ERV260554 EGY260554:EHZ260554 DXC260554:DYD260554 DNG260554:DOH260554 DDK260554:DEL260554 CTO260554:CUP260554 CJS260554:CKT260554 BZW260554:CAX260554 BQA260554:BRB260554 BGE260554:BHF260554 AWI260554:AXJ260554 AMM260554:ANN260554 ACQ260554:ADR260554 SU260554:TV260554 IY260554:JZ260554 WVK195018:WWL195018 WLO195018:WMP195018 WBS195018:WCT195018 VRW195018:VSX195018 VIA195018:VJB195018 UYE195018:UZF195018 UOI195018:UPJ195018 UEM195018:UFN195018 TUQ195018:TVR195018 TKU195018:TLV195018 TAY195018:TBZ195018 SRC195018:SSD195018 SHG195018:SIH195018 RXK195018:RYL195018 RNO195018:ROP195018 RDS195018:RET195018 QTW195018:QUX195018 QKA195018:QLB195018 QAE195018:QBF195018 PQI195018:PRJ195018 PGM195018:PHN195018 OWQ195018:OXR195018 OMU195018:ONV195018 OCY195018:ODZ195018 NTC195018:NUD195018 NJG195018:NKH195018 MZK195018:NAL195018 MPO195018:MQP195018 MFS195018:MGT195018 LVW195018:LWX195018 LMA195018:LNB195018 LCE195018:LDF195018 KSI195018:KTJ195018 KIM195018:KJN195018 JYQ195018:JZR195018 JOU195018:JPV195018 JEY195018:JFZ195018 IVC195018:IWD195018 ILG195018:IMH195018 IBK195018:ICL195018 HRO195018:HSP195018 HHS195018:HIT195018 GXW195018:GYX195018 GOA195018:GPB195018 GEE195018:GFF195018 FUI195018:FVJ195018 FKM195018:FLN195018 FAQ195018:FBR195018 EQU195018:ERV195018 EGY195018:EHZ195018 DXC195018:DYD195018 DNG195018:DOH195018 DDK195018:DEL195018 CTO195018:CUP195018 CJS195018:CKT195018 BZW195018:CAX195018 BQA195018:BRB195018 BGE195018:BHF195018 AWI195018:AXJ195018 AMM195018:ANN195018 ACQ195018:ADR195018 SU195018:TV195018 IY195018:JZ195018 WVK129482:WWL129482 WLO129482:WMP129482 WBS129482:WCT129482 VRW129482:VSX129482 VIA129482:VJB129482 UYE129482:UZF129482 UOI129482:UPJ129482 UEM129482:UFN129482 TUQ129482:TVR129482 TKU129482:TLV129482 TAY129482:TBZ129482 SRC129482:SSD129482 SHG129482:SIH129482 RXK129482:RYL129482 RNO129482:ROP129482 RDS129482:RET129482 QTW129482:QUX129482 QKA129482:QLB129482 QAE129482:QBF129482 PQI129482:PRJ129482 PGM129482:PHN129482 OWQ129482:OXR129482 OMU129482:ONV129482 OCY129482:ODZ129482 NTC129482:NUD129482 NJG129482:NKH129482 MZK129482:NAL129482 MPO129482:MQP129482 MFS129482:MGT129482 LVW129482:LWX129482 LMA129482:LNB129482 LCE129482:LDF129482 KSI129482:KTJ129482 KIM129482:KJN129482 JYQ129482:JZR129482 JOU129482:JPV129482 JEY129482:JFZ129482 IVC129482:IWD129482 ILG129482:IMH129482 IBK129482:ICL129482 HRO129482:HSP129482 HHS129482:HIT129482 GXW129482:GYX129482 GOA129482:GPB129482 GEE129482:GFF129482 FUI129482:FVJ129482 FKM129482:FLN129482 FAQ129482:FBR129482 EQU129482:ERV129482 EGY129482:EHZ129482 DXC129482:DYD129482 DNG129482:DOH129482 DDK129482:DEL129482 CTO129482:CUP129482 CJS129482:CKT129482 BZW129482:CAX129482 BQA129482:BRB129482 BGE129482:BHF129482 AWI129482:AXJ129482 AMM129482:ANN129482 ACQ129482:ADR129482 SU129482:TV129482 IY129482:JZ129482 WVK63946:WWL63946 WLO63946:WMP63946 WBS63946:WCT63946 VRW63946:VSX63946 VIA63946:VJB63946 UYE63946:UZF63946 UOI63946:UPJ63946 UEM63946:UFN63946 TUQ63946:TVR63946 TKU63946:TLV63946 TAY63946:TBZ63946 SRC63946:SSD63946 SHG63946:SIH63946 RXK63946:RYL63946 RNO63946:ROP63946 RDS63946:RET63946 QTW63946:QUX63946 QKA63946:QLB63946 QAE63946:QBF63946 PQI63946:PRJ63946 PGM63946:PHN63946 OWQ63946:OXR63946 OMU63946:ONV63946 OCY63946:ODZ63946 NTC63946:NUD63946 NJG63946:NKH63946 MZK63946:NAL63946 MPO63946:MQP63946 MFS63946:MGT63946 LVW63946:LWX63946 LMA63946:LNB63946 LCE63946:LDF63946 KSI63946:KTJ63946 KIM63946:KJN63946 JYQ63946:JZR63946 JOU63946:JPV63946 JEY63946:JFZ63946 IVC63946:IWD63946 ILG63946:IMH63946 IBK63946:ICL63946 HRO63946:HSP63946 HHS63946:HIT63946 GXW63946:GYX63946 GOA63946:GPB63946 GEE63946:GFF63946 FUI63946:FVJ63946 FKM63946:FLN63946 FAQ63946:FBR63946 EQU63946:ERV63946 EGY63946:EHZ63946 DXC63946:DYD63946 DNG63946:DOH63946 DDK63946:DEL63946 CTO63946:CUP63946 CJS63946:CKT63946 BZW63946:CAX63946 BQA63946:BRB63946 BGE63946:BHF63946 AWI63946:AXJ63946 AMM63946:ANN63946 ACQ63946:ADR63946 SU63946:TV63946 IY63946:JZ63946 WVK73:WWL73 WLO73:WMP73 WBS73:WCT73 VRW73:VSX73 VIA73:VJB73 UYE73:UZF73 UOI73:UPJ73 UEM73:UFN73 TUQ73:TVR73 TKU73:TLV73 TAY73:TBZ73 SRC73:SSD73 SHG73:SIH73 RXK73:RYL73 RNO73:ROP73 RDS73:RET73 QTW73:QUX73 QKA73:QLB73 QAE73:QBF73 PQI73:PRJ73 PGM73:PHN73 OWQ73:OXR73 OMU73:ONV73 OCY73:ODZ73 NTC73:NUD73 NJG73:NKH73 MZK73:NAL73 MPO73:MQP73 MFS73:MGT73 LVW73:LWX73 LMA73:LNB73 LCE73:LDF73 KSI73:KTJ73 KIM73:KJN73 JYQ73:JZR73 JOU73:JPV73 JEY73:JFZ73 IVC73:IWD73 ILG73:IMH73 IBK73:ICL73 HRO73:HSP73 HHS73:HIT73 GXW73:GYX73 GOA73:GPB73 GEE73:GFF73 FUI73:FVJ73 FKM73:FLN73 FAQ73:FBR73 EQU73:ERV73 EGY73:EHZ73 DXC73:DYD73 DNG73:DOH73 DDK73:DEL73 CTO73:CUP73 CJS73:CKT73 BZW73:CAX73 BQA73:BRB73 BGE73:BHF73 AWI73:AXJ73 AMM73:ANN73 ACQ73:ADR73 SU73:TV73 IY73:JZ73 C63948 C129484 C195020 C260556 C326092 C391628 C457164 C522700 C588236 C653772 C719308 C784844 C850380 C915916 C981452 N981449 D981451:M981451 O981450:AD981450 N915913 D915915:M915915 O915914:AD915914 N850377 D850379:M850379 O850378:AD850378 N784841 D784843:M784843 O784842:AD784842 N719305 D719307:M719307 O719306:AD719306 N653769 D653771:M653771 O653770:AD653770 N588233 D588235:M588235 O588234:AD588234 N522697 D522699:M522699 O522698:AD522698 N457161 D457163:M457163 O457162:AD457162 N391625 D391627:M391627 O391626:AD391626 N326089 D326091:M326091 O326090:AD326090 N260553 D260555:M260555 O260554:AD260554 N195017 D195019:M195019 O195018:AD195018 N129481 D129483:M129483 O129482:AD129482 N63945 D63947:M63947 O63946:AD63946 WVK981443:WVZ981445 SU65:TJ67 ACQ65:ADF67 AMM65:ANB67 AWI65:AWX67 BGE65:BGT67 BQA65:BQP67 BZW65:CAL67 CJS65:CKH67 CTO65:CUD67 DDK65:DDZ67 DNG65:DNV67 DXC65:DXR67 EGY65:EHN67 EQU65:ERJ67 FAQ65:FBF67 FKM65:FLB67 FUI65:FUX67 GEE65:GET67 GOA65:GOP67 GXW65:GYL67 HHS65:HIH67 HRO65:HSD67 IBK65:IBZ67 ILG65:ILV67 IVC65:IVR67 JEY65:JFN67 JOU65:JPJ67 JYQ65:JZF67 KIM65:KJB67 KSI65:KSX67 LCE65:LCT67 LMA65:LMP67 LVW65:LWL67 MFS65:MGH67 MPO65:MQD67 MZK65:MZZ67 NJG65:NJV67 NTC65:NTR67 OCY65:ODN67 OMU65:ONJ67 OWQ65:OXF67 PGM65:PHB67 PQI65:PQX67 QAE65:QAT67 QKA65:QKP67 QTW65:QUL67 RDS65:REH67 RNO65:ROD67 RXK65:RXZ67 SHG65:SHV67 SRC65:SRR67 TAY65:TBN67 TKU65:TLJ67 TUQ65:TVF67 UEM65:UFB67 UOI65:UOX67 UYE65:UYT67 VIA65:VIP67 VRW65:VSL67 WBS65:WCH67 WLO65:WMD67 WVK65:WVZ67 O63939:R63941 IY63939:JN63941 SU63939:TJ63941 ACQ63939:ADF63941 AMM63939:ANB63941 AWI63939:AWX63941 BGE63939:BGT63941 BQA63939:BQP63941 BZW63939:CAL63941 CJS63939:CKH63941 CTO63939:CUD63941 DDK63939:DDZ63941 DNG63939:DNV63941 DXC63939:DXR63941 EGY63939:EHN63941 EQU63939:ERJ63941 FAQ63939:FBF63941 FKM63939:FLB63941 FUI63939:FUX63941 GEE63939:GET63941 GOA63939:GOP63941 GXW63939:GYL63941 HHS63939:HIH63941 HRO63939:HSD63941 IBK63939:IBZ63941 ILG63939:ILV63941 IVC63939:IVR63941 JEY63939:JFN63941 JOU63939:JPJ63941 JYQ63939:JZF63941 KIM63939:KJB63941 KSI63939:KSX63941 LCE63939:LCT63941 LMA63939:LMP63941 LVW63939:LWL63941 MFS63939:MGH63941 MPO63939:MQD63941 MZK63939:MZZ63941 NJG63939:NJV63941 NTC63939:NTR63941 OCY63939:ODN63941 OMU63939:ONJ63941 OWQ63939:OXF63941 PGM63939:PHB63941 PQI63939:PQX63941 QAE63939:QAT63941 QKA63939:QKP63941 QTW63939:QUL63941 RDS63939:REH63941 RNO63939:ROD63941 RXK63939:RXZ63941 SHG63939:SHV63941 SRC63939:SRR63941 TAY63939:TBN63941 TKU63939:TLJ63941 TUQ63939:TVF63941 UEM63939:UFB63941 UOI63939:UOX63941 UYE63939:UYT63941 VIA63939:VIP63941 VRW63939:VSL63941 WBS63939:WCH63941 WLO63939:WMD63941 WVK63939:WVZ63941 O129475:R129477 IY129475:JN129477 SU129475:TJ129477 ACQ129475:ADF129477 AMM129475:ANB129477 AWI129475:AWX129477 BGE129475:BGT129477 BQA129475:BQP129477 BZW129475:CAL129477 CJS129475:CKH129477 CTO129475:CUD129477 DDK129475:DDZ129477 DNG129475:DNV129477 DXC129475:DXR129477 EGY129475:EHN129477 EQU129475:ERJ129477 FAQ129475:FBF129477 FKM129475:FLB129477 FUI129475:FUX129477 GEE129475:GET129477 GOA129475:GOP129477 GXW129475:GYL129477 HHS129475:HIH129477 HRO129475:HSD129477 IBK129475:IBZ129477 ILG129475:ILV129477 IVC129475:IVR129477 JEY129475:JFN129477 JOU129475:JPJ129477 JYQ129475:JZF129477 KIM129475:KJB129477 KSI129475:KSX129477 LCE129475:LCT129477 LMA129475:LMP129477 LVW129475:LWL129477 MFS129475:MGH129477 MPO129475:MQD129477 MZK129475:MZZ129477 NJG129475:NJV129477 NTC129475:NTR129477 OCY129475:ODN129477 OMU129475:ONJ129477 OWQ129475:OXF129477 PGM129475:PHB129477 PQI129475:PQX129477 QAE129475:QAT129477 QKA129475:QKP129477 QTW129475:QUL129477 RDS129475:REH129477 RNO129475:ROD129477 RXK129475:RXZ129477 SHG129475:SHV129477 SRC129475:SRR129477 TAY129475:TBN129477 TKU129475:TLJ129477 TUQ129475:TVF129477 UEM129475:UFB129477 UOI129475:UOX129477 UYE129475:UYT129477 VIA129475:VIP129477 VRW129475:VSL129477 WBS129475:WCH129477 WLO129475:WMD129477 WVK129475:WVZ129477 O195011:R195013 IY195011:JN195013 SU195011:TJ195013 ACQ195011:ADF195013 AMM195011:ANB195013 AWI195011:AWX195013 BGE195011:BGT195013 BQA195011:BQP195013 BZW195011:CAL195013 CJS195011:CKH195013 CTO195011:CUD195013 DDK195011:DDZ195013 DNG195011:DNV195013 DXC195011:DXR195013 EGY195011:EHN195013 EQU195011:ERJ195013 FAQ195011:FBF195013 FKM195011:FLB195013 FUI195011:FUX195013 GEE195011:GET195013 GOA195011:GOP195013 GXW195011:GYL195013 HHS195011:HIH195013 HRO195011:HSD195013 IBK195011:IBZ195013 ILG195011:ILV195013 IVC195011:IVR195013 JEY195011:JFN195013 JOU195011:JPJ195013 JYQ195011:JZF195013 KIM195011:KJB195013 KSI195011:KSX195013 LCE195011:LCT195013 LMA195011:LMP195013 LVW195011:LWL195013 MFS195011:MGH195013 MPO195011:MQD195013 MZK195011:MZZ195013 NJG195011:NJV195013 NTC195011:NTR195013 OCY195011:ODN195013 OMU195011:ONJ195013 OWQ195011:OXF195013 PGM195011:PHB195013 PQI195011:PQX195013 QAE195011:QAT195013 QKA195011:QKP195013 QTW195011:QUL195013 RDS195011:REH195013 RNO195011:ROD195013 RXK195011:RXZ195013 SHG195011:SHV195013 SRC195011:SRR195013 TAY195011:TBN195013 TKU195011:TLJ195013 TUQ195011:TVF195013 UEM195011:UFB195013 UOI195011:UOX195013 UYE195011:UYT195013 VIA195011:VIP195013 VRW195011:VSL195013 WBS195011:WCH195013 WLO195011:WMD195013 WVK195011:WVZ195013 O260547:R260549 IY260547:JN260549 SU260547:TJ260549 ACQ260547:ADF260549 AMM260547:ANB260549 AWI260547:AWX260549 BGE260547:BGT260549 BQA260547:BQP260549 BZW260547:CAL260549 CJS260547:CKH260549 CTO260547:CUD260549 DDK260547:DDZ260549 DNG260547:DNV260549 DXC260547:DXR260549 EGY260547:EHN260549 EQU260547:ERJ260549 FAQ260547:FBF260549 FKM260547:FLB260549 FUI260547:FUX260549 GEE260547:GET260549 GOA260547:GOP260549 GXW260547:GYL260549 HHS260547:HIH260549 HRO260547:HSD260549 IBK260547:IBZ260549 ILG260547:ILV260549 IVC260547:IVR260549 JEY260547:JFN260549 JOU260547:JPJ260549 JYQ260547:JZF260549 KIM260547:KJB260549 KSI260547:KSX260549 LCE260547:LCT260549 LMA260547:LMP260549 LVW260547:LWL260549 MFS260547:MGH260549 MPO260547:MQD260549 MZK260547:MZZ260549 NJG260547:NJV260549 NTC260547:NTR260549 OCY260547:ODN260549 OMU260547:ONJ260549 OWQ260547:OXF260549 PGM260547:PHB260549 PQI260547:PQX260549 QAE260547:QAT260549 QKA260547:QKP260549 QTW260547:QUL260549 RDS260547:REH260549 RNO260547:ROD260549 RXK260547:RXZ260549 SHG260547:SHV260549 SRC260547:SRR260549 TAY260547:TBN260549 TKU260547:TLJ260549 TUQ260547:TVF260549 UEM260547:UFB260549 UOI260547:UOX260549 UYE260547:UYT260549 VIA260547:VIP260549 VRW260547:VSL260549 WBS260547:WCH260549 WLO260547:WMD260549 WVK260547:WVZ260549 O326083:R326085 IY326083:JN326085 SU326083:TJ326085 ACQ326083:ADF326085 AMM326083:ANB326085 AWI326083:AWX326085 BGE326083:BGT326085 BQA326083:BQP326085 BZW326083:CAL326085 CJS326083:CKH326085 CTO326083:CUD326085 DDK326083:DDZ326085 DNG326083:DNV326085 DXC326083:DXR326085 EGY326083:EHN326085 EQU326083:ERJ326085 FAQ326083:FBF326085 FKM326083:FLB326085 FUI326083:FUX326085 GEE326083:GET326085 GOA326083:GOP326085 GXW326083:GYL326085 HHS326083:HIH326085 HRO326083:HSD326085 IBK326083:IBZ326085 ILG326083:ILV326085 IVC326083:IVR326085 JEY326083:JFN326085 JOU326083:JPJ326085 JYQ326083:JZF326085 KIM326083:KJB326085 KSI326083:KSX326085 LCE326083:LCT326085 LMA326083:LMP326085 LVW326083:LWL326085 MFS326083:MGH326085 MPO326083:MQD326085 MZK326083:MZZ326085 NJG326083:NJV326085 NTC326083:NTR326085 OCY326083:ODN326085 OMU326083:ONJ326085 OWQ326083:OXF326085 PGM326083:PHB326085 PQI326083:PQX326085 QAE326083:QAT326085 QKA326083:QKP326085 QTW326083:QUL326085 RDS326083:REH326085 RNO326083:ROD326085 RXK326083:RXZ326085 SHG326083:SHV326085 SRC326083:SRR326085 TAY326083:TBN326085 TKU326083:TLJ326085 TUQ326083:TVF326085 UEM326083:UFB326085 UOI326083:UOX326085 UYE326083:UYT326085 VIA326083:VIP326085 VRW326083:VSL326085 WBS326083:WCH326085 WLO326083:WMD326085 WVK326083:WVZ326085 O391619:R391621 IY391619:JN391621 SU391619:TJ391621 ACQ391619:ADF391621 AMM391619:ANB391621 AWI391619:AWX391621 BGE391619:BGT391621 BQA391619:BQP391621 BZW391619:CAL391621 CJS391619:CKH391621 CTO391619:CUD391621 DDK391619:DDZ391621 DNG391619:DNV391621 DXC391619:DXR391621 EGY391619:EHN391621 EQU391619:ERJ391621 FAQ391619:FBF391621 FKM391619:FLB391621 FUI391619:FUX391621 GEE391619:GET391621 GOA391619:GOP391621 GXW391619:GYL391621 HHS391619:HIH391621 HRO391619:HSD391621 IBK391619:IBZ391621 ILG391619:ILV391621 IVC391619:IVR391621 JEY391619:JFN391621 JOU391619:JPJ391621 JYQ391619:JZF391621 KIM391619:KJB391621 KSI391619:KSX391621 LCE391619:LCT391621 LMA391619:LMP391621 LVW391619:LWL391621 MFS391619:MGH391621 MPO391619:MQD391621 MZK391619:MZZ391621 NJG391619:NJV391621 NTC391619:NTR391621 OCY391619:ODN391621 OMU391619:ONJ391621 OWQ391619:OXF391621 PGM391619:PHB391621 PQI391619:PQX391621 QAE391619:QAT391621 QKA391619:QKP391621 QTW391619:QUL391621 RDS391619:REH391621 RNO391619:ROD391621 RXK391619:RXZ391621 SHG391619:SHV391621 SRC391619:SRR391621 TAY391619:TBN391621 TKU391619:TLJ391621 TUQ391619:TVF391621 UEM391619:UFB391621 UOI391619:UOX391621 UYE391619:UYT391621 VIA391619:VIP391621 VRW391619:VSL391621 WBS391619:WCH391621 WLO391619:WMD391621 WVK391619:WVZ391621 O457155:R457157 IY457155:JN457157 SU457155:TJ457157 ACQ457155:ADF457157 AMM457155:ANB457157 AWI457155:AWX457157 BGE457155:BGT457157 BQA457155:BQP457157 BZW457155:CAL457157 CJS457155:CKH457157 CTO457155:CUD457157 DDK457155:DDZ457157 DNG457155:DNV457157 DXC457155:DXR457157 EGY457155:EHN457157 EQU457155:ERJ457157 FAQ457155:FBF457157 FKM457155:FLB457157 FUI457155:FUX457157 GEE457155:GET457157 GOA457155:GOP457157 GXW457155:GYL457157 HHS457155:HIH457157 HRO457155:HSD457157 IBK457155:IBZ457157 ILG457155:ILV457157 IVC457155:IVR457157 JEY457155:JFN457157 JOU457155:JPJ457157 JYQ457155:JZF457157 KIM457155:KJB457157 KSI457155:KSX457157 LCE457155:LCT457157 LMA457155:LMP457157 LVW457155:LWL457157 MFS457155:MGH457157 MPO457155:MQD457157 MZK457155:MZZ457157 NJG457155:NJV457157 NTC457155:NTR457157 OCY457155:ODN457157 OMU457155:ONJ457157 OWQ457155:OXF457157 PGM457155:PHB457157 PQI457155:PQX457157 QAE457155:QAT457157 QKA457155:QKP457157 QTW457155:QUL457157 RDS457155:REH457157 RNO457155:ROD457157 RXK457155:RXZ457157 SHG457155:SHV457157 SRC457155:SRR457157 TAY457155:TBN457157 TKU457155:TLJ457157 TUQ457155:TVF457157 UEM457155:UFB457157 UOI457155:UOX457157 UYE457155:UYT457157 VIA457155:VIP457157 VRW457155:VSL457157 WBS457155:WCH457157 WLO457155:WMD457157 WVK457155:WVZ457157 O522691:R522693 IY522691:JN522693 SU522691:TJ522693 ACQ522691:ADF522693 AMM522691:ANB522693 AWI522691:AWX522693 BGE522691:BGT522693 BQA522691:BQP522693 BZW522691:CAL522693 CJS522691:CKH522693 CTO522691:CUD522693 DDK522691:DDZ522693 DNG522691:DNV522693 DXC522691:DXR522693 EGY522691:EHN522693 EQU522691:ERJ522693 FAQ522691:FBF522693 FKM522691:FLB522693 FUI522691:FUX522693 GEE522691:GET522693 GOA522691:GOP522693 GXW522691:GYL522693 HHS522691:HIH522693 HRO522691:HSD522693 IBK522691:IBZ522693 ILG522691:ILV522693 IVC522691:IVR522693 JEY522691:JFN522693 JOU522691:JPJ522693 JYQ522691:JZF522693 KIM522691:KJB522693 KSI522691:KSX522693 LCE522691:LCT522693 LMA522691:LMP522693 LVW522691:LWL522693 MFS522691:MGH522693 MPO522691:MQD522693 MZK522691:MZZ522693 NJG522691:NJV522693 NTC522691:NTR522693 OCY522691:ODN522693 OMU522691:ONJ522693 OWQ522691:OXF522693 PGM522691:PHB522693 PQI522691:PQX522693 QAE522691:QAT522693 QKA522691:QKP522693 QTW522691:QUL522693 RDS522691:REH522693 RNO522691:ROD522693 RXK522691:RXZ522693 SHG522691:SHV522693 SRC522691:SRR522693 TAY522691:TBN522693 TKU522691:TLJ522693 TUQ522691:TVF522693 UEM522691:UFB522693 UOI522691:UOX522693 UYE522691:UYT522693 VIA522691:VIP522693 VRW522691:VSL522693 WBS522691:WCH522693 WLO522691:WMD522693 WVK522691:WVZ522693 O588227:R588229 IY588227:JN588229 SU588227:TJ588229 ACQ588227:ADF588229 AMM588227:ANB588229 AWI588227:AWX588229 BGE588227:BGT588229 BQA588227:BQP588229 BZW588227:CAL588229 CJS588227:CKH588229 CTO588227:CUD588229 DDK588227:DDZ588229 DNG588227:DNV588229 DXC588227:DXR588229 EGY588227:EHN588229 EQU588227:ERJ588229 FAQ588227:FBF588229 FKM588227:FLB588229 FUI588227:FUX588229 GEE588227:GET588229 GOA588227:GOP588229 GXW588227:GYL588229 HHS588227:HIH588229 HRO588227:HSD588229 IBK588227:IBZ588229 ILG588227:ILV588229 IVC588227:IVR588229 JEY588227:JFN588229 JOU588227:JPJ588229 JYQ588227:JZF588229 KIM588227:KJB588229 KSI588227:KSX588229 LCE588227:LCT588229 LMA588227:LMP588229 LVW588227:LWL588229 MFS588227:MGH588229 MPO588227:MQD588229 MZK588227:MZZ588229 NJG588227:NJV588229 NTC588227:NTR588229 OCY588227:ODN588229 OMU588227:ONJ588229 OWQ588227:OXF588229 PGM588227:PHB588229 PQI588227:PQX588229 QAE588227:QAT588229 QKA588227:QKP588229 QTW588227:QUL588229 RDS588227:REH588229 RNO588227:ROD588229 RXK588227:RXZ588229 SHG588227:SHV588229 SRC588227:SRR588229 TAY588227:TBN588229 TKU588227:TLJ588229 TUQ588227:TVF588229 UEM588227:UFB588229 UOI588227:UOX588229 UYE588227:UYT588229 VIA588227:VIP588229 VRW588227:VSL588229 WBS588227:WCH588229 WLO588227:WMD588229 WVK588227:WVZ588229 O653763:R653765 IY653763:JN653765 SU653763:TJ653765 ACQ653763:ADF653765 AMM653763:ANB653765 AWI653763:AWX653765 BGE653763:BGT653765 BQA653763:BQP653765 BZW653763:CAL653765 CJS653763:CKH653765 CTO653763:CUD653765 DDK653763:DDZ653765 DNG653763:DNV653765 DXC653763:DXR653765 EGY653763:EHN653765 EQU653763:ERJ653765 FAQ653763:FBF653765 FKM653763:FLB653765 FUI653763:FUX653765 GEE653763:GET653765 GOA653763:GOP653765 GXW653763:GYL653765 HHS653763:HIH653765 HRO653763:HSD653765 IBK653763:IBZ653765 ILG653763:ILV653765 IVC653763:IVR653765 JEY653763:JFN653765 JOU653763:JPJ653765 JYQ653763:JZF653765 KIM653763:KJB653765 KSI653763:KSX653765 LCE653763:LCT653765 LMA653763:LMP653765 LVW653763:LWL653765 MFS653763:MGH653765 MPO653763:MQD653765 MZK653763:MZZ653765 NJG653763:NJV653765 NTC653763:NTR653765 OCY653763:ODN653765 OMU653763:ONJ653765 OWQ653763:OXF653765 PGM653763:PHB653765 PQI653763:PQX653765 QAE653763:QAT653765 QKA653763:QKP653765 QTW653763:QUL653765 RDS653763:REH653765 RNO653763:ROD653765 RXK653763:RXZ653765 SHG653763:SHV653765 SRC653763:SRR653765 TAY653763:TBN653765 TKU653763:TLJ653765 TUQ653763:TVF653765 UEM653763:UFB653765 UOI653763:UOX653765 UYE653763:UYT653765 VIA653763:VIP653765 VRW653763:VSL653765 WBS653763:WCH653765 WLO653763:WMD653765 WVK653763:WVZ653765 O719299:R719301 IY719299:JN719301 SU719299:TJ719301 ACQ719299:ADF719301 AMM719299:ANB719301 AWI719299:AWX719301 BGE719299:BGT719301 BQA719299:BQP719301 BZW719299:CAL719301 CJS719299:CKH719301 CTO719299:CUD719301 DDK719299:DDZ719301 DNG719299:DNV719301 DXC719299:DXR719301 EGY719299:EHN719301 EQU719299:ERJ719301 FAQ719299:FBF719301 FKM719299:FLB719301 FUI719299:FUX719301 GEE719299:GET719301 GOA719299:GOP719301 GXW719299:GYL719301 HHS719299:HIH719301 HRO719299:HSD719301 IBK719299:IBZ719301 ILG719299:ILV719301 IVC719299:IVR719301 JEY719299:JFN719301 JOU719299:JPJ719301 JYQ719299:JZF719301 KIM719299:KJB719301 KSI719299:KSX719301 LCE719299:LCT719301 LMA719299:LMP719301 LVW719299:LWL719301 MFS719299:MGH719301 MPO719299:MQD719301 MZK719299:MZZ719301 NJG719299:NJV719301 NTC719299:NTR719301 OCY719299:ODN719301 OMU719299:ONJ719301 OWQ719299:OXF719301 PGM719299:PHB719301 PQI719299:PQX719301 QAE719299:QAT719301 QKA719299:QKP719301 QTW719299:QUL719301 RDS719299:REH719301 RNO719299:ROD719301 RXK719299:RXZ719301 SHG719299:SHV719301 SRC719299:SRR719301 TAY719299:TBN719301 TKU719299:TLJ719301 TUQ719299:TVF719301 UEM719299:UFB719301 UOI719299:UOX719301 UYE719299:UYT719301 VIA719299:VIP719301 VRW719299:VSL719301 WBS719299:WCH719301 WLO719299:WMD719301 WVK719299:WVZ719301 O784835:R784837 IY784835:JN784837 SU784835:TJ784837 ACQ784835:ADF784837 AMM784835:ANB784837 AWI784835:AWX784837 BGE784835:BGT784837 BQA784835:BQP784837 BZW784835:CAL784837 CJS784835:CKH784837 CTO784835:CUD784837 DDK784835:DDZ784837 DNG784835:DNV784837 DXC784835:DXR784837 EGY784835:EHN784837 EQU784835:ERJ784837 FAQ784835:FBF784837 FKM784835:FLB784837 FUI784835:FUX784837 GEE784835:GET784837 GOA784835:GOP784837 GXW784835:GYL784837 HHS784835:HIH784837 HRO784835:HSD784837 IBK784835:IBZ784837 ILG784835:ILV784837 IVC784835:IVR784837 JEY784835:JFN784837 JOU784835:JPJ784837 JYQ784835:JZF784837 KIM784835:KJB784837 KSI784835:KSX784837 LCE784835:LCT784837 LMA784835:LMP784837 LVW784835:LWL784837 MFS784835:MGH784837 MPO784835:MQD784837 MZK784835:MZZ784837 NJG784835:NJV784837 NTC784835:NTR784837 OCY784835:ODN784837 OMU784835:ONJ784837 OWQ784835:OXF784837 PGM784835:PHB784837 PQI784835:PQX784837 QAE784835:QAT784837 QKA784835:QKP784837 QTW784835:QUL784837 RDS784835:REH784837 RNO784835:ROD784837 RXK784835:RXZ784837 SHG784835:SHV784837 SRC784835:SRR784837 TAY784835:TBN784837 TKU784835:TLJ784837 TUQ784835:TVF784837 UEM784835:UFB784837 UOI784835:UOX784837 UYE784835:UYT784837 VIA784835:VIP784837 VRW784835:VSL784837 WBS784835:WCH784837 WLO784835:WMD784837 WVK784835:WVZ784837 O850371:R850373 IY850371:JN850373 SU850371:TJ850373 ACQ850371:ADF850373 AMM850371:ANB850373 AWI850371:AWX850373 BGE850371:BGT850373 BQA850371:BQP850373 BZW850371:CAL850373 CJS850371:CKH850373 CTO850371:CUD850373 DDK850371:DDZ850373 DNG850371:DNV850373 DXC850371:DXR850373 EGY850371:EHN850373 EQU850371:ERJ850373 FAQ850371:FBF850373 FKM850371:FLB850373 FUI850371:FUX850373 GEE850371:GET850373 GOA850371:GOP850373 GXW850371:GYL850373 HHS850371:HIH850373 HRO850371:HSD850373 IBK850371:IBZ850373 ILG850371:ILV850373 IVC850371:IVR850373 JEY850371:JFN850373 JOU850371:JPJ850373 JYQ850371:JZF850373 KIM850371:KJB850373 KSI850371:KSX850373 LCE850371:LCT850373 LMA850371:LMP850373 LVW850371:LWL850373 MFS850371:MGH850373 MPO850371:MQD850373 MZK850371:MZZ850373 NJG850371:NJV850373 NTC850371:NTR850373 OCY850371:ODN850373 OMU850371:ONJ850373 OWQ850371:OXF850373 PGM850371:PHB850373 PQI850371:PQX850373 QAE850371:QAT850373 QKA850371:QKP850373 QTW850371:QUL850373 RDS850371:REH850373 RNO850371:ROD850373 RXK850371:RXZ850373 SHG850371:SHV850373 SRC850371:SRR850373 TAY850371:TBN850373 TKU850371:TLJ850373 TUQ850371:TVF850373 UEM850371:UFB850373 UOI850371:UOX850373 UYE850371:UYT850373 VIA850371:VIP850373 VRW850371:VSL850373 WBS850371:WCH850373 WLO850371:WMD850373 WVK850371:WVZ850373 O915907:R915909 IY915907:JN915909 SU915907:TJ915909 ACQ915907:ADF915909 AMM915907:ANB915909 AWI915907:AWX915909 BGE915907:BGT915909 BQA915907:BQP915909 BZW915907:CAL915909 CJS915907:CKH915909 CTO915907:CUD915909 DDK915907:DDZ915909 DNG915907:DNV915909 DXC915907:DXR915909 EGY915907:EHN915909 EQU915907:ERJ915909 FAQ915907:FBF915909 FKM915907:FLB915909 FUI915907:FUX915909 GEE915907:GET915909 GOA915907:GOP915909 GXW915907:GYL915909 HHS915907:HIH915909 HRO915907:HSD915909 IBK915907:IBZ915909 ILG915907:ILV915909 IVC915907:IVR915909 JEY915907:JFN915909 JOU915907:JPJ915909 JYQ915907:JZF915909 KIM915907:KJB915909 KSI915907:KSX915909 LCE915907:LCT915909 LMA915907:LMP915909 LVW915907:LWL915909 MFS915907:MGH915909 MPO915907:MQD915909 MZK915907:MZZ915909 NJG915907:NJV915909 NTC915907:NTR915909 OCY915907:ODN915909 OMU915907:ONJ915909 OWQ915907:OXF915909 PGM915907:PHB915909 PQI915907:PQX915909 QAE915907:QAT915909 QKA915907:QKP915909 QTW915907:QUL915909 RDS915907:REH915909 RNO915907:ROD915909 RXK915907:RXZ915909 SHG915907:SHV915909 SRC915907:SRR915909 TAY915907:TBN915909 TKU915907:TLJ915909 TUQ915907:TVF915909 UEM915907:UFB915909 UOI915907:UOX915909 UYE915907:UYT915909 VIA915907:VIP915909 VRW915907:VSL915909 WBS915907:WCH915909 WLO915907:WMD915909 WVK915907:WVZ915909 O981443:R981445 IY981443:JN981445 SU981443:TJ981445 ACQ981443:ADF981445 AMM981443:ANB981445 AWI981443:AWX981445 BGE981443:BGT981445 BQA981443:BQP981445 BZW981443:CAL981445 CJS981443:CKH981445 CTO981443:CUD981445 DDK981443:DDZ981445 DNG981443:DNV981445 DXC981443:DXR981445 EGY981443:EHN981445 EQU981443:ERJ981445 FAQ981443:FBF981445 FKM981443:FLB981445 FUI981443:FUX981445 GEE981443:GET981445 GOA981443:GOP981445 GXW981443:GYL981445 HHS981443:HIH981445 HRO981443:HSD981445 IBK981443:IBZ981445 ILG981443:ILV981445 IVC981443:IVR981445 JEY981443:JFN981445 JOU981443:JPJ981445 JYQ981443:JZF981445 KIM981443:KJB981445 KSI981443:KSX981445 LCE981443:LCT981445 LMA981443:LMP981445 LVW981443:LWL981445 MFS981443:MGH981445 MPO981443:MQD981445 MZK981443:MZZ981445 NJG981443:NJV981445 NTC981443:NTR981445 OCY981443:ODN981445 OMU981443:ONJ981445 OWQ981443:OXF981445 PGM981443:PHB981445 PQI981443:PQX981445 QAE981443:QAT981445 QKA981443:QKP981445 QTW981443:QUL981445 RDS981443:REH981445 RNO981443:ROD981445 RXK981443:RXZ981445 SHG981443:SHV981445 SRC981443:SRR981445 TAY981443:TBN981445 TKU981443:TLJ981445 TUQ981443:TVF981445 UEM981443:UFB981445 UOI981443:UOX981445 UYE981443:UYT981445 VIA981443:VIP981445 VRW981443:VSL981445 WBS981443:WCH981445 WLO981443:WMD981445 IY65:JN67 WWF981438:WWP981438 TP62:TZ62 ADL62:ADV62 ANH62:ANR62 AXD62:AXN62 BGZ62:BHJ62 BQV62:BRF62 CAR62:CBB62 CKN62:CKX62 CUJ62:CUT62 DEF62:DEP62 DOB62:DOL62 DXX62:DYH62 EHT62:EID62 ERP62:ERZ62 FBL62:FBV62 FLH62:FLR62 FVD62:FVN62 GEZ62:GFJ62 GOV62:GPF62 GYR62:GZB62 HIN62:HIX62 HSJ62:HST62 ICF62:ICP62 IMB62:IML62 IVX62:IWH62 JFT62:JGD62 JPP62:JPZ62 JZL62:JZV62 KJH62:KJR62 KTD62:KTN62 LCZ62:LDJ62 LMV62:LNF62 LWR62:LXB62 MGN62:MGX62 MQJ62:MQT62 NAF62:NAP62 NKB62:NKL62 NTX62:NUH62 ODT62:OED62 ONP62:ONZ62 OXL62:OXV62 PHH62:PHR62 PRD62:PRN62 QAZ62:QBJ62 QKV62:QLF62 QUR62:QVB62 REN62:REX62 ROJ62:ROT62 RYF62:RYP62 SIB62:SIL62 SRX62:SSH62 TBT62:TCD62 TLP62:TLZ62 TVL62:TVV62 UFH62:UFR62 UPD62:UPN62 UYZ62:UZJ62 VIV62:VJF62 VSR62:VTB62 WCN62:WCX62 WMJ62:WMT62 WWF62:WWP62 X63934:AH63934 JT63934:KD63934 TP63934:TZ63934 ADL63934:ADV63934 ANH63934:ANR63934 AXD63934:AXN63934 BGZ63934:BHJ63934 BQV63934:BRF63934 CAR63934:CBB63934 CKN63934:CKX63934 CUJ63934:CUT63934 DEF63934:DEP63934 DOB63934:DOL63934 DXX63934:DYH63934 EHT63934:EID63934 ERP63934:ERZ63934 FBL63934:FBV63934 FLH63934:FLR63934 FVD63934:FVN63934 GEZ63934:GFJ63934 GOV63934:GPF63934 GYR63934:GZB63934 HIN63934:HIX63934 HSJ63934:HST63934 ICF63934:ICP63934 IMB63934:IML63934 IVX63934:IWH63934 JFT63934:JGD63934 JPP63934:JPZ63934 JZL63934:JZV63934 KJH63934:KJR63934 KTD63934:KTN63934 LCZ63934:LDJ63934 LMV63934:LNF63934 LWR63934:LXB63934 MGN63934:MGX63934 MQJ63934:MQT63934 NAF63934:NAP63934 NKB63934:NKL63934 NTX63934:NUH63934 ODT63934:OED63934 ONP63934:ONZ63934 OXL63934:OXV63934 PHH63934:PHR63934 PRD63934:PRN63934 QAZ63934:QBJ63934 QKV63934:QLF63934 QUR63934:QVB63934 REN63934:REX63934 ROJ63934:ROT63934 RYF63934:RYP63934 SIB63934:SIL63934 SRX63934:SSH63934 TBT63934:TCD63934 TLP63934:TLZ63934 TVL63934:TVV63934 UFH63934:UFR63934 UPD63934:UPN63934 UYZ63934:UZJ63934 VIV63934:VJF63934 VSR63934:VTB63934 WCN63934:WCX63934 WMJ63934:WMT63934 WWF63934:WWP63934 X129470:AH129470 JT129470:KD129470 TP129470:TZ129470 ADL129470:ADV129470 ANH129470:ANR129470 AXD129470:AXN129470 BGZ129470:BHJ129470 BQV129470:BRF129470 CAR129470:CBB129470 CKN129470:CKX129470 CUJ129470:CUT129470 DEF129470:DEP129470 DOB129470:DOL129470 DXX129470:DYH129470 EHT129470:EID129470 ERP129470:ERZ129470 FBL129470:FBV129470 FLH129470:FLR129470 FVD129470:FVN129470 GEZ129470:GFJ129470 GOV129470:GPF129470 GYR129470:GZB129470 HIN129470:HIX129470 HSJ129470:HST129470 ICF129470:ICP129470 IMB129470:IML129470 IVX129470:IWH129470 JFT129470:JGD129470 JPP129470:JPZ129470 JZL129470:JZV129470 KJH129470:KJR129470 KTD129470:KTN129470 LCZ129470:LDJ129470 LMV129470:LNF129470 LWR129470:LXB129470 MGN129470:MGX129470 MQJ129470:MQT129470 NAF129470:NAP129470 NKB129470:NKL129470 NTX129470:NUH129470 ODT129470:OED129470 ONP129470:ONZ129470 OXL129470:OXV129470 PHH129470:PHR129470 PRD129470:PRN129470 QAZ129470:QBJ129470 QKV129470:QLF129470 QUR129470:QVB129470 REN129470:REX129470 ROJ129470:ROT129470 RYF129470:RYP129470 SIB129470:SIL129470 SRX129470:SSH129470 TBT129470:TCD129470 TLP129470:TLZ129470 TVL129470:TVV129470 UFH129470:UFR129470 UPD129470:UPN129470 UYZ129470:UZJ129470 VIV129470:VJF129470 VSR129470:VTB129470 WCN129470:WCX129470 WMJ129470:WMT129470 WWF129470:WWP129470 X195006:AH195006 JT195006:KD195006 TP195006:TZ195006 ADL195006:ADV195006 ANH195006:ANR195006 AXD195006:AXN195006 BGZ195006:BHJ195006 BQV195006:BRF195006 CAR195006:CBB195006 CKN195006:CKX195006 CUJ195006:CUT195006 DEF195006:DEP195006 DOB195006:DOL195006 DXX195006:DYH195006 EHT195006:EID195006 ERP195006:ERZ195006 FBL195006:FBV195006 FLH195006:FLR195006 FVD195006:FVN195006 GEZ195006:GFJ195006 GOV195006:GPF195006 GYR195006:GZB195006 HIN195006:HIX195006 HSJ195006:HST195006 ICF195006:ICP195006 IMB195006:IML195006 IVX195006:IWH195006 JFT195006:JGD195006 JPP195006:JPZ195006 JZL195006:JZV195006 KJH195006:KJR195006 KTD195006:KTN195006 LCZ195006:LDJ195006 LMV195006:LNF195006 LWR195006:LXB195006 MGN195006:MGX195006 MQJ195006:MQT195006 NAF195006:NAP195006 NKB195006:NKL195006 NTX195006:NUH195006 ODT195006:OED195006 ONP195006:ONZ195006 OXL195006:OXV195006 PHH195006:PHR195006 PRD195006:PRN195006 QAZ195006:QBJ195006 QKV195006:QLF195006 QUR195006:QVB195006 REN195006:REX195006 ROJ195006:ROT195006 RYF195006:RYP195006 SIB195006:SIL195006 SRX195006:SSH195006 TBT195006:TCD195006 TLP195006:TLZ195006 TVL195006:TVV195006 UFH195006:UFR195006 UPD195006:UPN195006 UYZ195006:UZJ195006 VIV195006:VJF195006 VSR195006:VTB195006 WCN195006:WCX195006 WMJ195006:WMT195006 WWF195006:WWP195006 X260542:AH260542 JT260542:KD260542 TP260542:TZ260542 ADL260542:ADV260542 ANH260542:ANR260542 AXD260542:AXN260542 BGZ260542:BHJ260542 BQV260542:BRF260542 CAR260542:CBB260542 CKN260542:CKX260542 CUJ260542:CUT260542 DEF260542:DEP260542 DOB260542:DOL260542 DXX260542:DYH260542 EHT260542:EID260542 ERP260542:ERZ260542 FBL260542:FBV260542 FLH260542:FLR260542 FVD260542:FVN260542 GEZ260542:GFJ260542 GOV260542:GPF260542 GYR260542:GZB260542 HIN260542:HIX260542 HSJ260542:HST260542 ICF260542:ICP260542 IMB260542:IML260542 IVX260542:IWH260542 JFT260542:JGD260542 JPP260542:JPZ260542 JZL260542:JZV260542 KJH260542:KJR260542 KTD260542:KTN260542 LCZ260542:LDJ260542 LMV260542:LNF260542 LWR260542:LXB260542 MGN260542:MGX260542 MQJ260542:MQT260542 NAF260542:NAP260542 NKB260542:NKL260542 NTX260542:NUH260542 ODT260542:OED260542 ONP260542:ONZ260542 OXL260542:OXV260542 PHH260542:PHR260542 PRD260542:PRN260542 QAZ260542:QBJ260542 QKV260542:QLF260542 QUR260542:QVB260542 REN260542:REX260542 ROJ260542:ROT260542 RYF260542:RYP260542 SIB260542:SIL260542 SRX260542:SSH260542 TBT260542:TCD260542 TLP260542:TLZ260542 TVL260542:TVV260542 UFH260542:UFR260542 UPD260542:UPN260542 UYZ260542:UZJ260542 VIV260542:VJF260542 VSR260542:VTB260542 WCN260542:WCX260542 WMJ260542:WMT260542 WWF260542:WWP260542 X326078:AH326078 JT326078:KD326078 TP326078:TZ326078 ADL326078:ADV326078 ANH326078:ANR326078 AXD326078:AXN326078 BGZ326078:BHJ326078 BQV326078:BRF326078 CAR326078:CBB326078 CKN326078:CKX326078 CUJ326078:CUT326078 DEF326078:DEP326078 DOB326078:DOL326078 DXX326078:DYH326078 EHT326078:EID326078 ERP326078:ERZ326078 FBL326078:FBV326078 FLH326078:FLR326078 FVD326078:FVN326078 GEZ326078:GFJ326078 GOV326078:GPF326078 GYR326078:GZB326078 HIN326078:HIX326078 HSJ326078:HST326078 ICF326078:ICP326078 IMB326078:IML326078 IVX326078:IWH326078 JFT326078:JGD326078 JPP326078:JPZ326078 JZL326078:JZV326078 KJH326078:KJR326078 KTD326078:KTN326078 LCZ326078:LDJ326078 LMV326078:LNF326078 LWR326078:LXB326078 MGN326078:MGX326078 MQJ326078:MQT326078 NAF326078:NAP326078 NKB326078:NKL326078 NTX326078:NUH326078 ODT326078:OED326078 ONP326078:ONZ326078 OXL326078:OXV326078 PHH326078:PHR326078 PRD326078:PRN326078 QAZ326078:QBJ326078 QKV326078:QLF326078 QUR326078:QVB326078 REN326078:REX326078 ROJ326078:ROT326078 RYF326078:RYP326078 SIB326078:SIL326078 SRX326078:SSH326078 TBT326078:TCD326078 TLP326078:TLZ326078 TVL326078:TVV326078 UFH326078:UFR326078 UPD326078:UPN326078 UYZ326078:UZJ326078 VIV326078:VJF326078 VSR326078:VTB326078 WCN326078:WCX326078 WMJ326078:WMT326078 WWF326078:WWP326078 X391614:AH391614 JT391614:KD391614 TP391614:TZ391614 ADL391614:ADV391614 ANH391614:ANR391614 AXD391614:AXN391614 BGZ391614:BHJ391614 BQV391614:BRF391614 CAR391614:CBB391614 CKN391614:CKX391614 CUJ391614:CUT391614 DEF391614:DEP391614 DOB391614:DOL391614 DXX391614:DYH391614 EHT391614:EID391614 ERP391614:ERZ391614 FBL391614:FBV391614 FLH391614:FLR391614 FVD391614:FVN391614 GEZ391614:GFJ391614 GOV391614:GPF391614 GYR391614:GZB391614 HIN391614:HIX391614 HSJ391614:HST391614 ICF391614:ICP391614 IMB391614:IML391614 IVX391614:IWH391614 JFT391614:JGD391614 JPP391614:JPZ391614 JZL391614:JZV391614 KJH391614:KJR391614 KTD391614:KTN391614 LCZ391614:LDJ391614 LMV391614:LNF391614 LWR391614:LXB391614 MGN391614:MGX391614 MQJ391614:MQT391614 NAF391614:NAP391614 NKB391614:NKL391614 NTX391614:NUH391614 ODT391614:OED391614 ONP391614:ONZ391614 OXL391614:OXV391614 PHH391614:PHR391614 PRD391614:PRN391614 QAZ391614:QBJ391614 QKV391614:QLF391614 QUR391614:QVB391614 REN391614:REX391614 ROJ391614:ROT391614 RYF391614:RYP391614 SIB391614:SIL391614 SRX391614:SSH391614 TBT391614:TCD391614 TLP391614:TLZ391614 TVL391614:TVV391614 UFH391614:UFR391614 UPD391614:UPN391614 UYZ391614:UZJ391614 VIV391614:VJF391614 VSR391614:VTB391614 WCN391614:WCX391614 WMJ391614:WMT391614 WWF391614:WWP391614 X457150:AH457150 JT457150:KD457150 TP457150:TZ457150 ADL457150:ADV457150 ANH457150:ANR457150 AXD457150:AXN457150 BGZ457150:BHJ457150 BQV457150:BRF457150 CAR457150:CBB457150 CKN457150:CKX457150 CUJ457150:CUT457150 DEF457150:DEP457150 DOB457150:DOL457150 DXX457150:DYH457150 EHT457150:EID457150 ERP457150:ERZ457150 FBL457150:FBV457150 FLH457150:FLR457150 FVD457150:FVN457150 GEZ457150:GFJ457150 GOV457150:GPF457150 GYR457150:GZB457150 HIN457150:HIX457150 HSJ457150:HST457150 ICF457150:ICP457150 IMB457150:IML457150 IVX457150:IWH457150 JFT457150:JGD457150 JPP457150:JPZ457150 JZL457150:JZV457150 KJH457150:KJR457150 KTD457150:KTN457150 LCZ457150:LDJ457150 LMV457150:LNF457150 LWR457150:LXB457150 MGN457150:MGX457150 MQJ457150:MQT457150 NAF457150:NAP457150 NKB457150:NKL457150 NTX457150:NUH457150 ODT457150:OED457150 ONP457150:ONZ457150 OXL457150:OXV457150 PHH457150:PHR457150 PRD457150:PRN457150 QAZ457150:QBJ457150 QKV457150:QLF457150 QUR457150:QVB457150 REN457150:REX457150 ROJ457150:ROT457150 RYF457150:RYP457150 SIB457150:SIL457150 SRX457150:SSH457150 TBT457150:TCD457150 TLP457150:TLZ457150 TVL457150:TVV457150 UFH457150:UFR457150 UPD457150:UPN457150 UYZ457150:UZJ457150 VIV457150:VJF457150 VSR457150:VTB457150 WCN457150:WCX457150 WMJ457150:WMT457150 WWF457150:WWP457150 X522686:AH522686 JT522686:KD522686 TP522686:TZ522686 ADL522686:ADV522686 ANH522686:ANR522686 AXD522686:AXN522686 BGZ522686:BHJ522686 BQV522686:BRF522686 CAR522686:CBB522686 CKN522686:CKX522686 CUJ522686:CUT522686 DEF522686:DEP522686 DOB522686:DOL522686 DXX522686:DYH522686 EHT522686:EID522686 ERP522686:ERZ522686 FBL522686:FBV522686 FLH522686:FLR522686 FVD522686:FVN522686 GEZ522686:GFJ522686 GOV522686:GPF522686 GYR522686:GZB522686 HIN522686:HIX522686 HSJ522686:HST522686 ICF522686:ICP522686 IMB522686:IML522686 IVX522686:IWH522686 JFT522686:JGD522686 JPP522686:JPZ522686 JZL522686:JZV522686 KJH522686:KJR522686 KTD522686:KTN522686 LCZ522686:LDJ522686 LMV522686:LNF522686 LWR522686:LXB522686 MGN522686:MGX522686 MQJ522686:MQT522686 NAF522686:NAP522686 NKB522686:NKL522686 NTX522686:NUH522686 ODT522686:OED522686 ONP522686:ONZ522686 OXL522686:OXV522686 PHH522686:PHR522686 PRD522686:PRN522686 QAZ522686:QBJ522686 QKV522686:QLF522686 QUR522686:QVB522686 REN522686:REX522686 ROJ522686:ROT522686 RYF522686:RYP522686 SIB522686:SIL522686 SRX522686:SSH522686 TBT522686:TCD522686 TLP522686:TLZ522686 TVL522686:TVV522686 UFH522686:UFR522686 UPD522686:UPN522686 UYZ522686:UZJ522686 VIV522686:VJF522686 VSR522686:VTB522686 WCN522686:WCX522686 WMJ522686:WMT522686 WWF522686:WWP522686 X588222:AH588222 JT588222:KD588222 TP588222:TZ588222 ADL588222:ADV588222 ANH588222:ANR588222 AXD588222:AXN588222 BGZ588222:BHJ588222 BQV588222:BRF588222 CAR588222:CBB588222 CKN588222:CKX588222 CUJ588222:CUT588222 DEF588222:DEP588222 DOB588222:DOL588222 DXX588222:DYH588222 EHT588222:EID588222 ERP588222:ERZ588222 FBL588222:FBV588222 FLH588222:FLR588222 FVD588222:FVN588222 GEZ588222:GFJ588222 GOV588222:GPF588222 GYR588222:GZB588222 HIN588222:HIX588222 HSJ588222:HST588222 ICF588222:ICP588222 IMB588222:IML588222 IVX588222:IWH588222 JFT588222:JGD588222 JPP588222:JPZ588222 JZL588222:JZV588222 KJH588222:KJR588222 KTD588222:KTN588222 LCZ588222:LDJ588222 LMV588222:LNF588222 LWR588222:LXB588222 MGN588222:MGX588222 MQJ588222:MQT588222 NAF588222:NAP588222 NKB588222:NKL588222 NTX588222:NUH588222 ODT588222:OED588222 ONP588222:ONZ588222 OXL588222:OXV588222 PHH588222:PHR588222 PRD588222:PRN588222 QAZ588222:QBJ588222 QKV588222:QLF588222 QUR588222:QVB588222 REN588222:REX588222 ROJ588222:ROT588222 RYF588222:RYP588222 SIB588222:SIL588222 SRX588222:SSH588222 TBT588222:TCD588222 TLP588222:TLZ588222 TVL588222:TVV588222 UFH588222:UFR588222 UPD588222:UPN588222 UYZ588222:UZJ588222 VIV588222:VJF588222 VSR588222:VTB588222 WCN588222:WCX588222 WMJ588222:WMT588222 WWF588222:WWP588222 X653758:AH653758 JT653758:KD653758 TP653758:TZ653758 ADL653758:ADV653758 ANH653758:ANR653758 AXD653758:AXN653758 BGZ653758:BHJ653758 BQV653758:BRF653758 CAR653758:CBB653758 CKN653758:CKX653758 CUJ653758:CUT653758 DEF653758:DEP653758 DOB653758:DOL653758 DXX653758:DYH653758 EHT653758:EID653758 ERP653758:ERZ653758 FBL653758:FBV653758 FLH653758:FLR653758 FVD653758:FVN653758 GEZ653758:GFJ653758 GOV653758:GPF653758 GYR653758:GZB653758 HIN653758:HIX653758 HSJ653758:HST653758 ICF653758:ICP653758 IMB653758:IML653758 IVX653758:IWH653758 JFT653758:JGD653758 JPP653758:JPZ653758 JZL653758:JZV653758 KJH653758:KJR653758 KTD653758:KTN653758 LCZ653758:LDJ653758 LMV653758:LNF653758 LWR653758:LXB653758 MGN653758:MGX653758 MQJ653758:MQT653758 NAF653758:NAP653758 NKB653758:NKL653758 NTX653758:NUH653758 ODT653758:OED653758 ONP653758:ONZ653758 OXL653758:OXV653758 PHH653758:PHR653758 PRD653758:PRN653758 QAZ653758:QBJ653758 QKV653758:QLF653758 QUR653758:QVB653758 REN653758:REX653758 ROJ653758:ROT653758 RYF653758:RYP653758 SIB653758:SIL653758 SRX653758:SSH653758 TBT653758:TCD653758 TLP653758:TLZ653758 TVL653758:TVV653758 UFH653758:UFR653758 UPD653758:UPN653758 UYZ653758:UZJ653758 VIV653758:VJF653758 VSR653758:VTB653758 WCN653758:WCX653758 WMJ653758:WMT653758 WWF653758:WWP653758 X719294:AH719294 JT719294:KD719294 TP719294:TZ719294 ADL719294:ADV719294 ANH719294:ANR719294 AXD719294:AXN719294 BGZ719294:BHJ719294 BQV719294:BRF719294 CAR719294:CBB719294 CKN719294:CKX719294 CUJ719294:CUT719294 DEF719294:DEP719294 DOB719294:DOL719294 DXX719294:DYH719294 EHT719294:EID719294 ERP719294:ERZ719294 FBL719294:FBV719294 FLH719294:FLR719294 FVD719294:FVN719294 GEZ719294:GFJ719294 GOV719294:GPF719294 GYR719294:GZB719294 HIN719294:HIX719294 HSJ719294:HST719294 ICF719294:ICP719294 IMB719294:IML719294 IVX719294:IWH719294 JFT719294:JGD719294 JPP719294:JPZ719294 JZL719294:JZV719294 KJH719294:KJR719294 KTD719294:KTN719294 LCZ719294:LDJ719294 LMV719294:LNF719294 LWR719294:LXB719294 MGN719294:MGX719294 MQJ719294:MQT719294 NAF719294:NAP719294 NKB719294:NKL719294 NTX719294:NUH719294 ODT719294:OED719294 ONP719294:ONZ719294 OXL719294:OXV719294 PHH719294:PHR719294 PRD719294:PRN719294 QAZ719294:QBJ719294 QKV719294:QLF719294 QUR719294:QVB719294 REN719294:REX719294 ROJ719294:ROT719294 RYF719294:RYP719294 SIB719294:SIL719294 SRX719294:SSH719294 TBT719294:TCD719294 TLP719294:TLZ719294 TVL719294:TVV719294 UFH719294:UFR719294 UPD719294:UPN719294 UYZ719294:UZJ719294 VIV719294:VJF719294 VSR719294:VTB719294 WCN719294:WCX719294 WMJ719294:WMT719294 WWF719294:WWP719294 X784830:AH784830 JT784830:KD784830 TP784830:TZ784830 ADL784830:ADV784830 ANH784830:ANR784830 AXD784830:AXN784830 BGZ784830:BHJ784830 BQV784830:BRF784830 CAR784830:CBB784830 CKN784830:CKX784830 CUJ784830:CUT784830 DEF784830:DEP784830 DOB784830:DOL784830 DXX784830:DYH784830 EHT784830:EID784830 ERP784830:ERZ784830 FBL784830:FBV784830 FLH784830:FLR784830 FVD784830:FVN784830 GEZ784830:GFJ784830 GOV784830:GPF784830 GYR784830:GZB784830 HIN784830:HIX784830 HSJ784830:HST784830 ICF784830:ICP784830 IMB784830:IML784830 IVX784830:IWH784830 JFT784830:JGD784830 JPP784830:JPZ784830 JZL784830:JZV784830 KJH784830:KJR784830 KTD784830:KTN784830 LCZ784830:LDJ784830 LMV784830:LNF784830 LWR784830:LXB784830 MGN784830:MGX784830 MQJ784830:MQT784830 NAF784830:NAP784830 NKB784830:NKL784830 NTX784830:NUH784830 ODT784830:OED784830 ONP784830:ONZ784830 OXL784830:OXV784830 PHH784830:PHR784830 PRD784830:PRN784830 QAZ784830:QBJ784830 QKV784830:QLF784830 QUR784830:QVB784830 REN784830:REX784830 ROJ784830:ROT784830 RYF784830:RYP784830 SIB784830:SIL784830 SRX784830:SSH784830 TBT784830:TCD784830 TLP784830:TLZ784830 TVL784830:TVV784830 UFH784830:UFR784830 UPD784830:UPN784830 UYZ784830:UZJ784830 VIV784830:VJF784830 VSR784830:VTB784830 WCN784830:WCX784830 WMJ784830:WMT784830 WWF784830:WWP784830 X850366:AH850366 JT850366:KD850366 TP850366:TZ850366 ADL850366:ADV850366 ANH850366:ANR850366 AXD850366:AXN850366 BGZ850366:BHJ850366 BQV850366:BRF850366 CAR850366:CBB850366 CKN850366:CKX850366 CUJ850366:CUT850366 DEF850366:DEP850366 DOB850366:DOL850366 DXX850366:DYH850366 EHT850366:EID850366 ERP850366:ERZ850366 FBL850366:FBV850366 FLH850366:FLR850366 FVD850366:FVN850366 GEZ850366:GFJ850366 GOV850366:GPF850366 GYR850366:GZB850366 HIN850366:HIX850366 HSJ850366:HST850366 ICF850366:ICP850366 IMB850366:IML850366 IVX850366:IWH850366 JFT850366:JGD850366 JPP850366:JPZ850366 JZL850366:JZV850366 KJH850366:KJR850366 KTD850366:KTN850366 LCZ850366:LDJ850366 LMV850366:LNF850366 LWR850366:LXB850366 MGN850366:MGX850366 MQJ850366:MQT850366 NAF850366:NAP850366 NKB850366:NKL850366 NTX850366:NUH850366 ODT850366:OED850366 ONP850366:ONZ850366 OXL850366:OXV850366 PHH850366:PHR850366 PRD850366:PRN850366 QAZ850366:QBJ850366 QKV850366:QLF850366 QUR850366:QVB850366 REN850366:REX850366 ROJ850366:ROT850366 RYF850366:RYP850366 SIB850366:SIL850366 SRX850366:SSH850366 TBT850366:TCD850366 TLP850366:TLZ850366 TVL850366:TVV850366 UFH850366:UFR850366 UPD850366:UPN850366 UYZ850366:UZJ850366 VIV850366:VJF850366 VSR850366:VTB850366 WCN850366:WCX850366 WMJ850366:WMT850366 WWF850366:WWP850366 X915902:AH915902 JT915902:KD915902 TP915902:TZ915902 ADL915902:ADV915902 ANH915902:ANR915902 AXD915902:AXN915902 BGZ915902:BHJ915902 BQV915902:BRF915902 CAR915902:CBB915902 CKN915902:CKX915902 CUJ915902:CUT915902 DEF915902:DEP915902 DOB915902:DOL915902 DXX915902:DYH915902 EHT915902:EID915902 ERP915902:ERZ915902 FBL915902:FBV915902 FLH915902:FLR915902 FVD915902:FVN915902 GEZ915902:GFJ915902 GOV915902:GPF915902 GYR915902:GZB915902 HIN915902:HIX915902 HSJ915902:HST915902 ICF915902:ICP915902 IMB915902:IML915902 IVX915902:IWH915902 JFT915902:JGD915902 JPP915902:JPZ915902 JZL915902:JZV915902 KJH915902:KJR915902 KTD915902:KTN915902 LCZ915902:LDJ915902 LMV915902:LNF915902 LWR915902:LXB915902 MGN915902:MGX915902 MQJ915902:MQT915902 NAF915902:NAP915902 NKB915902:NKL915902 NTX915902:NUH915902 ODT915902:OED915902 ONP915902:ONZ915902 OXL915902:OXV915902 PHH915902:PHR915902 PRD915902:PRN915902 QAZ915902:QBJ915902 QKV915902:QLF915902 QUR915902:QVB915902 REN915902:REX915902 ROJ915902:ROT915902 RYF915902:RYP915902 SIB915902:SIL915902 SRX915902:SSH915902 TBT915902:TCD915902 TLP915902:TLZ915902 TVL915902:TVV915902 UFH915902:UFR915902 UPD915902:UPN915902 UYZ915902:UZJ915902 VIV915902:VJF915902 VSR915902:VTB915902 WCN915902:WCX915902 WMJ915902:WMT915902 WWF915902:WWP915902 X981438:AH981438 JT981438:KD981438 TP981438:TZ981438 ADL981438:ADV981438 ANH981438:ANR981438 AXD981438:AXN981438 BGZ981438:BHJ981438 BQV981438:BRF981438 CAR981438:CBB981438 CKN981438:CKX981438 CUJ981438:CUT981438 DEF981438:DEP981438 DOB981438:DOL981438 DXX981438:DYH981438 EHT981438:EID981438 ERP981438:ERZ981438 FBL981438:FBV981438 FLH981438:FLR981438 FVD981438:FVN981438 GEZ981438:GFJ981438 GOV981438:GPF981438 GYR981438:GZB981438 HIN981438:HIX981438 HSJ981438:HST981438 ICF981438:ICP981438 IMB981438:IML981438 IVX981438:IWH981438 JFT981438:JGD981438 JPP981438:JPZ981438 JZL981438:JZV981438 KJH981438:KJR981438 KTD981438:KTN981438 LCZ981438:LDJ981438 LMV981438:LNF981438 LWR981438:LXB981438 MGN981438:MGX981438 MQJ981438:MQT981438 NAF981438:NAP981438 NKB981438:NKL981438 NTX981438:NUH981438 ODT981438:OED981438 ONP981438:ONZ981438 OXL981438:OXV981438 PHH981438:PHR981438 PRD981438:PRN981438 QAZ981438:QBJ981438 QKV981438:QLF981438 QUR981438:QVB981438 REN981438:REX981438 ROJ981438:ROT981438 RYF981438:RYP981438 SIB981438:SIL981438 SRX981438:SSH981438 TBT981438:TCD981438 TLP981438:TLZ981438 TVL981438:TVV981438 UFH981438:UFR981438 UPD981438:UPN981438 UYZ981438:UZJ981438 VIV981438:VJF981438 VSR981438:VTB981438 WCN981438:WCX981438 WMJ981438:WMT981438 JT62:KD62" xr:uid="{00000000-0002-0000-0300-000001000000}">
      <formula1>#REF!</formula1>
    </dataValidation>
    <dataValidation type="list" allowBlank="1" showInputMessage="1" showErrorMessage="1" sqref="AG17 WWO981390 WMS981390 WCW981390 VTA981390 VJE981390 UZI981390 UPM981390 UFQ981390 TVU981390 TLY981390 TCC981390 SSG981390 SIK981390 RYO981390 ROS981390 REW981390 QVA981390 QLE981390 QBI981390 PRM981390 PHQ981390 OXU981390 ONY981390 OEC981390 NUG981390 NKK981390 NAO981390 MQS981390 MGW981390 LXA981390 LNE981390 LDI981390 KTM981390 KJQ981390 JZU981390 JPY981390 JGC981390 IWG981390 IMK981390 ICO981390 HSS981390 HIW981390 GZA981390 GPE981390 GFI981390 FVM981390 FLQ981390 FBU981390 ERY981390 EIC981390 DYG981390 DOK981390 DEO981390 CUS981390 CKW981390 CBA981390 BRE981390 BHI981390 AXM981390 ANQ981390 ADU981390 TY981390 KC981390 AG981390 WWO915854 WMS915854 WCW915854 VTA915854 VJE915854 UZI915854 UPM915854 UFQ915854 TVU915854 TLY915854 TCC915854 SSG915854 SIK915854 RYO915854 ROS915854 REW915854 QVA915854 QLE915854 QBI915854 PRM915854 PHQ915854 OXU915854 ONY915854 OEC915854 NUG915854 NKK915854 NAO915854 MQS915854 MGW915854 LXA915854 LNE915854 LDI915854 KTM915854 KJQ915854 JZU915854 JPY915854 JGC915854 IWG915854 IMK915854 ICO915854 HSS915854 HIW915854 GZA915854 GPE915854 GFI915854 FVM915854 FLQ915854 FBU915854 ERY915854 EIC915854 DYG915854 DOK915854 DEO915854 CUS915854 CKW915854 CBA915854 BRE915854 BHI915854 AXM915854 ANQ915854 ADU915854 TY915854 KC915854 AG915854 WWO850318 WMS850318 WCW850318 VTA850318 VJE850318 UZI850318 UPM850318 UFQ850318 TVU850318 TLY850318 TCC850318 SSG850318 SIK850318 RYO850318 ROS850318 REW850318 QVA850318 QLE850318 QBI850318 PRM850318 PHQ850318 OXU850318 ONY850318 OEC850318 NUG850318 NKK850318 NAO850318 MQS850318 MGW850318 LXA850318 LNE850318 LDI850318 KTM850318 KJQ850318 JZU850318 JPY850318 JGC850318 IWG850318 IMK850318 ICO850318 HSS850318 HIW850318 GZA850318 GPE850318 GFI850318 FVM850318 FLQ850318 FBU850318 ERY850318 EIC850318 DYG850318 DOK850318 DEO850318 CUS850318 CKW850318 CBA850318 BRE850318 BHI850318 AXM850318 ANQ850318 ADU850318 TY850318 KC850318 AG850318 WWO784782 WMS784782 WCW784782 VTA784782 VJE784782 UZI784782 UPM784782 UFQ784782 TVU784782 TLY784782 TCC784782 SSG784782 SIK784782 RYO784782 ROS784782 REW784782 QVA784782 QLE784782 QBI784782 PRM784782 PHQ784782 OXU784782 ONY784782 OEC784782 NUG784782 NKK784782 NAO784782 MQS784782 MGW784782 LXA784782 LNE784782 LDI784782 KTM784782 KJQ784782 JZU784782 JPY784782 JGC784782 IWG784782 IMK784782 ICO784782 HSS784782 HIW784782 GZA784782 GPE784782 GFI784782 FVM784782 FLQ784782 FBU784782 ERY784782 EIC784782 DYG784782 DOK784782 DEO784782 CUS784782 CKW784782 CBA784782 BRE784782 BHI784782 AXM784782 ANQ784782 ADU784782 TY784782 KC784782 AG784782 WWO719246 WMS719246 WCW719246 VTA719246 VJE719246 UZI719246 UPM719246 UFQ719246 TVU719246 TLY719246 TCC719246 SSG719246 SIK719246 RYO719246 ROS719246 REW719246 QVA719246 QLE719246 QBI719246 PRM719246 PHQ719246 OXU719246 ONY719246 OEC719246 NUG719246 NKK719246 NAO719246 MQS719246 MGW719246 LXA719246 LNE719246 LDI719246 KTM719246 KJQ719246 JZU719246 JPY719246 JGC719246 IWG719246 IMK719246 ICO719246 HSS719246 HIW719246 GZA719246 GPE719246 GFI719246 FVM719246 FLQ719246 FBU719246 ERY719246 EIC719246 DYG719246 DOK719246 DEO719246 CUS719246 CKW719246 CBA719246 BRE719246 BHI719246 AXM719246 ANQ719246 ADU719246 TY719246 KC719246 AG719246 WWO653710 WMS653710 WCW653710 VTA653710 VJE653710 UZI653710 UPM653710 UFQ653710 TVU653710 TLY653710 TCC653710 SSG653710 SIK653710 RYO653710 ROS653710 REW653710 QVA653710 QLE653710 QBI653710 PRM653710 PHQ653710 OXU653710 ONY653710 OEC653710 NUG653710 NKK653710 NAO653710 MQS653710 MGW653710 LXA653710 LNE653710 LDI653710 KTM653710 KJQ653710 JZU653710 JPY653710 JGC653710 IWG653710 IMK653710 ICO653710 HSS653710 HIW653710 GZA653710 GPE653710 GFI653710 FVM653710 FLQ653710 FBU653710 ERY653710 EIC653710 DYG653710 DOK653710 DEO653710 CUS653710 CKW653710 CBA653710 BRE653710 BHI653710 AXM653710 ANQ653710 ADU653710 TY653710 KC653710 AG653710 WWO588174 WMS588174 WCW588174 VTA588174 VJE588174 UZI588174 UPM588174 UFQ588174 TVU588174 TLY588174 TCC588174 SSG588174 SIK588174 RYO588174 ROS588174 REW588174 QVA588174 QLE588174 QBI588174 PRM588174 PHQ588174 OXU588174 ONY588174 OEC588174 NUG588174 NKK588174 NAO588174 MQS588174 MGW588174 LXA588174 LNE588174 LDI588174 KTM588174 KJQ588174 JZU588174 JPY588174 JGC588174 IWG588174 IMK588174 ICO588174 HSS588174 HIW588174 GZA588174 GPE588174 GFI588174 FVM588174 FLQ588174 FBU588174 ERY588174 EIC588174 DYG588174 DOK588174 DEO588174 CUS588174 CKW588174 CBA588174 BRE588174 BHI588174 AXM588174 ANQ588174 ADU588174 TY588174 KC588174 AG588174 WWO522638 WMS522638 WCW522638 VTA522638 VJE522638 UZI522638 UPM522638 UFQ522638 TVU522638 TLY522638 TCC522638 SSG522638 SIK522638 RYO522638 ROS522638 REW522638 QVA522638 QLE522638 QBI522638 PRM522638 PHQ522638 OXU522638 ONY522638 OEC522638 NUG522638 NKK522638 NAO522638 MQS522638 MGW522638 LXA522638 LNE522638 LDI522638 KTM522638 KJQ522638 JZU522638 JPY522638 JGC522638 IWG522638 IMK522638 ICO522638 HSS522638 HIW522638 GZA522638 GPE522638 GFI522638 FVM522638 FLQ522638 FBU522638 ERY522638 EIC522638 DYG522638 DOK522638 DEO522638 CUS522638 CKW522638 CBA522638 BRE522638 BHI522638 AXM522638 ANQ522638 ADU522638 TY522638 KC522638 AG522638 WWO457102 WMS457102 WCW457102 VTA457102 VJE457102 UZI457102 UPM457102 UFQ457102 TVU457102 TLY457102 TCC457102 SSG457102 SIK457102 RYO457102 ROS457102 REW457102 QVA457102 QLE457102 QBI457102 PRM457102 PHQ457102 OXU457102 ONY457102 OEC457102 NUG457102 NKK457102 NAO457102 MQS457102 MGW457102 LXA457102 LNE457102 LDI457102 KTM457102 KJQ457102 JZU457102 JPY457102 JGC457102 IWG457102 IMK457102 ICO457102 HSS457102 HIW457102 GZA457102 GPE457102 GFI457102 FVM457102 FLQ457102 FBU457102 ERY457102 EIC457102 DYG457102 DOK457102 DEO457102 CUS457102 CKW457102 CBA457102 BRE457102 BHI457102 AXM457102 ANQ457102 ADU457102 TY457102 KC457102 AG457102 WWO391566 WMS391566 WCW391566 VTA391566 VJE391566 UZI391566 UPM391566 UFQ391566 TVU391566 TLY391566 TCC391566 SSG391566 SIK391566 RYO391566 ROS391566 REW391566 QVA391566 QLE391566 QBI391566 PRM391566 PHQ391566 OXU391566 ONY391566 OEC391566 NUG391566 NKK391566 NAO391566 MQS391566 MGW391566 LXA391566 LNE391566 LDI391566 KTM391566 KJQ391566 JZU391566 JPY391566 JGC391566 IWG391566 IMK391566 ICO391566 HSS391566 HIW391566 GZA391566 GPE391566 GFI391566 FVM391566 FLQ391566 FBU391566 ERY391566 EIC391566 DYG391566 DOK391566 DEO391566 CUS391566 CKW391566 CBA391566 BRE391566 BHI391566 AXM391566 ANQ391566 ADU391566 TY391566 KC391566 AG391566 WWO326030 WMS326030 WCW326030 VTA326030 VJE326030 UZI326030 UPM326030 UFQ326030 TVU326030 TLY326030 TCC326030 SSG326030 SIK326030 RYO326030 ROS326030 REW326030 QVA326030 QLE326030 QBI326030 PRM326030 PHQ326030 OXU326030 ONY326030 OEC326030 NUG326030 NKK326030 NAO326030 MQS326030 MGW326030 LXA326030 LNE326030 LDI326030 KTM326030 KJQ326030 JZU326030 JPY326030 JGC326030 IWG326030 IMK326030 ICO326030 HSS326030 HIW326030 GZA326030 GPE326030 GFI326030 FVM326030 FLQ326030 FBU326030 ERY326030 EIC326030 DYG326030 DOK326030 DEO326030 CUS326030 CKW326030 CBA326030 BRE326030 BHI326030 AXM326030 ANQ326030 ADU326030 TY326030 KC326030 AG326030 WWO260494 WMS260494 WCW260494 VTA260494 VJE260494 UZI260494 UPM260494 UFQ260494 TVU260494 TLY260494 TCC260494 SSG260494 SIK260494 RYO260494 ROS260494 REW260494 QVA260494 QLE260494 QBI260494 PRM260494 PHQ260494 OXU260494 ONY260494 OEC260494 NUG260494 NKK260494 NAO260494 MQS260494 MGW260494 LXA260494 LNE260494 LDI260494 KTM260494 KJQ260494 JZU260494 JPY260494 JGC260494 IWG260494 IMK260494 ICO260494 HSS260494 HIW260494 GZA260494 GPE260494 GFI260494 FVM260494 FLQ260494 FBU260494 ERY260494 EIC260494 DYG260494 DOK260494 DEO260494 CUS260494 CKW260494 CBA260494 BRE260494 BHI260494 AXM260494 ANQ260494 ADU260494 TY260494 KC260494 AG260494 WWO194958 WMS194958 WCW194958 VTA194958 VJE194958 UZI194958 UPM194958 UFQ194958 TVU194958 TLY194958 TCC194958 SSG194958 SIK194958 RYO194958 ROS194958 REW194958 QVA194958 QLE194958 QBI194958 PRM194958 PHQ194958 OXU194958 ONY194958 OEC194958 NUG194958 NKK194958 NAO194958 MQS194958 MGW194958 LXA194958 LNE194958 LDI194958 KTM194958 KJQ194958 JZU194958 JPY194958 JGC194958 IWG194958 IMK194958 ICO194958 HSS194958 HIW194958 GZA194958 GPE194958 GFI194958 FVM194958 FLQ194958 FBU194958 ERY194958 EIC194958 DYG194958 DOK194958 DEO194958 CUS194958 CKW194958 CBA194958 BRE194958 BHI194958 AXM194958 ANQ194958 ADU194958 TY194958 KC194958 AG194958 WWO129422 WMS129422 WCW129422 VTA129422 VJE129422 UZI129422 UPM129422 UFQ129422 TVU129422 TLY129422 TCC129422 SSG129422 SIK129422 RYO129422 ROS129422 REW129422 QVA129422 QLE129422 QBI129422 PRM129422 PHQ129422 OXU129422 ONY129422 OEC129422 NUG129422 NKK129422 NAO129422 MQS129422 MGW129422 LXA129422 LNE129422 LDI129422 KTM129422 KJQ129422 JZU129422 JPY129422 JGC129422 IWG129422 IMK129422 ICO129422 HSS129422 HIW129422 GZA129422 GPE129422 GFI129422 FVM129422 FLQ129422 FBU129422 ERY129422 EIC129422 DYG129422 DOK129422 DEO129422 CUS129422 CKW129422 CBA129422 BRE129422 BHI129422 AXM129422 ANQ129422 ADU129422 TY129422 KC129422 AG129422 WWO63886 WMS63886 WCW63886 VTA63886 VJE63886 UZI63886 UPM63886 UFQ63886 TVU63886 TLY63886 TCC63886 SSG63886 SIK63886 RYO63886 ROS63886 REW63886 QVA63886 QLE63886 QBI63886 PRM63886 PHQ63886 OXU63886 ONY63886 OEC63886 NUG63886 NKK63886 NAO63886 MQS63886 MGW63886 LXA63886 LNE63886 LDI63886 KTM63886 KJQ63886 JZU63886 JPY63886 JGC63886 IWG63886 IMK63886 ICO63886 HSS63886 HIW63886 GZA63886 GPE63886 GFI63886 FVM63886 FLQ63886 FBU63886 ERY63886 EIC63886 DYG63886 DOK63886 DEO63886 CUS63886 CKW63886 CBA63886 BRE63886 BHI63886 AXM63886 ANQ63886 ADU63886 TY63886 KC63886 AG63886 WWO16 WMS16 WCW16 VTA16 VJE16 UZI16 UPM16 UFQ16 TVU16 TLY16 TCC16 SSG16 SIK16 RYO16 ROS16 REW16 QVA16 QLE16 QBI16 PRM16 PHQ16 OXU16 ONY16 OEC16 NUG16 NKK16 NAO16 MQS16 MGW16 LXA16 LNE16 LDI16 KTM16 KJQ16 JZU16 JPY16 JGC16 IWG16 IMK16 ICO16 HSS16 HIW16 GZA16 GPE16 GFI16 FVM16 FLQ16 FBU16 ERY16 EIC16 DYG16 DOK16 DEO16 CUS16 CKW16 CBA16 BRE16 BHI16 AXM16 ANQ16 ADU16 TY16 KC16" xr:uid="{00000000-0002-0000-0300-000003000000}">
      <formula1>$F$103:$F$106</formula1>
    </dataValidation>
    <dataValidation type="list" allowBlank="1" showInputMessage="1" showErrorMessage="1" sqref="L24 WWF981398 WMJ981398 WCN981398 VSR981398 VIV981398 UYZ981398 UPD981398 UFH981398 TVL981398 TLP981398 TBT981398 SRX981398 SIB981398 RYF981398 ROJ981398 REN981398 QUR981398 QKV981398 QAZ981398 PRD981398 PHH981398 OXL981398 ONP981398 ODT981398 NTX981398 NKB981398 NAF981398 MQJ981398 MGN981398 LWR981398 LMV981398 LCZ981398 KTD981398 KJH981398 JZL981398 JPP981398 JFT981398 IVX981398 IMB981398 ICF981398 HSJ981398 HIN981398 GYR981398 GOV981398 GEZ981398 FVD981398 FLH981398 FBL981398 ERP981398 EHT981398 DXX981398 DOB981398 DEF981398 CUJ981398 CKN981398 CAR981398 BQV981398 BGZ981398 AXD981398 ANH981398 ADL981398 TP981398 JT981398 X981398 WWF915862 WMJ915862 WCN915862 VSR915862 VIV915862 UYZ915862 UPD915862 UFH915862 TVL915862 TLP915862 TBT915862 SRX915862 SIB915862 RYF915862 ROJ915862 REN915862 QUR915862 QKV915862 QAZ915862 PRD915862 PHH915862 OXL915862 ONP915862 ODT915862 NTX915862 NKB915862 NAF915862 MQJ915862 MGN915862 LWR915862 LMV915862 LCZ915862 KTD915862 KJH915862 JZL915862 JPP915862 JFT915862 IVX915862 IMB915862 ICF915862 HSJ915862 HIN915862 GYR915862 GOV915862 GEZ915862 FVD915862 FLH915862 FBL915862 ERP915862 EHT915862 DXX915862 DOB915862 DEF915862 CUJ915862 CKN915862 CAR915862 BQV915862 BGZ915862 AXD915862 ANH915862 ADL915862 TP915862 JT915862 X915862 WWF850326 WMJ850326 WCN850326 VSR850326 VIV850326 UYZ850326 UPD850326 UFH850326 TVL850326 TLP850326 TBT850326 SRX850326 SIB850326 RYF850326 ROJ850326 REN850326 QUR850326 QKV850326 QAZ850326 PRD850326 PHH850326 OXL850326 ONP850326 ODT850326 NTX850326 NKB850326 NAF850326 MQJ850326 MGN850326 LWR850326 LMV850326 LCZ850326 KTD850326 KJH850326 JZL850326 JPP850326 JFT850326 IVX850326 IMB850326 ICF850326 HSJ850326 HIN850326 GYR850326 GOV850326 GEZ850326 FVD850326 FLH850326 FBL850326 ERP850326 EHT850326 DXX850326 DOB850326 DEF850326 CUJ850326 CKN850326 CAR850326 BQV850326 BGZ850326 AXD850326 ANH850326 ADL850326 TP850326 JT850326 X850326 WWF784790 WMJ784790 WCN784790 VSR784790 VIV784790 UYZ784790 UPD784790 UFH784790 TVL784790 TLP784790 TBT784790 SRX784790 SIB784790 RYF784790 ROJ784790 REN784790 QUR784790 QKV784790 QAZ784790 PRD784790 PHH784790 OXL784790 ONP784790 ODT784790 NTX784790 NKB784790 NAF784790 MQJ784790 MGN784790 LWR784790 LMV784790 LCZ784790 KTD784790 KJH784790 JZL784790 JPP784790 JFT784790 IVX784790 IMB784790 ICF784790 HSJ784790 HIN784790 GYR784790 GOV784790 GEZ784790 FVD784790 FLH784790 FBL784790 ERP784790 EHT784790 DXX784790 DOB784790 DEF784790 CUJ784790 CKN784790 CAR784790 BQV784790 BGZ784790 AXD784790 ANH784790 ADL784790 TP784790 JT784790 X784790 WWF719254 WMJ719254 WCN719254 VSR719254 VIV719254 UYZ719254 UPD719254 UFH719254 TVL719254 TLP719254 TBT719254 SRX719254 SIB719254 RYF719254 ROJ719254 REN719254 QUR719254 QKV719254 QAZ719254 PRD719254 PHH719254 OXL719254 ONP719254 ODT719254 NTX719254 NKB719254 NAF719254 MQJ719254 MGN719254 LWR719254 LMV719254 LCZ719254 KTD719254 KJH719254 JZL719254 JPP719254 JFT719254 IVX719254 IMB719254 ICF719254 HSJ719254 HIN719254 GYR719254 GOV719254 GEZ719254 FVD719254 FLH719254 FBL719254 ERP719254 EHT719254 DXX719254 DOB719254 DEF719254 CUJ719254 CKN719254 CAR719254 BQV719254 BGZ719254 AXD719254 ANH719254 ADL719254 TP719254 JT719254 X719254 WWF653718 WMJ653718 WCN653718 VSR653718 VIV653718 UYZ653718 UPD653718 UFH653718 TVL653718 TLP653718 TBT653718 SRX653718 SIB653718 RYF653718 ROJ653718 REN653718 QUR653718 QKV653718 QAZ653718 PRD653718 PHH653718 OXL653718 ONP653718 ODT653718 NTX653718 NKB653718 NAF653718 MQJ653718 MGN653718 LWR653718 LMV653718 LCZ653718 KTD653718 KJH653718 JZL653718 JPP653718 JFT653718 IVX653718 IMB653718 ICF653718 HSJ653718 HIN653718 GYR653718 GOV653718 GEZ653718 FVD653718 FLH653718 FBL653718 ERP653718 EHT653718 DXX653718 DOB653718 DEF653718 CUJ653718 CKN653718 CAR653718 BQV653718 BGZ653718 AXD653718 ANH653718 ADL653718 TP653718 JT653718 X653718 WWF588182 WMJ588182 WCN588182 VSR588182 VIV588182 UYZ588182 UPD588182 UFH588182 TVL588182 TLP588182 TBT588182 SRX588182 SIB588182 RYF588182 ROJ588182 REN588182 QUR588182 QKV588182 QAZ588182 PRD588182 PHH588182 OXL588182 ONP588182 ODT588182 NTX588182 NKB588182 NAF588182 MQJ588182 MGN588182 LWR588182 LMV588182 LCZ588182 KTD588182 KJH588182 JZL588182 JPP588182 JFT588182 IVX588182 IMB588182 ICF588182 HSJ588182 HIN588182 GYR588182 GOV588182 GEZ588182 FVD588182 FLH588182 FBL588182 ERP588182 EHT588182 DXX588182 DOB588182 DEF588182 CUJ588182 CKN588182 CAR588182 BQV588182 BGZ588182 AXD588182 ANH588182 ADL588182 TP588182 JT588182 X588182 WWF522646 WMJ522646 WCN522646 VSR522646 VIV522646 UYZ522646 UPD522646 UFH522646 TVL522646 TLP522646 TBT522646 SRX522646 SIB522646 RYF522646 ROJ522646 REN522646 QUR522646 QKV522646 QAZ522646 PRD522646 PHH522646 OXL522646 ONP522646 ODT522646 NTX522646 NKB522646 NAF522646 MQJ522646 MGN522646 LWR522646 LMV522646 LCZ522646 KTD522646 KJH522646 JZL522646 JPP522646 JFT522646 IVX522646 IMB522646 ICF522646 HSJ522646 HIN522646 GYR522646 GOV522646 GEZ522646 FVD522646 FLH522646 FBL522646 ERP522646 EHT522646 DXX522646 DOB522646 DEF522646 CUJ522646 CKN522646 CAR522646 BQV522646 BGZ522646 AXD522646 ANH522646 ADL522646 TP522646 JT522646 X522646 WWF457110 WMJ457110 WCN457110 VSR457110 VIV457110 UYZ457110 UPD457110 UFH457110 TVL457110 TLP457110 TBT457110 SRX457110 SIB457110 RYF457110 ROJ457110 REN457110 QUR457110 QKV457110 QAZ457110 PRD457110 PHH457110 OXL457110 ONP457110 ODT457110 NTX457110 NKB457110 NAF457110 MQJ457110 MGN457110 LWR457110 LMV457110 LCZ457110 KTD457110 KJH457110 JZL457110 JPP457110 JFT457110 IVX457110 IMB457110 ICF457110 HSJ457110 HIN457110 GYR457110 GOV457110 GEZ457110 FVD457110 FLH457110 FBL457110 ERP457110 EHT457110 DXX457110 DOB457110 DEF457110 CUJ457110 CKN457110 CAR457110 BQV457110 BGZ457110 AXD457110 ANH457110 ADL457110 TP457110 JT457110 X457110 WWF391574 WMJ391574 WCN391574 VSR391574 VIV391574 UYZ391574 UPD391574 UFH391574 TVL391574 TLP391574 TBT391574 SRX391574 SIB391574 RYF391574 ROJ391574 REN391574 QUR391574 QKV391574 QAZ391574 PRD391574 PHH391574 OXL391574 ONP391574 ODT391574 NTX391574 NKB391574 NAF391574 MQJ391574 MGN391574 LWR391574 LMV391574 LCZ391574 KTD391574 KJH391574 JZL391574 JPP391574 JFT391574 IVX391574 IMB391574 ICF391574 HSJ391574 HIN391574 GYR391574 GOV391574 GEZ391574 FVD391574 FLH391574 FBL391574 ERP391574 EHT391574 DXX391574 DOB391574 DEF391574 CUJ391574 CKN391574 CAR391574 BQV391574 BGZ391574 AXD391574 ANH391574 ADL391574 TP391574 JT391574 X391574 WWF326038 WMJ326038 WCN326038 VSR326038 VIV326038 UYZ326038 UPD326038 UFH326038 TVL326038 TLP326038 TBT326038 SRX326038 SIB326038 RYF326038 ROJ326038 REN326038 QUR326038 QKV326038 QAZ326038 PRD326038 PHH326038 OXL326038 ONP326038 ODT326038 NTX326038 NKB326038 NAF326038 MQJ326038 MGN326038 LWR326038 LMV326038 LCZ326038 KTD326038 KJH326038 JZL326038 JPP326038 JFT326038 IVX326038 IMB326038 ICF326038 HSJ326038 HIN326038 GYR326038 GOV326038 GEZ326038 FVD326038 FLH326038 FBL326038 ERP326038 EHT326038 DXX326038 DOB326038 DEF326038 CUJ326038 CKN326038 CAR326038 BQV326038 BGZ326038 AXD326038 ANH326038 ADL326038 TP326038 JT326038 X326038 WWF260502 WMJ260502 WCN260502 VSR260502 VIV260502 UYZ260502 UPD260502 UFH260502 TVL260502 TLP260502 TBT260502 SRX260502 SIB260502 RYF260502 ROJ260502 REN260502 QUR260502 QKV260502 QAZ260502 PRD260502 PHH260502 OXL260502 ONP260502 ODT260502 NTX260502 NKB260502 NAF260502 MQJ260502 MGN260502 LWR260502 LMV260502 LCZ260502 KTD260502 KJH260502 JZL260502 JPP260502 JFT260502 IVX260502 IMB260502 ICF260502 HSJ260502 HIN260502 GYR260502 GOV260502 GEZ260502 FVD260502 FLH260502 FBL260502 ERP260502 EHT260502 DXX260502 DOB260502 DEF260502 CUJ260502 CKN260502 CAR260502 BQV260502 BGZ260502 AXD260502 ANH260502 ADL260502 TP260502 JT260502 X260502 WWF194966 WMJ194966 WCN194966 VSR194966 VIV194966 UYZ194966 UPD194966 UFH194966 TVL194966 TLP194966 TBT194966 SRX194966 SIB194966 RYF194966 ROJ194966 REN194966 QUR194966 QKV194966 QAZ194966 PRD194966 PHH194966 OXL194966 ONP194966 ODT194966 NTX194966 NKB194966 NAF194966 MQJ194966 MGN194966 LWR194966 LMV194966 LCZ194966 KTD194966 KJH194966 JZL194966 JPP194966 JFT194966 IVX194966 IMB194966 ICF194966 HSJ194966 HIN194966 GYR194966 GOV194966 GEZ194966 FVD194966 FLH194966 FBL194966 ERP194966 EHT194966 DXX194966 DOB194966 DEF194966 CUJ194966 CKN194966 CAR194966 BQV194966 BGZ194966 AXD194966 ANH194966 ADL194966 TP194966 JT194966 X194966 WWF129430 WMJ129430 WCN129430 VSR129430 VIV129430 UYZ129430 UPD129430 UFH129430 TVL129430 TLP129430 TBT129430 SRX129430 SIB129430 RYF129430 ROJ129430 REN129430 QUR129430 QKV129430 QAZ129430 PRD129430 PHH129430 OXL129430 ONP129430 ODT129430 NTX129430 NKB129430 NAF129430 MQJ129430 MGN129430 LWR129430 LMV129430 LCZ129430 KTD129430 KJH129430 JZL129430 JPP129430 JFT129430 IVX129430 IMB129430 ICF129430 HSJ129430 HIN129430 GYR129430 GOV129430 GEZ129430 FVD129430 FLH129430 FBL129430 ERP129430 EHT129430 DXX129430 DOB129430 DEF129430 CUJ129430 CKN129430 CAR129430 BQV129430 BGZ129430 AXD129430 ANH129430 ADL129430 TP129430 JT129430 X129430 WWF63894 WMJ63894 WCN63894 VSR63894 VIV63894 UYZ63894 UPD63894 UFH63894 TVL63894 TLP63894 TBT63894 SRX63894 SIB63894 RYF63894 ROJ63894 REN63894 QUR63894 QKV63894 QAZ63894 PRD63894 PHH63894 OXL63894 ONP63894 ODT63894 NTX63894 NKB63894 NAF63894 MQJ63894 MGN63894 LWR63894 LMV63894 LCZ63894 KTD63894 KJH63894 JZL63894 JPP63894 JFT63894 IVX63894 IMB63894 ICF63894 HSJ63894 HIN63894 GYR63894 GOV63894 GEZ63894 FVD63894 FLH63894 FBL63894 ERP63894 EHT63894 DXX63894 DOB63894 DEF63894 CUJ63894 CKN63894 CAR63894 BQV63894 BGZ63894 AXD63894 ANH63894 ADL63894 TP63894 JT63894 X63894 WWF24 WMJ24 WCN24 VSR24 VIV24 UYZ24 UPD24 UFH24 TVL24 TLP24 TBT24 SRX24 SIB24 RYF24 ROJ24 REN24 QUR24 QKV24 QAZ24 PRD24 PHH24 OXL24 ONP24 ODT24 NTX24 NKB24 NAF24 MQJ24 MGN24 LWR24 LMV24 LCZ24 KTD24 KJH24 JZL24 JPP24 JFT24 IVX24 IMB24 ICF24 HSJ24 HIN24 GYR24 GOV24 GEZ24 FVD24 FLH24 FBL24 ERP24 EHT24 DXX24 DOB24 DEF24 CUJ24 CKN24 CAR24 BQV24 BGZ24 AXD24 ANH24 ADL24 TP24 JT24 X24 WVZ981398 WMD981398 WCH981398 VSL981398 VIP981398 UYT981398 UOX981398 UFB981398 TVF981398 TLJ981398 TBN981398 SRR981398 SHV981398 RXZ981398 ROD981398 REH981398 QUL981398 QKP981398 QAT981398 PQX981398 PHB981398 OXF981398 ONJ981398 ODN981398 NTR981398 NJV981398 MZZ981398 MQD981398 MGH981398 LWL981398 LMP981398 LCT981398 KSX981398 KJB981398 JZF981398 JPJ981398 JFN981398 IVR981398 ILV981398 IBZ981398 HSD981398 HIH981398 GYL981398 GOP981398 GET981398 FUX981398 FLB981398 FBF981398 ERJ981398 EHN981398 DXR981398 DNV981398 DDZ981398 CUD981398 CKH981398 CAL981398 BQP981398 BGT981398 AWX981398 ANB981398 ADF981398 TJ981398 JN981398 R981398 WVZ915862 WMD915862 WCH915862 VSL915862 VIP915862 UYT915862 UOX915862 UFB915862 TVF915862 TLJ915862 TBN915862 SRR915862 SHV915862 RXZ915862 ROD915862 REH915862 QUL915862 QKP915862 QAT915862 PQX915862 PHB915862 OXF915862 ONJ915862 ODN915862 NTR915862 NJV915862 MZZ915862 MQD915862 MGH915862 LWL915862 LMP915862 LCT915862 KSX915862 KJB915862 JZF915862 JPJ915862 JFN915862 IVR915862 ILV915862 IBZ915862 HSD915862 HIH915862 GYL915862 GOP915862 GET915862 FUX915862 FLB915862 FBF915862 ERJ915862 EHN915862 DXR915862 DNV915862 DDZ915862 CUD915862 CKH915862 CAL915862 BQP915862 BGT915862 AWX915862 ANB915862 ADF915862 TJ915862 JN915862 R915862 WVZ850326 WMD850326 WCH850326 VSL850326 VIP850326 UYT850326 UOX850326 UFB850326 TVF850326 TLJ850326 TBN850326 SRR850326 SHV850326 RXZ850326 ROD850326 REH850326 QUL850326 QKP850326 QAT850326 PQX850326 PHB850326 OXF850326 ONJ850326 ODN850326 NTR850326 NJV850326 MZZ850326 MQD850326 MGH850326 LWL850326 LMP850326 LCT850326 KSX850326 KJB850326 JZF850326 JPJ850326 JFN850326 IVR850326 ILV850326 IBZ850326 HSD850326 HIH850326 GYL850326 GOP850326 GET850326 FUX850326 FLB850326 FBF850326 ERJ850326 EHN850326 DXR850326 DNV850326 DDZ850326 CUD850326 CKH850326 CAL850326 BQP850326 BGT850326 AWX850326 ANB850326 ADF850326 TJ850326 JN850326 R850326 WVZ784790 WMD784790 WCH784790 VSL784790 VIP784790 UYT784790 UOX784790 UFB784790 TVF784790 TLJ784790 TBN784790 SRR784790 SHV784790 RXZ784790 ROD784790 REH784790 QUL784790 QKP784790 QAT784790 PQX784790 PHB784790 OXF784790 ONJ784790 ODN784790 NTR784790 NJV784790 MZZ784790 MQD784790 MGH784790 LWL784790 LMP784790 LCT784790 KSX784790 KJB784790 JZF784790 JPJ784790 JFN784790 IVR784790 ILV784790 IBZ784790 HSD784790 HIH784790 GYL784790 GOP784790 GET784790 FUX784790 FLB784790 FBF784790 ERJ784790 EHN784790 DXR784790 DNV784790 DDZ784790 CUD784790 CKH784790 CAL784790 BQP784790 BGT784790 AWX784790 ANB784790 ADF784790 TJ784790 JN784790 R784790 WVZ719254 WMD719254 WCH719254 VSL719254 VIP719254 UYT719254 UOX719254 UFB719254 TVF719254 TLJ719254 TBN719254 SRR719254 SHV719254 RXZ719254 ROD719254 REH719254 QUL719254 QKP719254 QAT719254 PQX719254 PHB719254 OXF719254 ONJ719254 ODN719254 NTR719254 NJV719254 MZZ719254 MQD719254 MGH719254 LWL719254 LMP719254 LCT719254 KSX719254 KJB719254 JZF719254 JPJ719254 JFN719254 IVR719254 ILV719254 IBZ719254 HSD719254 HIH719254 GYL719254 GOP719254 GET719254 FUX719254 FLB719254 FBF719254 ERJ719254 EHN719254 DXR719254 DNV719254 DDZ719254 CUD719254 CKH719254 CAL719254 BQP719254 BGT719254 AWX719254 ANB719254 ADF719254 TJ719254 JN719254 R719254 WVZ653718 WMD653718 WCH653718 VSL653718 VIP653718 UYT653718 UOX653718 UFB653718 TVF653718 TLJ653718 TBN653718 SRR653718 SHV653718 RXZ653718 ROD653718 REH653718 QUL653718 QKP653718 QAT653718 PQX653718 PHB653718 OXF653718 ONJ653718 ODN653718 NTR653718 NJV653718 MZZ653718 MQD653718 MGH653718 LWL653718 LMP653718 LCT653718 KSX653718 KJB653718 JZF653718 JPJ653718 JFN653718 IVR653718 ILV653718 IBZ653718 HSD653718 HIH653718 GYL653718 GOP653718 GET653718 FUX653718 FLB653718 FBF653718 ERJ653718 EHN653718 DXR653718 DNV653718 DDZ653718 CUD653718 CKH653718 CAL653718 BQP653718 BGT653718 AWX653718 ANB653718 ADF653718 TJ653718 JN653718 R653718 WVZ588182 WMD588182 WCH588182 VSL588182 VIP588182 UYT588182 UOX588182 UFB588182 TVF588182 TLJ588182 TBN588182 SRR588182 SHV588182 RXZ588182 ROD588182 REH588182 QUL588182 QKP588182 QAT588182 PQX588182 PHB588182 OXF588182 ONJ588182 ODN588182 NTR588182 NJV588182 MZZ588182 MQD588182 MGH588182 LWL588182 LMP588182 LCT588182 KSX588182 KJB588182 JZF588182 JPJ588182 JFN588182 IVR588182 ILV588182 IBZ588182 HSD588182 HIH588182 GYL588182 GOP588182 GET588182 FUX588182 FLB588182 FBF588182 ERJ588182 EHN588182 DXR588182 DNV588182 DDZ588182 CUD588182 CKH588182 CAL588182 BQP588182 BGT588182 AWX588182 ANB588182 ADF588182 TJ588182 JN588182 R588182 WVZ522646 WMD522646 WCH522646 VSL522646 VIP522646 UYT522646 UOX522646 UFB522646 TVF522646 TLJ522646 TBN522646 SRR522646 SHV522646 RXZ522646 ROD522646 REH522646 QUL522646 QKP522646 QAT522646 PQX522646 PHB522646 OXF522646 ONJ522646 ODN522646 NTR522646 NJV522646 MZZ522646 MQD522646 MGH522646 LWL522646 LMP522646 LCT522646 KSX522646 KJB522646 JZF522646 JPJ522646 JFN522646 IVR522646 ILV522646 IBZ522646 HSD522646 HIH522646 GYL522646 GOP522646 GET522646 FUX522646 FLB522646 FBF522646 ERJ522646 EHN522646 DXR522646 DNV522646 DDZ522646 CUD522646 CKH522646 CAL522646 BQP522646 BGT522646 AWX522646 ANB522646 ADF522646 TJ522646 JN522646 R522646 WVZ457110 WMD457110 WCH457110 VSL457110 VIP457110 UYT457110 UOX457110 UFB457110 TVF457110 TLJ457110 TBN457110 SRR457110 SHV457110 RXZ457110 ROD457110 REH457110 QUL457110 QKP457110 QAT457110 PQX457110 PHB457110 OXF457110 ONJ457110 ODN457110 NTR457110 NJV457110 MZZ457110 MQD457110 MGH457110 LWL457110 LMP457110 LCT457110 KSX457110 KJB457110 JZF457110 JPJ457110 JFN457110 IVR457110 ILV457110 IBZ457110 HSD457110 HIH457110 GYL457110 GOP457110 GET457110 FUX457110 FLB457110 FBF457110 ERJ457110 EHN457110 DXR457110 DNV457110 DDZ457110 CUD457110 CKH457110 CAL457110 BQP457110 BGT457110 AWX457110 ANB457110 ADF457110 TJ457110 JN457110 R457110 WVZ391574 WMD391574 WCH391574 VSL391574 VIP391574 UYT391574 UOX391574 UFB391574 TVF391574 TLJ391574 TBN391574 SRR391574 SHV391574 RXZ391574 ROD391574 REH391574 QUL391574 QKP391574 QAT391574 PQX391574 PHB391574 OXF391574 ONJ391574 ODN391574 NTR391574 NJV391574 MZZ391574 MQD391574 MGH391574 LWL391574 LMP391574 LCT391574 KSX391574 KJB391574 JZF391574 JPJ391574 JFN391574 IVR391574 ILV391574 IBZ391574 HSD391574 HIH391574 GYL391574 GOP391574 GET391574 FUX391574 FLB391574 FBF391574 ERJ391574 EHN391574 DXR391574 DNV391574 DDZ391574 CUD391574 CKH391574 CAL391574 BQP391574 BGT391574 AWX391574 ANB391574 ADF391574 TJ391574 JN391574 R391574 WVZ326038 WMD326038 WCH326038 VSL326038 VIP326038 UYT326038 UOX326038 UFB326038 TVF326038 TLJ326038 TBN326038 SRR326038 SHV326038 RXZ326038 ROD326038 REH326038 QUL326038 QKP326038 QAT326038 PQX326038 PHB326038 OXF326038 ONJ326038 ODN326038 NTR326038 NJV326038 MZZ326038 MQD326038 MGH326038 LWL326038 LMP326038 LCT326038 KSX326038 KJB326038 JZF326038 JPJ326038 JFN326038 IVR326038 ILV326038 IBZ326038 HSD326038 HIH326038 GYL326038 GOP326038 GET326038 FUX326038 FLB326038 FBF326038 ERJ326038 EHN326038 DXR326038 DNV326038 DDZ326038 CUD326038 CKH326038 CAL326038 BQP326038 BGT326038 AWX326038 ANB326038 ADF326038 TJ326038 JN326038 R326038 WVZ260502 WMD260502 WCH260502 VSL260502 VIP260502 UYT260502 UOX260502 UFB260502 TVF260502 TLJ260502 TBN260502 SRR260502 SHV260502 RXZ260502 ROD260502 REH260502 QUL260502 QKP260502 QAT260502 PQX260502 PHB260502 OXF260502 ONJ260502 ODN260502 NTR260502 NJV260502 MZZ260502 MQD260502 MGH260502 LWL260502 LMP260502 LCT260502 KSX260502 KJB260502 JZF260502 JPJ260502 JFN260502 IVR260502 ILV260502 IBZ260502 HSD260502 HIH260502 GYL260502 GOP260502 GET260502 FUX260502 FLB260502 FBF260502 ERJ260502 EHN260502 DXR260502 DNV260502 DDZ260502 CUD260502 CKH260502 CAL260502 BQP260502 BGT260502 AWX260502 ANB260502 ADF260502 TJ260502 JN260502 R260502 WVZ194966 WMD194966 WCH194966 VSL194966 VIP194966 UYT194966 UOX194966 UFB194966 TVF194966 TLJ194966 TBN194966 SRR194966 SHV194966 RXZ194966 ROD194966 REH194966 QUL194966 QKP194966 QAT194966 PQX194966 PHB194966 OXF194966 ONJ194966 ODN194966 NTR194966 NJV194966 MZZ194966 MQD194966 MGH194966 LWL194966 LMP194966 LCT194966 KSX194966 KJB194966 JZF194966 JPJ194966 JFN194966 IVR194966 ILV194966 IBZ194966 HSD194966 HIH194966 GYL194966 GOP194966 GET194966 FUX194966 FLB194966 FBF194966 ERJ194966 EHN194966 DXR194966 DNV194966 DDZ194966 CUD194966 CKH194966 CAL194966 BQP194966 BGT194966 AWX194966 ANB194966 ADF194966 TJ194966 JN194966 R194966 WVZ129430 WMD129430 WCH129430 VSL129430 VIP129430 UYT129430 UOX129430 UFB129430 TVF129430 TLJ129430 TBN129430 SRR129430 SHV129430 RXZ129430 ROD129430 REH129430 QUL129430 QKP129430 QAT129430 PQX129430 PHB129430 OXF129430 ONJ129430 ODN129430 NTR129430 NJV129430 MZZ129430 MQD129430 MGH129430 LWL129430 LMP129430 LCT129430 KSX129430 KJB129430 JZF129430 JPJ129430 JFN129430 IVR129430 ILV129430 IBZ129430 HSD129430 HIH129430 GYL129430 GOP129430 GET129430 FUX129430 FLB129430 FBF129430 ERJ129430 EHN129430 DXR129430 DNV129430 DDZ129430 CUD129430 CKH129430 CAL129430 BQP129430 BGT129430 AWX129430 ANB129430 ADF129430 TJ129430 JN129430 R129430 WVZ63894 WMD63894 WCH63894 VSL63894 VIP63894 UYT63894 UOX63894 UFB63894 TVF63894 TLJ63894 TBN63894 SRR63894 SHV63894 RXZ63894 ROD63894 REH63894 QUL63894 QKP63894 QAT63894 PQX63894 PHB63894 OXF63894 ONJ63894 ODN63894 NTR63894 NJV63894 MZZ63894 MQD63894 MGH63894 LWL63894 LMP63894 LCT63894 KSX63894 KJB63894 JZF63894 JPJ63894 JFN63894 IVR63894 ILV63894 IBZ63894 HSD63894 HIH63894 GYL63894 GOP63894 GET63894 FUX63894 FLB63894 FBF63894 ERJ63894 EHN63894 DXR63894 DNV63894 DDZ63894 CUD63894 CKH63894 CAL63894 BQP63894 BGT63894 AWX63894 ANB63894 ADF63894 TJ63894 JN63894 R6389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VT981398 WLX981398 WCB981398 VSF981398 VIJ981398 UYN981398 UOR981398 UEV981398 TUZ981398 TLD981398 TBH981398 SRL981398 SHP981398 RXT981398 RNX981398 REB981398 QUF981398 QKJ981398 QAN981398 PQR981398 PGV981398 OWZ981398 OND981398 ODH981398 NTL981398 NJP981398 MZT981398 MPX981398 MGB981398 LWF981398 LMJ981398 LCN981398 KSR981398 KIV981398 JYZ981398 JPD981398 JFH981398 IVL981398 ILP981398 IBT981398 HRX981398 HIB981398 GYF981398 GOJ981398 GEN981398 FUR981398 FKV981398 FAZ981398 ERD981398 EHH981398 DXL981398 DNP981398 DDT981398 CTX981398 CKB981398 CAF981398 BQJ981398 BGN981398 AWR981398 AMV981398 ACZ981398 TD981398 JH981398 L981399 WVT915862 WLX915862 WCB915862 VSF915862 VIJ915862 UYN915862 UOR915862 UEV915862 TUZ915862 TLD915862 TBH915862 SRL915862 SHP915862 RXT915862 RNX915862 REB915862 QUF915862 QKJ915862 QAN915862 PQR915862 PGV915862 OWZ915862 OND915862 ODH915862 NTL915862 NJP915862 MZT915862 MPX915862 MGB915862 LWF915862 LMJ915862 LCN915862 KSR915862 KIV915862 JYZ915862 JPD915862 JFH915862 IVL915862 ILP915862 IBT915862 HRX915862 HIB915862 GYF915862 GOJ915862 GEN915862 FUR915862 FKV915862 FAZ915862 ERD915862 EHH915862 DXL915862 DNP915862 DDT915862 CTX915862 CKB915862 CAF915862 BQJ915862 BGN915862 AWR915862 AMV915862 ACZ915862 TD915862 JH915862 L915863 WVT850326 WLX850326 WCB850326 VSF850326 VIJ850326 UYN850326 UOR850326 UEV850326 TUZ850326 TLD850326 TBH850326 SRL850326 SHP850326 RXT850326 RNX850326 REB850326 QUF850326 QKJ850326 QAN850326 PQR850326 PGV850326 OWZ850326 OND850326 ODH850326 NTL850326 NJP850326 MZT850326 MPX850326 MGB850326 LWF850326 LMJ850326 LCN850326 KSR850326 KIV850326 JYZ850326 JPD850326 JFH850326 IVL850326 ILP850326 IBT850326 HRX850326 HIB850326 GYF850326 GOJ850326 GEN850326 FUR850326 FKV850326 FAZ850326 ERD850326 EHH850326 DXL850326 DNP850326 DDT850326 CTX850326 CKB850326 CAF850326 BQJ850326 BGN850326 AWR850326 AMV850326 ACZ850326 TD850326 JH850326 L850327 WVT784790 WLX784790 WCB784790 VSF784790 VIJ784790 UYN784790 UOR784790 UEV784790 TUZ784790 TLD784790 TBH784790 SRL784790 SHP784790 RXT784790 RNX784790 REB784790 QUF784790 QKJ784790 QAN784790 PQR784790 PGV784790 OWZ784790 OND784790 ODH784790 NTL784790 NJP784790 MZT784790 MPX784790 MGB784790 LWF784790 LMJ784790 LCN784790 KSR784790 KIV784790 JYZ784790 JPD784790 JFH784790 IVL784790 ILP784790 IBT784790 HRX784790 HIB784790 GYF784790 GOJ784790 GEN784790 FUR784790 FKV784790 FAZ784790 ERD784790 EHH784790 DXL784790 DNP784790 DDT784790 CTX784790 CKB784790 CAF784790 BQJ784790 BGN784790 AWR784790 AMV784790 ACZ784790 TD784790 JH784790 L784791 WVT719254 WLX719254 WCB719254 VSF719254 VIJ719254 UYN719254 UOR719254 UEV719254 TUZ719254 TLD719254 TBH719254 SRL719254 SHP719254 RXT719254 RNX719254 REB719254 QUF719254 QKJ719254 QAN719254 PQR719254 PGV719254 OWZ719254 OND719254 ODH719254 NTL719254 NJP719254 MZT719254 MPX719254 MGB719254 LWF719254 LMJ719254 LCN719254 KSR719254 KIV719254 JYZ719254 JPD719254 JFH719254 IVL719254 ILP719254 IBT719254 HRX719254 HIB719254 GYF719254 GOJ719254 GEN719254 FUR719254 FKV719254 FAZ719254 ERD719254 EHH719254 DXL719254 DNP719254 DDT719254 CTX719254 CKB719254 CAF719254 BQJ719254 BGN719254 AWR719254 AMV719254 ACZ719254 TD719254 JH719254 L719255 WVT653718 WLX653718 WCB653718 VSF653718 VIJ653718 UYN653718 UOR653718 UEV653718 TUZ653718 TLD653718 TBH653718 SRL653718 SHP653718 RXT653718 RNX653718 REB653718 QUF653718 QKJ653718 QAN653718 PQR653718 PGV653718 OWZ653718 OND653718 ODH653718 NTL653718 NJP653718 MZT653718 MPX653718 MGB653718 LWF653718 LMJ653718 LCN653718 KSR653718 KIV653718 JYZ653718 JPD653718 JFH653718 IVL653718 ILP653718 IBT653718 HRX653718 HIB653718 GYF653718 GOJ653718 GEN653718 FUR653718 FKV653718 FAZ653718 ERD653718 EHH653718 DXL653718 DNP653718 DDT653718 CTX653718 CKB653718 CAF653718 BQJ653718 BGN653718 AWR653718 AMV653718 ACZ653718 TD653718 JH653718 L653719 WVT588182 WLX588182 WCB588182 VSF588182 VIJ588182 UYN588182 UOR588182 UEV588182 TUZ588182 TLD588182 TBH588182 SRL588182 SHP588182 RXT588182 RNX588182 REB588182 QUF588182 QKJ588182 QAN588182 PQR588182 PGV588182 OWZ588182 OND588182 ODH588182 NTL588182 NJP588182 MZT588182 MPX588182 MGB588182 LWF588182 LMJ588182 LCN588182 KSR588182 KIV588182 JYZ588182 JPD588182 JFH588182 IVL588182 ILP588182 IBT588182 HRX588182 HIB588182 GYF588182 GOJ588182 GEN588182 FUR588182 FKV588182 FAZ588182 ERD588182 EHH588182 DXL588182 DNP588182 DDT588182 CTX588182 CKB588182 CAF588182 BQJ588182 BGN588182 AWR588182 AMV588182 ACZ588182 TD588182 JH588182 L588183 WVT522646 WLX522646 WCB522646 VSF522646 VIJ522646 UYN522646 UOR522646 UEV522646 TUZ522646 TLD522646 TBH522646 SRL522646 SHP522646 RXT522646 RNX522646 REB522646 QUF522646 QKJ522646 QAN522646 PQR522646 PGV522646 OWZ522646 OND522646 ODH522646 NTL522646 NJP522646 MZT522646 MPX522646 MGB522646 LWF522646 LMJ522646 LCN522646 KSR522646 KIV522646 JYZ522646 JPD522646 JFH522646 IVL522646 ILP522646 IBT522646 HRX522646 HIB522646 GYF522646 GOJ522646 GEN522646 FUR522646 FKV522646 FAZ522646 ERD522646 EHH522646 DXL522646 DNP522646 DDT522646 CTX522646 CKB522646 CAF522646 BQJ522646 BGN522646 AWR522646 AMV522646 ACZ522646 TD522646 JH522646 L522647 WVT457110 WLX457110 WCB457110 VSF457110 VIJ457110 UYN457110 UOR457110 UEV457110 TUZ457110 TLD457110 TBH457110 SRL457110 SHP457110 RXT457110 RNX457110 REB457110 QUF457110 QKJ457110 QAN457110 PQR457110 PGV457110 OWZ457110 OND457110 ODH457110 NTL457110 NJP457110 MZT457110 MPX457110 MGB457110 LWF457110 LMJ457110 LCN457110 KSR457110 KIV457110 JYZ457110 JPD457110 JFH457110 IVL457110 ILP457110 IBT457110 HRX457110 HIB457110 GYF457110 GOJ457110 GEN457110 FUR457110 FKV457110 FAZ457110 ERD457110 EHH457110 DXL457110 DNP457110 DDT457110 CTX457110 CKB457110 CAF457110 BQJ457110 BGN457110 AWR457110 AMV457110 ACZ457110 TD457110 JH457110 L457111 WVT391574 WLX391574 WCB391574 VSF391574 VIJ391574 UYN391574 UOR391574 UEV391574 TUZ391574 TLD391574 TBH391574 SRL391574 SHP391574 RXT391574 RNX391574 REB391574 QUF391574 QKJ391574 QAN391574 PQR391574 PGV391574 OWZ391574 OND391574 ODH391574 NTL391574 NJP391574 MZT391574 MPX391574 MGB391574 LWF391574 LMJ391574 LCN391574 KSR391574 KIV391574 JYZ391574 JPD391574 JFH391574 IVL391574 ILP391574 IBT391574 HRX391574 HIB391574 GYF391574 GOJ391574 GEN391574 FUR391574 FKV391574 FAZ391574 ERD391574 EHH391574 DXL391574 DNP391574 DDT391574 CTX391574 CKB391574 CAF391574 BQJ391574 BGN391574 AWR391574 AMV391574 ACZ391574 TD391574 JH391574 L391575 WVT326038 WLX326038 WCB326038 VSF326038 VIJ326038 UYN326038 UOR326038 UEV326038 TUZ326038 TLD326038 TBH326038 SRL326038 SHP326038 RXT326038 RNX326038 REB326038 QUF326038 QKJ326038 QAN326038 PQR326038 PGV326038 OWZ326038 OND326038 ODH326038 NTL326038 NJP326038 MZT326038 MPX326038 MGB326038 LWF326038 LMJ326038 LCN326038 KSR326038 KIV326038 JYZ326038 JPD326038 JFH326038 IVL326038 ILP326038 IBT326038 HRX326038 HIB326038 GYF326038 GOJ326038 GEN326038 FUR326038 FKV326038 FAZ326038 ERD326038 EHH326038 DXL326038 DNP326038 DDT326038 CTX326038 CKB326038 CAF326038 BQJ326038 BGN326038 AWR326038 AMV326038 ACZ326038 TD326038 JH326038 L326039 WVT260502 WLX260502 WCB260502 VSF260502 VIJ260502 UYN260502 UOR260502 UEV260502 TUZ260502 TLD260502 TBH260502 SRL260502 SHP260502 RXT260502 RNX260502 REB260502 QUF260502 QKJ260502 QAN260502 PQR260502 PGV260502 OWZ260502 OND260502 ODH260502 NTL260502 NJP260502 MZT260502 MPX260502 MGB260502 LWF260502 LMJ260502 LCN260502 KSR260502 KIV260502 JYZ260502 JPD260502 JFH260502 IVL260502 ILP260502 IBT260502 HRX260502 HIB260502 GYF260502 GOJ260502 GEN260502 FUR260502 FKV260502 FAZ260502 ERD260502 EHH260502 DXL260502 DNP260502 DDT260502 CTX260502 CKB260502 CAF260502 BQJ260502 BGN260502 AWR260502 AMV260502 ACZ260502 TD260502 JH260502 L260503 WVT194966 WLX194966 WCB194966 VSF194966 VIJ194966 UYN194966 UOR194966 UEV194966 TUZ194966 TLD194966 TBH194966 SRL194966 SHP194966 RXT194966 RNX194966 REB194966 QUF194966 QKJ194966 QAN194966 PQR194966 PGV194966 OWZ194966 OND194966 ODH194966 NTL194966 NJP194966 MZT194966 MPX194966 MGB194966 LWF194966 LMJ194966 LCN194966 KSR194966 KIV194966 JYZ194966 JPD194966 JFH194966 IVL194966 ILP194966 IBT194966 HRX194966 HIB194966 GYF194966 GOJ194966 GEN194966 FUR194966 FKV194966 FAZ194966 ERD194966 EHH194966 DXL194966 DNP194966 DDT194966 CTX194966 CKB194966 CAF194966 BQJ194966 BGN194966 AWR194966 AMV194966 ACZ194966 TD194966 JH194966 L194967 WVT129430 WLX129430 WCB129430 VSF129430 VIJ129430 UYN129430 UOR129430 UEV129430 TUZ129430 TLD129430 TBH129430 SRL129430 SHP129430 RXT129430 RNX129430 REB129430 QUF129430 QKJ129430 QAN129430 PQR129430 PGV129430 OWZ129430 OND129430 ODH129430 NTL129430 NJP129430 MZT129430 MPX129430 MGB129430 LWF129430 LMJ129430 LCN129430 KSR129430 KIV129430 JYZ129430 JPD129430 JFH129430 IVL129430 ILP129430 IBT129430 HRX129430 HIB129430 GYF129430 GOJ129430 GEN129430 FUR129430 FKV129430 FAZ129430 ERD129430 EHH129430 DXL129430 DNP129430 DDT129430 CTX129430 CKB129430 CAF129430 BQJ129430 BGN129430 AWR129430 AMV129430 ACZ129430 TD129430 JH129430 L129431 WVT63894 WLX63894 WCB63894 VSF63894 VIJ63894 UYN63894 UOR63894 UEV63894 TUZ63894 TLD63894 TBH63894 SRL63894 SHP63894 RXT63894 RNX63894 REB63894 QUF63894 QKJ63894 QAN63894 PQR63894 PGV63894 OWZ63894 OND63894 ODH63894 NTL63894 NJP63894 MZT63894 MPX63894 MGB63894 LWF63894 LMJ63894 LCN63894 KSR63894 KIV63894 JYZ63894 JPD63894 JFH63894 IVL63894 ILP63894 IBT63894 HRX63894 HIB63894 GYF63894 GOJ63894 GEN63894 FUR63894 FKV63894 FAZ63894 ERD63894 EHH63894 DXL63894 DNP63894 DDT63894 CTX63894 CKB63894 CAF63894 BQJ63894 BGN63894 AWR63894 AMV63894 ACZ63894 TD63894 JH63894 L63895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xr:uid="{00000000-0002-0000-0300-000004000000}">
      <formula1>$I$103:$I$111</formula1>
    </dataValidation>
    <dataValidation type="list" allowBlank="1" showInputMessage="1" showErrorMessage="1" sqref="T21 WWB981395 WMF981395 WCJ981395 VSN981395 VIR981395 UYV981395 UOZ981395 UFD981395 TVH981395 TLL981395 TBP981395 SRT981395 SHX981395 RYB981395 ROF981395 REJ981395 QUN981395 QKR981395 QAV981395 PQZ981395 PHD981395 OXH981395 ONL981395 ODP981395 NTT981395 NJX981395 NAB981395 MQF981395 MGJ981395 LWN981395 LMR981395 LCV981395 KSZ981395 KJD981395 JZH981395 JPL981395 JFP981395 IVT981395 ILX981395 ICB981395 HSF981395 HIJ981395 GYN981395 GOR981395 GEV981395 FUZ981395 FLD981395 FBH981395 ERL981395 EHP981395 DXT981395 DNX981395 DEB981395 CUF981395 CKJ981395 CAN981395 BQR981395 BGV981395 AWZ981395 AND981395 ADH981395 TL981395 JP981395 T981395 WWB915859 WMF915859 WCJ915859 VSN915859 VIR915859 UYV915859 UOZ915859 UFD915859 TVH915859 TLL915859 TBP915859 SRT915859 SHX915859 RYB915859 ROF915859 REJ915859 QUN915859 QKR915859 QAV915859 PQZ915859 PHD915859 OXH915859 ONL915859 ODP915859 NTT915859 NJX915859 NAB915859 MQF915859 MGJ915859 LWN915859 LMR915859 LCV915859 KSZ915859 KJD915859 JZH915859 JPL915859 JFP915859 IVT915859 ILX915859 ICB915859 HSF915859 HIJ915859 GYN915859 GOR915859 GEV915859 FUZ915859 FLD915859 FBH915859 ERL915859 EHP915859 DXT915859 DNX915859 DEB915859 CUF915859 CKJ915859 CAN915859 BQR915859 BGV915859 AWZ915859 AND915859 ADH915859 TL915859 JP915859 T915859 WWB850323 WMF850323 WCJ850323 VSN850323 VIR850323 UYV850323 UOZ850323 UFD850323 TVH850323 TLL850323 TBP850323 SRT850323 SHX850323 RYB850323 ROF850323 REJ850323 QUN850323 QKR850323 QAV850323 PQZ850323 PHD850323 OXH850323 ONL850323 ODP850323 NTT850323 NJX850323 NAB850323 MQF850323 MGJ850323 LWN850323 LMR850323 LCV850323 KSZ850323 KJD850323 JZH850323 JPL850323 JFP850323 IVT850323 ILX850323 ICB850323 HSF850323 HIJ850323 GYN850323 GOR850323 GEV850323 FUZ850323 FLD850323 FBH850323 ERL850323 EHP850323 DXT850323 DNX850323 DEB850323 CUF850323 CKJ850323 CAN850323 BQR850323 BGV850323 AWZ850323 AND850323 ADH850323 TL850323 JP850323 T850323 WWB784787 WMF784787 WCJ784787 VSN784787 VIR784787 UYV784787 UOZ784787 UFD784787 TVH784787 TLL784787 TBP784787 SRT784787 SHX784787 RYB784787 ROF784787 REJ784787 QUN784787 QKR784787 QAV784787 PQZ784787 PHD784787 OXH784787 ONL784787 ODP784787 NTT784787 NJX784787 NAB784787 MQF784787 MGJ784787 LWN784787 LMR784787 LCV784787 KSZ784787 KJD784787 JZH784787 JPL784787 JFP784787 IVT784787 ILX784787 ICB784787 HSF784787 HIJ784787 GYN784787 GOR784787 GEV784787 FUZ784787 FLD784787 FBH784787 ERL784787 EHP784787 DXT784787 DNX784787 DEB784787 CUF784787 CKJ784787 CAN784787 BQR784787 BGV784787 AWZ784787 AND784787 ADH784787 TL784787 JP784787 T784787 WWB719251 WMF719251 WCJ719251 VSN719251 VIR719251 UYV719251 UOZ719251 UFD719251 TVH719251 TLL719251 TBP719251 SRT719251 SHX719251 RYB719251 ROF719251 REJ719251 QUN719251 QKR719251 QAV719251 PQZ719251 PHD719251 OXH719251 ONL719251 ODP719251 NTT719251 NJX719251 NAB719251 MQF719251 MGJ719251 LWN719251 LMR719251 LCV719251 KSZ719251 KJD719251 JZH719251 JPL719251 JFP719251 IVT719251 ILX719251 ICB719251 HSF719251 HIJ719251 GYN719251 GOR719251 GEV719251 FUZ719251 FLD719251 FBH719251 ERL719251 EHP719251 DXT719251 DNX719251 DEB719251 CUF719251 CKJ719251 CAN719251 BQR719251 BGV719251 AWZ719251 AND719251 ADH719251 TL719251 JP719251 T719251 WWB653715 WMF653715 WCJ653715 VSN653715 VIR653715 UYV653715 UOZ653715 UFD653715 TVH653715 TLL653715 TBP653715 SRT653715 SHX653715 RYB653715 ROF653715 REJ653715 QUN653715 QKR653715 QAV653715 PQZ653715 PHD653715 OXH653715 ONL653715 ODP653715 NTT653715 NJX653715 NAB653715 MQF653715 MGJ653715 LWN653715 LMR653715 LCV653715 KSZ653715 KJD653715 JZH653715 JPL653715 JFP653715 IVT653715 ILX653715 ICB653715 HSF653715 HIJ653715 GYN653715 GOR653715 GEV653715 FUZ653715 FLD653715 FBH653715 ERL653715 EHP653715 DXT653715 DNX653715 DEB653715 CUF653715 CKJ653715 CAN653715 BQR653715 BGV653715 AWZ653715 AND653715 ADH653715 TL653715 JP653715 T653715 WWB588179 WMF588179 WCJ588179 VSN588179 VIR588179 UYV588179 UOZ588179 UFD588179 TVH588179 TLL588179 TBP588179 SRT588179 SHX588179 RYB588179 ROF588179 REJ588179 QUN588179 QKR588179 QAV588179 PQZ588179 PHD588179 OXH588179 ONL588179 ODP588179 NTT588179 NJX588179 NAB588179 MQF588179 MGJ588179 LWN588179 LMR588179 LCV588179 KSZ588179 KJD588179 JZH588179 JPL588179 JFP588179 IVT588179 ILX588179 ICB588179 HSF588179 HIJ588179 GYN588179 GOR588179 GEV588179 FUZ588179 FLD588179 FBH588179 ERL588179 EHP588179 DXT588179 DNX588179 DEB588179 CUF588179 CKJ588179 CAN588179 BQR588179 BGV588179 AWZ588179 AND588179 ADH588179 TL588179 JP588179 T588179 WWB522643 WMF522643 WCJ522643 VSN522643 VIR522643 UYV522643 UOZ522643 UFD522643 TVH522643 TLL522643 TBP522643 SRT522643 SHX522643 RYB522643 ROF522643 REJ522643 QUN522643 QKR522643 QAV522643 PQZ522643 PHD522643 OXH522643 ONL522643 ODP522643 NTT522643 NJX522643 NAB522643 MQF522643 MGJ522643 LWN522643 LMR522643 LCV522643 KSZ522643 KJD522643 JZH522643 JPL522643 JFP522643 IVT522643 ILX522643 ICB522643 HSF522643 HIJ522643 GYN522643 GOR522643 GEV522643 FUZ522643 FLD522643 FBH522643 ERL522643 EHP522643 DXT522643 DNX522643 DEB522643 CUF522643 CKJ522643 CAN522643 BQR522643 BGV522643 AWZ522643 AND522643 ADH522643 TL522643 JP522643 T522643 WWB457107 WMF457107 WCJ457107 VSN457107 VIR457107 UYV457107 UOZ457107 UFD457107 TVH457107 TLL457107 TBP457107 SRT457107 SHX457107 RYB457107 ROF457107 REJ457107 QUN457107 QKR457107 QAV457107 PQZ457107 PHD457107 OXH457107 ONL457107 ODP457107 NTT457107 NJX457107 NAB457107 MQF457107 MGJ457107 LWN457107 LMR457107 LCV457107 KSZ457107 KJD457107 JZH457107 JPL457107 JFP457107 IVT457107 ILX457107 ICB457107 HSF457107 HIJ457107 GYN457107 GOR457107 GEV457107 FUZ457107 FLD457107 FBH457107 ERL457107 EHP457107 DXT457107 DNX457107 DEB457107 CUF457107 CKJ457107 CAN457107 BQR457107 BGV457107 AWZ457107 AND457107 ADH457107 TL457107 JP457107 T457107 WWB391571 WMF391571 WCJ391571 VSN391571 VIR391571 UYV391571 UOZ391571 UFD391571 TVH391571 TLL391571 TBP391571 SRT391571 SHX391571 RYB391571 ROF391571 REJ391571 QUN391571 QKR391571 QAV391571 PQZ391571 PHD391571 OXH391571 ONL391571 ODP391571 NTT391571 NJX391571 NAB391571 MQF391571 MGJ391571 LWN391571 LMR391571 LCV391571 KSZ391571 KJD391571 JZH391571 JPL391571 JFP391571 IVT391571 ILX391571 ICB391571 HSF391571 HIJ391571 GYN391571 GOR391571 GEV391571 FUZ391571 FLD391571 FBH391571 ERL391571 EHP391571 DXT391571 DNX391571 DEB391571 CUF391571 CKJ391571 CAN391571 BQR391571 BGV391571 AWZ391571 AND391571 ADH391571 TL391571 JP391571 T391571 WWB326035 WMF326035 WCJ326035 VSN326035 VIR326035 UYV326035 UOZ326035 UFD326035 TVH326035 TLL326035 TBP326035 SRT326035 SHX326035 RYB326035 ROF326035 REJ326035 QUN326035 QKR326035 QAV326035 PQZ326035 PHD326035 OXH326035 ONL326035 ODP326035 NTT326035 NJX326035 NAB326035 MQF326035 MGJ326035 LWN326035 LMR326035 LCV326035 KSZ326035 KJD326035 JZH326035 JPL326035 JFP326035 IVT326035 ILX326035 ICB326035 HSF326035 HIJ326035 GYN326035 GOR326035 GEV326035 FUZ326035 FLD326035 FBH326035 ERL326035 EHP326035 DXT326035 DNX326035 DEB326035 CUF326035 CKJ326035 CAN326035 BQR326035 BGV326035 AWZ326035 AND326035 ADH326035 TL326035 JP326035 T326035 WWB260499 WMF260499 WCJ260499 VSN260499 VIR260499 UYV260499 UOZ260499 UFD260499 TVH260499 TLL260499 TBP260499 SRT260499 SHX260499 RYB260499 ROF260499 REJ260499 QUN260499 QKR260499 QAV260499 PQZ260499 PHD260499 OXH260499 ONL260499 ODP260499 NTT260499 NJX260499 NAB260499 MQF260499 MGJ260499 LWN260499 LMR260499 LCV260499 KSZ260499 KJD260499 JZH260499 JPL260499 JFP260499 IVT260499 ILX260499 ICB260499 HSF260499 HIJ260499 GYN260499 GOR260499 GEV260499 FUZ260499 FLD260499 FBH260499 ERL260499 EHP260499 DXT260499 DNX260499 DEB260499 CUF260499 CKJ260499 CAN260499 BQR260499 BGV260499 AWZ260499 AND260499 ADH260499 TL260499 JP260499 T260499 WWB194963 WMF194963 WCJ194963 VSN194963 VIR194963 UYV194963 UOZ194963 UFD194963 TVH194963 TLL194963 TBP194963 SRT194963 SHX194963 RYB194963 ROF194963 REJ194963 QUN194963 QKR194963 QAV194963 PQZ194963 PHD194963 OXH194963 ONL194963 ODP194963 NTT194963 NJX194963 NAB194963 MQF194963 MGJ194963 LWN194963 LMR194963 LCV194963 KSZ194963 KJD194963 JZH194963 JPL194963 JFP194963 IVT194963 ILX194963 ICB194963 HSF194963 HIJ194963 GYN194963 GOR194963 GEV194963 FUZ194963 FLD194963 FBH194963 ERL194963 EHP194963 DXT194963 DNX194963 DEB194963 CUF194963 CKJ194963 CAN194963 BQR194963 BGV194963 AWZ194963 AND194963 ADH194963 TL194963 JP194963 T194963 WWB129427 WMF129427 WCJ129427 VSN129427 VIR129427 UYV129427 UOZ129427 UFD129427 TVH129427 TLL129427 TBP129427 SRT129427 SHX129427 RYB129427 ROF129427 REJ129427 QUN129427 QKR129427 QAV129427 PQZ129427 PHD129427 OXH129427 ONL129427 ODP129427 NTT129427 NJX129427 NAB129427 MQF129427 MGJ129427 LWN129427 LMR129427 LCV129427 KSZ129427 KJD129427 JZH129427 JPL129427 JFP129427 IVT129427 ILX129427 ICB129427 HSF129427 HIJ129427 GYN129427 GOR129427 GEV129427 FUZ129427 FLD129427 FBH129427 ERL129427 EHP129427 DXT129427 DNX129427 DEB129427 CUF129427 CKJ129427 CAN129427 BQR129427 BGV129427 AWZ129427 AND129427 ADH129427 TL129427 JP129427 T129427 WWB63891 WMF63891 WCJ63891 VSN63891 VIR63891 UYV63891 UOZ63891 UFD63891 TVH63891 TLL63891 TBP63891 SRT63891 SHX63891 RYB63891 ROF63891 REJ63891 QUN63891 QKR63891 QAV63891 PQZ63891 PHD63891 OXH63891 ONL63891 ODP63891 NTT63891 NJX63891 NAB63891 MQF63891 MGJ63891 LWN63891 LMR63891 LCV63891 KSZ63891 KJD63891 JZH63891 JPL63891 JFP63891 IVT63891 ILX63891 ICB63891 HSF63891 HIJ63891 GYN63891 GOR63891 GEV63891 FUZ63891 FLD63891 FBH63891 ERL63891 EHP63891 DXT63891 DNX63891 DEB63891 CUF63891 CKJ63891 CAN63891 BQR63891 BGV63891 AWZ63891 AND63891 ADH63891 TL63891 JP63891 T63891 WWB21 WMF21 WCJ21 VSN21 VIR21 UYV21 UOZ21 UFD21 TVH21 TLL21 TBP21 SRT21 SHX21 RYB21 ROF21 REJ21 QUN21 QKR21 QAV21 PQZ21 PHD21 OXH21 ONL21 ODP21 NTT21 NJX21 NAB21 MQF21 MGJ21 LWN21 LMR21 LCV21 KSZ21 KJD21 JZH21 JPL21 JFP21 IVT21 ILX21 ICB21 HSF21 HIJ21 GYN21 GOR21 GEV21 FUZ21 FLD21 FBH21 ERL21 EHP21 DXT21 DNX21 DEB21 CUF21 CKJ21 CAN21 BQR21 BGV21 AWZ21 AND21 ADH21 TL21 JP21" xr:uid="{00000000-0002-0000-0300-000005000000}">
      <formula1>$C$124:$C$127</formula1>
    </dataValidation>
    <dataValidation type="list" allowBlank="1" showInputMessage="1" showErrorMessage="1" sqref="AE20:AF21 WWM981394:WWN981395 WMQ981394:WMR981395 WCU981394:WCV981395 VSY981394:VSZ981395 VJC981394:VJD981395 UZG981394:UZH981395 UPK981394:UPL981395 UFO981394:UFP981395 TVS981394:TVT981395 TLW981394:TLX981395 TCA981394:TCB981395 SSE981394:SSF981395 SII981394:SIJ981395 RYM981394:RYN981395 ROQ981394:ROR981395 REU981394:REV981395 QUY981394:QUZ981395 QLC981394:QLD981395 QBG981394:QBH981395 PRK981394:PRL981395 PHO981394:PHP981395 OXS981394:OXT981395 ONW981394:ONX981395 OEA981394:OEB981395 NUE981394:NUF981395 NKI981394:NKJ981395 NAM981394:NAN981395 MQQ981394:MQR981395 MGU981394:MGV981395 LWY981394:LWZ981395 LNC981394:LND981395 LDG981394:LDH981395 KTK981394:KTL981395 KJO981394:KJP981395 JZS981394:JZT981395 JPW981394:JPX981395 JGA981394:JGB981395 IWE981394:IWF981395 IMI981394:IMJ981395 ICM981394:ICN981395 HSQ981394:HSR981395 HIU981394:HIV981395 GYY981394:GYZ981395 GPC981394:GPD981395 GFG981394:GFH981395 FVK981394:FVL981395 FLO981394:FLP981395 FBS981394:FBT981395 ERW981394:ERX981395 EIA981394:EIB981395 DYE981394:DYF981395 DOI981394:DOJ981395 DEM981394:DEN981395 CUQ981394:CUR981395 CKU981394:CKV981395 CAY981394:CAZ981395 BRC981394:BRD981395 BHG981394:BHH981395 AXK981394:AXL981395 ANO981394:ANP981395 ADS981394:ADT981395 TW981394:TX981395 KA981394:KB981395 AE981394:AF981395 WWM915858:WWN915859 WMQ915858:WMR915859 WCU915858:WCV915859 VSY915858:VSZ915859 VJC915858:VJD915859 UZG915858:UZH915859 UPK915858:UPL915859 UFO915858:UFP915859 TVS915858:TVT915859 TLW915858:TLX915859 TCA915858:TCB915859 SSE915858:SSF915859 SII915858:SIJ915859 RYM915858:RYN915859 ROQ915858:ROR915859 REU915858:REV915859 QUY915858:QUZ915859 QLC915858:QLD915859 QBG915858:QBH915859 PRK915858:PRL915859 PHO915858:PHP915859 OXS915858:OXT915859 ONW915858:ONX915859 OEA915858:OEB915859 NUE915858:NUF915859 NKI915858:NKJ915859 NAM915858:NAN915859 MQQ915858:MQR915859 MGU915858:MGV915859 LWY915858:LWZ915859 LNC915858:LND915859 LDG915858:LDH915859 KTK915858:KTL915859 KJO915858:KJP915859 JZS915858:JZT915859 JPW915858:JPX915859 JGA915858:JGB915859 IWE915858:IWF915859 IMI915858:IMJ915859 ICM915858:ICN915859 HSQ915858:HSR915859 HIU915858:HIV915859 GYY915858:GYZ915859 GPC915858:GPD915859 GFG915858:GFH915859 FVK915858:FVL915859 FLO915858:FLP915859 FBS915858:FBT915859 ERW915858:ERX915859 EIA915858:EIB915859 DYE915858:DYF915859 DOI915858:DOJ915859 DEM915858:DEN915859 CUQ915858:CUR915859 CKU915858:CKV915859 CAY915858:CAZ915859 BRC915858:BRD915859 BHG915858:BHH915859 AXK915858:AXL915859 ANO915858:ANP915859 ADS915858:ADT915859 TW915858:TX915859 KA915858:KB915859 AE915858:AF915859 WWM850322:WWN850323 WMQ850322:WMR850323 WCU850322:WCV850323 VSY850322:VSZ850323 VJC850322:VJD850323 UZG850322:UZH850323 UPK850322:UPL850323 UFO850322:UFP850323 TVS850322:TVT850323 TLW850322:TLX850323 TCA850322:TCB850323 SSE850322:SSF850323 SII850322:SIJ850323 RYM850322:RYN850323 ROQ850322:ROR850323 REU850322:REV850323 QUY850322:QUZ850323 QLC850322:QLD850323 QBG850322:QBH850323 PRK850322:PRL850323 PHO850322:PHP850323 OXS850322:OXT850323 ONW850322:ONX850323 OEA850322:OEB850323 NUE850322:NUF850323 NKI850322:NKJ850323 NAM850322:NAN850323 MQQ850322:MQR850323 MGU850322:MGV850323 LWY850322:LWZ850323 LNC850322:LND850323 LDG850322:LDH850323 KTK850322:KTL850323 KJO850322:KJP850323 JZS850322:JZT850323 JPW850322:JPX850323 JGA850322:JGB850323 IWE850322:IWF850323 IMI850322:IMJ850323 ICM850322:ICN850323 HSQ850322:HSR850323 HIU850322:HIV850323 GYY850322:GYZ850323 GPC850322:GPD850323 GFG850322:GFH850323 FVK850322:FVL850323 FLO850322:FLP850323 FBS850322:FBT850323 ERW850322:ERX850323 EIA850322:EIB850323 DYE850322:DYF850323 DOI850322:DOJ850323 DEM850322:DEN850323 CUQ850322:CUR850323 CKU850322:CKV850323 CAY850322:CAZ850323 BRC850322:BRD850323 BHG850322:BHH850323 AXK850322:AXL850323 ANO850322:ANP850323 ADS850322:ADT850323 TW850322:TX850323 KA850322:KB850323 AE850322:AF850323 WWM784786:WWN784787 WMQ784786:WMR784787 WCU784786:WCV784787 VSY784786:VSZ784787 VJC784786:VJD784787 UZG784786:UZH784787 UPK784786:UPL784787 UFO784786:UFP784787 TVS784786:TVT784787 TLW784786:TLX784787 TCA784786:TCB784787 SSE784786:SSF784787 SII784786:SIJ784787 RYM784786:RYN784787 ROQ784786:ROR784787 REU784786:REV784787 QUY784786:QUZ784787 QLC784786:QLD784787 QBG784786:QBH784787 PRK784786:PRL784787 PHO784786:PHP784787 OXS784786:OXT784787 ONW784786:ONX784787 OEA784786:OEB784787 NUE784786:NUF784787 NKI784786:NKJ784787 NAM784786:NAN784787 MQQ784786:MQR784787 MGU784786:MGV784787 LWY784786:LWZ784787 LNC784786:LND784787 LDG784786:LDH784787 KTK784786:KTL784787 KJO784786:KJP784787 JZS784786:JZT784787 JPW784786:JPX784787 JGA784786:JGB784787 IWE784786:IWF784787 IMI784786:IMJ784787 ICM784786:ICN784787 HSQ784786:HSR784787 HIU784786:HIV784787 GYY784786:GYZ784787 GPC784786:GPD784787 GFG784786:GFH784787 FVK784786:FVL784787 FLO784786:FLP784787 FBS784786:FBT784787 ERW784786:ERX784787 EIA784786:EIB784787 DYE784786:DYF784787 DOI784786:DOJ784787 DEM784786:DEN784787 CUQ784786:CUR784787 CKU784786:CKV784787 CAY784786:CAZ784787 BRC784786:BRD784787 BHG784786:BHH784787 AXK784786:AXL784787 ANO784786:ANP784787 ADS784786:ADT784787 TW784786:TX784787 KA784786:KB784787 AE784786:AF784787 WWM719250:WWN719251 WMQ719250:WMR719251 WCU719250:WCV719251 VSY719250:VSZ719251 VJC719250:VJD719251 UZG719250:UZH719251 UPK719250:UPL719251 UFO719250:UFP719251 TVS719250:TVT719251 TLW719250:TLX719251 TCA719250:TCB719251 SSE719250:SSF719251 SII719250:SIJ719251 RYM719250:RYN719251 ROQ719250:ROR719251 REU719250:REV719251 QUY719250:QUZ719251 QLC719250:QLD719251 QBG719250:QBH719251 PRK719250:PRL719251 PHO719250:PHP719251 OXS719250:OXT719251 ONW719250:ONX719251 OEA719250:OEB719251 NUE719250:NUF719251 NKI719250:NKJ719251 NAM719250:NAN719251 MQQ719250:MQR719251 MGU719250:MGV719251 LWY719250:LWZ719251 LNC719250:LND719251 LDG719250:LDH719251 KTK719250:KTL719251 KJO719250:KJP719251 JZS719250:JZT719251 JPW719250:JPX719251 JGA719250:JGB719251 IWE719250:IWF719251 IMI719250:IMJ719251 ICM719250:ICN719251 HSQ719250:HSR719251 HIU719250:HIV719251 GYY719250:GYZ719251 GPC719250:GPD719251 GFG719250:GFH719251 FVK719250:FVL719251 FLO719250:FLP719251 FBS719250:FBT719251 ERW719250:ERX719251 EIA719250:EIB719251 DYE719250:DYF719251 DOI719250:DOJ719251 DEM719250:DEN719251 CUQ719250:CUR719251 CKU719250:CKV719251 CAY719250:CAZ719251 BRC719250:BRD719251 BHG719250:BHH719251 AXK719250:AXL719251 ANO719250:ANP719251 ADS719250:ADT719251 TW719250:TX719251 KA719250:KB719251 AE719250:AF719251 WWM653714:WWN653715 WMQ653714:WMR653715 WCU653714:WCV653715 VSY653714:VSZ653715 VJC653714:VJD653715 UZG653714:UZH653715 UPK653714:UPL653715 UFO653714:UFP653715 TVS653714:TVT653715 TLW653714:TLX653715 TCA653714:TCB653715 SSE653714:SSF653715 SII653714:SIJ653715 RYM653714:RYN653715 ROQ653714:ROR653715 REU653714:REV653715 QUY653714:QUZ653715 QLC653714:QLD653715 QBG653714:QBH653715 PRK653714:PRL653715 PHO653714:PHP653715 OXS653714:OXT653715 ONW653714:ONX653715 OEA653714:OEB653715 NUE653714:NUF653715 NKI653714:NKJ653715 NAM653714:NAN653715 MQQ653714:MQR653715 MGU653714:MGV653715 LWY653714:LWZ653715 LNC653714:LND653715 LDG653714:LDH653715 KTK653714:KTL653715 KJO653714:KJP653715 JZS653714:JZT653715 JPW653714:JPX653715 JGA653714:JGB653715 IWE653714:IWF653715 IMI653714:IMJ653715 ICM653714:ICN653715 HSQ653714:HSR653715 HIU653714:HIV653715 GYY653714:GYZ653715 GPC653714:GPD653715 GFG653714:GFH653715 FVK653714:FVL653715 FLO653714:FLP653715 FBS653714:FBT653715 ERW653714:ERX653715 EIA653714:EIB653715 DYE653714:DYF653715 DOI653714:DOJ653715 DEM653714:DEN653715 CUQ653714:CUR653715 CKU653714:CKV653715 CAY653714:CAZ653715 BRC653714:BRD653715 BHG653714:BHH653715 AXK653714:AXL653715 ANO653714:ANP653715 ADS653714:ADT653715 TW653714:TX653715 KA653714:KB653715 AE653714:AF653715 WWM588178:WWN588179 WMQ588178:WMR588179 WCU588178:WCV588179 VSY588178:VSZ588179 VJC588178:VJD588179 UZG588178:UZH588179 UPK588178:UPL588179 UFO588178:UFP588179 TVS588178:TVT588179 TLW588178:TLX588179 TCA588178:TCB588179 SSE588178:SSF588179 SII588178:SIJ588179 RYM588178:RYN588179 ROQ588178:ROR588179 REU588178:REV588179 QUY588178:QUZ588179 QLC588178:QLD588179 QBG588178:QBH588179 PRK588178:PRL588179 PHO588178:PHP588179 OXS588178:OXT588179 ONW588178:ONX588179 OEA588178:OEB588179 NUE588178:NUF588179 NKI588178:NKJ588179 NAM588178:NAN588179 MQQ588178:MQR588179 MGU588178:MGV588179 LWY588178:LWZ588179 LNC588178:LND588179 LDG588178:LDH588179 KTK588178:KTL588179 KJO588178:KJP588179 JZS588178:JZT588179 JPW588178:JPX588179 JGA588178:JGB588179 IWE588178:IWF588179 IMI588178:IMJ588179 ICM588178:ICN588179 HSQ588178:HSR588179 HIU588178:HIV588179 GYY588178:GYZ588179 GPC588178:GPD588179 GFG588178:GFH588179 FVK588178:FVL588179 FLO588178:FLP588179 FBS588178:FBT588179 ERW588178:ERX588179 EIA588178:EIB588179 DYE588178:DYF588179 DOI588178:DOJ588179 DEM588178:DEN588179 CUQ588178:CUR588179 CKU588178:CKV588179 CAY588178:CAZ588179 BRC588178:BRD588179 BHG588178:BHH588179 AXK588178:AXL588179 ANO588178:ANP588179 ADS588178:ADT588179 TW588178:TX588179 KA588178:KB588179 AE588178:AF588179 WWM522642:WWN522643 WMQ522642:WMR522643 WCU522642:WCV522643 VSY522642:VSZ522643 VJC522642:VJD522643 UZG522642:UZH522643 UPK522642:UPL522643 UFO522642:UFP522643 TVS522642:TVT522643 TLW522642:TLX522643 TCA522642:TCB522643 SSE522642:SSF522643 SII522642:SIJ522643 RYM522642:RYN522643 ROQ522642:ROR522643 REU522642:REV522643 QUY522642:QUZ522643 QLC522642:QLD522643 QBG522642:QBH522643 PRK522642:PRL522643 PHO522642:PHP522643 OXS522642:OXT522643 ONW522642:ONX522643 OEA522642:OEB522643 NUE522642:NUF522643 NKI522642:NKJ522643 NAM522642:NAN522643 MQQ522642:MQR522643 MGU522642:MGV522643 LWY522642:LWZ522643 LNC522642:LND522643 LDG522642:LDH522643 KTK522642:KTL522643 KJO522642:KJP522643 JZS522642:JZT522643 JPW522642:JPX522643 JGA522642:JGB522643 IWE522642:IWF522643 IMI522642:IMJ522643 ICM522642:ICN522643 HSQ522642:HSR522643 HIU522642:HIV522643 GYY522642:GYZ522643 GPC522642:GPD522643 GFG522642:GFH522643 FVK522642:FVL522643 FLO522642:FLP522643 FBS522642:FBT522643 ERW522642:ERX522643 EIA522642:EIB522643 DYE522642:DYF522643 DOI522642:DOJ522643 DEM522642:DEN522643 CUQ522642:CUR522643 CKU522642:CKV522643 CAY522642:CAZ522643 BRC522642:BRD522643 BHG522642:BHH522643 AXK522642:AXL522643 ANO522642:ANP522643 ADS522642:ADT522643 TW522642:TX522643 KA522642:KB522643 AE522642:AF522643 WWM457106:WWN457107 WMQ457106:WMR457107 WCU457106:WCV457107 VSY457106:VSZ457107 VJC457106:VJD457107 UZG457106:UZH457107 UPK457106:UPL457107 UFO457106:UFP457107 TVS457106:TVT457107 TLW457106:TLX457107 TCA457106:TCB457107 SSE457106:SSF457107 SII457106:SIJ457107 RYM457106:RYN457107 ROQ457106:ROR457107 REU457106:REV457107 QUY457106:QUZ457107 QLC457106:QLD457107 QBG457106:QBH457107 PRK457106:PRL457107 PHO457106:PHP457107 OXS457106:OXT457107 ONW457106:ONX457107 OEA457106:OEB457107 NUE457106:NUF457107 NKI457106:NKJ457107 NAM457106:NAN457107 MQQ457106:MQR457107 MGU457106:MGV457107 LWY457106:LWZ457107 LNC457106:LND457107 LDG457106:LDH457107 KTK457106:KTL457107 KJO457106:KJP457107 JZS457106:JZT457107 JPW457106:JPX457107 JGA457106:JGB457107 IWE457106:IWF457107 IMI457106:IMJ457107 ICM457106:ICN457107 HSQ457106:HSR457107 HIU457106:HIV457107 GYY457106:GYZ457107 GPC457106:GPD457107 GFG457106:GFH457107 FVK457106:FVL457107 FLO457106:FLP457107 FBS457106:FBT457107 ERW457106:ERX457107 EIA457106:EIB457107 DYE457106:DYF457107 DOI457106:DOJ457107 DEM457106:DEN457107 CUQ457106:CUR457107 CKU457106:CKV457107 CAY457106:CAZ457107 BRC457106:BRD457107 BHG457106:BHH457107 AXK457106:AXL457107 ANO457106:ANP457107 ADS457106:ADT457107 TW457106:TX457107 KA457106:KB457107 AE457106:AF457107 WWM391570:WWN391571 WMQ391570:WMR391571 WCU391570:WCV391571 VSY391570:VSZ391571 VJC391570:VJD391571 UZG391570:UZH391571 UPK391570:UPL391571 UFO391570:UFP391571 TVS391570:TVT391571 TLW391570:TLX391571 TCA391570:TCB391571 SSE391570:SSF391571 SII391570:SIJ391571 RYM391570:RYN391571 ROQ391570:ROR391571 REU391570:REV391571 QUY391570:QUZ391571 QLC391570:QLD391571 QBG391570:QBH391571 PRK391570:PRL391571 PHO391570:PHP391571 OXS391570:OXT391571 ONW391570:ONX391571 OEA391570:OEB391571 NUE391570:NUF391571 NKI391570:NKJ391571 NAM391570:NAN391571 MQQ391570:MQR391571 MGU391570:MGV391571 LWY391570:LWZ391571 LNC391570:LND391571 LDG391570:LDH391571 KTK391570:KTL391571 KJO391570:KJP391571 JZS391570:JZT391571 JPW391570:JPX391571 JGA391570:JGB391571 IWE391570:IWF391571 IMI391570:IMJ391571 ICM391570:ICN391571 HSQ391570:HSR391571 HIU391570:HIV391571 GYY391570:GYZ391571 GPC391570:GPD391571 GFG391570:GFH391571 FVK391570:FVL391571 FLO391570:FLP391571 FBS391570:FBT391571 ERW391570:ERX391571 EIA391570:EIB391571 DYE391570:DYF391571 DOI391570:DOJ391571 DEM391570:DEN391571 CUQ391570:CUR391571 CKU391570:CKV391571 CAY391570:CAZ391571 BRC391570:BRD391571 BHG391570:BHH391571 AXK391570:AXL391571 ANO391570:ANP391571 ADS391570:ADT391571 TW391570:TX391571 KA391570:KB391571 AE391570:AF391571 WWM326034:WWN326035 WMQ326034:WMR326035 WCU326034:WCV326035 VSY326034:VSZ326035 VJC326034:VJD326035 UZG326034:UZH326035 UPK326034:UPL326035 UFO326034:UFP326035 TVS326034:TVT326035 TLW326034:TLX326035 TCA326034:TCB326035 SSE326034:SSF326035 SII326034:SIJ326035 RYM326034:RYN326035 ROQ326034:ROR326035 REU326034:REV326035 QUY326034:QUZ326035 QLC326034:QLD326035 QBG326034:QBH326035 PRK326034:PRL326035 PHO326034:PHP326035 OXS326034:OXT326035 ONW326034:ONX326035 OEA326034:OEB326035 NUE326034:NUF326035 NKI326034:NKJ326035 NAM326034:NAN326035 MQQ326034:MQR326035 MGU326034:MGV326035 LWY326034:LWZ326035 LNC326034:LND326035 LDG326034:LDH326035 KTK326034:KTL326035 KJO326034:KJP326035 JZS326034:JZT326035 JPW326034:JPX326035 JGA326034:JGB326035 IWE326034:IWF326035 IMI326034:IMJ326035 ICM326034:ICN326035 HSQ326034:HSR326035 HIU326034:HIV326035 GYY326034:GYZ326035 GPC326034:GPD326035 GFG326034:GFH326035 FVK326034:FVL326035 FLO326034:FLP326035 FBS326034:FBT326035 ERW326034:ERX326035 EIA326034:EIB326035 DYE326034:DYF326035 DOI326034:DOJ326035 DEM326034:DEN326035 CUQ326034:CUR326035 CKU326034:CKV326035 CAY326034:CAZ326035 BRC326034:BRD326035 BHG326034:BHH326035 AXK326034:AXL326035 ANO326034:ANP326035 ADS326034:ADT326035 TW326034:TX326035 KA326034:KB326035 AE326034:AF326035 WWM260498:WWN260499 WMQ260498:WMR260499 WCU260498:WCV260499 VSY260498:VSZ260499 VJC260498:VJD260499 UZG260498:UZH260499 UPK260498:UPL260499 UFO260498:UFP260499 TVS260498:TVT260499 TLW260498:TLX260499 TCA260498:TCB260499 SSE260498:SSF260499 SII260498:SIJ260499 RYM260498:RYN260499 ROQ260498:ROR260499 REU260498:REV260499 QUY260498:QUZ260499 QLC260498:QLD260499 QBG260498:QBH260499 PRK260498:PRL260499 PHO260498:PHP260499 OXS260498:OXT260499 ONW260498:ONX260499 OEA260498:OEB260499 NUE260498:NUF260499 NKI260498:NKJ260499 NAM260498:NAN260499 MQQ260498:MQR260499 MGU260498:MGV260499 LWY260498:LWZ260499 LNC260498:LND260499 LDG260498:LDH260499 KTK260498:KTL260499 KJO260498:KJP260499 JZS260498:JZT260499 JPW260498:JPX260499 JGA260498:JGB260499 IWE260498:IWF260499 IMI260498:IMJ260499 ICM260498:ICN260499 HSQ260498:HSR260499 HIU260498:HIV260499 GYY260498:GYZ260499 GPC260498:GPD260499 GFG260498:GFH260499 FVK260498:FVL260499 FLO260498:FLP260499 FBS260498:FBT260499 ERW260498:ERX260499 EIA260498:EIB260499 DYE260498:DYF260499 DOI260498:DOJ260499 DEM260498:DEN260499 CUQ260498:CUR260499 CKU260498:CKV260499 CAY260498:CAZ260499 BRC260498:BRD260499 BHG260498:BHH260499 AXK260498:AXL260499 ANO260498:ANP260499 ADS260498:ADT260499 TW260498:TX260499 KA260498:KB260499 AE260498:AF260499 WWM194962:WWN194963 WMQ194962:WMR194963 WCU194962:WCV194963 VSY194962:VSZ194963 VJC194962:VJD194963 UZG194962:UZH194963 UPK194962:UPL194963 UFO194962:UFP194963 TVS194962:TVT194963 TLW194962:TLX194963 TCA194962:TCB194963 SSE194962:SSF194963 SII194962:SIJ194963 RYM194962:RYN194963 ROQ194962:ROR194963 REU194962:REV194963 QUY194962:QUZ194963 QLC194962:QLD194963 QBG194962:QBH194963 PRK194962:PRL194963 PHO194962:PHP194963 OXS194962:OXT194963 ONW194962:ONX194963 OEA194962:OEB194963 NUE194962:NUF194963 NKI194962:NKJ194963 NAM194962:NAN194963 MQQ194962:MQR194963 MGU194962:MGV194963 LWY194962:LWZ194963 LNC194962:LND194963 LDG194962:LDH194963 KTK194962:KTL194963 KJO194962:KJP194963 JZS194962:JZT194963 JPW194962:JPX194963 JGA194962:JGB194963 IWE194962:IWF194963 IMI194962:IMJ194963 ICM194962:ICN194963 HSQ194962:HSR194963 HIU194962:HIV194963 GYY194962:GYZ194963 GPC194962:GPD194963 GFG194962:GFH194963 FVK194962:FVL194963 FLO194962:FLP194963 FBS194962:FBT194963 ERW194962:ERX194963 EIA194962:EIB194963 DYE194962:DYF194963 DOI194962:DOJ194963 DEM194962:DEN194963 CUQ194962:CUR194963 CKU194962:CKV194963 CAY194962:CAZ194963 BRC194962:BRD194963 BHG194962:BHH194963 AXK194962:AXL194963 ANO194962:ANP194963 ADS194962:ADT194963 TW194962:TX194963 KA194962:KB194963 AE194962:AF194963 WWM129426:WWN129427 WMQ129426:WMR129427 WCU129426:WCV129427 VSY129426:VSZ129427 VJC129426:VJD129427 UZG129426:UZH129427 UPK129426:UPL129427 UFO129426:UFP129427 TVS129426:TVT129427 TLW129426:TLX129427 TCA129426:TCB129427 SSE129426:SSF129427 SII129426:SIJ129427 RYM129426:RYN129427 ROQ129426:ROR129427 REU129426:REV129427 QUY129426:QUZ129427 QLC129426:QLD129427 QBG129426:QBH129427 PRK129426:PRL129427 PHO129426:PHP129427 OXS129426:OXT129427 ONW129426:ONX129427 OEA129426:OEB129427 NUE129426:NUF129427 NKI129426:NKJ129427 NAM129426:NAN129427 MQQ129426:MQR129427 MGU129426:MGV129427 LWY129426:LWZ129427 LNC129426:LND129427 LDG129426:LDH129427 KTK129426:KTL129427 KJO129426:KJP129427 JZS129426:JZT129427 JPW129426:JPX129427 JGA129426:JGB129427 IWE129426:IWF129427 IMI129426:IMJ129427 ICM129426:ICN129427 HSQ129426:HSR129427 HIU129426:HIV129427 GYY129426:GYZ129427 GPC129426:GPD129427 GFG129426:GFH129427 FVK129426:FVL129427 FLO129426:FLP129427 FBS129426:FBT129427 ERW129426:ERX129427 EIA129426:EIB129427 DYE129426:DYF129427 DOI129426:DOJ129427 DEM129426:DEN129427 CUQ129426:CUR129427 CKU129426:CKV129427 CAY129426:CAZ129427 BRC129426:BRD129427 BHG129426:BHH129427 AXK129426:AXL129427 ANO129426:ANP129427 ADS129426:ADT129427 TW129426:TX129427 KA129426:KB129427 AE129426:AF129427 WWM63890:WWN63891 WMQ63890:WMR63891 WCU63890:WCV63891 VSY63890:VSZ63891 VJC63890:VJD63891 UZG63890:UZH63891 UPK63890:UPL63891 UFO63890:UFP63891 TVS63890:TVT63891 TLW63890:TLX63891 TCA63890:TCB63891 SSE63890:SSF63891 SII63890:SIJ63891 RYM63890:RYN63891 ROQ63890:ROR63891 REU63890:REV63891 QUY63890:QUZ63891 QLC63890:QLD63891 QBG63890:QBH63891 PRK63890:PRL63891 PHO63890:PHP63891 OXS63890:OXT63891 ONW63890:ONX63891 OEA63890:OEB63891 NUE63890:NUF63891 NKI63890:NKJ63891 NAM63890:NAN63891 MQQ63890:MQR63891 MGU63890:MGV63891 LWY63890:LWZ63891 LNC63890:LND63891 LDG63890:LDH63891 KTK63890:KTL63891 KJO63890:KJP63891 JZS63890:JZT63891 JPW63890:JPX63891 JGA63890:JGB63891 IWE63890:IWF63891 IMI63890:IMJ63891 ICM63890:ICN63891 HSQ63890:HSR63891 HIU63890:HIV63891 GYY63890:GYZ63891 GPC63890:GPD63891 GFG63890:GFH63891 FVK63890:FVL63891 FLO63890:FLP63891 FBS63890:FBT63891 ERW63890:ERX63891 EIA63890:EIB63891 DYE63890:DYF63891 DOI63890:DOJ63891 DEM63890:DEN63891 CUQ63890:CUR63891 CKU63890:CKV63891 CAY63890:CAZ63891 BRC63890:BRD63891 BHG63890:BHH63891 AXK63890:AXL63891 ANO63890:ANP63891 ADS63890:ADT63891 TW63890:TX63891 KA63890:KB63891 AE63890:AF63891 WWM20:WWN21 WMQ20:WMR21 WCU20:WCV21 VSY20:VSZ21 VJC20:VJD21 UZG20:UZH21 UPK20:UPL21 UFO20:UFP21 TVS20:TVT21 TLW20:TLX21 TCA20:TCB21 SSE20:SSF21 SII20:SIJ21 RYM20:RYN21 ROQ20:ROR21 REU20:REV21 QUY20:QUZ21 QLC20:QLD21 QBG20:QBH21 PRK20:PRL21 PHO20:PHP21 OXS20:OXT21 ONW20:ONX21 OEA20:OEB21 NUE20:NUF21 NKI20:NKJ21 NAM20:NAN21 MQQ20:MQR21 MGU20:MGV21 LWY20:LWZ21 LNC20:LND21 LDG20:LDH21 KTK20:KTL21 KJO20:KJP21 JZS20:JZT21 JPW20:JPX21 JGA20:JGB21 IWE20:IWF21 IMI20:IMJ21 ICM20:ICN21 HSQ20:HSR21 HIU20:HIV21 GYY20:GYZ21 GPC20:GPD21 GFG20:GFH21 FVK20:FVL21 FLO20:FLP21 FBS20:FBT21 ERW20:ERX21 EIA20:EIB21 DYE20:DYF21 DOI20:DOJ21 DEM20:DEN21 CUQ20:CUR21 CKU20:CKV21 CAY20:CAZ21 BRC20:BRD21 BHG20:BHH21 AXK20:AXL21 ANO20:ANP21 ADS20:ADT21 TW20:TX21 KA20:KB21" xr:uid="{00000000-0002-0000-0300-000006000000}">
      <formula1>$J$115:$J$120</formula1>
    </dataValidation>
    <dataValidation type="list" allowBlank="1" showInputMessage="1" showErrorMessage="1" sqref="L25:AA25 WVT981399:WWI981399 WLX981399:WMM981399 WCB981399:WCQ981399 VSF981399:VSU981399 VIJ981399:VIY981399 UYN981399:UZC981399 UOR981399:UPG981399 UEV981399:UFK981399 TUZ981399:TVO981399 TLD981399:TLS981399 TBH981399:TBW981399 SRL981399:SSA981399 SHP981399:SIE981399 RXT981399:RYI981399 RNX981399:ROM981399 REB981399:REQ981399 QUF981399:QUU981399 QKJ981399:QKY981399 QAN981399:QBC981399 PQR981399:PRG981399 PGV981399:PHK981399 OWZ981399:OXO981399 OND981399:ONS981399 ODH981399:ODW981399 NTL981399:NUA981399 NJP981399:NKE981399 MZT981399:NAI981399 MPX981399:MQM981399 MGB981399:MGQ981399 LWF981399:LWU981399 LMJ981399:LMY981399 LCN981399:LDC981399 KSR981399:KTG981399 KIV981399:KJK981399 JYZ981399:JZO981399 JPD981399:JPS981399 JFH981399:JFW981399 IVL981399:IWA981399 ILP981399:IME981399 IBT981399:ICI981399 HRX981399:HSM981399 HIB981399:HIQ981399 GYF981399:GYU981399 GOJ981399:GOY981399 GEN981399:GFC981399 FUR981399:FVG981399 FKV981399:FLK981399 FAZ981399:FBO981399 ERD981399:ERS981399 EHH981399:EHW981399 DXL981399:DYA981399 DNP981399:DOE981399 DDT981399:DEI981399 CTX981399:CUM981399 CKB981399:CKQ981399 CAF981399:CAU981399 BQJ981399:BQY981399 BGN981399:BHC981399 AWR981399:AXG981399 AMV981399:ANK981399 ACZ981399:ADO981399 TD981399:TS981399 JH981399:JW981399 WVT915863:WWI915863 WLX915863:WMM915863 WCB915863:WCQ915863 VSF915863:VSU915863 VIJ915863:VIY915863 UYN915863:UZC915863 UOR915863:UPG915863 UEV915863:UFK915863 TUZ915863:TVO915863 TLD915863:TLS915863 TBH915863:TBW915863 SRL915863:SSA915863 SHP915863:SIE915863 RXT915863:RYI915863 RNX915863:ROM915863 REB915863:REQ915863 QUF915863:QUU915863 QKJ915863:QKY915863 QAN915863:QBC915863 PQR915863:PRG915863 PGV915863:PHK915863 OWZ915863:OXO915863 OND915863:ONS915863 ODH915863:ODW915863 NTL915863:NUA915863 NJP915863:NKE915863 MZT915863:NAI915863 MPX915863:MQM915863 MGB915863:MGQ915863 LWF915863:LWU915863 LMJ915863:LMY915863 LCN915863:LDC915863 KSR915863:KTG915863 KIV915863:KJK915863 JYZ915863:JZO915863 JPD915863:JPS915863 JFH915863:JFW915863 IVL915863:IWA915863 ILP915863:IME915863 IBT915863:ICI915863 HRX915863:HSM915863 HIB915863:HIQ915863 GYF915863:GYU915863 GOJ915863:GOY915863 GEN915863:GFC915863 FUR915863:FVG915863 FKV915863:FLK915863 FAZ915863:FBO915863 ERD915863:ERS915863 EHH915863:EHW915863 DXL915863:DYA915863 DNP915863:DOE915863 DDT915863:DEI915863 CTX915863:CUM915863 CKB915863:CKQ915863 CAF915863:CAU915863 BQJ915863:BQY915863 BGN915863:BHC915863 AWR915863:AXG915863 AMV915863:ANK915863 ACZ915863:ADO915863 TD915863:TS915863 JH915863:JW915863 WVT850327:WWI850327 WLX850327:WMM850327 WCB850327:WCQ850327 VSF850327:VSU850327 VIJ850327:VIY850327 UYN850327:UZC850327 UOR850327:UPG850327 UEV850327:UFK850327 TUZ850327:TVO850327 TLD850327:TLS850327 TBH850327:TBW850327 SRL850327:SSA850327 SHP850327:SIE850327 RXT850327:RYI850327 RNX850327:ROM850327 REB850327:REQ850327 QUF850327:QUU850327 QKJ850327:QKY850327 QAN850327:QBC850327 PQR850327:PRG850327 PGV850327:PHK850327 OWZ850327:OXO850327 OND850327:ONS850327 ODH850327:ODW850327 NTL850327:NUA850327 NJP850327:NKE850327 MZT850327:NAI850327 MPX850327:MQM850327 MGB850327:MGQ850327 LWF850327:LWU850327 LMJ850327:LMY850327 LCN850327:LDC850327 KSR850327:KTG850327 KIV850327:KJK850327 JYZ850327:JZO850327 JPD850327:JPS850327 JFH850327:JFW850327 IVL850327:IWA850327 ILP850327:IME850327 IBT850327:ICI850327 HRX850327:HSM850327 HIB850327:HIQ850327 GYF850327:GYU850327 GOJ850327:GOY850327 GEN850327:GFC850327 FUR850327:FVG850327 FKV850327:FLK850327 FAZ850327:FBO850327 ERD850327:ERS850327 EHH850327:EHW850327 DXL850327:DYA850327 DNP850327:DOE850327 DDT850327:DEI850327 CTX850327:CUM850327 CKB850327:CKQ850327 CAF850327:CAU850327 BQJ850327:BQY850327 BGN850327:BHC850327 AWR850327:AXG850327 AMV850327:ANK850327 ACZ850327:ADO850327 TD850327:TS850327 JH850327:JW850327 WVT784791:WWI784791 WLX784791:WMM784791 WCB784791:WCQ784791 VSF784791:VSU784791 VIJ784791:VIY784791 UYN784791:UZC784791 UOR784791:UPG784791 UEV784791:UFK784791 TUZ784791:TVO784791 TLD784791:TLS784791 TBH784791:TBW784791 SRL784791:SSA784791 SHP784791:SIE784791 RXT784791:RYI784791 RNX784791:ROM784791 REB784791:REQ784791 QUF784791:QUU784791 QKJ784791:QKY784791 QAN784791:QBC784791 PQR784791:PRG784791 PGV784791:PHK784791 OWZ784791:OXO784791 OND784791:ONS784791 ODH784791:ODW784791 NTL784791:NUA784791 NJP784791:NKE784791 MZT784791:NAI784791 MPX784791:MQM784791 MGB784791:MGQ784791 LWF784791:LWU784791 LMJ784791:LMY784791 LCN784791:LDC784791 KSR784791:KTG784791 KIV784791:KJK784791 JYZ784791:JZO784791 JPD784791:JPS784791 JFH784791:JFW784791 IVL784791:IWA784791 ILP784791:IME784791 IBT784791:ICI784791 HRX784791:HSM784791 HIB784791:HIQ784791 GYF784791:GYU784791 GOJ784791:GOY784791 GEN784791:GFC784791 FUR784791:FVG784791 FKV784791:FLK784791 FAZ784791:FBO784791 ERD784791:ERS784791 EHH784791:EHW784791 DXL784791:DYA784791 DNP784791:DOE784791 DDT784791:DEI784791 CTX784791:CUM784791 CKB784791:CKQ784791 CAF784791:CAU784791 BQJ784791:BQY784791 BGN784791:BHC784791 AWR784791:AXG784791 AMV784791:ANK784791 ACZ784791:ADO784791 TD784791:TS784791 JH784791:JW784791 WVT719255:WWI719255 WLX719255:WMM719255 WCB719255:WCQ719255 VSF719255:VSU719255 VIJ719255:VIY719255 UYN719255:UZC719255 UOR719255:UPG719255 UEV719255:UFK719255 TUZ719255:TVO719255 TLD719255:TLS719255 TBH719255:TBW719255 SRL719255:SSA719255 SHP719255:SIE719255 RXT719255:RYI719255 RNX719255:ROM719255 REB719255:REQ719255 QUF719255:QUU719255 QKJ719255:QKY719255 QAN719255:QBC719255 PQR719255:PRG719255 PGV719255:PHK719255 OWZ719255:OXO719255 OND719255:ONS719255 ODH719255:ODW719255 NTL719255:NUA719255 NJP719255:NKE719255 MZT719255:NAI719255 MPX719255:MQM719255 MGB719255:MGQ719255 LWF719255:LWU719255 LMJ719255:LMY719255 LCN719255:LDC719255 KSR719255:KTG719255 KIV719255:KJK719255 JYZ719255:JZO719255 JPD719255:JPS719255 JFH719255:JFW719255 IVL719255:IWA719255 ILP719255:IME719255 IBT719255:ICI719255 HRX719255:HSM719255 HIB719255:HIQ719255 GYF719255:GYU719255 GOJ719255:GOY719255 GEN719255:GFC719255 FUR719255:FVG719255 FKV719255:FLK719255 FAZ719255:FBO719255 ERD719255:ERS719255 EHH719255:EHW719255 DXL719255:DYA719255 DNP719255:DOE719255 DDT719255:DEI719255 CTX719255:CUM719255 CKB719255:CKQ719255 CAF719255:CAU719255 BQJ719255:BQY719255 BGN719255:BHC719255 AWR719255:AXG719255 AMV719255:ANK719255 ACZ719255:ADO719255 TD719255:TS719255 JH719255:JW719255 WVT653719:WWI653719 WLX653719:WMM653719 WCB653719:WCQ653719 VSF653719:VSU653719 VIJ653719:VIY653719 UYN653719:UZC653719 UOR653719:UPG653719 UEV653719:UFK653719 TUZ653719:TVO653719 TLD653719:TLS653719 TBH653719:TBW653719 SRL653719:SSA653719 SHP653719:SIE653719 RXT653719:RYI653719 RNX653719:ROM653719 REB653719:REQ653719 QUF653719:QUU653719 QKJ653719:QKY653719 QAN653719:QBC653719 PQR653719:PRG653719 PGV653719:PHK653719 OWZ653719:OXO653719 OND653719:ONS653719 ODH653719:ODW653719 NTL653719:NUA653719 NJP653719:NKE653719 MZT653719:NAI653719 MPX653719:MQM653719 MGB653719:MGQ653719 LWF653719:LWU653719 LMJ653719:LMY653719 LCN653719:LDC653719 KSR653719:KTG653719 KIV653719:KJK653719 JYZ653719:JZO653719 JPD653719:JPS653719 JFH653719:JFW653719 IVL653719:IWA653719 ILP653719:IME653719 IBT653719:ICI653719 HRX653719:HSM653719 HIB653719:HIQ653719 GYF653719:GYU653719 GOJ653719:GOY653719 GEN653719:GFC653719 FUR653719:FVG653719 FKV653719:FLK653719 FAZ653719:FBO653719 ERD653719:ERS653719 EHH653719:EHW653719 DXL653719:DYA653719 DNP653719:DOE653719 DDT653719:DEI653719 CTX653719:CUM653719 CKB653719:CKQ653719 CAF653719:CAU653719 BQJ653719:BQY653719 BGN653719:BHC653719 AWR653719:AXG653719 AMV653719:ANK653719 ACZ653719:ADO653719 TD653719:TS653719 JH653719:JW653719 WVT588183:WWI588183 WLX588183:WMM588183 WCB588183:WCQ588183 VSF588183:VSU588183 VIJ588183:VIY588183 UYN588183:UZC588183 UOR588183:UPG588183 UEV588183:UFK588183 TUZ588183:TVO588183 TLD588183:TLS588183 TBH588183:TBW588183 SRL588183:SSA588183 SHP588183:SIE588183 RXT588183:RYI588183 RNX588183:ROM588183 REB588183:REQ588183 QUF588183:QUU588183 QKJ588183:QKY588183 QAN588183:QBC588183 PQR588183:PRG588183 PGV588183:PHK588183 OWZ588183:OXO588183 OND588183:ONS588183 ODH588183:ODW588183 NTL588183:NUA588183 NJP588183:NKE588183 MZT588183:NAI588183 MPX588183:MQM588183 MGB588183:MGQ588183 LWF588183:LWU588183 LMJ588183:LMY588183 LCN588183:LDC588183 KSR588183:KTG588183 KIV588183:KJK588183 JYZ588183:JZO588183 JPD588183:JPS588183 JFH588183:JFW588183 IVL588183:IWA588183 ILP588183:IME588183 IBT588183:ICI588183 HRX588183:HSM588183 HIB588183:HIQ588183 GYF588183:GYU588183 GOJ588183:GOY588183 GEN588183:GFC588183 FUR588183:FVG588183 FKV588183:FLK588183 FAZ588183:FBO588183 ERD588183:ERS588183 EHH588183:EHW588183 DXL588183:DYA588183 DNP588183:DOE588183 DDT588183:DEI588183 CTX588183:CUM588183 CKB588183:CKQ588183 CAF588183:CAU588183 BQJ588183:BQY588183 BGN588183:BHC588183 AWR588183:AXG588183 AMV588183:ANK588183 ACZ588183:ADO588183 TD588183:TS588183 JH588183:JW588183 WVT522647:WWI522647 WLX522647:WMM522647 WCB522647:WCQ522647 VSF522647:VSU522647 VIJ522647:VIY522647 UYN522647:UZC522647 UOR522647:UPG522647 UEV522647:UFK522647 TUZ522647:TVO522647 TLD522647:TLS522647 TBH522647:TBW522647 SRL522647:SSA522647 SHP522647:SIE522647 RXT522647:RYI522647 RNX522647:ROM522647 REB522647:REQ522647 QUF522647:QUU522647 QKJ522647:QKY522647 QAN522647:QBC522647 PQR522647:PRG522647 PGV522647:PHK522647 OWZ522647:OXO522647 OND522647:ONS522647 ODH522647:ODW522647 NTL522647:NUA522647 NJP522647:NKE522647 MZT522647:NAI522647 MPX522647:MQM522647 MGB522647:MGQ522647 LWF522647:LWU522647 LMJ522647:LMY522647 LCN522647:LDC522647 KSR522647:KTG522647 KIV522647:KJK522647 JYZ522647:JZO522647 JPD522647:JPS522647 JFH522647:JFW522647 IVL522647:IWA522647 ILP522647:IME522647 IBT522647:ICI522647 HRX522647:HSM522647 HIB522647:HIQ522647 GYF522647:GYU522647 GOJ522647:GOY522647 GEN522647:GFC522647 FUR522647:FVG522647 FKV522647:FLK522647 FAZ522647:FBO522647 ERD522647:ERS522647 EHH522647:EHW522647 DXL522647:DYA522647 DNP522647:DOE522647 DDT522647:DEI522647 CTX522647:CUM522647 CKB522647:CKQ522647 CAF522647:CAU522647 BQJ522647:BQY522647 BGN522647:BHC522647 AWR522647:AXG522647 AMV522647:ANK522647 ACZ522647:ADO522647 TD522647:TS522647 JH522647:JW522647 WVT457111:WWI457111 WLX457111:WMM457111 WCB457111:WCQ457111 VSF457111:VSU457111 VIJ457111:VIY457111 UYN457111:UZC457111 UOR457111:UPG457111 UEV457111:UFK457111 TUZ457111:TVO457111 TLD457111:TLS457111 TBH457111:TBW457111 SRL457111:SSA457111 SHP457111:SIE457111 RXT457111:RYI457111 RNX457111:ROM457111 REB457111:REQ457111 QUF457111:QUU457111 QKJ457111:QKY457111 QAN457111:QBC457111 PQR457111:PRG457111 PGV457111:PHK457111 OWZ457111:OXO457111 OND457111:ONS457111 ODH457111:ODW457111 NTL457111:NUA457111 NJP457111:NKE457111 MZT457111:NAI457111 MPX457111:MQM457111 MGB457111:MGQ457111 LWF457111:LWU457111 LMJ457111:LMY457111 LCN457111:LDC457111 KSR457111:KTG457111 KIV457111:KJK457111 JYZ457111:JZO457111 JPD457111:JPS457111 JFH457111:JFW457111 IVL457111:IWA457111 ILP457111:IME457111 IBT457111:ICI457111 HRX457111:HSM457111 HIB457111:HIQ457111 GYF457111:GYU457111 GOJ457111:GOY457111 GEN457111:GFC457111 FUR457111:FVG457111 FKV457111:FLK457111 FAZ457111:FBO457111 ERD457111:ERS457111 EHH457111:EHW457111 DXL457111:DYA457111 DNP457111:DOE457111 DDT457111:DEI457111 CTX457111:CUM457111 CKB457111:CKQ457111 CAF457111:CAU457111 BQJ457111:BQY457111 BGN457111:BHC457111 AWR457111:AXG457111 AMV457111:ANK457111 ACZ457111:ADO457111 TD457111:TS457111 JH457111:JW457111 WVT391575:WWI391575 WLX391575:WMM391575 WCB391575:WCQ391575 VSF391575:VSU391575 VIJ391575:VIY391575 UYN391575:UZC391575 UOR391575:UPG391575 UEV391575:UFK391575 TUZ391575:TVO391575 TLD391575:TLS391575 TBH391575:TBW391575 SRL391575:SSA391575 SHP391575:SIE391575 RXT391575:RYI391575 RNX391575:ROM391575 REB391575:REQ391575 QUF391575:QUU391575 QKJ391575:QKY391575 QAN391575:QBC391575 PQR391575:PRG391575 PGV391575:PHK391575 OWZ391575:OXO391575 OND391575:ONS391575 ODH391575:ODW391575 NTL391575:NUA391575 NJP391575:NKE391575 MZT391575:NAI391575 MPX391575:MQM391575 MGB391575:MGQ391575 LWF391575:LWU391575 LMJ391575:LMY391575 LCN391575:LDC391575 KSR391575:KTG391575 KIV391575:KJK391575 JYZ391575:JZO391575 JPD391575:JPS391575 JFH391575:JFW391575 IVL391575:IWA391575 ILP391575:IME391575 IBT391575:ICI391575 HRX391575:HSM391575 HIB391575:HIQ391575 GYF391575:GYU391575 GOJ391575:GOY391575 GEN391575:GFC391575 FUR391575:FVG391575 FKV391575:FLK391575 FAZ391575:FBO391575 ERD391575:ERS391575 EHH391575:EHW391575 DXL391575:DYA391575 DNP391575:DOE391575 DDT391575:DEI391575 CTX391575:CUM391575 CKB391575:CKQ391575 CAF391575:CAU391575 BQJ391575:BQY391575 BGN391575:BHC391575 AWR391575:AXG391575 AMV391575:ANK391575 ACZ391575:ADO391575 TD391575:TS391575 JH391575:JW391575 WVT326039:WWI326039 WLX326039:WMM326039 WCB326039:WCQ326039 VSF326039:VSU326039 VIJ326039:VIY326039 UYN326039:UZC326039 UOR326039:UPG326039 UEV326039:UFK326039 TUZ326039:TVO326039 TLD326039:TLS326039 TBH326039:TBW326039 SRL326039:SSA326039 SHP326039:SIE326039 RXT326039:RYI326039 RNX326039:ROM326039 REB326039:REQ326039 QUF326039:QUU326039 QKJ326039:QKY326039 QAN326039:QBC326039 PQR326039:PRG326039 PGV326039:PHK326039 OWZ326039:OXO326039 OND326039:ONS326039 ODH326039:ODW326039 NTL326039:NUA326039 NJP326039:NKE326039 MZT326039:NAI326039 MPX326039:MQM326039 MGB326039:MGQ326039 LWF326039:LWU326039 LMJ326039:LMY326039 LCN326039:LDC326039 KSR326039:KTG326039 KIV326039:KJK326039 JYZ326039:JZO326039 JPD326039:JPS326039 JFH326039:JFW326039 IVL326039:IWA326039 ILP326039:IME326039 IBT326039:ICI326039 HRX326039:HSM326039 HIB326039:HIQ326039 GYF326039:GYU326039 GOJ326039:GOY326039 GEN326039:GFC326039 FUR326039:FVG326039 FKV326039:FLK326039 FAZ326039:FBO326039 ERD326039:ERS326039 EHH326039:EHW326039 DXL326039:DYA326039 DNP326039:DOE326039 DDT326039:DEI326039 CTX326039:CUM326039 CKB326039:CKQ326039 CAF326039:CAU326039 BQJ326039:BQY326039 BGN326039:BHC326039 AWR326039:AXG326039 AMV326039:ANK326039 ACZ326039:ADO326039 TD326039:TS326039 JH326039:JW326039 WVT260503:WWI260503 WLX260503:WMM260503 WCB260503:WCQ260503 VSF260503:VSU260503 VIJ260503:VIY260503 UYN260503:UZC260503 UOR260503:UPG260503 UEV260503:UFK260503 TUZ260503:TVO260503 TLD260503:TLS260503 TBH260503:TBW260503 SRL260503:SSA260503 SHP260503:SIE260503 RXT260503:RYI260503 RNX260503:ROM260503 REB260503:REQ260503 QUF260503:QUU260503 QKJ260503:QKY260503 QAN260503:QBC260503 PQR260503:PRG260503 PGV260503:PHK260503 OWZ260503:OXO260503 OND260503:ONS260503 ODH260503:ODW260503 NTL260503:NUA260503 NJP260503:NKE260503 MZT260503:NAI260503 MPX260503:MQM260503 MGB260503:MGQ260503 LWF260503:LWU260503 LMJ260503:LMY260503 LCN260503:LDC260503 KSR260503:KTG260503 KIV260503:KJK260503 JYZ260503:JZO260503 JPD260503:JPS260503 JFH260503:JFW260503 IVL260503:IWA260503 ILP260503:IME260503 IBT260503:ICI260503 HRX260503:HSM260503 HIB260503:HIQ260503 GYF260503:GYU260503 GOJ260503:GOY260503 GEN260503:GFC260503 FUR260503:FVG260503 FKV260503:FLK260503 FAZ260503:FBO260503 ERD260503:ERS260503 EHH260503:EHW260503 DXL260503:DYA260503 DNP260503:DOE260503 DDT260503:DEI260503 CTX260503:CUM260503 CKB260503:CKQ260503 CAF260503:CAU260503 BQJ260503:BQY260503 BGN260503:BHC260503 AWR260503:AXG260503 AMV260503:ANK260503 ACZ260503:ADO260503 TD260503:TS260503 JH260503:JW260503 WVT194967:WWI194967 WLX194967:WMM194967 WCB194967:WCQ194967 VSF194967:VSU194967 VIJ194967:VIY194967 UYN194967:UZC194967 UOR194967:UPG194967 UEV194967:UFK194967 TUZ194967:TVO194967 TLD194967:TLS194967 TBH194967:TBW194967 SRL194967:SSA194967 SHP194967:SIE194967 RXT194967:RYI194967 RNX194967:ROM194967 REB194967:REQ194967 QUF194967:QUU194967 QKJ194967:QKY194967 QAN194967:QBC194967 PQR194967:PRG194967 PGV194967:PHK194967 OWZ194967:OXO194967 OND194967:ONS194967 ODH194967:ODW194967 NTL194967:NUA194967 NJP194967:NKE194967 MZT194967:NAI194967 MPX194967:MQM194967 MGB194967:MGQ194967 LWF194967:LWU194967 LMJ194967:LMY194967 LCN194967:LDC194967 KSR194967:KTG194967 KIV194967:KJK194967 JYZ194967:JZO194967 JPD194967:JPS194967 JFH194967:JFW194967 IVL194967:IWA194967 ILP194967:IME194967 IBT194967:ICI194967 HRX194967:HSM194967 HIB194967:HIQ194967 GYF194967:GYU194967 GOJ194967:GOY194967 GEN194967:GFC194967 FUR194967:FVG194967 FKV194967:FLK194967 FAZ194967:FBO194967 ERD194967:ERS194967 EHH194967:EHW194967 DXL194967:DYA194967 DNP194967:DOE194967 DDT194967:DEI194967 CTX194967:CUM194967 CKB194967:CKQ194967 CAF194967:CAU194967 BQJ194967:BQY194967 BGN194967:BHC194967 AWR194967:AXG194967 AMV194967:ANK194967 ACZ194967:ADO194967 TD194967:TS194967 JH194967:JW194967 WVT129431:WWI129431 WLX129431:WMM129431 WCB129431:WCQ129431 VSF129431:VSU129431 VIJ129431:VIY129431 UYN129431:UZC129431 UOR129431:UPG129431 UEV129431:UFK129431 TUZ129431:TVO129431 TLD129431:TLS129431 TBH129431:TBW129431 SRL129431:SSA129431 SHP129431:SIE129431 RXT129431:RYI129431 RNX129431:ROM129431 REB129431:REQ129431 QUF129431:QUU129431 QKJ129431:QKY129431 QAN129431:QBC129431 PQR129431:PRG129431 PGV129431:PHK129431 OWZ129431:OXO129431 OND129431:ONS129431 ODH129431:ODW129431 NTL129431:NUA129431 NJP129431:NKE129431 MZT129431:NAI129431 MPX129431:MQM129431 MGB129431:MGQ129431 LWF129431:LWU129431 LMJ129431:LMY129431 LCN129431:LDC129431 KSR129431:KTG129431 KIV129431:KJK129431 JYZ129431:JZO129431 JPD129431:JPS129431 JFH129431:JFW129431 IVL129431:IWA129431 ILP129431:IME129431 IBT129431:ICI129431 HRX129431:HSM129431 HIB129431:HIQ129431 GYF129431:GYU129431 GOJ129431:GOY129431 GEN129431:GFC129431 FUR129431:FVG129431 FKV129431:FLK129431 FAZ129431:FBO129431 ERD129431:ERS129431 EHH129431:EHW129431 DXL129431:DYA129431 DNP129431:DOE129431 DDT129431:DEI129431 CTX129431:CUM129431 CKB129431:CKQ129431 CAF129431:CAU129431 BQJ129431:BQY129431 BGN129431:BHC129431 AWR129431:AXG129431 AMV129431:ANK129431 ACZ129431:ADO129431 TD129431:TS129431 JH129431:JW129431 WVT63895:WWI63895 WLX63895:WMM63895 WCB63895:WCQ63895 VSF63895:VSU63895 VIJ63895:VIY63895 UYN63895:UZC63895 UOR63895:UPG63895 UEV63895:UFK63895 TUZ63895:TVO63895 TLD63895:TLS63895 TBH63895:TBW63895 SRL63895:SSA63895 SHP63895:SIE63895 RXT63895:RYI63895 RNX63895:ROM63895 REB63895:REQ63895 QUF63895:QUU63895 QKJ63895:QKY63895 QAN63895:QBC63895 PQR63895:PRG63895 PGV63895:PHK63895 OWZ63895:OXO63895 OND63895:ONS63895 ODH63895:ODW63895 NTL63895:NUA63895 NJP63895:NKE63895 MZT63895:NAI63895 MPX63895:MQM63895 MGB63895:MGQ63895 LWF63895:LWU63895 LMJ63895:LMY63895 LCN63895:LDC63895 KSR63895:KTG63895 KIV63895:KJK63895 JYZ63895:JZO63895 JPD63895:JPS63895 JFH63895:JFW63895 IVL63895:IWA63895 ILP63895:IME63895 IBT63895:ICI63895 HRX63895:HSM63895 HIB63895:HIQ63895 GYF63895:GYU63895 GOJ63895:GOY63895 GEN63895:GFC63895 FUR63895:FVG63895 FKV63895:FLK63895 FAZ63895:FBO63895 ERD63895:ERS63895 EHH63895:EHW63895 DXL63895:DYA63895 DNP63895:DOE63895 DDT63895:DEI63895 CTX63895:CUM63895 CKB63895:CKQ63895 CAF63895:CAU63895 BQJ63895:BQY63895 BGN63895:BHC63895 AWR63895:AXG63895 AMV63895:ANK63895 ACZ63895:ADO63895 TD63895:TS63895 JH63895:JW63895 WVT25:WWI25 WLX25:WMM25 WCB25:WCQ25 VSF25:VSU25 VIJ25:VIY25 UYN25:UZC25 UOR25:UPG25 UEV25:UFK25 TUZ25:TVO25 TLD25:TLS25 TBH25:TBW25 SRL25:SSA25 SHP25:SIE25 RXT25:RYI25 RNX25:ROM25 REB25:REQ25 QUF25:QUU25 QKJ25:QKY25 QAN25:QBC25 PQR25:PRG25 PGV25:PHK25 OWZ25:OXO25 OND25:ONS25 ODH25:ODW25 NTL25:NUA25 NJP25:NKE25 MZT25:NAI25 MPX25:MQM25 MGB25:MGQ25 LWF25:LWU25 LMJ25:LMY25 LCN25:LDC25 KSR25:KTG25 KIV25:KJK25 JYZ25:JZO25 JPD25:JPS25 JFH25:JFW25 IVL25:IWA25 ILP25:IME25 IBT25:ICI25 HRX25:HSM25 HIB25:HIQ25 GYF25:GYU25 GOJ25:GOY25 GEN25:GFC25 FUR25:FVG25 FKV25:FLK25 FAZ25:FBO25 ERD25:ERS25 EHH25:EHW25 DXL25:DYA25 DNP25:DOE25 DDT25:DEI25 CTX25:CUM25 CKB25:CKQ25 CAF25:CAU25 BQJ25:BQY25 BGN25:BHC25 AWR25:AXG25 AMV25:ANK25 ACZ25:ADO25 TD25:TS25 JH25:JW25 N63894 L63896:M63896 O63895:AA63895 N129430 L129432:M129432 O129431:AA129431 N194966 L194968:M194968 O194967:AA194967 N260502 L260504:M260504 O260503:AA260503 N326038 L326040:M326040 O326039:AA326039 N391574 L391576:M391576 O391575:AA391575 N457110 L457112:M457112 O457111:AA457111 N522646 L522648:M522648 O522647:AA522647 N588182 L588184:M588184 O588183:AA588183 N653718 L653720:M653720 O653719:AA653719 N719254 L719256:M719256 O719255:AA719255 N784790 L784792:M784792 O784791:AA784791 N850326 L850328:M850328 O850327:AA850327 N915862 L915864:M915864 O915863:AA915863 N981398 L981400:M981400 O981399:AA981399" xr:uid="{00000000-0002-0000-0300-000007000000}">
      <formula1>$C$131:$C$135</formula1>
    </dataValidation>
    <dataValidation type="list" allowBlank="1" showInputMessage="1" showErrorMessage="1" sqref="W20:Y20 WWE981394:WWG981394 WMI981394:WMK981394 WCM981394:WCO981394 VSQ981394:VSS981394 VIU981394:VIW981394 UYY981394:UZA981394 UPC981394:UPE981394 UFG981394:UFI981394 TVK981394:TVM981394 TLO981394:TLQ981394 TBS981394:TBU981394 SRW981394:SRY981394 SIA981394:SIC981394 RYE981394:RYG981394 ROI981394:ROK981394 REM981394:REO981394 QUQ981394:QUS981394 QKU981394:QKW981394 QAY981394:QBA981394 PRC981394:PRE981394 PHG981394:PHI981394 OXK981394:OXM981394 ONO981394:ONQ981394 ODS981394:ODU981394 NTW981394:NTY981394 NKA981394:NKC981394 NAE981394:NAG981394 MQI981394:MQK981394 MGM981394:MGO981394 LWQ981394:LWS981394 LMU981394:LMW981394 LCY981394:LDA981394 KTC981394:KTE981394 KJG981394:KJI981394 JZK981394:JZM981394 JPO981394:JPQ981394 JFS981394:JFU981394 IVW981394:IVY981394 IMA981394:IMC981394 ICE981394:ICG981394 HSI981394:HSK981394 HIM981394:HIO981394 GYQ981394:GYS981394 GOU981394:GOW981394 GEY981394:GFA981394 FVC981394:FVE981394 FLG981394:FLI981394 FBK981394:FBM981394 ERO981394:ERQ981394 EHS981394:EHU981394 DXW981394:DXY981394 DOA981394:DOC981394 DEE981394:DEG981394 CUI981394:CUK981394 CKM981394:CKO981394 CAQ981394:CAS981394 BQU981394:BQW981394 BGY981394:BHA981394 AXC981394:AXE981394 ANG981394:ANI981394 ADK981394:ADM981394 TO981394:TQ981394 JS981394:JU981394 W981394:Y981394 WWE915858:WWG915858 WMI915858:WMK915858 WCM915858:WCO915858 VSQ915858:VSS915858 VIU915858:VIW915858 UYY915858:UZA915858 UPC915858:UPE915858 UFG915858:UFI915858 TVK915858:TVM915858 TLO915858:TLQ915858 TBS915858:TBU915858 SRW915858:SRY915858 SIA915858:SIC915858 RYE915858:RYG915858 ROI915858:ROK915858 REM915858:REO915858 QUQ915858:QUS915858 QKU915858:QKW915858 QAY915858:QBA915858 PRC915858:PRE915858 PHG915858:PHI915858 OXK915858:OXM915858 ONO915858:ONQ915858 ODS915858:ODU915858 NTW915858:NTY915858 NKA915858:NKC915858 NAE915858:NAG915858 MQI915858:MQK915858 MGM915858:MGO915858 LWQ915858:LWS915858 LMU915858:LMW915858 LCY915858:LDA915858 KTC915858:KTE915858 KJG915858:KJI915858 JZK915858:JZM915858 JPO915858:JPQ915858 JFS915858:JFU915858 IVW915858:IVY915858 IMA915858:IMC915858 ICE915858:ICG915858 HSI915858:HSK915858 HIM915858:HIO915858 GYQ915858:GYS915858 GOU915858:GOW915858 GEY915858:GFA915858 FVC915858:FVE915858 FLG915858:FLI915858 FBK915858:FBM915858 ERO915858:ERQ915858 EHS915858:EHU915858 DXW915858:DXY915858 DOA915858:DOC915858 DEE915858:DEG915858 CUI915858:CUK915858 CKM915858:CKO915858 CAQ915858:CAS915858 BQU915858:BQW915858 BGY915858:BHA915858 AXC915858:AXE915858 ANG915858:ANI915858 ADK915858:ADM915858 TO915858:TQ915858 JS915858:JU915858 W915858:Y915858 WWE850322:WWG850322 WMI850322:WMK850322 WCM850322:WCO850322 VSQ850322:VSS850322 VIU850322:VIW850322 UYY850322:UZA850322 UPC850322:UPE850322 UFG850322:UFI850322 TVK850322:TVM850322 TLO850322:TLQ850322 TBS850322:TBU850322 SRW850322:SRY850322 SIA850322:SIC850322 RYE850322:RYG850322 ROI850322:ROK850322 REM850322:REO850322 QUQ850322:QUS850322 QKU850322:QKW850322 QAY850322:QBA850322 PRC850322:PRE850322 PHG850322:PHI850322 OXK850322:OXM850322 ONO850322:ONQ850322 ODS850322:ODU850322 NTW850322:NTY850322 NKA850322:NKC850322 NAE850322:NAG850322 MQI850322:MQK850322 MGM850322:MGO850322 LWQ850322:LWS850322 LMU850322:LMW850322 LCY850322:LDA850322 KTC850322:KTE850322 KJG850322:KJI850322 JZK850322:JZM850322 JPO850322:JPQ850322 JFS850322:JFU850322 IVW850322:IVY850322 IMA850322:IMC850322 ICE850322:ICG850322 HSI850322:HSK850322 HIM850322:HIO850322 GYQ850322:GYS850322 GOU850322:GOW850322 GEY850322:GFA850322 FVC850322:FVE850322 FLG850322:FLI850322 FBK850322:FBM850322 ERO850322:ERQ850322 EHS850322:EHU850322 DXW850322:DXY850322 DOA850322:DOC850322 DEE850322:DEG850322 CUI850322:CUK850322 CKM850322:CKO850322 CAQ850322:CAS850322 BQU850322:BQW850322 BGY850322:BHA850322 AXC850322:AXE850322 ANG850322:ANI850322 ADK850322:ADM850322 TO850322:TQ850322 JS850322:JU850322 W850322:Y850322 WWE784786:WWG784786 WMI784786:WMK784786 WCM784786:WCO784786 VSQ784786:VSS784786 VIU784786:VIW784786 UYY784786:UZA784786 UPC784786:UPE784786 UFG784786:UFI784786 TVK784786:TVM784786 TLO784786:TLQ784786 TBS784786:TBU784786 SRW784786:SRY784786 SIA784786:SIC784786 RYE784786:RYG784786 ROI784786:ROK784786 REM784786:REO784786 QUQ784786:QUS784786 QKU784786:QKW784786 QAY784786:QBA784786 PRC784786:PRE784786 PHG784786:PHI784786 OXK784786:OXM784786 ONO784786:ONQ784786 ODS784786:ODU784786 NTW784786:NTY784786 NKA784786:NKC784786 NAE784786:NAG784786 MQI784786:MQK784786 MGM784786:MGO784786 LWQ784786:LWS784786 LMU784786:LMW784786 LCY784786:LDA784786 KTC784786:KTE784786 KJG784786:KJI784786 JZK784786:JZM784786 JPO784786:JPQ784786 JFS784786:JFU784786 IVW784786:IVY784786 IMA784786:IMC784786 ICE784786:ICG784786 HSI784786:HSK784786 HIM784786:HIO784786 GYQ784786:GYS784786 GOU784786:GOW784786 GEY784786:GFA784786 FVC784786:FVE784786 FLG784786:FLI784786 FBK784786:FBM784786 ERO784786:ERQ784786 EHS784786:EHU784786 DXW784786:DXY784786 DOA784786:DOC784786 DEE784786:DEG784786 CUI784786:CUK784786 CKM784786:CKO784786 CAQ784786:CAS784786 BQU784786:BQW784786 BGY784786:BHA784786 AXC784786:AXE784786 ANG784786:ANI784786 ADK784786:ADM784786 TO784786:TQ784786 JS784786:JU784786 W784786:Y784786 WWE719250:WWG719250 WMI719250:WMK719250 WCM719250:WCO719250 VSQ719250:VSS719250 VIU719250:VIW719250 UYY719250:UZA719250 UPC719250:UPE719250 UFG719250:UFI719250 TVK719250:TVM719250 TLO719250:TLQ719250 TBS719250:TBU719250 SRW719250:SRY719250 SIA719250:SIC719250 RYE719250:RYG719250 ROI719250:ROK719250 REM719250:REO719250 QUQ719250:QUS719250 QKU719250:QKW719250 QAY719250:QBA719250 PRC719250:PRE719250 PHG719250:PHI719250 OXK719250:OXM719250 ONO719250:ONQ719250 ODS719250:ODU719250 NTW719250:NTY719250 NKA719250:NKC719250 NAE719250:NAG719250 MQI719250:MQK719250 MGM719250:MGO719250 LWQ719250:LWS719250 LMU719250:LMW719250 LCY719250:LDA719250 KTC719250:KTE719250 KJG719250:KJI719250 JZK719250:JZM719250 JPO719250:JPQ719250 JFS719250:JFU719250 IVW719250:IVY719250 IMA719250:IMC719250 ICE719250:ICG719250 HSI719250:HSK719250 HIM719250:HIO719250 GYQ719250:GYS719250 GOU719250:GOW719250 GEY719250:GFA719250 FVC719250:FVE719250 FLG719250:FLI719250 FBK719250:FBM719250 ERO719250:ERQ719250 EHS719250:EHU719250 DXW719250:DXY719250 DOA719250:DOC719250 DEE719250:DEG719250 CUI719250:CUK719250 CKM719250:CKO719250 CAQ719250:CAS719250 BQU719250:BQW719250 BGY719250:BHA719250 AXC719250:AXE719250 ANG719250:ANI719250 ADK719250:ADM719250 TO719250:TQ719250 JS719250:JU719250 W719250:Y719250 WWE653714:WWG653714 WMI653714:WMK653714 WCM653714:WCO653714 VSQ653714:VSS653714 VIU653714:VIW653714 UYY653714:UZA653714 UPC653714:UPE653714 UFG653714:UFI653714 TVK653714:TVM653714 TLO653714:TLQ653714 TBS653714:TBU653714 SRW653714:SRY653714 SIA653714:SIC653714 RYE653714:RYG653714 ROI653714:ROK653714 REM653714:REO653714 QUQ653714:QUS653714 QKU653714:QKW653714 QAY653714:QBA653714 PRC653714:PRE653714 PHG653714:PHI653714 OXK653714:OXM653714 ONO653714:ONQ653714 ODS653714:ODU653714 NTW653714:NTY653714 NKA653714:NKC653714 NAE653714:NAG653714 MQI653714:MQK653714 MGM653714:MGO653714 LWQ653714:LWS653714 LMU653714:LMW653714 LCY653714:LDA653714 KTC653714:KTE653714 KJG653714:KJI653714 JZK653714:JZM653714 JPO653714:JPQ653714 JFS653714:JFU653714 IVW653714:IVY653714 IMA653714:IMC653714 ICE653714:ICG653714 HSI653714:HSK653714 HIM653714:HIO653714 GYQ653714:GYS653714 GOU653714:GOW653714 GEY653714:GFA653714 FVC653714:FVE653714 FLG653714:FLI653714 FBK653714:FBM653714 ERO653714:ERQ653714 EHS653714:EHU653714 DXW653714:DXY653714 DOA653714:DOC653714 DEE653714:DEG653714 CUI653714:CUK653714 CKM653714:CKO653714 CAQ653714:CAS653714 BQU653714:BQW653714 BGY653714:BHA653714 AXC653714:AXE653714 ANG653714:ANI653714 ADK653714:ADM653714 TO653714:TQ653714 JS653714:JU653714 W653714:Y653714 WWE588178:WWG588178 WMI588178:WMK588178 WCM588178:WCO588178 VSQ588178:VSS588178 VIU588178:VIW588178 UYY588178:UZA588178 UPC588178:UPE588178 UFG588178:UFI588178 TVK588178:TVM588178 TLO588178:TLQ588178 TBS588178:TBU588178 SRW588178:SRY588178 SIA588178:SIC588178 RYE588178:RYG588178 ROI588178:ROK588178 REM588178:REO588178 QUQ588178:QUS588178 QKU588178:QKW588178 QAY588178:QBA588178 PRC588178:PRE588178 PHG588178:PHI588178 OXK588178:OXM588178 ONO588178:ONQ588178 ODS588178:ODU588178 NTW588178:NTY588178 NKA588178:NKC588178 NAE588178:NAG588178 MQI588178:MQK588178 MGM588178:MGO588178 LWQ588178:LWS588178 LMU588178:LMW588178 LCY588178:LDA588178 KTC588178:KTE588178 KJG588178:KJI588178 JZK588178:JZM588178 JPO588178:JPQ588178 JFS588178:JFU588178 IVW588178:IVY588178 IMA588178:IMC588178 ICE588178:ICG588178 HSI588178:HSK588178 HIM588178:HIO588178 GYQ588178:GYS588178 GOU588178:GOW588178 GEY588178:GFA588178 FVC588178:FVE588178 FLG588178:FLI588178 FBK588178:FBM588178 ERO588178:ERQ588178 EHS588178:EHU588178 DXW588178:DXY588178 DOA588178:DOC588178 DEE588178:DEG588178 CUI588178:CUK588178 CKM588178:CKO588178 CAQ588178:CAS588178 BQU588178:BQW588178 BGY588178:BHA588178 AXC588178:AXE588178 ANG588178:ANI588178 ADK588178:ADM588178 TO588178:TQ588178 JS588178:JU588178 W588178:Y588178 WWE522642:WWG522642 WMI522642:WMK522642 WCM522642:WCO522642 VSQ522642:VSS522642 VIU522642:VIW522642 UYY522642:UZA522642 UPC522642:UPE522642 UFG522642:UFI522642 TVK522642:TVM522642 TLO522642:TLQ522642 TBS522642:TBU522642 SRW522642:SRY522642 SIA522642:SIC522642 RYE522642:RYG522642 ROI522642:ROK522642 REM522642:REO522642 QUQ522642:QUS522642 QKU522642:QKW522642 QAY522642:QBA522642 PRC522642:PRE522642 PHG522642:PHI522642 OXK522642:OXM522642 ONO522642:ONQ522642 ODS522642:ODU522642 NTW522642:NTY522642 NKA522642:NKC522642 NAE522642:NAG522642 MQI522642:MQK522642 MGM522642:MGO522642 LWQ522642:LWS522642 LMU522642:LMW522642 LCY522642:LDA522642 KTC522642:KTE522642 KJG522642:KJI522642 JZK522642:JZM522642 JPO522642:JPQ522642 JFS522642:JFU522642 IVW522642:IVY522642 IMA522642:IMC522642 ICE522642:ICG522642 HSI522642:HSK522642 HIM522642:HIO522642 GYQ522642:GYS522642 GOU522642:GOW522642 GEY522642:GFA522642 FVC522642:FVE522642 FLG522642:FLI522642 FBK522642:FBM522642 ERO522642:ERQ522642 EHS522642:EHU522642 DXW522642:DXY522642 DOA522642:DOC522642 DEE522642:DEG522642 CUI522642:CUK522642 CKM522642:CKO522642 CAQ522642:CAS522642 BQU522642:BQW522642 BGY522642:BHA522642 AXC522642:AXE522642 ANG522642:ANI522642 ADK522642:ADM522642 TO522642:TQ522642 JS522642:JU522642 W522642:Y522642 WWE457106:WWG457106 WMI457106:WMK457106 WCM457106:WCO457106 VSQ457106:VSS457106 VIU457106:VIW457106 UYY457106:UZA457106 UPC457106:UPE457106 UFG457106:UFI457106 TVK457106:TVM457106 TLO457106:TLQ457106 TBS457106:TBU457106 SRW457106:SRY457106 SIA457106:SIC457106 RYE457106:RYG457106 ROI457106:ROK457106 REM457106:REO457106 QUQ457106:QUS457106 QKU457106:QKW457106 QAY457106:QBA457106 PRC457106:PRE457106 PHG457106:PHI457106 OXK457106:OXM457106 ONO457106:ONQ457106 ODS457106:ODU457106 NTW457106:NTY457106 NKA457106:NKC457106 NAE457106:NAG457106 MQI457106:MQK457106 MGM457106:MGO457106 LWQ457106:LWS457106 LMU457106:LMW457106 LCY457106:LDA457106 KTC457106:KTE457106 KJG457106:KJI457106 JZK457106:JZM457106 JPO457106:JPQ457106 JFS457106:JFU457106 IVW457106:IVY457106 IMA457106:IMC457106 ICE457106:ICG457106 HSI457106:HSK457106 HIM457106:HIO457106 GYQ457106:GYS457106 GOU457106:GOW457106 GEY457106:GFA457106 FVC457106:FVE457106 FLG457106:FLI457106 FBK457106:FBM457106 ERO457106:ERQ457106 EHS457106:EHU457106 DXW457106:DXY457106 DOA457106:DOC457106 DEE457106:DEG457106 CUI457106:CUK457106 CKM457106:CKO457106 CAQ457106:CAS457106 BQU457106:BQW457106 BGY457106:BHA457106 AXC457106:AXE457106 ANG457106:ANI457106 ADK457106:ADM457106 TO457106:TQ457106 JS457106:JU457106 W457106:Y457106 WWE391570:WWG391570 WMI391570:WMK391570 WCM391570:WCO391570 VSQ391570:VSS391570 VIU391570:VIW391570 UYY391570:UZA391570 UPC391570:UPE391570 UFG391570:UFI391570 TVK391570:TVM391570 TLO391570:TLQ391570 TBS391570:TBU391570 SRW391570:SRY391570 SIA391570:SIC391570 RYE391570:RYG391570 ROI391570:ROK391570 REM391570:REO391570 QUQ391570:QUS391570 QKU391570:QKW391570 QAY391570:QBA391570 PRC391570:PRE391570 PHG391570:PHI391570 OXK391570:OXM391570 ONO391570:ONQ391570 ODS391570:ODU391570 NTW391570:NTY391570 NKA391570:NKC391570 NAE391570:NAG391570 MQI391570:MQK391570 MGM391570:MGO391570 LWQ391570:LWS391570 LMU391570:LMW391570 LCY391570:LDA391570 KTC391570:KTE391570 KJG391570:KJI391570 JZK391570:JZM391570 JPO391570:JPQ391570 JFS391570:JFU391570 IVW391570:IVY391570 IMA391570:IMC391570 ICE391570:ICG391570 HSI391570:HSK391570 HIM391570:HIO391570 GYQ391570:GYS391570 GOU391570:GOW391570 GEY391570:GFA391570 FVC391570:FVE391570 FLG391570:FLI391570 FBK391570:FBM391570 ERO391570:ERQ391570 EHS391570:EHU391570 DXW391570:DXY391570 DOA391570:DOC391570 DEE391570:DEG391570 CUI391570:CUK391570 CKM391570:CKO391570 CAQ391570:CAS391570 BQU391570:BQW391570 BGY391570:BHA391570 AXC391570:AXE391570 ANG391570:ANI391570 ADK391570:ADM391570 TO391570:TQ391570 JS391570:JU391570 W391570:Y391570 WWE326034:WWG326034 WMI326034:WMK326034 WCM326034:WCO326034 VSQ326034:VSS326034 VIU326034:VIW326034 UYY326034:UZA326034 UPC326034:UPE326034 UFG326034:UFI326034 TVK326034:TVM326034 TLO326034:TLQ326034 TBS326034:TBU326034 SRW326034:SRY326034 SIA326034:SIC326034 RYE326034:RYG326034 ROI326034:ROK326034 REM326034:REO326034 QUQ326034:QUS326034 QKU326034:QKW326034 QAY326034:QBA326034 PRC326034:PRE326034 PHG326034:PHI326034 OXK326034:OXM326034 ONO326034:ONQ326034 ODS326034:ODU326034 NTW326034:NTY326034 NKA326034:NKC326034 NAE326034:NAG326034 MQI326034:MQK326034 MGM326034:MGO326034 LWQ326034:LWS326034 LMU326034:LMW326034 LCY326034:LDA326034 KTC326034:KTE326034 KJG326034:KJI326034 JZK326034:JZM326034 JPO326034:JPQ326034 JFS326034:JFU326034 IVW326034:IVY326034 IMA326034:IMC326034 ICE326034:ICG326034 HSI326034:HSK326034 HIM326034:HIO326034 GYQ326034:GYS326034 GOU326034:GOW326034 GEY326034:GFA326034 FVC326034:FVE326034 FLG326034:FLI326034 FBK326034:FBM326034 ERO326034:ERQ326034 EHS326034:EHU326034 DXW326034:DXY326034 DOA326034:DOC326034 DEE326034:DEG326034 CUI326034:CUK326034 CKM326034:CKO326034 CAQ326034:CAS326034 BQU326034:BQW326034 BGY326034:BHA326034 AXC326034:AXE326034 ANG326034:ANI326034 ADK326034:ADM326034 TO326034:TQ326034 JS326034:JU326034 W326034:Y326034 WWE260498:WWG260498 WMI260498:WMK260498 WCM260498:WCO260498 VSQ260498:VSS260498 VIU260498:VIW260498 UYY260498:UZA260498 UPC260498:UPE260498 UFG260498:UFI260498 TVK260498:TVM260498 TLO260498:TLQ260498 TBS260498:TBU260498 SRW260498:SRY260498 SIA260498:SIC260498 RYE260498:RYG260498 ROI260498:ROK260498 REM260498:REO260498 QUQ260498:QUS260498 QKU260498:QKW260498 QAY260498:QBA260498 PRC260498:PRE260498 PHG260498:PHI260498 OXK260498:OXM260498 ONO260498:ONQ260498 ODS260498:ODU260498 NTW260498:NTY260498 NKA260498:NKC260498 NAE260498:NAG260498 MQI260498:MQK260498 MGM260498:MGO260498 LWQ260498:LWS260498 LMU260498:LMW260498 LCY260498:LDA260498 KTC260498:KTE260498 KJG260498:KJI260498 JZK260498:JZM260498 JPO260498:JPQ260498 JFS260498:JFU260498 IVW260498:IVY260498 IMA260498:IMC260498 ICE260498:ICG260498 HSI260498:HSK260498 HIM260498:HIO260498 GYQ260498:GYS260498 GOU260498:GOW260498 GEY260498:GFA260498 FVC260498:FVE260498 FLG260498:FLI260498 FBK260498:FBM260498 ERO260498:ERQ260498 EHS260498:EHU260498 DXW260498:DXY260498 DOA260498:DOC260498 DEE260498:DEG260498 CUI260498:CUK260498 CKM260498:CKO260498 CAQ260498:CAS260498 BQU260498:BQW260498 BGY260498:BHA260498 AXC260498:AXE260498 ANG260498:ANI260498 ADK260498:ADM260498 TO260498:TQ260498 JS260498:JU260498 W260498:Y260498 WWE194962:WWG194962 WMI194962:WMK194962 WCM194962:WCO194962 VSQ194962:VSS194962 VIU194962:VIW194962 UYY194962:UZA194962 UPC194962:UPE194962 UFG194962:UFI194962 TVK194962:TVM194962 TLO194962:TLQ194962 TBS194962:TBU194962 SRW194962:SRY194962 SIA194962:SIC194962 RYE194962:RYG194962 ROI194962:ROK194962 REM194962:REO194962 QUQ194962:QUS194962 QKU194962:QKW194962 QAY194962:QBA194962 PRC194962:PRE194962 PHG194962:PHI194962 OXK194962:OXM194962 ONO194962:ONQ194962 ODS194962:ODU194962 NTW194962:NTY194962 NKA194962:NKC194962 NAE194962:NAG194962 MQI194962:MQK194962 MGM194962:MGO194962 LWQ194962:LWS194962 LMU194962:LMW194962 LCY194962:LDA194962 KTC194962:KTE194962 KJG194962:KJI194962 JZK194962:JZM194962 JPO194962:JPQ194962 JFS194962:JFU194962 IVW194962:IVY194962 IMA194962:IMC194962 ICE194962:ICG194962 HSI194962:HSK194962 HIM194962:HIO194962 GYQ194962:GYS194962 GOU194962:GOW194962 GEY194962:GFA194962 FVC194962:FVE194962 FLG194962:FLI194962 FBK194962:FBM194962 ERO194962:ERQ194962 EHS194962:EHU194962 DXW194962:DXY194962 DOA194962:DOC194962 DEE194962:DEG194962 CUI194962:CUK194962 CKM194962:CKO194962 CAQ194962:CAS194962 BQU194962:BQW194962 BGY194962:BHA194962 AXC194962:AXE194962 ANG194962:ANI194962 ADK194962:ADM194962 TO194962:TQ194962 JS194962:JU194962 W194962:Y194962 WWE129426:WWG129426 WMI129426:WMK129426 WCM129426:WCO129426 VSQ129426:VSS129426 VIU129426:VIW129426 UYY129426:UZA129426 UPC129426:UPE129426 UFG129426:UFI129426 TVK129426:TVM129426 TLO129426:TLQ129426 TBS129426:TBU129426 SRW129426:SRY129426 SIA129426:SIC129426 RYE129426:RYG129426 ROI129426:ROK129426 REM129426:REO129426 QUQ129426:QUS129426 QKU129426:QKW129426 QAY129426:QBA129426 PRC129426:PRE129426 PHG129426:PHI129426 OXK129426:OXM129426 ONO129426:ONQ129426 ODS129426:ODU129426 NTW129426:NTY129426 NKA129426:NKC129426 NAE129426:NAG129426 MQI129426:MQK129426 MGM129426:MGO129426 LWQ129426:LWS129426 LMU129426:LMW129426 LCY129426:LDA129426 KTC129426:KTE129426 KJG129426:KJI129426 JZK129426:JZM129426 JPO129426:JPQ129426 JFS129426:JFU129426 IVW129426:IVY129426 IMA129426:IMC129426 ICE129426:ICG129426 HSI129426:HSK129426 HIM129426:HIO129426 GYQ129426:GYS129426 GOU129426:GOW129426 GEY129426:GFA129426 FVC129426:FVE129426 FLG129426:FLI129426 FBK129426:FBM129426 ERO129426:ERQ129426 EHS129426:EHU129426 DXW129426:DXY129426 DOA129426:DOC129426 DEE129426:DEG129426 CUI129426:CUK129426 CKM129426:CKO129426 CAQ129426:CAS129426 BQU129426:BQW129426 BGY129426:BHA129426 AXC129426:AXE129426 ANG129426:ANI129426 ADK129426:ADM129426 TO129426:TQ129426 JS129426:JU129426 W129426:Y129426 WWE63890:WWG63890 WMI63890:WMK63890 WCM63890:WCO63890 VSQ63890:VSS63890 VIU63890:VIW63890 UYY63890:UZA63890 UPC63890:UPE63890 UFG63890:UFI63890 TVK63890:TVM63890 TLO63890:TLQ63890 TBS63890:TBU63890 SRW63890:SRY63890 SIA63890:SIC63890 RYE63890:RYG63890 ROI63890:ROK63890 REM63890:REO63890 QUQ63890:QUS63890 QKU63890:QKW63890 QAY63890:QBA63890 PRC63890:PRE63890 PHG63890:PHI63890 OXK63890:OXM63890 ONO63890:ONQ63890 ODS63890:ODU63890 NTW63890:NTY63890 NKA63890:NKC63890 NAE63890:NAG63890 MQI63890:MQK63890 MGM63890:MGO63890 LWQ63890:LWS63890 LMU63890:LMW63890 LCY63890:LDA63890 KTC63890:KTE63890 KJG63890:KJI63890 JZK63890:JZM63890 JPO63890:JPQ63890 JFS63890:JFU63890 IVW63890:IVY63890 IMA63890:IMC63890 ICE63890:ICG63890 HSI63890:HSK63890 HIM63890:HIO63890 GYQ63890:GYS63890 GOU63890:GOW63890 GEY63890:GFA63890 FVC63890:FVE63890 FLG63890:FLI63890 FBK63890:FBM63890 ERO63890:ERQ63890 EHS63890:EHU63890 DXW63890:DXY63890 DOA63890:DOC63890 DEE63890:DEG63890 CUI63890:CUK63890 CKM63890:CKO63890 CAQ63890:CAS63890 BQU63890:BQW63890 BGY63890:BHA63890 AXC63890:AXE63890 ANG63890:ANI63890 ADK63890:ADM63890 TO63890:TQ63890 JS63890:JU63890 W63890:Y63890 WWE20:WWG20 WMI20:WMK20 WCM20:WCO20 VSQ20:VSS20 VIU20:VIW20 UYY20:UZA20 UPC20:UPE20 UFG20:UFI20 TVK20:TVM20 TLO20:TLQ20 TBS20:TBU20 SRW20:SRY20 SIA20:SIC20 RYE20:RYG20 ROI20:ROK20 REM20:REO20 QUQ20:QUS20 QKU20:QKW20 QAY20:QBA20 PRC20:PRE20 PHG20:PHI20 OXK20:OXM20 ONO20:ONQ20 ODS20:ODU20 NTW20:NTY20 NKA20:NKC20 NAE20:NAG20 MQI20:MQK20 MGM20:MGO20 LWQ20:LWS20 LMU20:LMW20 LCY20:LDA20 KTC20:KTE20 KJG20:KJI20 JZK20:JZM20 JPO20:JPQ20 JFS20:JFU20 IVW20:IVY20 IMA20:IMC20 ICE20:ICG20 HSI20:HSK20 HIM20:HIO20 GYQ20:GYS20 GOU20:GOW20 GEY20:GFA20 FVC20:FVE20 FLG20:FLI20 FBK20:FBM20 ERO20:ERQ20 EHS20:EHU20 DXW20:DXY20 DOA20:DOC20 DEE20:DEG20 CUI20:CUK20 CKM20:CKO20 CAQ20:CAS20 BQU20:BQW20 BGY20:BHA20 AXC20:AXE20 ANG20:ANI20 ADK20:ADM20 TO20:TQ20 JS20:JU20" xr:uid="{00000000-0002-0000-0300-000008000000}">
      <formula1>$C$114:$C$120</formula1>
    </dataValidation>
    <dataValidation type="list" allowBlank="1" showInputMessage="1" showErrorMessage="1" sqref="J28 WVR981402 WLV981402 WBZ981402 VSD981402 VIH981402 UYL981402 UOP981402 UET981402 TUX981402 TLB981402 TBF981402 SRJ981402 SHN981402 RXR981402 RNV981402 RDZ981402 QUD981402 QKH981402 QAL981402 PQP981402 PGT981402 OWX981402 ONB981402 ODF981402 NTJ981402 NJN981402 MZR981402 MPV981402 MFZ981402 LWD981402 LMH981402 LCL981402 KSP981402 KIT981402 JYX981402 JPB981402 JFF981402 IVJ981402 ILN981402 IBR981402 HRV981402 HHZ981402 GYD981402 GOH981402 GEL981402 FUP981402 FKT981402 FAX981402 ERB981402 EHF981402 DXJ981402 DNN981402 DDR981402 CTV981402 CJZ981402 CAD981402 BQH981402 BGL981402 AWP981402 AMT981402 ACX981402 TB981402 JF981402 J981403 WVR915866 WLV915866 WBZ915866 VSD915866 VIH915866 UYL915866 UOP915866 UET915866 TUX915866 TLB915866 TBF915866 SRJ915866 SHN915866 RXR915866 RNV915866 RDZ915866 QUD915866 QKH915866 QAL915866 PQP915866 PGT915866 OWX915866 ONB915866 ODF915866 NTJ915866 NJN915866 MZR915866 MPV915866 MFZ915866 LWD915866 LMH915866 LCL915866 KSP915866 KIT915866 JYX915866 JPB915866 JFF915866 IVJ915866 ILN915866 IBR915866 HRV915866 HHZ915866 GYD915866 GOH915866 GEL915866 FUP915866 FKT915866 FAX915866 ERB915866 EHF915866 DXJ915866 DNN915866 DDR915866 CTV915866 CJZ915866 CAD915866 BQH915866 BGL915866 AWP915866 AMT915866 ACX915866 TB915866 JF915866 J915867 WVR850330 WLV850330 WBZ850330 VSD850330 VIH850330 UYL850330 UOP850330 UET850330 TUX850330 TLB850330 TBF850330 SRJ850330 SHN850330 RXR850330 RNV850330 RDZ850330 QUD850330 QKH850330 QAL850330 PQP850330 PGT850330 OWX850330 ONB850330 ODF850330 NTJ850330 NJN850330 MZR850330 MPV850330 MFZ850330 LWD850330 LMH850330 LCL850330 KSP850330 KIT850330 JYX850330 JPB850330 JFF850330 IVJ850330 ILN850330 IBR850330 HRV850330 HHZ850330 GYD850330 GOH850330 GEL850330 FUP850330 FKT850330 FAX850330 ERB850330 EHF850330 DXJ850330 DNN850330 DDR850330 CTV850330 CJZ850330 CAD850330 BQH850330 BGL850330 AWP850330 AMT850330 ACX850330 TB850330 JF850330 J850331 WVR784794 WLV784794 WBZ784794 VSD784794 VIH784794 UYL784794 UOP784794 UET784794 TUX784794 TLB784794 TBF784794 SRJ784794 SHN784794 RXR784794 RNV784794 RDZ784794 QUD784794 QKH784794 QAL784794 PQP784794 PGT784794 OWX784794 ONB784794 ODF784794 NTJ784794 NJN784794 MZR784794 MPV784794 MFZ784794 LWD784794 LMH784794 LCL784794 KSP784794 KIT784794 JYX784794 JPB784794 JFF784794 IVJ784794 ILN784794 IBR784794 HRV784794 HHZ784794 GYD784794 GOH784794 GEL784794 FUP784794 FKT784794 FAX784794 ERB784794 EHF784794 DXJ784794 DNN784794 DDR784794 CTV784794 CJZ784794 CAD784794 BQH784794 BGL784794 AWP784794 AMT784794 ACX784794 TB784794 JF784794 J784795 WVR719258 WLV719258 WBZ719258 VSD719258 VIH719258 UYL719258 UOP719258 UET719258 TUX719258 TLB719258 TBF719258 SRJ719258 SHN719258 RXR719258 RNV719258 RDZ719258 QUD719258 QKH719258 QAL719258 PQP719258 PGT719258 OWX719258 ONB719258 ODF719258 NTJ719258 NJN719258 MZR719258 MPV719258 MFZ719258 LWD719258 LMH719258 LCL719258 KSP719258 KIT719258 JYX719258 JPB719258 JFF719258 IVJ719258 ILN719258 IBR719258 HRV719258 HHZ719258 GYD719258 GOH719258 GEL719258 FUP719258 FKT719258 FAX719258 ERB719258 EHF719258 DXJ719258 DNN719258 DDR719258 CTV719258 CJZ719258 CAD719258 BQH719258 BGL719258 AWP719258 AMT719258 ACX719258 TB719258 JF719258 J719259 WVR653722 WLV653722 WBZ653722 VSD653722 VIH653722 UYL653722 UOP653722 UET653722 TUX653722 TLB653722 TBF653722 SRJ653722 SHN653722 RXR653722 RNV653722 RDZ653722 QUD653722 QKH653722 QAL653722 PQP653722 PGT653722 OWX653722 ONB653722 ODF653722 NTJ653722 NJN653722 MZR653722 MPV653722 MFZ653722 LWD653722 LMH653722 LCL653722 KSP653722 KIT653722 JYX653722 JPB653722 JFF653722 IVJ653722 ILN653722 IBR653722 HRV653722 HHZ653722 GYD653722 GOH653722 GEL653722 FUP653722 FKT653722 FAX653722 ERB653722 EHF653722 DXJ653722 DNN653722 DDR653722 CTV653722 CJZ653722 CAD653722 BQH653722 BGL653722 AWP653722 AMT653722 ACX653722 TB653722 JF653722 J653723 WVR588186 WLV588186 WBZ588186 VSD588186 VIH588186 UYL588186 UOP588186 UET588186 TUX588186 TLB588186 TBF588186 SRJ588186 SHN588186 RXR588186 RNV588186 RDZ588186 QUD588186 QKH588186 QAL588186 PQP588186 PGT588186 OWX588186 ONB588186 ODF588186 NTJ588186 NJN588186 MZR588186 MPV588186 MFZ588186 LWD588186 LMH588186 LCL588186 KSP588186 KIT588186 JYX588186 JPB588186 JFF588186 IVJ588186 ILN588186 IBR588186 HRV588186 HHZ588186 GYD588186 GOH588186 GEL588186 FUP588186 FKT588186 FAX588186 ERB588186 EHF588186 DXJ588186 DNN588186 DDR588186 CTV588186 CJZ588186 CAD588186 BQH588186 BGL588186 AWP588186 AMT588186 ACX588186 TB588186 JF588186 J588187 WVR522650 WLV522650 WBZ522650 VSD522650 VIH522650 UYL522650 UOP522650 UET522650 TUX522650 TLB522650 TBF522650 SRJ522650 SHN522650 RXR522650 RNV522650 RDZ522650 QUD522650 QKH522650 QAL522650 PQP522650 PGT522650 OWX522650 ONB522650 ODF522650 NTJ522650 NJN522650 MZR522650 MPV522650 MFZ522650 LWD522650 LMH522650 LCL522650 KSP522650 KIT522650 JYX522650 JPB522650 JFF522650 IVJ522650 ILN522650 IBR522650 HRV522650 HHZ522650 GYD522650 GOH522650 GEL522650 FUP522650 FKT522650 FAX522650 ERB522650 EHF522650 DXJ522650 DNN522650 DDR522650 CTV522650 CJZ522650 CAD522650 BQH522650 BGL522650 AWP522650 AMT522650 ACX522650 TB522650 JF522650 J522651 WVR457114 WLV457114 WBZ457114 VSD457114 VIH457114 UYL457114 UOP457114 UET457114 TUX457114 TLB457114 TBF457114 SRJ457114 SHN457114 RXR457114 RNV457114 RDZ457114 QUD457114 QKH457114 QAL457114 PQP457114 PGT457114 OWX457114 ONB457114 ODF457114 NTJ457114 NJN457114 MZR457114 MPV457114 MFZ457114 LWD457114 LMH457114 LCL457114 KSP457114 KIT457114 JYX457114 JPB457114 JFF457114 IVJ457114 ILN457114 IBR457114 HRV457114 HHZ457114 GYD457114 GOH457114 GEL457114 FUP457114 FKT457114 FAX457114 ERB457114 EHF457114 DXJ457114 DNN457114 DDR457114 CTV457114 CJZ457114 CAD457114 BQH457114 BGL457114 AWP457114 AMT457114 ACX457114 TB457114 JF457114 J457115 WVR391578 WLV391578 WBZ391578 VSD391578 VIH391578 UYL391578 UOP391578 UET391578 TUX391578 TLB391578 TBF391578 SRJ391578 SHN391578 RXR391578 RNV391578 RDZ391578 QUD391578 QKH391578 QAL391578 PQP391578 PGT391578 OWX391578 ONB391578 ODF391578 NTJ391578 NJN391578 MZR391578 MPV391578 MFZ391578 LWD391578 LMH391578 LCL391578 KSP391578 KIT391578 JYX391578 JPB391578 JFF391578 IVJ391578 ILN391578 IBR391578 HRV391578 HHZ391578 GYD391578 GOH391578 GEL391578 FUP391578 FKT391578 FAX391578 ERB391578 EHF391578 DXJ391578 DNN391578 DDR391578 CTV391578 CJZ391578 CAD391578 BQH391578 BGL391578 AWP391578 AMT391578 ACX391578 TB391578 JF391578 J391579 WVR326042 WLV326042 WBZ326042 VSD326042 VIH326042 UYL326042 UOP326042 UET326042 TUX326042 TLB326042 TBF326042 SRJ326042 SHN326042 RXR326042 RNV326042 RDZ326042 QUD326042 QKH326042 QAL326042 PQP326042 PGT326042 OWX326042 ONB326042 ODF326042 NTJ326042 NJN326042 MZR326042 MPV326042 MFZ326042 LWD326042 LMH326042 LCL326042 KSP326042 KIT326042 JYX326042 JPB326042 JFF326042 IVJ326042 ILN326042 IBR326042 HRV326042 HHZ326042 GYD326042 GOH326042 GEL326042 FUP326042 FKT326042 FAX326042 ERB326042 EHF326042 DXJ326042 DNN326042 DDR326042 CTV326042 CJZ326042 CAD326042 BQH326042 BGL326042 AWP326042 AMT326042 ACX326042 TB326042 JF326042 J326043 WVR260506 WLV260506 WBZ260506 VSD260506 VIH260506 UYL260506 UOP260506 UET260506 TUX260506 TLB260506 TBF260506 SRJ260506 SHN260506 RXR260506 RNV260506 RDZ260506 QUD260506 QKH260506 QAL260506 PQP260506 PGT260506 OWX260506 ONB260506 ODF260506 NTJ260506 NJN260506 MZR260506 MPV260506 MFZ260506 LWD260506 LMH260506 LCL260506 KSP260506 KIT260506 JYX260506 JPB260506 JFF260506 IVJ260506 ILN260506 IBR260506 HRV260506 HHZ260506 GYD260506 GOH260506 GEL260506 FUP260506 FKT260506 FAX260506 ERB260506 EHF260506 DXJ260506 DNN260506 DDR260506 CTV260506 CJZ260506 CAD260506 BQH260506 BGL260506 AWP260506 AMT260506 ACX260506 TB260506 JF260506 J260507 WVR194970 WLV194970 WBZ194970 VSD194970 VIH194970 UYL194970 UOP194970 UET194970 TUX194970 TLB194970 TBF194970 SRJ194970 SHN194970 RXR194970 RNV194970 RDZ194970 QUD194970 QKH194970 QAL194970 PQP194970 PGT194970 OWX194970 ONB194970 ODF194970 NTJ194970 NJN194970 MZR194970 MPV194970 MFZ194970 LWD194970 LMH194970 LCL194970 KSP194970 KIT194970 JYX194970 JPB194970 JFF194970 IVJ194970 ILN194970 IBR194970 HRV194970 HHZ194970 GYD194970 GOH194970 GEL194970 FUP194970 FKT194970 FAX194970 ERB194970 EHF194970 DXJ194970 DNN194970 DDR194970 CTV194970 CJZ194970 CAD194970 BQH194970 BGL194970 AWP194970 AMT194970 ACX194970 TB194970 JF194970 J194971 WVR129434 WLV129434 WBZ129434 VSD129434 VIH129434 UYL129434 UOP129434 UET129434 TUX129434 TLB129434 TBF129434 SRJ129434 SHN129434 RXR129434 RNV129434 RDZ129434 QUD129434 QKH129434 QAL129434 PQP129434 PGT129434 OWX129434 ONB129434 ODF129434 NTJ129434 NJN129434 MZR129434 MPV129434 MFZ129434 LWD129434 LMH129434 LCL129434 KSP129434 KIT129434 JYX129434 JPB129434 JFF129434 IVJ129434 ILN129434 IBR129434 HRV129434 HHZ129434 GYD129434 GOH129434 GEL129434 FUP129434 FKT129434 FAX129434 ERB129434 EHF129434 DXJ129434 DNN129434 DDR129434 CTV129434 CJZ129434 CAD129434 BQH129434 BGL129434 AWP129434 AMT129434 ACX129434 TB129434 JF129434 J129435 WVR63898 WLV63898 WBZ63898 VSD63898 VIH63898 UYL63898 UOP63898 UET63898 TUX63898 TLB63898 TBF63898 SRJ63898 SHN63898 RXR63898 RNV63898 RDZ63898 QUD63898 QKH63898 QAL63898 PQP63898 PGT63898 OWX63898 ONB63898 ODF63898 NTJ63898 NJN63898 MZR63898 MPV63898 MFZ63898 LWD63898 LMH63898 LCL63898 KSP63898 KIT63898 JYX63898 JPB63898 JFF63898 IVJ63898 ILN63898 IBR63898 HRV63898 HHZ63898 GYD63898 GOH63898 GEL63898 FUP63898 FKT63898 FAX63898 ERB63898 EHF63898 DXJ63898 DNN63898 DDR63898 CTV63898 CJZ63898 CAD63898 BQH63898 BGL63898 AWP63898 AMT63898 ACX63898 TB63898 JF63898 J63899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xr:uid="{00000000-0002-0000-0300-000009000000}">
      <formula1>$C$146:$C$149</formula1>
    </dataValidation>
    <dataValidation type="list" allowBlank="1" showInputMessage="1" showErrorMessage="1" sqref="H16 WVP981390 WLT981390 WBX981390 VSB981390 VIF981390 UYJ981390 UON981390 UER981390 TUV981390 TKZ981390 TBD981390 SRH981390 SHL981390 RXP981390 RNT981390 RDX981390 QUB981390 QKF981390 QAJ981390 PQN981390 PGR981390 OWV981390 OMZ981390 ODD981390 NTH981390 NJL981390 MZP981390 MPT981390 MFX981390 LWB981390 LMF981390 LCJ981390 KSN981390 KIR981390 JYV981390 JOZ981390 JFD981390 IVH981390 ILL981390 IBP981390 HRT981390 HHX981390 GYB981390 GOF981390 GEJ981390 FUN981390 FKR981390 FAV981390 EQZ981390 EHD981390 DXH981390 DNL981390 DDP981390 CTT981390 CJX981390 CAB981390 BQF981390 BGJ981390 AWN981390 AMR981390 ACV981390 SZ981390 JD981390 H981391 WVP915854 WLT915854 WBX915854 VSB915854 VIF915854 UYJ915854 UON915854 UER915854 TUV915854 TKZ915854 TBD915854 SRH915854 SHL915854 RXP915854 RNT915854 RDX915854 QUB915854 QKF915854 QAJ915854 PQN915854 PGR915854 OWV915854 OMZ915854 ODD915854 NTH915854 NJL915854 MZP915854 MPT915854 MFX915854 LWB915854 LMF915854 LCJ915854 KSN915854 KIR915854 JYV915854 JOZ915854 JFD915854 IVH915854 ILL915854 IBP915854 HRT915854 HHX915854 GYB915854 GOF915854 GEJ915854 FUN915854 FKR915854 FAV915854 EQZ915854 EHD915854 DXH915854 DNL915854 DDP915854 CTT915854 CJX915854 CAB915854 BQF915854 BGJ915854 AWN915854 AMR915854 ACV915854 SZ915854 JD915854 H915855 WVP850318 WLT850318 WBX850318 VSB850318 VIF850318 UYJ850318 UON850318 UER850318 TUV850318 TKZ850318 TBD850318 SRH850318 SHL850318 RXP850318 RNT850318 RDX850318 QUB850318 QKF850318 QAJ850318 PQN850318 PGR850318 OWV850318 OMZ850318 ODD850318 NTH850318 NJL850318 MZP850318 MPT850318 MFX850318 LWB850318 LMF850318 LCJ850318 KSN850318 KIR850318 JYV850318 JOZ850318 JFD850318 IVH850318 ILL850318 IBP850318 HRT850318 HHX850318 GYB850318 GOF850318 GEJ850318 FUN850318 FKR850318 FAV850318 EQZ850318 EHD850318 DXH850318 DNL850318 DDP850318 CTT850318 CJX850318 CAB850318 BQF850318 BGJ850318 AWN850318 AMR850318 ACV850318 SZ850318 JD850318 H850319 WVP784782 WLT784782 WBX784782 VSB784782 VIF784782 UYJ784782 UON784782 UER784782 TUV784782 TKZ784782 TBD784782 SRH784782 SHL784782 RXP784782 RNT784782 RDX784782 QUB784782 QKF784782 QAJ784782 PQN784782 PGR784782 OWV784782 OMZ784782 ODD784782 NTH784782 NJL784782 MZP784782 MPT784782 MFX784782 LWB784782 LMF784782 LCJ784782 KSN784782 KIR784782 JYV784782 JOZ784782 JFD784782 IVH784782 ILL784782 IBP784782 HRT784782 HHX784782 GYB784782 GOF784782 GEJ784782 FUN784782 FKR784782 FAV784782 EQZ784782 EHD784782 DXH784782 DNL784782 DDP784782 CTT784782 CJX784782 CAB784782 BQF784782 BGJ784782 AWN784782 AMR784782 ACV784782 SZ784782 JD784782 H784783 WVP719246 WLT719246 WBX719246 VSB719246 VIF719246 UYJ719246 UON719246 UER719246 TUV719246 TKZ719246 TBD719246 SRH719246 SHL719246 RXP719246 RNT719246 RDX719246 QUB719246 QKF719246 QAJ719246 PQN719246 PGR719246 OWV719246 OMZ719246 ODD719246 NTH719246 NJL719246 MZP719246 MPT719246 MFX719246 LWB719246 LMF719246 LCJ719246 KSN719246 KIR719246 JYV719246 JOZ719246 JFD719246 IVH719246 ILL719246 IBP719246 HRT719246 HHX719246 GYB719246 GOF719246 GEJ719246 FUN719246 FKR719246 FAV719246 EQZ719246 EHD719246 DXH719246 DNL719246 DDP719246 CTT719246 CJX719246 CAB719246 BQF719246 BGJ719246 AWN719246 AMR719246 ACV719246 SZ719246 JD719246 H719247 WVP653710 WLT653710 WBX653710 VSB653710 VIF653710 UYJ653710 UON653710 UER653710 TUV653710 TKZ653710 TBD653710 SRH653710 SHL653710 RXP653710 RNT653710 RDX653710 QUB653710 QKF653710 QAJ653710 PQN653710 PGR653710 OWV653710 OMZ653710 ODD653710 NTH653710 NJL653710 MZP653710 MPT653710 MFX653710 LWB653710 LMF653710 LCJ653710 KSN653710 KIR653710 JYV653710 JOZ653710 JFD653710 IVH653710 ILL653710 IBP653710 HRT653710 HHX653710 GYB653710 GOF653710 GEJ653710 FUN653710 FKR653710 FAV653710 EQZ653710 EHD653710 DXH653710 DNL653710 DDP653710 CTT653710 CJX653710 CAB653710 BQF653710 BGJ653710 AWN653710 AMR653710 ACV653710 SZ653710 JD653710 H653711 WVP588174 WLT588174 WBX588174 VSB588174 VIF588174 UYJ588174 UON588174 UER588174 TUV588174 TKZ588174 TBD588174 SRH588174 SHL588174 RXP588174 RNT588174 RDX588174 QUB588174 QKF588174 QAJ588174 PQN588174 PGR588174 OWV588174 OMZ588174 ODD588174 NTH588174 NJL588174 MZP588174 MPT588174 MFX588174 LWB588174 LMF588174 LCJ588174 KSN588174 KIR588174 JYV588174 JOZ588174 JFD588174 IVH588174 ILL588174 IBP588174 HRT588174 HHX588174 GYB588174 GOF588174 GEJ588174 FUN588174 FKR588174 FAV588174 EQZ588174 EHD588174 DXH588174 DNL588174 DDP588174 CTT588174 CJX588174 CAB588174 BQF588174 BGJ588174 AWN588174 AMR588174 ACV588174 SZ588174 JD588174 H588175 WVP522638 WLT522638 WBX522638 VSB522638 VIF522638 UYJ522638 UON522638 UER522638 TUV522638 TKZ522638 TBD522638 SRH522638 SHL522638 RXP522638 RNT522638 RDX522638 QUB522638 QKF522638 QAJ522638 PQN522638 PGR522638 OWV522638 OMZ522638 ODD522638 NTH522638 NJL522638 MZP522638 MPT522638 MFX522638 LWB522638 LMF522638 LCJ522638 KSN522638 KIR522638 JYV522638 JOZ522638 JFD522638 IVH522638 ILL522638 IBP522638 HRT522638 HHX522638 GYB522638 GOF522638 GEJ522638 FUN522638 FKR522638 FAV522638 EQZ522638 EHD522638 DXH522638 DNL522638 DDP522638 CTT522638 CJX522638 CAB522638 BQF522638 BGJ522638 AWN522638 AMR522638 ACV522638 SZ522638 JD522638 H522639 WVP457102 WLT457102 WBX457102 VSB457102 VIF457102 UYJ457102 UON457102 UER457102 TUV457102 TKZ457102 TBD457102 SRH457102 SHL457102 RXP457102 RNT457102 RDX457102 QUB457102 QKF457102 QAJ457102 PQN457102 PGR457102 OWV457102 OMZ457102 ODD457102 NTH457102 NJL457102 MZP457102 MPT457102 MFX457102 LWB457102 LMF457102 LCJ457102 KSN457102 KIR457102 JYV457102 JOZ457102 JFD457102 IVH457102 ILL457102 IBP457102 HRT457102 HHX457102 GYB457102 GOF457102 GEJ457102 FUN457102 FKR457102 FAV457102 EQZ457102 EHD457102 DXH457102 DNL457102 DDP457102 CTT457102 CJX457102 CAB457102 BQF457102 BGJ457102 AWN457102 AMR457102 ACV457102 SZ457102 JD457102 H457103 WVP391566 WLT391566 WBX391566 VSB391566 VIF391566 UYJ391566 UON391566 UER391566 TUV391566 TKZ391566 TBD391566 SRH391566 SHL391566 RXP391566 RNT391566 RDX391566 QUB391566 QKF391566 QAJ391566 PQN391566 PGR391566 OWV391566 OMZ391566 ODD391566 NTH391566 NJL391566 MZP391566 MPT391566 MFX391566 LWB391566 LMF391566 LCJ391566 KSN391566 KIR391566 JYV391566 JOZ391566 JFD391566 IVH391566 ILL391566 IBP391566 HRT391566 HHX391566 GYB391566 GOF391566 GEJ391566 FUN391566 FKR391566 FAV391566 EQZ391566 EHD391566 DXH391566 DNL391566 DDP391566 CTT391566 CJX391566 CAB391566 BQF391566 BGJ391566 AWN391566 AMR391566 ACV391566 SZ391566 JD391566 H391567 WVP326030 WLT326030 WBX326030 VSB326030 VIF326030 UYJ326030 UON326030 UER326030 TUV326030 TKZ326030 TBD326030 SRH326030 SHL326030 RXP326030 RNT326030 RDX326030 QUB326030 QKF326030 QAJ326030 PQN326030 PGR326030 OWV326030 OMZ326030 ODD326030 NTH326030 NJL326030 MZP326030 MPT326030 MFX326030 LWB326030 LMF326030 LCJ326030 KSN326030 KIR326030 JYV326030 JOZ326030 JFD326030 IVH326030 ILL326030 IBP326030 HRT326030 HHX326030 GYB326030 GOF326030 GEJ326030 FUN326030 FKR326030 FAV326030 EQZ326030 EHD326030 DXH326030 DNL326030 DDP326030 CTT326030 CJX326030 CAB326030 BQF326030 BGJ326030 AWN326030 AMR326030 ACV326030 SZ326030 JD326030 H326031 WVP260494 WLT260494 WBX260494 VSB260494 VIF260494 UYJ260494 UON260494 UER260494 TUV260494 TKZ260494 TBD260494 SRH260494 SHL260494 RXP260494 RNT260494 RDX260494 QUB260494 QKF260494 QAJ260494 PQN260494 PGR260494 OWV260494 OMZ260494 ODD260494 NTH260494 NJL260494 MZP260494 MPT260494 MFX260494 LWB260494 LMF260494 LCJ260494 KSN260494 KIR260494 JYV260494 JOZ260494 JFD260494 IVH260494 ILL260494 IBP260494 HRT260494 HHX260494 GYB260494 GOF260494 GEJ260494 FUN260494 FKR260494 FAV260494 EQZ260494 EHD260494 DXH260494 DNL260494 DDP260494 CTT260494 CJX260494 CAB260494 BQF260494 BGJ260494 AWN260494 AMR260494 ACV260494 SZ260494 JD260494 H260495 WVP194958 WLT194958 WBX194958 VSB194958 VIF194958 UYJ194958 UON194958 UER194958 TUV194958 TKZ194958 TBD194958 SRH194958 SHL194958 RXP194958 RNT194958 RDX194958 QUB194958 QKF194958 QAJ194958 PQN194958 PGR194958 OWV194958 OMZ194958 ODD194958 NTH194958 NJL194958 MZP194958 MPT194958 MFX194958 LWB194958 LMF194958 LCJ194958 KSN194958 KIR194958 JYV194958 JOZ194958 JFD194958 IVH194958 ILL194958 IBP194958 HRT194958 HHX194958 GYB194958 GOF194958 GEJ194958 FUN194958 FKR194958 FAV194958 EQZ194958 EHD194958 DXH194958 DNL194958 DDP194958 CTT194958 CJX194958 CAB194958 BQF194958 BGJ194958 AWN194958 AMR194958 ACV194958 SZ194958 JD194958 H194959 WVP129422 WLT129422 WBX129422 VSB129422 VIF129422 UYJ129422 UON129422 UER129422 TUV129422 TKZ129422 TBD129422 SRH129422 SHL129422 RXP129422 RNT129422 RDX129422 QUB129422 QKF129422 QAJ129422 PQN129422 PGR129422 OWV129422 OMZ129422 ODD129422 NTH129422 NJL129422 MZP129422 MPT129422 MFX129422 LWB129422 LMF129422 LCJ129422 KSN129422 KIR129422 JYV129422 JOZ129422 JFD129422 IVH129422 ILL129422 IBP129422 HRT129422 HHX129422 GYB129422 GOF129422 GEJ129422 FUN129422 FKR129422 FAV129422 EQZ129422 EHD129422 DXH129422 DNL129422 DDP129422 CTT129422 CJX129422 CAB129422 BQF129422 BGJ129422 AWN129422 AMR129422 ACV129422 SZ129422 JD129422 H129423 WVP63886 WLT63886 WBX63886 VSB63886 VIF63886 UYJ63886 UON63886 UER63886 TUV63886 TKZ63886 TBD63886 SRH63886 SHL63886 RXP63886 RNT63886 RDX63886 QUB63886 QKF63886 QAJ63886 PQN63886 PGR63886 OWV63886 OMZ63886 ODD63886 NTH63886 NJL63886 MZP63886 MPT63886 MFX63886 LWB63886 LMF63886 LCJ63886 KSN63886 KIR63886 JYV63886 JOZ63886 JFD63886 IVH63886 ILL63886 IBP63886 HRT63886 HHX63886 GYB63886 GOF63886 GEJ63886 FUN63886 FKR63886 FAV63886 EQZ63886 EHD63886 DXH63886 DNL63886 DDP63886 CTT63886 CJX63886 CAB63886 BQF63886 BGJ63886 AWN63886 AMR63886 ACV63886 SZ63886 JD63886 H63887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xr:uid="{00000000-0002-0000-0300-00000A000000}">
      <formula1>$AA$114:$AA$198</formula1>
    </dataValidation>
    <dataValidation type="list" allowBlank="1" showInputMessage="1" showErrorMessage="1" sqref="H13:H15 WVP981387:WVP981389 WLT981387:WLT981389 WBX981387:WBX981389 VSB981387:VSB981389 VIF981387:VIF981389 UYJ981387:UYJ981389 UON981387:UON981389 UER981387:UER981389 TUV981387:TUV981389 TKZ981387:TKZ981389 TBD981387:TBD981389 SRH981387:SRH981389 SHL981387:SHL981389 RXP981387:RXP981389 RNT981387:RNT981389 RDX981387:RDX981389 QUB981387:QUB981389 QKF981387:QKF981389 QAJ981387:QAJ981389 PQN981387:PQN981389 PGR981387:PGR981389 OWV981387:OWV981389 OMZ981387:OMZ981389 ODD981387:ODD981389 NTH981387:NTH981389 NJL981387:NJL981389 MZP981387:MZP981389 MPT981387:MPT981389 MFX981387:MFX981389 LWB981387:LWB981389 LMF981387:LMF981389 LCJ981387:LCJ981389 KSN981387:KSN981389 KIR981387:KIR981389 JYV981387:JYV981389 JOZ981387:JOZ981389 JFD981387:JFD981389 IVH981387:IVH981389 ILL981387:ILL981389 IBP981387:IBP981389 HRT981387:HRT981389 HHX981387:HHX981389 GYB981387:GYB981389 GOF981387:GOF981389 GEJ981387:GEJ981389 FUN981387:FUN981389 FKR981387:FKR981389 FAV981387:FAV981389 EQZ981387:EQZ981389 EHD981387:EHD981389 DXH981387:DXH981389 DNL981387:DNL981389 DDP981387:DDP981389 CTT981387:CTT981389 CJX981387:CJX981389 CAB981387:CAB981389 BQF981387:BQF981389 BGJ981387:BGJ981389 AWN981387:AWN981389 AMR981387:AMR981389 ACV981387:ACV981389 SZ981387:SZ981389 JD981387:JD981389 H981388:H981390 WVP915851:WVP915853 WLT915851:WLT915853 WBX915851:WBX915853 VSB915851:VSB915853 VIF915851:VIF915853 UYJ915851:UYJ915853 UON915851:UON915853 UER915851:UER915853 TUV915851:TUV915853 TKZ915851:TKZ915853 TBD915851:TBD915853 SRH915851:SRH915853 SHL915851:SHL915853 RXP915851:RXP915853 RNT915851:RNT915853 RDX915851:RDX915853 QUB915851:QUB915853 QKF915851:QKF915853 QAJ915851:QAJ915853 PQN915851:PQN915853 PGR915851:PGR915853 OWV915851:OWV915853 OMZ915851:OMZ915853 ODD915851:ODD915853 NTH915851:NTH915853 NJL915851:NJL915853 MZP915851:MZP915853 MPT915851:MPT915853 MFX915851:MFX915853 LWB915851:LWB915853 LMF915851:LMF915853 LCJ915851:LCJ915853 KSN915851:KSN915853 KIR915851:KIR915853 JYV915851:JYV915853 JOZ915851:JOZ915853 JFD915851:JFD915853 IVH915851:IVH915853 ILL915851:ILL915853 IBP915851:IBP915853 HRT915851:HRT915853 HHX915851:HHX915853 GYB915851:GYB915853 GOF915851:GOF915853 GEJ915851:GEJ915853 FUN915851:FUN915853 FKR915851:FKR915853 FAV915851:FAV915853 EQZ915851:EQZ915853 EHD915851:EHD915853 DXH915851:DXH915853 DNL915851:DNL915853 DDP915851:DDP915853 CTT915851:CTT915853 CJX915851:CJX915853 CAB915851:CAB915853 BQF915851:BQF915853 BGJ915851:BGJ915853 AWN915851:AWN915853 AMR915851:AMR915853 ACV915851:ACV915853 SZ915851:SZ915853 JD915851:JD915853 H915852:H915854 WVP850315:WVP850317 WLT850315:WLT850317 WBX850315:WBX850317 VSB850315:VSB850317 VIF850315:VIF850317 UYJ850315:UYJ850317 UON850315:UON850317 UER850315:UER850317 TUV850315:TUV850317 TKZ850315:TKZ850317 TBD850315:TBD850317 SRH850315:SRH850317 SHL850315:SHL850317 RXP850315:RXP850317 RNT850315:RNT850317 RDX850315:RDX850317 QUB850315:QUB850317 QKF850315:QKF850317 QAJ850315:QAJ850317 PQN850315:PQN850317 PGR850315:PGR850317 OWV850315:OWV850317 OMZ850315:OMZ850317 ODD850315:ODD850317 NTH850315:NTH850317 NJL850315:NJL850317 MZP850315:MZP850317 MPT850315:MPT850317 MFX850315:MFX850317 LWB850315:LWB850317 LMF850315:LMF850317 LCJ850315:LCJ850317 KSN850315:KSN850317 KIR850315:KIR850317 JYV850315:JYV850317 JOZ850315:JOZ850317 JFD850315:JFD850317 IVH850315:IVH850317 ILL850315:ILL850317 IBP850315:IBP850317 HRT850315:HRT850317 HHX850315:HHX850317 GYB850315:GYB850317 GOF850315:GOF850317 GEJ850315:GEJ850317 FUN850315:FUN850317 FKR850315:FKR850317 FAV850315:FAV850317 EQZ850315:EQZ850317 EHD850315:EHD850317 DXH850315:DXH850317 DNL850315:DNL850317 DDP850315:DDP850317 CTT850315:CTT850317 CJX850315:CJX850317 CAB850315:CAB850317 BQF850315:BQF850317 BGJ850315:BGJ850317 AWN850315:AWN850317 AMR850315:AMR850317 ACV850315:ACV850317 SZ850315:SZ850317 JD850315:JD850317 H850316:H850318 WVP784779:WVP784781 WLT784779:WLT784781 WBX784779:WBX784781 VSB784779:VSB784781 VIF784779:VIF784781 UYJ784779:UYJ784781 UON784779:UON784781 UER784779:UER784781 TUV784779:TUV784781 TKZ784779:TKZ784781 TBD784779:TBD784781 SRH784779:SRH784781 SHL784779:SHL784781 RXP784779:RXP784781 RNT784779:RNT784781 RDX784779:RDX784781 QUB784779:QUB784781 QKF784779:QKF784781 QAJ784779:QAJ784781 PQN784779:PQN784781 PGR784779:PGR784781 OWV784779:OWV784781 OMZ784779:OMZ784781 ODD784779:ODD784781 NTH784779:NTH784781 NJL784779:NJL784781 MZP784779:MZP784781 MPT784779:MPT784781 MFX784779:MFX784781 LWB784779:LWB784781 LMF784779:LMF784781 LCJ784779:LCJ784781 KSN784779:KSN784781 KIR784779:KIR784781 JYV784779:JYV784781 JOZ784779:JOZ784781 JFD784779:JFD784781 IVH784779:IVH784781 ILL784779:ILL784781 IBP784779:IBP784781 HRT784779:HRT784781 HHX784779:HHX784781 GYB784779:GYB784781 GOF784779:GOF784781 GEJ784779:GEJ784781 FUN784779:FUN784781 FKR784779:FKR784781 FAV784779:FAV784781 EQZ784779:EQZ784781 EHD784779:EHD784781 DXH784779:DXH784781 DNL784779:DNL784781 DDP784779:DDP784781 CTT784779:CTT784781 CJX784779:CJX784781 CAB784779:CAB784781 BQF784779:BQF784781 BGJ784779:BGJ784781 AWN784779:AWN784781 AMR784779:AMR784781 ACV784779:ACV784781 SZ784779:SZ784781 JD784779:JD784781 H784780:H784782 WVP719243:WVP719245 WLT719243:WLT719245 WBX719243:WBX719245 VSB719243:VSB719245 VIF719243:VIF719245 UYJ719243:UYJ719245 UON719243:UON719245 UER719243:UER719245 TUV719243:TUV719245 TKZ719243:TKZ719245 TBD719243:TBD719245 SRH719243:SRH719245 SHL719243:SHL719245 RXP719243:RXP719245 RNT719243:RNT719245 RDX719243:RDX719245 QUB719243:QUB719245 QKF719243:QKF719245 QAJ719243:QAJ719245 PQN719243:PQN719245 PGR719243:PGR719245 OWV719243:OWV719245 OMZ719243:OMZ719245 ODD719243:ODD719245 NTH719243:NTH719245 NJL719243:NJL719245 MZP719243:MZP719245 MPT719243:MPT719245 MFX719243:MFX719245 LWB719243:LWB719245 LMF719243:LMF719245 LCJ719243:LCJ719245 KSN719243:KSN719245 KIR719243:KIR719245 JYV719243:JYV719245 JOZ719243:JOZ719245 JFD719243:JFD719245 IVH719243:IVH719245 ILL719243:ILL719245 IBP719243:IBP719245 HRT719243:HRT719245 HHX719243:HHX719245 GYB719243:GYB719245 GOF719243:GOF719245 GEJ719243:GEJ719245 FUN719243:FUN719245 FKR719243:FKR719245 FAV719243:FAV719245 EQZ719243:EQZ719245 EHD719243:EHD719245 DXH719243:DXH719245 DNL719243:DNL719245 DDP719243:DDP719245 CTT719243:CTT719245 CJX719243:CJX719245 CAB719243:CAB719245 BQF719243:BQF719245 BGJ719243:BGJ719245 AWN719243:AWN719245 AMR719243:AMR719245 ACV719243:ACV719245 SZ719243:SZ719245 JD719243:JD719245 H719244:H719246 WVP653707:WVP653709 WLT653707:WLT653709 WBX653707:WBX653709 VSB653707:VSB653709 VIF653707:VIF653709 UYJ653707:UYJ653709 UON653707:UON653709 UER653707:UER653709 TUV653707:TUV653709 TKZ653707:TKZ653709 TBD653707:TBD653709 SRH653707:SRH653709 SHL653707:SHL653709 RXP653707:RXP653709 RNT653707:RNT653709 RDX653707:RDX653709 QUB653707:QUB653709 QKF653707:QKF653709 QAJ653707:QAJ653709 PQN653707:PQN653709 PGR653707:PGR653709 OWV653707:OWV653709 OMZ653707:OMZ653709 ODD653707:ODD653709 NTH653707:NTH653709 NJL653707:NJL653709 MZP653707:MZP653709 MPT653707:MPT653709 MFX653707:MFX653709 LWB653707:LWB653709 LMF653707:LMF653709 LCJ653707:LCJ653709 KSN653707:KSN653709 KIR653707:KIR653709 JYV653707:JYV653709 JOZ653707:JOZ653709 JFD653707:JFD653709 IVH653707:IVH653709 ILL653707:ILL653709 IBP653707:IBP653709 HRT653707:HRT653709 HHX653707:HHX653709 GYB653707:GYB653709 GOF653707:GOF653709 GEJ653707:GEJ653709 FUN653707:FUN653709 FKR653707:FKR653709 FAV653707:FAV653709 EQZ653707:EQZ653709 EHD653707:EHD653709 DXH653707:DXH653709 DNL653707:DNL653709 DDP653707:DDP653709 CTT653707:CTT653709 CJX653707:CJX653709 CAB653707:CAB653709 BQF653707:BQF653709 BGJ653707:BGJ653709 AWN653707:AWN653709 AMR653707:AMR653709 ACV653707:ACV653709 SZ653707:SZ653709 JD653707:JD653709 H653708:H653710 WVP588171:WVP588173 WLT588171:WLT588173 WBX588171:WBX588173 VSB588171:VSB588173 VIF588171:VIF588173 UYJ588171:UYJ588173 UON588171:UON588173 UER588171:UER588173 TUV588171:TUV588173 TKZ588171:TKZ588173 TBD588171:TBD588173 SRH588171:SRH588173 SHL588171:SHL588173 RXP588171:RXP588173 RNT588171:RNT588173 RDX588171:RDX588173 QUB588171:QUB588173 QKF588171:QKF588173 QAJ588171:QAJ588173 PQN588171:PQN588173 PGR588171:PGR588173 OWV588171:OWV588173 OMZ588171:OMZ588173 ODD588171:ODD588173 NTH588171:NTH588173 NJL588171:NJL588173 MZP588171:MZP588173 MPT588171:MPT588173 MFX588171:MFX588173 LWB588171:LWB588173 LMF588171:LMF588173 LCJ588171:LCJ588173 KSN588171:KSN588173 KIR588171:KIR588173 JYV588171:JYV588173 JOZ588171:JOZ588173 JFD588171:JFD588173 IVH588171:IVH588173 ILL588171:ILL588173 IBP588171:IBP588173 HRT588171:HRT588173 HHX588171:HHX588173 GYB588171:GYB588173 GOF588171:GOF588173 GEJ588171:GEJ588173 FUN588171:FUN588173 FKR588171:FKR588173 FAV588171:FAV588173 EQZ588171:EQZ588173 EHD588171:EHD588173 DXH588171:DXH588173 DNL588171:DNL588173 DDP588171:DDP588173 CTT588171:CTT588173 CJX588171:CJX588173 CAB588171:CAB588173 BQF588171:BQF588173 BGJ588171:BGJ588173 AWN588171:AWN588173 AMR588171:AMR588173 ACV588171:ACV588173 SZ588171:SZ588173 JD588171:JD588173 H588172:H588174 WVP522635:WVP522637 WLT522635:WLT522637 WBX522635:WBX522637 VSB522635:VSB522637 VIF522635:VIF522637 UYJ522635:UYJ522637 UON522635:UON522637 UER522635:UER522637 TUV522635:TUV522637 TKZ522635:TKZ522637 TBD522635:TBD522637 SRH522635:SRH522637 SHL522635:SHL522637 RXP522635:RXP522637 RNT522635:RNT522637 RDX522635:RDX522637 QUB522635:QUB522637 QKF522635:QKF522637 QAJ522635:QAJ522637 PQN522635:PQN522637 PGR522635:PGR522637 OWV522635:OWV522637 OMZ522635:OMZ522637 ODD522635:ODD522637 NTH522635:NTH522637 NJL522635:NJL522637 MZP522635:MZP522637 MPT522635:MPT522637 MFX522635:MFX522637 LWB522635:LWB522637 LMF522635:LMF522637 LCJ522635:LCJ522637 KSN522635:KSN522637 KIR522635:KIR522637 JYV522635:JYV522637 JOZ522635:JOZ522637 JFD522635:JFD522637 IVH522635:IVH522637 ILL522635:ILL522637 IBP522635:IBP522637 HRT522635:HRT522637 HHX522635:HHX522637 GYB522635:GYB522637 GOF522635:GOF522637 GEJ522635:GEJ522637 FUN522635:FUN522637 FKR522635:FKR522637 FAV522635:FAV522637 EQZ522635:EQZ522637 EHD522635:EHD522637 DXH522635:DXH522637 DNL522635:DNL522637 DDP522635:DDP522637 CTT522635:CTT522637 CJX522635:CJX522637 CAB522635:CAB522637 BQF522635:BQF522637 BGJ522635:BGJ522637 AWN522635:AWN522637 AMR522635:AMR522637 ACV522635:ACV522637 SZ522635:SZ522637 JD522635:JD522637 H522636:H522638 WVP457099:WVP457101 WLT457099:WLT457101 WBX457099:WBX457101 VSB457099:VSB457101 VIF457099:VIF457101 UYJ457099:UYJ457101 UON457099:UON457101 UER457099:UER457101 TUV457099:TUV457101 TKZ457099:TKZ457101 TBD457099:TBD457101 SRH457099:SRH457101 SHL457099:SHL457101 RXP457099:RXP457101 RNT457099:RNT457101 RDX457099:RDX457101 QUB457099:QUB457101 QKF457099:QKF457101 QAJ457099:QAJ457101 PQN457099:PQN457101 PGR457099:PGR457101 OWV457099:OWV457101 OMZ457099:OMZ457101 ODD457099:ODD457101 NTH457099:NTH457101 NJL457099:NJL457101 MZP457099:MZP457101 MPT457099:MPT457101 MFX457099:MFX457101 LWB457099:LWB457101 LMF457099:LMF457101 LCJ457099:LCJ457101 KSN457099:KSN457101 KIR457099:KIR457101 JYV457099:JYV457101 JOZ457099:JOZ457101 JFD457099:JFD457101 IVH457099:IVH457101 ILL457099:ILL457101 IBP457099:IBP457101 HRT457099:HRT457101 HHX457099:HHX457101 GYB457099:GYB457101 GOF457099:GOF457101 GEJ457099:GEJ457101 FUN457099:FUN457101 FKR457099:FKR457101 FAV457099:FAV457101 EQZ457099:EQZ457101 EHD457099:EHD457101 DXH457099:DXH457101 DNL457099:DNL457101 DDP457099:DDP457101 CTT457099:CTT457101 CJX457099:CJX457101 CAB457099:CAB457101 BQF457099:BQF457101 BGJ457099:BGJ457101 AWN457099:AWN457101 AMR457099:AMR457101 ACV457099:ACV457101 SZ457099:SZ457101 JD457099:JD457101 H457100:H457102 WVP391563:WVP391565 WLT391563:WLT391565 WBX391563:WBX391565 VSB391563:VSB391565 VIF391563:VIF391565 UYJ391563:UYJ391565 UON391563:UON391565 UER391563:UER391565 TUV391563:TUV391565 TKZ391563:TKZ391565 TBD391563:TBD391565 SRH391563:SRH391565 SHL391563:SHL391565 RXP391563:RXP391565 RNT391563:RNT391565 RDX391563:RDX391565 QUB391563:QUB391565 QKF391563:QKF391565 QAJ391563:QAJ391565 PQN391563:PQN391565 PGR391563:PGR391565 OWV391563:OWV391565 OMZ391563:OMZ391565 ODD391563:ODD391565 NTH391563:NTH391565 NJL391563:NJL391565 MZP391563:MZP391565 MPT391563:MPT391565 MFX391563:MFX391565 LWB391563:LWB391565 LMF391563:LMF391565 LCJ391563:LCJ391565 KSN391563:KSN391565 KIR391563:KIR391565 JYV391563:JYV391565 JOZ391563:JOZ391565 JFD391563:JFD391565 IVH391563:IVH391565 ILL391563:ILL391565 IBP391563:IBP391565 HRT391563:HRT391565 HHX391563:HHX391565 GYB391563:GYB391565 GOF391563:GOF391565 GEJ391563:GEJ391565 FUN391563:FUN391565 FKR391563:FKR391565 FAV391563:FAV391565 EQZ391563:EQZ391565 EHD391563:EHD391565 DXH391563:DXH391565 DNL391563:DNL391565 DDP391563:DDP391565 CTT391563:CTT391565 CJX391563:CJX391565 CAB391563:CAB391565 BQF391563:BQF391565 BGJ391563:BGJ391565 AWN391563:AWN391565 AMR391563:AMR391565 ACV391563:ACV391565 SZ391563:SZ391565 JD391563:JD391565 H391564:H391566 WVP326027:WVP326029 WLT326027:WLT326029 WBX326027:WBX326029 VSB326027:VSB326029 VIF326027:VIF326029 UYJ326027:UYJ326029 UON326027:UON326029 UER326027:UER326029 TUV326027:TUV326029 TKZ326027:TKZ326029 TBD326027:TBD326029 SRH326027:SRH326029 SHL326027:SHL326029 RXP326027:RXP326029 RNT326027:RNT326029 RDX326027:RDX326029 QUB326027:QUB326029 QKF326027:QKF326029 QAJ326027:QAJ326029 PQN326027:PQN326029 PGR326027:PGR326029 OWV326027:OWV326029 OMZ326027:OMZ326029 ODD326027:ODD326029 NTH326027:NTH326029 NJL326027:NJL326029 MZP326027:MZP326029 MPT326027:MPT326029 MFX326027:MFX326029 LWB326027:LWB326029 LMF326027:LMF326029 LCJ326027:LCJ326029 KSN326027:KSN326029 KIR326027:KIR326029 JYV326027:JYV326029 JOZ326027:JOZ326029 JFD326027:JFD326029 IVH326027:IVH326029 ILL326027:ILL326029 IBP326027:IBP326029 HRT326027:HRT326029 HHX326027:HHX326029 GYB326027:GYB326029 GOF326027:GOF326029 GEJ326027:GEJ326029 FUN326027:FUN326029 FKR326027:FKR326029 FAV326027:FAV326029 EQZ326027:EQZ326029 EHD326027:EHD326029 DXH326027:DXH326029 DNL326027:DNL326029 DDP326027:DDP326029 CTT326027:CTT326029 CJX326027:CJX326029 CAB326027:CAB326029 BQF326027:BQF326029 BGJ326027:BGJ326029 AWN326027:AWN326029 AMR326027:AMR326029 ACV326027:ACV326029 SZ326027:SZ326029 JD326027:JD326029 H326028:H326030 WVP260491:WVP260493 WLT260491:WLT260493 WBX260491:WBX260493 VSB260491:VSB260493 VIF260491:VIF260493 UYJ260491:UYJ260493 UON260491:UON260493 UER260491:UER260493 TUV260491:TUV260493 TKZ260491:TKZ260493 TBD260491:TBD260493 SRH260491:SRH260493 SHL260491:SHL260493 RXP260491:RXP260493 RNT260491:RNT260493 RDX260491:RDX260493 QUB260491:QUB260493 QKF260491:QKF260493 QAJ260491:QAJ260493 PQN260491:PQN260493 PGR260491:PGR260493 OWV260491:OWV260493 OMZ260491:OMZ260493 ODD260491:ODD260493 NTH260491:NTH260493 NJL260491:NJL260493 MZP260491:MZP260493 MPT260491:MPT260493 MFX260491:MFX260493 LWB260491:LWB260493 LMF260491:LMF260493 LCJ260491:LCJ260493 KSN260491:KSN260493 KIR260491:KIR260493 JYV260491:JYV260493 JOZ260491:JOZ260493 JFD260491:JFD260493 IVH260491:IVH260493 ILL260491:ILL260493 IBP260491:IBP260493 HRT260491:HRT260493 HHX260491:HHX260493 GYB260491:GYB260493 GOF260491:GOF260493 GEJ260491:GEJ260493 FUN260491:FUN260493 FKR260491:FKR260493 FAV260491:FAV260493 EQZ260491:EQZ260493 EHD260491:EHD260493 DXH260491:DXH260493 DNL260491:DNL260493 DDP260491:DDP260493 CTT260491:CTT260493 CJX260491:CJX260493 CAB260491:CAB260493 BQF260491:BQF260493 BGJ260491:BGJ260493 AWN260491:AWN260493 AMR260491:AMR260493 ACV260491:ACV260493 SZ260491:SZ260493 JD260491:JD260493 H260492:H260494 WVP194955:WVP194957 WLT194955:WLT194957 WBX194955:WBX194957 VSB194955:VSB194957 VIF194955:VIF194957 UYJ194955:UYJ194957 UON194955:UON194957 UER194955:UER194957 TUV194955:TUV194957 TKZ194955:TKZ194957 TBD194955:TBD194957 SRH194955:SRH194957 SHL194955:SHL194957 RXP194955:RXP194957 RNT194955:RNT194957 RDX194955:RDX194957 QUB194955:QUB194957 QKF194955:QKF194957 QAJ194955:QAJ194957 PQN194955:PQN194957 PGR194955:PGR194957 OWV194955:OWV194957 OMZ194955:OMZ194957 ODD194955:ODD194957 NTH194955:NTH194957 NJL194955:NJL194957 MZP194955:MZP194957 MPT194955:MPT194957 MFX194955:MFX194957 LWB194955:LWB194957 LMF194955:LMF194957 LCJ194955:LCJ194957 KSN194955:KSN194957 KIR194955:KIR194957 JYV194955:JYV194957 JOZ194955:JOZ194957 JFD194955:JFD194957 IVH194955:IVH194957 ILL194955:ILL194957 IBP194955:IBP194957 HRT194955:HRT194957 HHX194955:HHX194957 GYB194955:GYB194957 GOF194955:GOF194957 GEJ194955:GEJ194957 FUN194955:FUN194957 FKR194955:FKR194957 FAV194955:FAV194957 EQZ194955:EQZ194957 EHD194955:EHD194957 DXH194955:DXH194957 DNL194955:DNL194957 DDP194955:DDP194957 CTT194955:CTT194957 CJX194955:CJX194957 CAB194955:CAB194957 BQF194955:BQF194957 BGJ194955:BGJ194957 AWN194955:AWN194957 AMR194955:AMR194957 ACV194955:ACV194957 SZ194955:SZ194957 JD194955:JD194957 H194956:H194958 WVP129419:WVP129421 WLT129419:WLT129421 WBX129419:WBX129421 VSB129419:VSB129421 VIF129419:VIF129421 UYJ129419:UYJ129421 UON129419:UON129421 UER129419:UER129421 TUV129419:TUV129421 TKZ129419:TKZ129421 TBD129419:TBD129421 SRH129419:SRH129421 SHL129419:SHL129421 RXP129419:RXP129421 RNT129419:RNT129421 RDX129419:RDX129421 QUB129419:QUB129421 QKF129419:QKF129421 QAJ129419:QAJ129421 PQN129419:PQN129421 PGR129419:PGR129421 OWV129419:OWV129421 OMZ129419:OMZ129421 ODD129419:ODD129421 NTH129419:NTH129421 NJL129419:NJL129421 MZP129419:MZP129421 MPT129419:MPT129421 MFX129419:MFX129421 LWB129419:LWB129421 LMF129419:LMF129421 LCJ129419:LCJ129421 KSN129419:KSN129421 KIR129419:KIR129421 JYV129419:JYV129421 JOZ129419:JOZ129421 JFD129419:JFD129421 IVH129419:IVH129421 ILL129419:ILL129421 IBP129419:IBP129421 HRT129419:HRT129421 HHX129419:HHX129421 GYB129419:GYB129421 GOF129419:GOF129421 GEJ129419:GEJ129421 FUN129419:FUN129421 FKR129419:FKR129421 FAV129419:FAV129421 EQZ129419:EQZ129421 EHD129419:EHD129421 DXH129419:DXH129421 DNL129419:DNL129421 DDP129419:DDP129421 CTT129419:CTT129421 CJX129419:CJX129421 CAB129419:CAB129421 BQF129419:BQF129421 BGJ129419:BGJ129421 AWN129419:AWN129421 AMR129419:AMR129421 ACV129419:ACV129421 SZ129419:SZ129421 JD129419:JD129421 H129420:H129422 WVP63883:WVP63885 WLT63883:WLT63885 WBX63883:WBX63885 VSB63883:VSB63885 VIF63883:VIF63885 UYJ63883:UYJ63885 UON63883:UON63885 UER63883:UER63885 TUV63883:TUV63885 TKZ63883:TKZ63885 TBD63883:TBD63885 SRH63883:SRH63885 SHL63883:SHL63885 RXP63883:RXP63885 RNT63883:RNT63885 RDX63883:RDX63885 QUB63883:QUB63885 QKF63883:QKF63885 QAJ63883:QAJ63885 PQN63883:PQN63885 PGR63883:PGR63885 OWV63883:OWV63885 OMZ63883:OMZ63885 ODD63883:ODD63885 NTH63883:NTH63885 NJL63883:NJL63885 MZP63883:MZP63885 MPT63883:MPT63885 MFX63883:MFX63885 LWB63883:LWB63885 LMF63883:LMF63885 LCJ63883:LCJ63885 KSN63883:KSN63885 KIR63883:KIR63885 JYV63883:JYV63885 JOZ63883:JOZ63885 JFD63883:JFD63885 IVH63883:IVH63885 ILL63883:ILL63885 IBP63883:IBP63885 HRT63883:HRT63885 HHX63883:HHX63885 GYB63883:GYB63885 GOF63883:GOF63885 GEJ63883:GEJ63885 FUN63883:FUN63885 FKR63883:FKR63885 FAV63883:FAV63885 EQZ63883:EQZ63885 EHD63883:EHD63885 DXH63883:DXH63885 DNL63883:DNL63885 DDP63883:DDP63885 CTT63883:CTT63885 CJX63883:CJX63885 CAB63883:CAB63885 BQF63883:BQF63885 BGJ63883:BGJ63885 AWN63883:AWN63885 AMR63883:AMR63885 ACV63883:ACV63885 SZ63883:SZ63885 JD63883:JD63885 H63884:H63886 WVP13:WVP15 WLT13:WLT15 WBX13:WBX15 VSB13:VSB15 VIF13:VIF15 UYJ13:UYJ15 UON13:UON15 UER13:UER15 TUV13:TUV15 TKZ13:TKZ15 TBD13:TBD15 SRH13:SRH15 SHL13:SHL15 RXP13:RXP15 RNT13:RNT15 RDX13:RDX15 QUB13:QUB15 QKF13:QKF15 QAJ13:QAJ15 PQN13:PQN15 PGR13:PGR15 OWV13:OWV15 OMZ13:OMZ15 ODD13:ODD15 NTH13:NTH15 NJL13:NJL15 MZP13:MZP15 MPT13:MPT15 MFX13:MFX15 LWB13:LWB15 LMF13:LMF15 LCJ13:LCJ15 KSN13:KSN15 KIR13:KIR15 JYV13:JYV15 JOZ13:JOZ15 JFD13:JFD15 IVH13:IVH15 ILL13:ILL15 IBP13:IBP15 HRT13:HRT15 HHX13:HHX15 GYB13:GYB15 GOF13:GOF15 GEJ13:GEJ15 FUN13:FUN15 FKR13:FKR15 FAV13:FAV15 EQZ13:EQZ15 EHD13:EHD15 DXH13:DXH15 DNL13:DNL15 DDP13:DDP15 CTT13:CTT15 CJX13:CJX15 CAB13:CAB15 BQF13:BQF15 BGJ13:BGJ15 AWN13:AWN15 AMR13:AMR15 ACV13:ACV15 SZ13:SZ15 JD13:JD15" xr:uid="{00000000-0002-0000-0300-00000B000000}">
      <formula1>$S$114:$S$199</formula1>
    </dataValidation>
    <dataValidation type="list" allowBlank="1" showInputMessage="1" showErrorMessage="1" sqref="WCR981385 VSV981385 VIZ981385 UZD981385 UPH981385 UFL981385 TVP981385 TLT981385 TBX981385 SSB981385 SIF981385 RYJ981385 RON981385 RER981385 QUV981385 QKZ981385 QBD981385 PRH981385 PHL981385 OXP981385 ONT981385 ODX981385 NUB981385 NKF981385 NAJ981385 MQN981385 MGR981385 LWV981385 LMZ981385 LDD981385 KTH981385 KJL981385 JZP981385 JPT981385 JFX981385 IWB981385 IMF981385 ICJ981385 HSN981385 HIR981385 GYV981385 GOZ981385 GFD981385 FVH981385 FLL981385 FBP981385 ERT981385 EHX981385 DYB981385 DOF981385 DEJ981385 CUN981385 CKR981385 CAV981385 BQZ981385 BHD981385 AXH981385 ANL981385 ADP981385 TT981385 JX981385 AB981385 WWJ915849 WMN915849 WCR915849 VSV915849 VIZ915849 UZD915849 UPH915849 UFL915849 TVP915849 TLT915849 TBX915849 SSB915849 SIF915849 RYJ915849 RON915849 RER915849 QUV915849 QKZ915849 QBD915849 PRH915849 PHL915849 OXP915849 ONT915849 ODX915849 NUB915849 NKF915849 NAJ915849 MQN915849 MGR915849 LWV915849 LMZ915849 LDD915849 KTH915849 KJL915849 JZP915849 JPT915849 JFX915849 IWB915849 IMF915849 ICJ915849 HSN915849 HIR915849 GYV915849 GOZ915849 GFD915849 FVH915849 FLL915849 FBP915849 ERT915849 EHX915849 DYB915849 DOF915849 DEJ915849 CUN915849 CKR915849 CAV915849 BQZ915849 BHD915849 AXH915849 ANL915849 ADP915849 TT915849 JX915849 AB915849 WWJ850313 WMN850313 WCR850313 VSV850313 VIZ850313 UZD850313 UPH850313 UFL850313 TVP850313 TLT850313 TBX850313 SSB850313 SIF850313 RYJ850313 RON850313 RER850313 QUV850313 QKZ850313 QBD850313 PRH850313 PHL850313 OXP850313 ONT850313 ODX850313 NUB850313 NKF850313 NAJ850313 MQN850313 MGR850313 LWV850313 LMZ850313 LDD850313 KTH850313 KJL850313 JZP850313 JPT850313 JFX850313 IWB850313 IMF850313 ICJ850313 HSN850313 HIR850313 GYV850313 GOZ850313 GFD850313 FVH850313 FLL850313 FBP850313 ERT850313 EHX850313 DYB850313 DOF850313 DEJ850313 CUN850313 CKR850313 CAV850313 BQZ850313 BHD850313 AXH850313 ANL850313 ADP850313 TT850313 JX850313 AB850313 WWJ784777 WMN784777 WCR784777 VSV784777 VIZ784777 UZD784777 UPH784777 UFL784777 TVP784777 TLT784777 TBX784777 SSB784777 SIF784777 RYJ784777 RON784777 RER784777 QUV784777 QKZ784777 QBD784777 PRH784777 PHL784777 OXP784777 ONT784777 ODX784777 NUB784777 NKF784777 NAJ784777 MQN784777 MGR784777 LWV784777 LMZ784777 LDD784777 KTH784777 KJL784777 JZP784777 JPT784777 JFX784777 IWB784777 IMF784777 ICJ784777 HSN784777 HIR784777 GYV784777 GOZ784777 GFD784777 FVH784777 FLL784777 FBP784777 ERT784777 EHX784777 DYB784777 DOF784777 DEJ784777 CUN784777 CKR784777 CAV784777 BQZ784777 BHD784777 AXH784777 ANL784777 ADP784777 TT784777 JX784777 AB784777 WWJ719241 WMN719241 WCR719241 VSV719241 VIZ719241 UZD719241 UPH719241 UFL719241 TVP719241 TLT719241 TBX719241 SSB719241 SIF719241 RYJ719241 RON719241 RER719241 QUV719241 QKZ719241 QBD719241 PRH719241 PHL719241 OXP719241 ONT719241 ODX719241 NUB719241 NKF719241 NAJ719241 MQN719241 MGR719241 LWV719241 LMZ719241 LDD719241 KTH719241 KJL719241 JZP719241 JPT719241 JFX719241 IWB719241 IMF719241 ICJ719241 HSN719241 HIR719241 GYV719241 GOZ719241 GFD719241 FVH719241 FLL719241 FBP719241 ERT719241 EHX719241 DYB719241 DOF719241 DEJ719241 CUN719241 CKR719241 CAV719241 BQZ719241 BHD719241 AXH719241 ANL719241 ADP719241 TT719241 JX719241 AB719241 WWJ653705 WMN653705 WCR653705 VSV653705 VIZ653705 UZD653705 UPH653705 UFL653705 TVP653705 TLT653705 TBX653705 SSB653705 SIF653705 RYJ653705 RON653705 RER653705 QUV653705 QKZ653705 QBD653705 PRH653705 PHL653705 OXP653705 ONT653705 ODX653705 NUB653705 NKF653705 NAJ653705 MQN653705 MGR653705 LWV653705 LMZ653705 LDD653705 KTH653705 KJL653705 JZP653705 JPT653705 JFX653705 IWB653705 IMF653705 ICJ653705 HSN653705 HIR653705 GYV653705 GOZ653705 GFD653705 FVH653705 FLL653705 FBP653705 ERT653705 EHX653705 DYB653705 DOF653705 DEJ653705 CUN653705 CKR653705 CAV653705 BQZ653705 BHD653705 AXH653705 ANL653705 ADP653705 TT653705 JX653705 AB653705 WWJ588169 WMN588169 WCR588169 VSV588169 VIZ588169 UZD588169 UPH588169 UFL588169 TVP588169 TLT588169 TBX588169 SSB588169 SIF588169 RYJ588169 RON588169 RER588169 QUV588169 QKZ588169 QBD588169 PRH588169 PHL588169 OXP588169 ONT588169 ODX588169 NUB588169 NKF588169 NAJ588169 MQN588169 MGR588169 LWV588169 LMZ588169 LDD588169 KTH588169 KJL588169 JZP588169 JPT588169 JFX588169 IWB588169 IMF588169 ICJ588169 HSN588169 HIR588169 GYV588169 GOZ588169 GFD588169 FVH588169 FLL588169 FBP588169 ERT588169 EHX588169 DYB588169 DOF588169 DEJ588169 CUN588169 CKR588169 CAV588169 BQZ588169 BHD588169 AXH588169 ANL588169 ADP588169 TT588169 JX588169 AB588169 WWJ522633 WMN522633 WCR522633 VSV522633 VIZ522633 UZD522633 UPH522633 UFL522633 TVP522633 TLT522633 TBX522633 SSB522633 SIF522633 RYJ522633 RON522633 RER522633 QUV522633 QKZ522633 QBD522633 PRH522633 PHL522633 OXP522633 ONT522633 ODX522633 NUB522633 NKF522633 NAJ522633 MQN522633 MGR522633 LWV522633 LMZ522633 LDD522633 KTH522633 KJL522633 JZP522633 JPT522633 JFX522633 IWB522633 IMF522633 ICJ522633 HSN522633 HIR522633 GYV522633 GOZ522633 GFD522633 FVH522633 FLL522633 FBP522633 ERT522633 EHX522633 DYB522633 DOF522633 DEJ522633 CUN522633 CKR522633 CAV522633 BQZ522633 BHD522633 AXH522633 ANL522633 ADP522633 TT522633 JX522633 AB522633 WWJ457097 WMN457097 WCR457097 VSV457097 VIZ457097 UZD457097 UPH457097 UFL457097 TVP457097 TLT457097 TBX457097 SSB457097 SIF457097 RYJ457097 RON457097 RER457097 QUV457097 QKZ457097 QBD457097 PRH457097 PHL457097 OXP457097 ONT457097 ODX457097 NUB457097 NKF457097 NAJ457097 MQN457097 MGR457097 LWV457097 LMZ457097 LDD457097 KTH457097 KJL457097 JZP457097 JPT457097 JFX457097 IWB457097 IMF457097 ICJ457097 HSN457097 HIR457097 GYV457097 GOZ457097 GFD457097 FVH457097 FLL457097 FBP457097 ERT457097 EHX457097 DYB457097 DOF457097 DEJ457097 CUN457097 CKR457097 CAV457097 BQZ457097 BHD457097 AXH457097 ANL457097 ADP457097 TT457097 JX457097 AB457097 WWJ391561 WMN391561 WCR391561 VSV391561 VIZ391561 UZD391561 UPH391561 UFL391561 TVP391561 TLT391561 TBX391561 SSB391561 SIF391561 RYJ391561 RON391561 RER391561 QUV391561 QKZ391561 QBD391561 PRH391561 PHL391561 OXP391561 ONT391561 ODX391561 NUB391561 NKF391561 NAJ391561 MQN391561 MGR391561 LWV391561 LMZ391561 LDD391561 KTH391561 KJL391561 JZP391561 JPT391561 JFX391561 IWB391561 IMF391561 ICJ391561 HSN391561 HIR391561 GYV391561 GOZ391561 GFD391561 FVH391561 FLL391561 FBP391561 ERT391561 EHX391561 DYB391561 DOF391561 DEJ391561 CUN391561 CKR391561 CAV391561 BQZ391561 BHD391561 AXH391561 ANL391561 ADP391561 TT391561 JX391561 AB391561 WWJ326025 WMN326025 WCR326025 VSV326025 VIZ326025 UZD326025 UPH326025 UFL326025 TVP326025 TLT326025 TBX326025 SSB326025 SIF326025 RYJ326025 RON326025 RER326025 QUV326025 QKZ326025 QBD326025 PRH326025 PHL326025 OXP326025 ONT326025 ODX326025 NUB326025 NKF326025 NAJ326025 MQN326025 MGR326025 LWV326025 LMZ326025 LDD326025 KTH326025 KJL326025 JZP326025 JPT326025 JFX326025 IWB326025 IMF326025 ICJ326025 HSN326025 HIR326025 GYV326025 GOZ326025 GFD326025 FVH326025 FLL326025 FBP326025 ERT326025 EHX326025 DYB326025 DOF326025 DEJ326025 CUN326025 CKR326025 CAV326025 BQZ326025 BHD326025 AXH326025 ANL326025 ADP326025 TT326025 JX326025 AB326025 WWJ260489 WMN260489 WCR260489 VSV260489 VIZ260489 UZD260489 UPH260489 UFL260489 TVP260489 TLT260489 TBX260489 SSB260489 SIF260489 RYJ260489 RON260489 RER260489 QUV260489 QKZ260489 QBD260489 PRH260489 PHL260489 OXP260489 ONT260489 ODX260489 NUB260489 NKF260489 NAJ260489 MQN260489 MGR260489 LWV260489 LMZ260489 LDD260489 KTH260489 KJL260489 JZP260489 JPT260489 JFX260489 IWB260489 IMF260489 ICJ260489 HSN260489 HIR260489 GYV260489 GOZ260489 GFD260489 FVH260489 FLL260489 FBP260489 ERT260489 EHX260489 DYB260489 DOF260489 DEJ260489 CUN260489 CKR260489 CAV260489 BQZ260489 BHD260489 AXH260489 ANL260489 ADP260489 TT260489 JX260489 AB260489 WWJ194953 WMN194953 WCR194953 VSV194953 VIZ194953 UZD194953 UPH194953 UFL194953 TVP194953 TLT194953 TBX194953 SSB194953 SIF194953 RYJ194953 RON194953 RER194953 QUV194953 QKZ194953 QBD194953 PRH194953 PHL194953 OXP194953 ONT194953 ODX194953 NUB194953 NKF194953 NAJ194953 MQN194953 MGR194953 LWV194953 LMZ194953 LDD194953 KTH194953 KJL194953 JZP194953 JPT194953 JFX194953 IWB194953 IMF194953 ICJ194953 HSN194953 HIR194953 GYV194953 GOZ194953 GFD194953 FVH194953 FLL194953 FBP194953 ERT194953 EHX194953 DYB194953 DOF194953 DEJ194953 CUN194953 CKR194953 CAV194953 BQZ194953 BHD194953 AXH194953 ANL194953 ADP194953 TT194953 JX194953 AB194953 WWJ129417 WMN129417 WCR129417 VSV129417 VIZ129417 UZD129417 UPH129417 UFL129417 TVP129417 TLT129417 TBX129417 SSB129417 SIF129417 RYJ129417 RON129417 RER129417 QUV129417 QKZ129417 QBD129417 PRH129417 PHL129417 OXP129417 ONT129417 ODX129417 NUB129417 NKF129417 NAJ129417 MQN129417 MGR129417 LWV129417 LMZ129417 LDD129417 KTH129417 KJL129417 JZP129417 JPT129417 JFX129417 IWB129417 IMF129417 ICJ129417 HSN129417 HIR129417 GYV129417 GOZ129417 GFD129417 FVH129417 FLL129417 FBP129417 ERT129417 EHX129417 DYB129417 DOF129417 DEJ129417 CUN129417 CKR129417 CAV129417 BQZ129417 BHD129417 AXH129417 ANL129417 ADP129417 TT129417 JX129417 AB129417 WWJ63881 WMN63881 WCR63881 VSV63881 VIZ63881 UZD63881 UPH63881 UFL63881 TVP63881 TLT63881 TBX63881 SSB63881 SIF63881 RYJ63881 RON63881 RER63881 QUV63881 QKZ63881 QBD63881 PRH63881 PHL63881 OXP63881 ONT63881 ODX63881 NUB63881 NKF63881 NAJ63881 MQN63881 MGR63881 LWV63881 LMZ63881 LDD63881 KTH63881 KJL63881 JZP63881 JPT63881 JFX63881 IWB63881 IMF63881 ICJ63881 HSN63881 HIR63881 GYV63881 GOZ63881 GFD63881 FVH63881 FLL63881 FBP63881 ERT63881 EHX63881 DYB63881 DOF63881 DEJ63881 CUN63881 CKR63881 CAV63881 BQZ63881 BHD63881 AXH63881 ANL63881 ADP63881 TT63881 JX63881 AB63881 WWJ11 WMN11 WCR11 VSV11 VIZ11 UZD11 UPH11 UFL11 TVP11 TLT11 TBX11 SSB11 SIF11 RYJ11 RON11 RER11 QUV11 QKZ11 QBD11 PRH11 PHL11 OXP11 ONT11 ODX11 NUB11 NKF11 NAJ11 MQN11 MGR11 LWV11 LMZ11 LDD11 KTH11 KJL11 JZP11 JPT11 JFX11 IWB11 IMF11 ICJ11 HSN11 HIR11 GYV11 GOZ11 GFD11 FVH11 FLL11 FBP11 ERT11 EHX11 DYB11 DOF11 DEJ11 CUN11 CKR11 CAV11 BQZ11 BHD11 AXH11 ANL11 ADP11 TT11 JX11 WWJ981385 WWN981385 WMR981385 WCV981385 VSZ981385 VJD981385 UZH981385 UPL981385 UFP981385 TVT981385 TLX981385 TCB981385 SSF981385 SIJ981385 RYN981385 ROR981385 REV981385 QUZ981385 QLD981385 QBH981385 PRL981385 PHP981385 OXT981385 ONX981385 OEB981385 NUF981385 NKJ981385 NAN981385 MQR981385 MGV981385 LWZ981385 LND981385 LDH981385 KTL981385 KJP981385 JZT981385 JPX981385 JGB981385 IWF981385 IMJ981385 ICN981385 HSR981385 HIV981385 GYZ981385 GPD981385 GFH981385 FVL981385 FLP981385 FBT981385 ERX981385 EIB981385 DYF981385 DOJ981385 DEN981385 CUR981385 CKV981385 CAZ981385 BRD981385 BHH981385 AXL981385 ANP981385 ADT981385 TX981385 KB981385 AF981385 WWN915849 WMR915849 WCV915849 VSZ915849 VJD915849 UZH915849 UPL915849 UFP915849 TVT915849 TLX915849 TCB915849 SSF915849 SIJ915849 RYN915849 ROR915849 REV915849 QUZ915849 QLD915849 QBH915849 PRL915849 PHP915849 OXT915849 ONX915849 OEB915849 NUF915849 NKJ915849 NAN915849 MQR915849 MGV915849 LWZ915849 LND915849 LDH915849 KTL915849 KJP915849 JZT915849 JPX915849 JGB915849 IWF915849 IMJ915849 ICN915849 HSR915849 HIV915849 GYZ915849 GPD915849 GFH915849 FVL915849 FLP915849 FBT915849 ERX915849 EIB915849 DYF915849 DOJ915849 DEN915849 CUR915849 CKV915849 CAZ915849 BRD915849 BHH915849 AXL915849 ANP915849 ADT915849 TX915849 KB915849 AF915849 WWN850313 WMR850313 WCV850313 VSZ850313 VJD850313 UZH850313 UPL850313 UFP850313 TVT850313 TLX850313 TCB850313 SSF850313 SIJ850313 RYN850313 ROR850313 REV850313 QUZ850313 QLD850313 QBH850313 PRL850313 PHP850313 OXT850313 ONX850313 OEB850313 NUF850313 NKJ850313 NAN850313 MQR850313 MGV850313 LWZ850313 LND850313 LDH850313 KTL850313 KJP850313 JZT850313 JPX850313 JGB850313 IWF850313 IMJ850313 ICN850313 HSR850313 HIV850313 GYZ850313 GPD850313 GFH850313 FVL850313 FLP850313 FBT850313 ERX850313 EIB850313 DYF850313 DOJ850313 DEN850313 CUR850313 CKV850313 CAZ850313 BRD850313 BHH850313 AXL850313 ANP850313 ADT850313 TX850313 KB850313 AF850313 WWN784777 WMR784777 WCV784777 VSZ784777 VJD784777 UZH784777 UPL784777 UFP784777 TVT784777 TLX784777 TCB784777 SSF784777 SIJ784777 RYN784777 ROR784777 REV784777 QUZ784777 QLD784777 QBH784777 PRL784777 PHP784777 OXT784777 ONX784777 OEB784777 NUF784777 NKJ784777 NAN784777 MQR784777 MGV784777 LWZ784777 LND784777 LDH784777 KTL784777 KJP784777 JZT784777 JPX784777 JGB784777 IWF784777 IMJ784777 ICN784777 HSR784777 HIV784777 GYZ784777 GPD784777 GFH784777 FVL784777 FLP784777 FBT784777 ERX784777 EIB784777 DYF784777 DOJ784777 DEN784777 CUR784777 CKV784777 CAZ784777 BRD784777 BHH784777 AXL784777 ANP784777 ADT784777 TX784777 KB784777 AF784777 WWN719241 WMR719241 WCV719241 VSZ719241 VJD719241 UZH719241 UPL719241 UFP719241 TVT719241 TLX719241 TCB719241 SSF719241 SIJ719241 RYN719241 ROR719241 REV719241 QUZ719241 QLD719241 QBH719241 PRL719241 PHP719241 OXT719241 ONX719241 OEB719241 NUF719241 NKJ719241 NAN719241 MQR719241 MGV719241 LWZ719241 LND719241 LDH719241 KTL719241 KJP719241 JZT719241 JPX719241 JGB719241 IWF719241 IMJ719241 ICN719241 HSR719241 HIV719241 GYZ719241 GPD719241 GFH719241 FVL719241 FLP719241 FBT719241 ERX719241 EIB719241 DYF719241 DOJ719241 DEN719241 CUR719241 CKV719241 CAZ719241 BRD719241 BHH719241 AXL719241 ANP719241 ADT719241 TX719241 KB719241 AF719241 WWN653705 WMR653705 WCV653705 VSZ653705 VJD653705 UZH653705 UPL653705 UFP653705 TVT653705 TLX653705 TCB653705 SSF653705 SIJ653705 RYN653705 ROR653705 REV653705 QUZ653705 QLD653705 QBH653705 PRL653705 PHP653705 OXT653705 ONX653705 OEB653705 NUF653705 NKJ653705 NAN653705 MQR653705 MGV653705 LWZ653705 LND653705 LDH653705 KTL653705 KJP653705 JZT653705 JPX653705 JGB653705 IWF653705 IMJ653705 ICN653705 HSR653705 HIV653705 GYZ653705 GPD653705 GFH653705 FVL653705 FLP653705 FBT653705 ERX653705 EIB653705 DYF653705 DOJ653705 DEN653705 CUR653705 CKV653705 CAZ653705 BRD653705 BHH653705 AXL653705 ANP653705 ADT653705 TX653705 KB653705 AF653705 WWN588169 WMR588169 WCV588169 VSZ588169 VJD588169 UZH588169 UPL588169 UFP588169 TVT588169 TLX588169 TCB588169 SSF588169 SIJ588169 RYN588169 ROR588169 REV588169 QUZ588169 QLD588169 QBH588169 PRL588169 PHP588169 OXT588169 ONX588169 OEB588169 NUF588169 NKJ588169 NAN588169 MQR588169 MGV588169 LWZ588169 LND588169 LDH588169 KTL588169 KJP588169 JZT588169 JPX588169 JGB588169 IWF588169 IMJ588169 ICN588169 HSR588169 HIV588169 GYZ588169 GPD588169 GFH588169 FVL588169 FLP588169 FBT588169 ERX588169 EIB588169 DYF588169 DOJ588169 DEN588169 CUR588169 CKV588169 CAZ588169 BRD588169 BHH588169 AXL588169 ANP588169 ADT588169 TX588169 KB588169 AF588169 WWN522633 WMR522633 WCV522633 VSZ522633 VJD522633 UZH522633 UPL522633 UFP522633 TVT522633 TLX522633 TCB522633 SSF522633 SIJ522633 RYN522633 ROR522633 REV522633 QUZ522633 QLD522633 QBH522633 PRL522633 PHP522633 OXT522633 ONX522633 OEB522633 NUF522633 NKJ522633 NAN522633 MQR522633 MGV522633 LWZ522633 LND522633 LDH522633 KTL522633 KJP522633 JZT522633 JPX522633 JGB522633 IWF522633 IMJ522633 ICN522633 HSR522633 HIV522633 GYZ522633 GPD522633 GFH522633 FVL522633 FLP522633 FBT522633 ERX522633 EIB522633 DYF522633 DOJ522633 DEN522633 CUR522633 CKV522633 CAZ522633 BRD522633 BHH522633 AXL522633 ANP522633 ADT522633 TX522633 KB522633 AF522633 WWN457097 WMR457097 WCV457097 VSZ457097 VJD457097 UZH457097 UPL457097 UFP457097 TVT457097 TLX457097 TCB457097 SSF457097 SIJ457097 RYN457097 ROR457097 REV457097 QUZ457097 QLD457097 QBH457097 PRL457097 PHP457097 OXT457097 ONX457097 OEB457097 NUF457097 NKJ457097 NAN457097 MQR457097 MGV457097 LWZ457097 LND457097 LDH457097 KTL457097 KJP457097 JZT457097 JPX457097 JGB457097 IWF457097 IMJ457097 ICN457097 HSR457097 HIV457097 GYZ457097 GPD457097 GFH457097 FVL457097 FLP457097 FBT457097 ERX457097 EIB457097 DYF457097 DOJ457097 DEN457097 CUR457097 CKV457097 CAZ457097 BRD457097 BHH457097 AXL457097 ANP457097 ADT457097 TX457097 KB457097 AF457097 WWN391561 WMR391561 WCV391561 VSZ391561 VJD391561 UZH391561 UPL391561 UFP391561 TVT391561 TLX391561 TCB391561 SSF391561 SIJ391561 RYN391561 ROR391561 REV391561 QUZ391561 QLD391561 QBH391561 PRL391561 PHP391561 OXT391561 ONX391561 OEB391561 NUF391561 NKJ391561 NAN391561 MQR391561 MGV391561 LWZ391561 LND391561 LDH391561 KTL391561 KJP391561 JZT391561 JPX391561 JGB391561 IWF391561 IMJ391561 ICN391561 HSR391561 HIV391561 GYZ391561 GPD391561 GFH391561 FVL391561 FLP391561 FBT391561 ERX391561 EIB391561 DYF391561 DOJ391561 DEN391561 CUR391561 CKV391561 CAZ391561 BRD391561 BHH391561 AXL391561 ANP391561 ADT391561 TX391561 KB391561 AF391561 WWN326025 WMR326025 WCV326025 VSZ326025 VJD326025 UZH326025 UPL326025 UFP326025 TVT326025 TLX326025 TCB326025 SSF326025 SIJ326025 RYN326025 ROR326025 REV326025 QUZ326025 QLD326025 QBH326025 PRL326025 PHP326025 OXT326025 ONX326025 OEB326025 NUF326025 NKJ326025 NAN326025 MQR326025 MGV326025 LWZ326025 LND326025 LDH326025 KTL326025 KJP326025 JZT326025 JPX326025 JGB326025 IWF326025 IMJ326025 ICN326025 HSR326025 HIV326025 GYZ326025 GPD326025 GFH326025 FVL326025 FLP326025 FBT326025 ERX326025 EIB326025 DYF326025 DOJ326025 DEN326025 CUR326025 CKV326025 CAZ326025 BRD326025 BHH326025 AXL326025 ANP326025 ADT326025 TX326025 KB326025 AF326025 WWN260489 WMR260489 WCV260489 VSZ260489 VJD260489 UZH260489 UPL260489 UFP260489 TVT260489 TLX260489 TCB260489 SSF260489 SIJ260489 RYN260489 ROR260489 REV260489 QUZ260489 QLD260489 QBH260489 PRL260489 PHP260489 OXT260489 ONX260489 OEB260489 NUF260489 NKJ260489 NAN260489 MQR260489 MGV260489 LWZ260489 LND260489 LDH260489 KTL260489 KJP260489 JZT260489 JPX260489 JGB260489 IWF260489 IMJ260489 ICN260489 HSR260489 HIV260489 GYZ260489 GPD260489 GFH260489 FVL260489 FLP260489 FBT260489 ERX260489 EIB260489 DYF260489 DOJ260489 DEN260489 CUR260489 CKV260489 CAZ260489 BRD260489 BHH260489 AXL260489 ANP260489 ADT260489 TX260489 KB260489 AF260489 WWN194953 WMR194953 WCV194953 VSZ194953 VJD194953 UZH194953 UPL194953 UFP194953 TVT194953 TLX194953 TCB194953 SSF194953 SIJ194953 RYN194953 ROR194953 REV194953 QUZ194953 QLD194953 QBH194953 PRL194953 PHP194953 OXT194953 ONX194953 OEB194953 NUF194953 NKJ194953 NAN194953 MQR194953 MGV194953 LWZ194953 LND194953 LDH194953 KTL194953 KJP194953 JZT194953 JPX194953 JGB194953 IWF194953 IMJ194953 ICN194953 HSR194953 HIV194953 GYZ194953 GPD194953 GFH194953 FVL194953 FLP194953 FBT194953 ERX194953 EIB194953 DYF194953 DOJ194953 DEN194953 CUR194953 CKV194953 CAZ194953 BRD194953 BHH194953 AXL194953 ANP194953 ADT194953 TX194953 KB194953 AF194953 WWN129417 WMR129417 WCV129417 VSZ129417 VJD129417 UZH129417 UPL129417 UFP129417 TVT129417 TLX129417 TCB129417 SSF129417 SIJ129417 RYN129417 ROR129417 REV129417 QUZ129417 QLD129417 QBH129417 PRL129417 PHP129417 OXT129417 ONX129417 OEB129417 NUF129417 NKJ129417 NAN129417 MQR129417 MGV129417 LWZ129417 LND129417 LDH129417 KTL129417 KJP129417 JZT129417 JPX129417 JGB129417 IWF129417 IMJ129417 ICN129417 HSR129417 HIV129417 GYZ129417 GPD129417 GFH129417 FVL129417 FLP129417 FBT129417 ERX129417 EIB129417 DYF129417 DOJ129417 DEN129417 CUR129417 CKV129417 CAZ129417 BRD129417 BHH129417 AXL129417 ANP129417 ADT129417 TX129417 KB129417 AF129417 WWN63881 WMR63881 WCV63881 VSZ63881 VJD63881 UZH63881 UPL63881 UFP63881 TVT63881 TLX63881 TCB63881 SSF63881 SIJ63881 RYN63881 ROR63881 REV63881 QUZ63881 QLD63881 QBH63881 PRL63881 PHP63881 OXT63881 ONX63881 OEB63881 NUF63881 NKJ63881 NAN63881 MQR63881 MGV63881 LWZ63881 LND63881 LDH63881 KTL63881 KJP63881 JZT63881 JPX63881 JGB63881 IWF63881 IMJ63881 ICN63881 HSR63881 HIV63881 GYZ63881 GPD63881 GFH63881 FVL63881 FLP63881 FBT63881 ERX63881 EIB63881 DYF63881 DOJ63881 DEN63881 CUR63881 CKV63881 CAZ63881 BRD63881 BHH63881 AXL63881 ANP63881 ADT63881 TX63881 KB63881 AF63881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WMN981385 WWE981385 WMI981385 WCM981385 VSQ981385 VIU981385 UYY981385 UPC981385 UFG981385 TVK981385 TLO981385 TBS981385 SRW981385 SIA981385 RYE981385 ROI981385 REM981385 QUQ981385 QKU981385 QAY981385 PRC981385 PHG981385 OXK981385 ONO981385 ODS981385 NTW981385 NKA981385 NAE981385 MQI981385 MGM981385 LWQ981385 LMU981385 LCY981385 KTC981385 KJG981385 JZK981385 JPO981385 JFS981385 IVW981385 IMA981385 ICE981385 HSI981385 HIM981385 GYQ981385 GOU981385 GEY981385 FVC981385 FLG981385 FBK981385 ERO981385 EHS981385 DXW981385 DOA981385 DEE981385 CUI981385 CKM981385 CAQ981385 BQU981385 BGY981385 AXC981385 ANG981385 ADK981385 TO981385 JS981385 W981385 WWE915849 WMI915849 WCM915849 VSQ915849 VIU915849 UYY915849 UPC915849 UFG915849 TVK915849 TLO915849 TBS915849 SRW915849 SIA915849 RYE915849 ROI915849 REM915849 QUQ915849 QKU915849 QAY915849 PRC915849 PHG915849 OXK915849 ONO915849 ODS915849 NTW915849 NKA915849 NAE915849 MQI915849 MGM915849 LWQ915849 LMU915849 LCY915849 KTC915849 KJG915849 JZK915849 JPO915849 JFS915849 IVW915849 IMA915849 ICE915849 HSI915849 HIM915849 GYQ915849 GOU915849 GEY915849 FVC915849 FLG915849 FBK915849 ERO915849 EHS915849 DXW915849 DOA915849 DEE915849 CUI915849 CKM915849 CAQ915849 BQU915849 BGY915849 AXC915849 ANG915849 ADK915849 TO915849 JS915849 W915849 WWE850313 WMI850313 WCM850313 VSQ850313 VIU850313 UYY850313 UPC850313 UFG850313 TVK850313 TLO850313 TBS850313 SRW850313 SIA850313 RYE850313 ROI850313 REM850313 QUQ850313 QKU850313 QAY850313 PRC850313 PHG850313 OXK850313 ONO850313 ODS850313 NTW850313 NKA850313 NAE850313 MQI850313 MGM850313 LWQ850313 LMU850313 LCY850313 KTC850313 KJG850313 JZK850313 JPO850313 JFS850313 IVW850313 IMA850313 ICE850313 HSI850313 HIM850313 GYQ850313 GOU850313 GEY850313 FVC850313 FLG850313 FBK850313 ERO850313 EHS850313 DXW850313 DOA850313 DEE850313 CUI850313 CKM850313 CAQ850313 BQU850313 BGY850313 AXC850313 ANG850313 ADK850313 TO850313 JS850313 W850313 WWE784777 WMI784777 WCM784777 VSQ784777 VIU784777 UYY784777 UPC784777 UFG784777 TVK784777 TLO784777 TBS784777 SRW784777 SIA784777 RYE784777 ROI784777 REM784777 QUQ784777 QKU784777 QAY784777 PRC784777 PHG784777 OXK784777 ONO784777 ODS784777 NTW784777 NKA784777 NAE784777 MQI784777 MGM784777 LWQ784777 LMU784777 LCY784777 KTC784777 KJG784777 JZK784777 JPO784777 JFS784777 IVW784777 IMA784777 ICE784777 HSI784777 HIM784777 GYQ784777 GOU784777 GEY784777 FVC784777 FLG784777 FBK784777 ERO784777 EHS784777 DXW784777 DOA784777 DEE784777 CUI784777 CKM784777 CAQ784777 BQU784777 BGY784777 AXC784777 ANG784777 ADK784777 TO784777 JS784777 W784777 WWE719241 WMI719241 WCM719241 VSQ719241 VIU719241 UYY719241 UPC719241 UFG719241 TVK719241 TLO719241 TBS719241 SRW719241 SIA719241 RYE719241 ROI719241 REM719241 QUQ719241 QKU719241 QAY719241 PRC719241 PHG719241 OXK719241 ONO719241 ODS719241 NTW719241 NKA719241 NAE719241 MQI719241 MGM719241 LWQ719241 LMU719241 LCY719241 KTC719241 KJG719241 JZK719241 JPO719241 JFS719241 IVW719241 IMA719241 ICE719241 HSI719241 HIM719241 GYQ719241 GOU719241 GEY719241 FVC719241 FLG719241 FBK719241 ERO719241 EHS719241 DXW719241 DOA719241 DEE719241 CUI719241 CKM719241 CAQ719241 BQU719241 BGY719241 AXC719241 ANG719241 ADK719241 TO719241 JS719241 W719241 WWE653705 WMI653705 WCM653705 VSQ653705 VIU653705 UYY653705 UPC653705 UFG653705 TVK653705 TLO653705 TBS653705 SRW653705 SIA653705 RYE653705 ROI653705 REM653705 QUQ653705 QKU653705 QAY653705 PRC653705 PHG653705 OXK653705 ONO653705 ODS653705 NTW653705 NKA653705 NAE653705 MQI653705 MGM653705 LWQ653705 LMU653705 LCY653705 KTC653705 KJG653705 JZK653705 JPO653705 JFS653705 IVW653705 IMA653705 ICE653705 HSI653705 HIM653705 GYQ653705 GOU653705 GEY653705 FVC653705 FLG653705 FBK653705 ERO653705 EHS653705 DXW653705 DOA653705 DEE653705 CUI653705 CKM653705 CAQ653705 BQU653705 BGY653705 AXC653705 ANG653705 ADK653705 TO653705 JS653705 W653705 WWE588169 WMI588169 WCM588169 VSQ588169 VIU588169 UYY588169 UPC588169 UFG588169 TVK588169 TLO588169 TBS588169 SRW588169 SIA588169 RYE588169 ROI588169 REM588169 QUQ588169 QKU588169 QAY588169 PRC588169 PHG588169 OXK588169 ONO588169 ODS588169 NTW588169 NKA588169 NAE588169 MQI588169 MGM588169 LWQ588169 LMU588169 LCY588169 KTC588169 KJG588169 JZK588169 JPO588169 JFS588169 IVW588169 IMA588169 ICE588169 HSI588169 HIM588169 GYQ588169 GOU588169 GEY588169 FVC588169 FLG588169 FBK588169 ERO588169 EHS588169 DXW588169 DOA588169 DEE588169 CUI588169 CKM588169 CAQ588169 BQU588169 BGY588169 AXC588169 ANG588169 ADK588169 TO588169 JS588169 W588169 WWE522633 WMI522633 WCM522633 VSQ522633 VIU522633 UYY522633 UPC522633 UFG522633 TVK522633 TLO522633 TBS522633 SRW522633 SIA522633 RYE522633 ROI522633 REM522633 QUQ522633 QKU522633 QAY522633 PRC522633 PHG522633 OXK522633 ONO522633 ODS522633 NTW522633 NKA522633 NAE522633 MQI522633 MGM522633 LWQ522633 LMU522633 LCY522633 KTC522633 KJG522633 JZK522633 JPO522633 JFS522633 IVW522633 IMA522633 ICE522633 HSI522633 HIM522633 GYQ522633 GOU522633 GEY522633 FVC522633 FLG522633 FBK522633 ERO522633 EHS522633 DXW522633 DOA522633 DEE522633 CUI522633 CKM522633 CAQ522633 BQU522633 BGY522633 AXC522633 ANG522633 ADK522633 TO522633 JS522633 W522633 WWE457097 WMI457097 WCM457097 VSQ457097 VIU457097 UYY457097 UPC457097 UFG457097 TVK457097 TLO457097 TBS457097 SRW457097 SIA457097 RYE457097 ROI457097 REM457097 QUQ457097 QKU457097 QAY457097 PRC457097 PHG457097 OXK457097 ONO457097 ODS457097 NTW457097 NKA457097 NAE457097 MQI457097 MGM457097 LWQ457097 LMU457097 LCY457097 KTC457097 KJG457097 JZK457097 JPO457097 JFS457097 IVW457097 IMA457097 ICE457097 HSI457097 HIM457097 GYQ457097 GOU457097 GEY457097 FVC457097 FLG457097 FBK457097 ERO457097 EHS457097 DXW457097 DOA457097 DEE457097 CUI457097 CKM457097 CAQ457097 BQU457097 BGY457097 AXC457097 ANG457097 ADK457097 TO457097 JS457097 W457097 WWE391561 WMI391561 WCM391561 VSQ391561 VIU391561 UYY391561 UPC391561 UFG391561 TVK391561 TLO391561 TBS391561 SRW391561 SIA391561 RYE391561 ROI391561 REM391561 QUQ391561 QKU391561 QAY391561 PRC391561 PHG391561 OXK391561 ONO391561 ODS391561 NTW391561 NKA391561 NAE391561 MQI391561 MGM391561 LWQ391561 LMU391561 LCY391561 KTC391561 KJG391561 JZK391561 JPO391561 JFS391561 IVW391561 IMA391561 ICE391561 HSI391561 HIM391561 GYQ391561 GOU391561 GEY391561 FVC391561 FLG391561 FBK391561 ERO391561 EHS391561 DXW391561 DOA391561 DEE391561 CUI391561 CKM391561 CAQ391561 BQU391561 BGY391561 AXC391561 ANG391561 ADK391561 TO391561 JS391561 W391561 WWE326025 WMI326025 WCM326025 VSQ326025 VIU326025 UYY326025 UPC326025 UFG326025 TVK326025 TLO326025 TBS326025 SRW326025 SIA326025 RYE326025 ROI326025 REM326025 QUQ326025 QKU326025 QAY326025 PRC326025 PHG326025 OXK326025 ONO326025 ODS326025 NTW326025 NKA326025 NAE326025 MQI326025 MGM326025 LWQ326025 LMU326025 LCY326025 KTC326025 KJG326025 JZK326025 JPO326025 JFS326025 IVW326025 IMA326025 ICE326025 HSI326025 HIM326025 GYQ326025 GOU326025 GEY326025 FVC326025 FLG326025 FBK326025 ERO326025 EHS326025 DXW326025 DOA326025 DEE326025 CUI326025 CKM326025 CAQ326025 BQU326025 BGY326025 AXC326025 ANG326025 ADK326025 TO326025 JS326025 W326025 WWE260489 WMI260489 WCM260489 VSQ260489 VIU260489 UYY260489 UPC260489 UFG260489 TVK260489 TLO260489 TBS260489 SRW260489 SIA260489 RYE260489 ROI260489 REM260489 QUQ260489 QKU260489 QAY260489 PRC260489 PHG260489 OXK260489 ONO260489 ODS260489 NTW260489 NKA260489 NAE260489 MQI260489 MGM260489 LWQ260489 LMU260489 LCY260489 KTC260489 KJG260489 JZK260489 JPO260489 JFS260489 IVW260489 IMA260489 ICE260489 HSI260489 HIM260489 GYQ260489 GOU260489 GEY260489 FVC260489 FLG260489 FBK260489 ERO260489 EHS260489 DXW260489 DOA260489 DEE260489 CUI260489 CKM260489 CAQ260489 BQU260489 BGY260489 AXC260489 ANG260489 ADK260489 TO260489 JS260489 W260489 WWE194953 WMI194953 WCM194953 VSQ194953 VIU194953 UYY194953 UPC194953 UFG194953 TVK194953 TLO194953 TBS194953 SRW194953 SIA194953 RYE194953 ROI194953 REM194953 QUQ194953 QKU194953 QAY194953 PRC194953 PHG194953 OXK194953 ONO194953 ODS194953 NTW194953 NKA194953 NAE194953 MQI194953 MGM194953 LWQ194953 LMU194953 LCY194953 KTC194953 KJG194953 JZK194953 JPO194953 JFS194953 IVW194953 IMA194953 ICE194953 HSI194953 HIM194953 GYQ194953 GOU194953 GEY194953 FVC194953 FLG194953 FBK194953 ERO194953 EHS194953 DXW194953 DOA194953 DEE194953 CUI194953 CKM194953 CAQ194953 BQU194953 BGY194953 AXC194953 ANG194953 ADK194953 TO194953 JS194953 W194953 WWE129417 WMI129417 WCM129417 VSQ129417 VIU129417 UYY129417 UPC129417 UFG129417 TVK129417 TLO129417 TBS129417 SRW129417 SIA129417 RYE129417 ROI129417 REM129417 QUQ129417 QKU129417 QAY129417 PRC129417 PHG129417 OXK129417 ONO129417 ODS129417 NTW129417 NKA129417 NAE129417 MQI129417 MGM129417 LWQ129417 LMU129417 LCY129417 KTC129417 KJG129417 JZK129417 JPO129417 JFS129417 IVW129417 IMA129417 ICE129417 HSI129417 HIM129417 GYQ129417 GOU129417 GEY129417 FVC129417 FLG129417 FBK129417 ERO129417 EHS129417 DXW129417 DOA129417 DEE129417 CUI129417 CKM129417 CAQ129417 BQU129417 BGY129417 AXC129417 ANG129417 ADK129417 TO129417 JS129417 W129417 WWE63881 WMI63881 WCM63881 VSQ63881 VIU63881 UYY63881 UPC63881 UFG63881 TVK63881 TLO63881 TBS63881 SRW63881 SIA63881 RYE63881 ROI63881 REM63881 QUQ63881 QKU63881 QAY63881 PRC63881 PHG63881 OXK63881 ONO63881 ODS63881 NTW63881 NKA63881 NAE63881 MQI63881 MGM63881 LWQ63881 LMU63881 LCY63881 KTC63881 KJG63881 JZK63881 JPO63881 JFS63881 IVW63881 IMA63881 ICE63881 HSI63881 HIM63881 GYQ63881 GOU63881 GEY63881 FVC63881 FLG63881 FBK63881 ERO63881 EHS63881 DXW63881 DOA63881 DEE63881 CUI63881 CKM63881 CAQ63881 BQU63881 BGY63881 AXC63881 ANG63881 ADK63881 TO63881 JS63881 W63881 WWE11 WMI11 WCM11 VSQ11 VIU11 UYY11 UPC11 UFG11 TVK11 TLO11 TBS11 SRW11 SIA11 RYE11 ROI11 REM11 QUQ11 QKU11 QAY11 PRC11 PHG11 OXK11 ONO11 ODS11 NTW11 NKA11 NAE11 MQI11 MGM11 LWQ11 LMU11 LCY11 KTC11 KJG11 JZK11 JPO11 JFS11 IVW11 IMA11 ICE11 HSI11 HIM11 GYQ11 GOU11 GEY11 FVC11 FLG11 FBK11 ERO11 EHS11 DXW11 DOA11 DEE11 CUI11 CKM11 CAQ11 BQU11 BGY11 AXC11 ANG11 ADK11 TO11 JS11" xr:uid="{00000000-0002-0000-0300-00000C000000}">
      <formula1>$S$103:$S$111</formula1>
    </dataValidation>
    <dataValidation type="list" allowBlank="1" showInputMessage="1" showErrorMessage="1" sqref="H64 T64" xr:uid="{00000000-0002-0000-0300-00000D000000}">
      <formula1>$AO$116:$AO$117</formula1>
    </dataValidation>
    <dataValidation type="list" allowBlank="1" showInputMessage="1" showErrorMessage="1" sqref="D61 S61" xr:uid="{00000000-0002-0000-0300-00000E000000}">
      <formula1>$P$116:$P$118</formula1>
    </dataValidation>
    <dataValidation type="list" allowBlank="1" showInputMessage="1" showErrorMessage="1" sqref="D70:J74" xr:uid="{00000000-0002-0000-0300-00000F000000}">
      <formula1>$C$205:$C$210</formula1>
    </dataValidation>
    <dataValidation type="list" allowBlank="1" showInputMessage="1" showErrorMessage="1" sqref="L70:AG74" xr:uid="{00000000-0002-0000-0300-000010000000}">
      <formula1>$N$204:$N$210</formula1>
    </dataValidation>
    <dataValidation type="list" allowBlank="1" showInputMessage="1" showErrorMessage="1" sqref="N55:O55 WWO981389:WWP981389 WMS981389:WMT981389 WCW981389:WCX981389 VTA981389:VTB981389 VJE981389:VJF981389 UZI981389:UZJ981389 UPM981389:UPN981389 UFQ981389:UFR981389 TVU981389:TVV981389 TLY981389:TLZ981389 TCC981389:TCD981389 SSG981389:SSH981389 SIK981389:SIL981389 RYO981389:RYP981389 ROS981389:ROT981389 REW981389:REX981389 QVA981389:QVB981389 QLE981389:QLF981389 QBI981389:QBJ981389 PRM981389:PRN981389 PHQ981389:PHR981389 OXU981389:OXV981389 ONY981389:ONZ981389 OEC981389:OED981389 NUG981389:NUH981389 NKK981389:NKL981389 NAO981389:NAP981389 MQS981389:MQT981389 MGW981389:MGX981389 LXA981389:LXB981389 LNE981389:LNF981389 LDI981389:LDJ981389 KTM981389:KTN981389 KJQ981389:KJR981389 JZU981389:JZV981389 JPY981389:JPZ981389 JGC981389:JGD981389 IWG981389:IWH981389 IMK981389:IML981389 ICO981389:ICP981389 HSS981389:HST981389 HIW981389:HIX981389 GZA981389:GZB981389 GPE981389:GPF981389 GFI981389:GFJ981389 FVM981389:FVN981389 FLQ981389:FLR981389 FBU981389:FBV981389 ERY981389:ERZ981389 EIC981389:EID981389 DYG981389:DYH981389 DOK981389:DOL981389 DEO981389:DEP981389 CUS981389:CUT981389 CKW981389:CKX981389 CBA981389:CBB981389 BRE981389:BRF981389 BHI981389:BHJ981389 AXM981389:AXN981389 ANQ981389:ANR981389 ADU981389:ADV981389 TY981389:TZ981389 KC981389:KD981389 AG981389:AH981389 WWO915853:WWP915853 WMS915853:WMT915853 WCW915853:WCX915853 VTA915853:VTB915853 VJE915853:VJF915853 UZI915853:UZJ915853 UPM915853:UPN915853 UFQ915853:UFR915853 TVU915853:TVV915853 TLY915853:TLZ915853 TCC915853:TCD915853 SSG915853:SSH915853 SIK915853:SIL915853 RYO915853:RYP915853 ROS915853:ROT915853 REW915853:REX915853 QVA915853:QVB915853 QLE915853:QLF915853 QBI915853:QBJ915853 PRM915853:PRN915853 PHQ915853:PHR915853 OXU915853:OXV915853 ONY915853:ONZ915853 OEC915853:OED915853 NUG915853:NUH915853 NKK915853:NKL915853 NAO915853:NAP915853 MQS915853:MQT915853 MGW915853:MGX915853 LXA915853:LXB915853 LNE915853:LNF915853 LDI915853:LDJ915853 KTM915853:KTN915853 KJQ915853:KJR915853 JZU915853:JZV915853 JPY915853:JPZ915853 JGC915853:JGD915853 IWG915853:IWH915853 IMK915853:IML915853 ICO915853:ICP915853 HSS915853:HST915853 HIW915853:HIX915853 GZA915853:GZB915853 GPE915853:GPF915853 GFI915853:GFJ915853 FVM915853:FVN915853 FLQ915853:FLR915853 FBU915853:FBV915853 ERY915853:ERZ915853 EIC915853:EID915853 DYG915853:DYH915853 DOK915853:DOL915853 DEO915853:DEP915853 CUS915853:CUT915853 CKW915853:CKX915853 CBA915853:CBB915853 BRE915853:BRF915853 BHI915853:BHJ915853 AXM915853:AXN915853 ANQ915853:ANR915853 ADU915853:ADV915853 TY915853:TZ915853 KC915853:KD915853 AG915853:AH915853 WWO850317:WWP850317 WMS850317:WMT850317 WCW850317:WCX850317 VTA850317:VTB850317 VJE850317:VJF850317 UZI850317:UZJ850317 UPM850317:UPN850317 UFQ850317:UFR850317 TVU850317:TVV850317 TLY850317:TLZ850317 TCC850317:TCD850317 SSG850317:SSH850317 SIK850317:SIL850317 RYO850317:RYP850317 ROS850317:ROT850317 REW850317:REX850317 QVA850317:QVB850317 QLE850317:QLF850317 QBI850317:QBJ850317 PRM850317:PRN850317 PHQ850317:PHR850317 OXU850317:OXV850317 ONY850317:ONZ850317 OEC850317:OED850317 NUG850317:NUH850317 NKK850317:NKL850317 NAO850317:NAP850317 MQS850317:MQT850317 MGW850317:MGX850317 LXA850317:LXB850317 LNE850317:LNF850317 LDI850317:LDJ850317 KTM850317:KTN850317 KJQ850317:KJR850317 JZU850317:JZV850317 JPY850317:JPZ850317 JGC850317:JGD850317 IWG850317:IWH850317 IMK850317:IML850317 ICO850317:ICP850317 HSS850317:HST850317 HIW850317:HIX850317 GZA850317:GZB850317 GPE850317:GPF850317 GFI850317:GFJ850317 FVM850317:FVN850317 FLQ850317:FLR850317 FBU850317:FBV850317 ERY850317:ERZ850317 EIC850317:EID850317 DYG850317:DYH850317 DOK850317:DOL850317 DEO850317:DEP850317 CUS850317:CUT850317 CKW850317:CKX850317 CBA850317:CBB850317 BRE850317:BRF850317 BHI850317:BHJ850317 AXM850317:AXN850317 ANQ850317:ANR850317 ADU850317:ADV850317 TY850317:TZ850317 KC850317:KD850317 AG850317:AH850317 WWO784781:WWP784781 WMS784781:WMT784781 WCW784781:WCX784781 VTA784781:VTB784781 VJE784781:VJF784781 UZI784781:UZJ784781 UPM784781:UPN784781 UFQ784781:UFR784781 TVU784781:TVV784781 TLY784781:TLZ784781 TCC784781:TCD784781 SSG784781:SSH784781 SIK784781:SIL784781 RYO784781:RYP784781 ROS784781:ROT784781 REW784781:REX784781 QVA784781:QVB784781 QLE784781:QLF784781 QBI784781:QBJ784781 PRM784781:PRN784781 PHQ784781:PHR784781 OXU784781:OXV784781 ONY784781:ONZ784781 OEC784781:OED784781 NUG784781:NUH784781 NKK784781:NKL784781 NAO784781:NAP784781 MQS784781:MQT784781 MGW784781:MGX784781 LXA784781:LXB784781 LNE784781:LNF784781 LDI784781:LDJ784781 KTM784781:KTN784781 KJQ784781:KJR784781 JZU784781:JZV784781 JPY784781:JPZ784781 JGC784781:JGD784781 IWG784781:IWH784781 IMK784781:IML784781 ICO784781:ICP784781 HSS784781:HST784781 HIW784781:HIX784781 GZA784781:GZB784781 GPE784781:GPF784781 GFI784781:GFJ784781 FVM784781:FVN784781 FLQ784781:FLR784781 FBU784781:FBV784781 ERY784781:ERZ784781 EIC784781:EID784781 DYG784781:DYH784781 DOK784781:DOL784781 DEO784781:DEP784781 CUS784781:CUT784781 CKW784781:CKX784781 CBA784781:CBB784781 BRE784781:BRF784781 BHI784781:BHJ784781 AXM784781:AXN784781 ANQ784781:ANR784781 ADU784781:ADV784781 TY784781:TZ784781 KC784781:KD784781 AG784781:AH784781 WWO719245:WWP719245 WMS719245:WMT719245 WCW719245:WCX719245 VTA719245:VTB719245 VJE719245:VJF719245 UZI719245:UZJ719245 UPM719245:UPN719245 UFQ719245:UFR719245 TVU719245:TVV719245 TLY719245:TLZ719245 TCC719245:TCD719245 SSG719245:SSH719245 SIK719245:SIL719245 RYO719245:RYP719245 ROS719245:ROT719245 REW719245:REX719245 QVA719245:QVB719245 QLE719245:QLF719245 QBI719245:QBJ719245 PRM719245:PRN719245 PHQ719245:PHR719245 OXU719245:OXV719245 ONY719245:ONZ719245 OEC719245:OED719245 NUG719245:NUH719245 NKK719245:NKL719245 NAO719245:NAP719245 MQS719245:MQT719245 MGW719245:MGX719245 LXA719245:LXB719245 LNE719245:LNF719245 LDI719245:LDJ719245 KTM719245:KTN719245 KJQ719245:KJR719245 JZU719245:JZV719245 JPY719245:JPZ719245 JGC719245:JGD719245 IWG719245:IWH719245 IMK719245:IML719245 ICO719245:ICP719245 HSS719245:HST719245 HIW719245:HIX719245 GZA719245:GZB719245 GPE719245:GPF719245 GFI719245:GFJ719245 FVM719245:FVN719245 FLQ719245:FLR719245 FBU719245:FBV719245 ERY719245:ERZ719245 EIC719245:EID719245 DYG719245:DYH719245 DOK719245:DOL719245 DEO719245:DEP719245 CUS719245:CUT719245 CKW719245:CKX719245 CBA719245:CBB719245 BRE719245:BRF719245 BHI719245:BHJ719245 AXM719245:AXN719245 ANQ719245:ANR719245 ADU719245:ADV719245 TY719245:TZ719245 KC719245:KD719245 AG719245:AH719245 WWO653709:WWP653709 WMS653709:WMT653709 WCW653709:WCX653709 VTA653709:VTB653709 VJE653709:VJF653709 UZI653709:UZJ653709 UPM653709:UPN653709 UFQ653709:UFR653709 TVU653709:TVV653709 TLY653709:TLZ653709 TCC653709:TCD653709 SSG653709:SSH653709 SIK653709:SIL653709 RYO653709:RYP653709 ROS653709:ROT653709 REW653709:REX653709 QVA653709:QVB653709 QLE653709:QLF653709 QBI653709:QBJ653709 PRM653709:PRN653709 PHQ653709:PHR653709 OXU653709:OXV653709 ONY653709:ONZ653709 OEC653709:OED653709 NUG653709:NUH653709 NKK653709:NKL653709 NAO653709:NAP653709 MQS653709:MQT653709 MGW653709:MGX653709 LXA653709:LXB653709 LNE653709:LNF653709 LDI653709:LDJ653709 KTM653709:KTN653709 KJQ653709:KJR653709 JZU653709:JZV653709 JPY653709:JPZ653709 JGC653709:JGD653709 IWG653709:IWH653709 IMK653709:IML653709 ICO653709:ICP653709 HSS653709:HST653709 HIW653709:HIX653709 GZA653709:GZB653709 GPE653709:GPF653709 GFI653709:GFJ653709 FVM653709:FVN653709 FLQ653709:FLR653709 FBU653709:FBV653709 ERY653709:ERZ653709 EIC653709:EID653709 DYG653709:DYH653709 DOK653709:DOL653709 DEO653709:DEP653709 CUS653709:CUT653709 CKW653709:CKX653709 CBA653709:CBB653709 BRE653709:BRF653709 BHI653709:BHJ653709 AXM653709:AXN653709 ANQ653709:ANR653709 ADU653709:ADV653709 TY653709:TZ653709 KC653709:KD653709 AG653709:AH653709 WWO588173:WWP588173 WMS588173:WMT588173 WCW588173:WCX588173 VTA588173:VTB588173 VJE588173:VJF588173 UZI588173:UZJ588173 UPM588173:UPN588173 UFQ588173:UFR588173 TVU588173:TVV588173 TLY588173:TLZ588173 TCC588173:TCD588173 SSG588173:SSH588173 SIK588173:SIL588173 RYO588173:RYP588173 ROS588173:ROT588173 REW588173:REX588173 QVA588173:QVB588173 QLE588173:QLF588173 QBI588173:QBJ588173 PRM588173:PRN588173 PHQ588173:PHR588173 OXU588173:OXV588173 ONY588173:ONZ588173 OEC588173:OED588173 NUG588173:NUH588173 NKK588173:NKL588173 NAO588173:NAP588173 MQS588173:MQT588173 MGW588173:MGX588173 LXA588173:LXB588173 LNE588173:LNF588173 LDI588173:LDJ588173 KTM588173:KTN588173 KJQ588173:KJR588173 JZU588173:JZV588173 JPY588173:JPZ588173 JGC588173:JGD588173 IWG588173:IWH588173 IMK588173:IML588173 ICO588173:ICP588173 HSS588173:HST588173 HIW588173:HIX588173 GZA588173:GZB588173 GPE588173:GPF588173 GFI588173:GFJ588173 FVM588173:FVN588173 FLQ588173:FLR588173 FBU588173:FBV588173 ERY588173:ERZ588173 EIC588173:EID588173 DYG588173:DYH588173 DOK588173:DOL588173 DEO588173:DEP588173 CUS588173:CUT588173 CKW588173:CKX588173 CBA588173:CBB588173 BRE588173:BRF588173 BHI588173:BHJ588173 AXM588173:AXN588173 ANQ588173:ANR588173 ADU588173:ADV588173 TY588173:TZ588173 KC588173:KD588173 AG588173:AH588173 WWO522637:WWP522637 WMS522637:WMT522637 WCW522637:WCX522637 VTA522637:VTB522637 VJE522637:VJF522637 UZI522637:UZJ522637 UPM522637:UPN522637 UFQ522637:UFR522637 TVU522637:TVV522637 TLY522637:TLZ522637 TCC522637:TCD522637 SSG522637:SSH522637 SIK522637:SIL522637 RYO522637:RYP522637 ROS522637:ROT522637 REW522637:REX522637 QVA522637:QVB522637 QLE522637:QLF522637 QBI522637:QBJ522637 PRM522637:PRN522637 PHQ522637:PHR522637 OXU522637:OXV522637 ONY522637:ONZ522637 OEC522637:OED522637 NUG522637:NUH522637 NKK522637:NKL522637 NAO522637:NAP522637 MQS522637:MQT522637 MGW522637:MGX522637 LXA522637:LXB522637 LNE522637:LNF522637 LDI522637:LDJ522637 KTM522637:KTN522637 KJQ522637:KJR522637 JZU522637:JZV522637 JPY522637:JPZ522637 JGC522637:JGD522637 IWG522637:IWH522637 IMK522637:IML522637 ICO522637:ICP522637 HSS522637:HST522637 HIW522637:HIX522637 GZA522637:GZB522637 GPE522637:GPF522637 GFI522637:GFJ522637 FVM522637:FVN522637 FLQ522637:FLR522637 FBU522637:FBV522637 ERY522637:ERZ522637 EIC522637:EID522637 DYG522637:DYH522637 DOK522637:DOL522637 DEO522637:DEP522637 CUS522637:CUT522637 CKW522637:CKX522637 CBA522637:CBB522637 BRE522637:BRF522637 BHI522637:BHJ522637 AXM522637:AXN522637 ANQ522637:ANR522637 ADU522637:ADV522637 TY522637:TZ522637 KC522637:KD522637 AG522637:AH522637 WWO457101:WWP457101 WMS457101:WMT457101 WCW457101:WCX457101 VTA457101:VTB457101 VJE457101:VJF457101 UZI457101:UZJ457101 UPM457101:UPN457101 UFQ457101:UFR457101 TVU457101:TVV457101 TLY457101:TLZ457101 TCC457101:TCD457101 SSG457101:SSH457101 SIK457101:SIL457101 RYO457101:RYP457101 ROS457101:ROT457101 REW457101:REX457101 QVA457101:QVB457101 QLE457101:QLF457101 QBI457101:QBJ457101 PRM457101:PRN457101 PHQ457101:PHR457101 OXU457101:OXV457101 ONY457101:ONZ457101 OEC457101:OED457101 NUG457101:NUH457101 NKK457101:NKL457101 NAO457101:NAP457101 MQS457101:MQT457101 MGW457101:MGX457101 LXA457101:LXB457101 LNE457101:LNF457101 LDI457101:LDJ457101 KTM457101:KTN457101 KJQ457101:KJR457101 JZU457101:JZV457101 JPY457101:JPZ457101 JGC457101:JGD457101 IWG457101:IWH457101 IMK457101:IML457101 ICO457101:ICP457101 HSS457101:HST457101 HIW457101:HIX457101 GZA457101:GZB457101 GPE457101:GPF457101 GFI457101:GFJ457101 FVM457101:FVN457101 FLQ457101:FLR457101 FBU457101:FBV457101 ERY457101:ERZ457101 EIC457101:EID457101 DYG457101:DYH457101 DOK457101:DOL457101 DEO457101:DEP457101 CUS457101:CUT457101 CKW457101:CKX457101 CBA457101:CBB457101 BRE457101:BRF457101 BHI457101:BHJ457101 AXM457101:AXN457101 ANQ457101:ANR457101 ADU457101:ADV457101 TY457101:TZ457101 KC457101:KD457101 AG457101:AH457101 WWO391565:WWP391565 WMS391565:WMT391565 WCW391565:WCX391565 VTA391565:VTB391565 VJE391565:VJF391565 UZI391565:UZJ391565 UPM391565:UPN391565 UFQ391565:UFR391565 TVU391565:TVV391565 TLY391565:TLZ391565 TCC391565:TCD391565 SSG391565:SSH391565 SIK391565:SIL391565 RYO391565:RYP391565 ROS391565:ROT391565 REW391565:REX391565 QVA391565:QVB391565 QLE391565:QLF391565 QBI391565:QBJ391565 PRM391565:PRN391565 PHQ391565:PHR391565 OXU391565:OXV391565 ONY391565:ONZ391565 OEC391565:OED391565 NUG391565:NUH391565 NKK391565:NKL391565 NAO391565:NAP391565 MQS391565:MQT391565 MGW391565:MGX391565 LXA391565:LXB391565 LNE391565:LNF391565 LDI391565:LDJ391565 KTM391565:KTN391565 KJQ391565:KJR391565 JZU391565:JZV391565 JPY391565:JPZ391565 JGC391565:JGD391565 IWG391565:IWH391565 IMK391565:IML391565 ICO391565:ICP391565 HSS391565:HST391565 HIW391565:HIX391565 GZA391565:GZB391565 GPE391565:GPF391565 GFI391565:GFJ391565 FVM391565:FVN391565 FLQ391565:FLR391565 FBU391565:FBV391565 ERY391565:ERZ391565 EIC391565:EID391565 DYG391565:DYH391565 DOK391565:DOL391565 DEO391565:DEP391565 CUS391565:CUT391565 CKW391565:CKX391565 CBA391565:CBB391565 BRE391565:BRF391565 BHI391565:BHJ391565 AXM391565:AXN391565 ANQ391565:ANR391565 ADU391565:ADV391565 TY391565:TZ391565 KC391565:KD391565 AG391565:AH391565 WWO326029:WWP326029 WMS326029:WMT326029 WCW326029:WCX326029 VTA326029:VTB326029 VJE326029:VJF326029 UZI326029:UZJ326029 UPM326029:UPN326029 UFQ326029:UFR326029 TVU326029:TVV326029 TLY326029:TLZ326029 TCC326029:TCD326029 SSG326029:SSH326029 SIK326029:SIL326029 RYO326029:RYP326029 ROS326029:ROT326029 REW326029:REX326029 QVA326029:QVB326029 QLE326029:QLF326029 QBI326029:QBJ326029 PRM326029:PRN326029 PHQ326029:PHR326029 OXU326029:OXV326029 ONY326029:ONZ326029 OEC326029:OED326029 NUG326029:NUH326029 NKK326029:NKL326029 NAO326029:NAP326029 MQS326029:MQT326029 MGW326029:MGX326029 LXA326029:LXB326029 LNE326029:LNF326029 LDI326029:LDJ326029 KTM326029:KTN326029 KJQ326029:KJR326029 JZU326029:JZV326029 JPY326029:JPZ326029 JGC326029:JGD326029 IWG326029:IWH326029 IMK326029:IML326029 ICO326029:ICP326029 HSS326029:HST326029 HIW326029:HIX326029 GZA326029:GZB326029 GPE326029:GPF326029 GFI326029:GFJ326029 FVM326029:FVN326029 FLQ326029:FLR326029 FBU326029:FBV326029 ERY326029:ERZ326029 EIC326029:EID326029 DYG326029:DYH326029 DOK326029:DOL326029 DEO326029:DEP326029 CUS326029:CUT326029 CKW326029:CKX326029 CBA326029:CBB326029 BRE326029:BRF326029 BHI326029:BHJ326029 AXM326029:AXN326029 ANQ326029:ANR326029 ADU326029:ADV326029 TY326029:TZ326029 KC326029:KD326029 AG326029:AH326029 WWO260493:WWP260493 WMS260493:WMT260493 WCW260493:WCX260493 VTA260493:VTB260493 VJE260493:VJF260493 UZI260493:UZJ260493 UPM260493:UPN260493 UFQ260493:UFR260493 TVU260493:TVV260493 TLY260493:TLZ260493 TCC260493:TCD260493 SSG260493:SSH260493 SIK260493:SIL260493 RYO260493:RYP260493 ROS260493:ROT260493 REW260493:REX260493 QVA260493:QVB260493 QLE260493:QLF260493 QBI260493:QBJ260493 PRM260493:PRN260493 PHQ260493:PHR260493 OXU260493:OXV260493 ONY260493:ONZ260493 OEC260493:OED260493 NUG260493:NUH260493 NKK260493:NKL260493 NAO260493:NAP260493 MQS260493:MQT260493 MGW260493:MGX260493 LXA260493:LXB260493 LNE260493:LNF260493 LDI260493:LDJ260493 KTM260493:KTN260493 KJQ260493:KJR260493 JZU260493:JZV260493 JPY260493:JPZ260493 JGC260493:JGD260493 IWG260493:IWH260493 IMK260493:IML260493 ICO260493:ICP260493 HSS260493:HST260493 HIW260493:HIX260493 GZA260493:GZB260493 GPE260493:GPF260493 GFI260493:GFJ260493 FVM260493:FVN260493 FLQ260493:FLR260493 FBU260493:FBV260493 ERY260493:ERZ260493 EIC260493:EID260493 DYG260493:DYH260493 DOK260493:DOL260493 DEO260493:DEP260493 CUS260493:CUT260493 CKW260493:CKX260493 CBA260493:CBB260493 BRE260493:BRF260493 BHI260493:BHJ260493 AXM260493:AXN260493 ANQ260493:ANR260493 ADU260493:ADV260493 TY260493:TZ260493 KC260493:KD260493 AG260493:AH260493 WWO194957:WWP194957 WMS194957:WMT194957 WCW194957:WCX194957 VTA194957:VTB194957 VJE194957:VJF194957 UZI194957:UZJ194957 UPM194957:UPN194957 UFQ194957:UFR194957 TVU194957:TVV194957 TLY194957:TLZ194957 TCC194957:TCD194957 SSG194957:SSH194957 SIK194957:SIL194957 RYO194957:RYP194957 ROS194957:ROT194957 REW194957:REX194957 QVA194957:QVB194957 QLE194957:QLF194957 QBI194957:QBJ194957 PRM194957:PRN194957 PHQ194957:PHR194957 OXU194957:OXV194957 ONY194957:ONZ194957 OEC194957:OED194957 NUG194957:NUH194957 NKK194957:NKL194957 NAO194957:NAP194957 MQS194957:MQT194957 MGW194957:MGX194957 LXA194957:LXB194957 LNE194957:LNF194957 LDI194957:LDJ194957 KTM194957:KTN194957 KJQ194957:KJR194957 JZU194957:JZV194957 JPY194957:JPZ194957 JGC194957:JGD194957 IWG194957:IWH194957 IMK194957:IML194957 ICO194957:ICP194957 HSS194957:HST194957 HIW194957:HIX194957 GZA194957:GZB194957 GPE194957:GPF194957 GFI194957:GFJ194957 FVM194957:FVN194957 FLQ194957:FLR194957 FBU194957:FBV194957 ERY194957:ERZ194957 EIC194957:EID194957 DYG194957:DYH194957 DOK194957:DOL194957 DEO194957:DEP194957 CUS194957:CUT194957 CKW194957:CKX194957 CBA194957:CBB194957 BRE194957:BRF194957 BHI194957:BHJ194957 AXM194957:AXN194957 ANQ194957:ANR194957 ADU194957:ADV194957 TY194957:TZ194957 KC194957:KD194957 AG194957:AH194957 WWO129421:WWP129421 WMS129421:WMT129421 WCW129421:WCX129421 VTA129421:VTB129421 VJE129421:VJF129421 UZI129421:UZJ129421 UPM129421:UPN129421 UFQ129421:UFR129421 TVU129421:TVV129421 TLY129421:TLZ129421 TCC129421:TCD129421 SSG129421:SSH129421 SIK129421:SIL129421 RYO129421:RYP129421 ROS129421:ROT129421 REW129421:REX129421 QVA129421:QVB129421 QLE129421:QLF129421 QBI129421:QBJ129421 PRM129421:PRN129421 PHQ129421:PHR129421 OXU129421:OXV129421 ONY129421:ONZ129421 OEC129421:OED129421 NUG129421:NUH129421 NKK129421:NKL129421 NAO129421:NAP129421 MQS129421:MQT129421 MGW129421:MGX129421 LXA129421:LXB129421 LNE129421:LNF129421 LDI129421:LDJ129421 KTM129421:KTN129421 KJQ129421:KJR129421 JZU129421:JZV129421 JPY129421:JPZ129421 JGC129421:JGD129421 IWG129421:IWH129421 IMK129421:IML129421 ICO129421:ICP129421 HSS129421:HST129421 HIW129421:HIX129421 GZA129421:GZB129421 GPE129421:GPF129421 GFI129421:GFJ129421 FVM129421:FVN129421 FLQ129421:FLR129421 FBU129421:FBV129421 ERY129421:ERZ129421 EIC129421:EID129421 DYG129421:DYH129421 DOK129421:DOL129421 DEO129421:DEP129421 CUS129421:CUT129421 CKW129421:CKX129421 CBA129421:CBB129421 BRE129421:BRF129421 BHI129421:BHJ129421 AXM129421:AXN129421 ANQ129421:ANR129421 ADU129421:ADV129421 TY129421:TZ129421 KC129421:KD129421 AG129421:AH129421 WWO63885:WWP63885 WMS63885:WMT63885 WCW63885:WCX63885 VTA63885:VTB63885 VJE63885:VJF63885 UZI63885:UZJ63885 UPM63885:UPN63885 UFQ63885:UFR63885 TVU63885:TVV63885 TLY63885:TLZ63885 TCC63885:TCD63885 SSG63885:SSH63885 SIK63885:SIL63885 RYO63885:RYP63885 ROS63885:ROT63885 REW63885:REX63885 QVA63885:QVB63885 QLE63885:QLF63885 QBI63885:QBJ63885 PRM63885:PRN63885 PHQ63885:PHR63885 OXU63885:OXV63885 ONY63885:ONZ63885 OEC63885:OED63885 NUG63885:NUH63885 NKK63885:NKL63885 NAO63885:NAP63885 MQS63885:MQT63885 MGW63885:MGX63885 LXA63885:LXB63885 LNE63885:LNF63885 LDI63885:LDJ63885 KTM63885:KTN63885 KJQ63885:KJR63885 JZU63885:JZV63885 JPY63885:JPZ63885 JGC63885:JGD63885 IWG63885:IWH63885 IMK63885:IML63885 ICO63885:ICP63885 HSS63885:HST63885 HIW63885:HIX63885 GZA63885:GZB63885 GPE63885:GPF63885 GFI63885:GFJ63885 FVM63885:FVN63885 FLQ63885:FLR63885 FBU63885:FBV63885 ERY63885:ERZ63885 EIC63885:EID63885 DYG63885:DYH63885 DOK63885:DOL63885 DEO63885:DEP63885 CUS63885:CUT63885 CKW63885:CKX63885 CBA63885:CBB63885 BRE63885:BRF63885 BHI63885:BHJ63885 AXM63885:AXN63885 ANQ63885:ANR63885 ADU63885:ADV63885 TY63885:TZ63885 KC63885:KD63885 AG63885:AH63885 WWO15:WWP15 WMS15:WMT15 WCW15:WCX15 VTA15:VTB15 VJE15:VJF15 UZI15:UZJ15 UPM15:UPN15 UFQ15:UFR15 TVU15:TVV15 TLY15:TLZ15 TCC15:TCD15 SSG15:SSH15 SIK15:SIL15 RYO15:RYP15 ROS15:ROT15 REW15:REX15 QVA15:QVB15 QLE15:QLF15 QBI15:QBJ15 PRM15:PRN15 PHQ15:PHR15 OXU15:OXV15 ONY15:ONZ15 OEC15:OED15 NUG15:NUH15 NKK15:NKL15 NAO15:NAP15 MQS15:MQT15 MGW15:MGX15 LXA15:LXB15 LNE15:LNF15 LDI15:LDJ15 KTM15:KTN15 KJQ15:KJR15 JZU15:JZV15 JPY15:JPZ15 JGC15:JGD15 IWG15:IWH15 IMK15:IML15 ICO15:ICP15 HSS15:HST15 HIW15:HIX15 GZA15:GZB15 GPE15:GPF15 GFI15:GFJ15 FVM15:FVN15 FLQ15:FLR15 FBU15:FBV15 ERY15:ERZ15 EIC15:EID15 DYG15:DYH15 DOK15:DOL15 DEO15:DEP15 CUS15:CUT15 CKW15:CKX15 CBA15:CBB15 BRE15:BRF15 BHI15:BHJ15 AXM15:AXN15 ANQ15:ANR15 ADU15:ADV15 TY15:TZ15 KC15:KD15 AG16:AH16 WWO981405:WWP981405 WMS981405:WMT981405 WCW981405:WCX981405 VTA981405:VTB981405 VJE981405:VJF981405 UZI981405:UZJ981405 UPM981405:UPN981405 UFQ981405:UFR981405 TVU981405:TVV981405 TLY981405:TLZ981405 TCC981405:TCD981405 SSG981405:SSH981405 SIK981405:SIL981405 RYO981405:RYP981405 ROS981405:ROT981405 REW981405:REX981405 QVA981405:QVB981405 QLE981405:QLF981405 QBI981405:QBJ981405 PRM981405:PRN981405 PHQ981405:PHR981405 OXU981405:OXV981405 ONY981405:ONZ981405 OEC981405:OED981405 NUG981405:NUH981405 NKK981405:NKL981405 NAO981405:NAP981405 MQS981405:MQT981405 MGW981405:MGX981405 LXA981405:LXB981405 LNE981405:LNF981405 LDI981405:LDJ981405 KTM981405:KTN981405 KJQ981405:KJR981405 JZU981405:JZV981405 JPY981405:JPZ981405 JGC981405:JGD981405 IWG981405:IWH981405 IMK981405:IML981405 ICO981405:ICP981405 HSS981405:HST981405 HIW981405:HIX981405 GZA981405:GZB981405 GPE981405:GPF981405 GFI981405:GFJ981405 FVM981405:FVN981405 FLQ981405:FLR981405 FBU981405:FBV981405 ERY981405:ERZ981405 EIC981405:EID981405 DYG981405:DYH981405 DOK981405:DOL981405 DEO981405:DEP981405 CUS981405:CUT981405 CKW981405:CKX981405 CBA981405:CBB981405 BRE981405:BRF981405 BHI981405:BHJ981405 AXM981405:AXN981405 ANQ981405:ANR981405 ADU981405:ADV981405 TY981405:TZ981405 KC981405:KD981405 AG981405:AH981405 WWO915869:WWP915869 WMS915869:WMT915869 WCW915869:WCX915869 VTA915869:VTB915869 VJE915869:VJF915869 UZI915869:UZJ915869 UPM915869:UPN915869 UFQ915869:UFR915869 TVU915869:TVV915869 TLY915869:TLZ915869 TCC915869:TCD915869 SSG915869:SSH915869 SIK915869:SIL915869 RYO915869:RYP915869 ROS915869:ROT915869 REW915869:REX915869 QVA915869:QVB915869 QLE915869:QLF915869 QBI915869:QBJ915869 PRM915869:PRN915869 PHQ915869:PHR915869 OXU915869:OXV915869 ONY915869:ONZ915869 OEC915869:OED915869 NUG915869:NUH915869 NKK915869:NKL915869 NAO915869:NAP915869 MQS915869:MQT915869 MGW915869:MGX915869 LXA915869:LXB915869 LNE915869:LNF915869 LDI915869:LDJ915869 KTM915869:KTN915869 KJQ915869:KJR915869 JZU915869:JZV915869 JPY915869:JPZ915869 JGC915869:JGD915869 IWG915869:IWH915869 IMK915869:IML915869 ICO915869:ICP915869 HSS915869:HST915869 HIW915869:HIX915869 GZA915869:GZB915869 GPE915869:GPF915869 GFI915869:GFJ915869 FVM915869:FVN915869 FLQ915869:FLR915869 FBU915869:FBV915869 ERY915869:ERZ915869 EIC915869:EID915869 DYG915869:DYH915869 DOK915869:DOL915869 DEO915869:DEP915869 CUS915869:CUT915869 CKW915869:CKX915869 CBA915869:CBB915869 BRE915869:BRF915869 BHI915869:BHJ915869 AXM915869:AXN915869 ANQ915869:ANR915869 ADU915869:ADV915869 TY915869:TZ915869 KC915869:KD915869 AG915869:AH915869 WWO850333:WWP850333 WMS850333:WMT850333 WCW850333:WCX850333 VTA850333:VTB850333 VJE850333:VJF850333 UZI850333:UZJ850333 UPM850333:UPN850333 UFQ850333:UFR850333 TVU850333:TVV850333 TLY850333:TLZ850333 TCC850333:TCD850333 SSG850333:SSH850333 SIK850333:SIL850333 RYO850333:RYP850333 ROS850333:ROT850333 REW850333:REX850333 QVA850333:QVB850333 QLE850333:QLF850333 QBI850333:QBJ850333 PRM850333:PRN850333 PHQ850333:PHR850333 OXU850333:OXV850333 ONY850333:ONZ850333 OEC850333:OED850333 NUG850333:NUH850333 NKK850333:NKL850333 NAO850333:NAP850333 MQS850333:MQT850333 MGW850333:MGX850333 LXA850333:LXB850333 LNE850333:LNF850333 LDI850333:LDJ850333 KTM850333:KTN850333 KJQ850333:KJR850333 JZU850333:JZV850333 JPY850333:JPZ850333 JGC850333:JGD850333 IWG850333:IWH850333 IMK850333:IML850333 ICO850333:ICP850333 HSS850333:HST850333 HIW850333:HIX850333 GZA850333:GZB850333 GPE850333:GPF850333 GFI850333:GFJ850333 FVM850333:FVN850333 FLQ850333:FLR850333 FBU850333:FBV850333 ERY850333:ERZ850333 EIC850333:EID850333 DYG850333:DYH850333 DOK850333:DOL850333 DEO850333:DEP850333 CUS850333:CUT850333 CKW850333:CKX850333 CBA850333:CBB850333 BRE850333:BRF850333 BHI850333:BHJ850333 AXM850333:AXN850333 ANQ850333:ANR850333 ADU850333:ADV850333 TY850333:TZ850333 KC850333:KD850333 AG850333:AH850333 WWO784797:WWP784797 WMS784797:WMT784797 WCW784797:WCX784797 VTA784797:VTB784797 VJE784797:VJF784797 UZI784797:UZJ784797 UPM784797:UPN784797 UFQ784797:UFR784797 TVU784797:TVV784797 TLY784797:TLZ784797 TCC784797:TCD784797 SSG784797:SSH784797 SIK784797:SIL784797 RYO784797:RYP784797 ROS784797:ROT784797 REW784797:REX784797 QVA784797:QVB784797 QLE784797:QLF784797 QBI784797:QBJ784797 PRM784797:PRN784797 PHQ784797:PHR784797 OXU784797:OXV784797 ONY784797:ONZ784797 OEC784797:OED784797 NUG784797:NUH784797 NKK784797:NKL784797 NAO784797:NAP784797 MQS784797:MQT784797 MGW784797:MGX784797 LXA784797:LXB784797 LNE784797:LNF784797 LDI784797:LDJ784797 KTM784797:KTN784797 KJQ784797:KJR784797 JZU784797:JZV784797 JPY784797:JPZ784797 JGC784797:JGD784797 IWG784797:IWH784797 IMK784797:IML784797 ICO784797:ICP784797 HSS784797:HST784797 HIW784797:HIX784797 GZA784797:GZB784797 GPE784797:GPF784797 GFI784797:GFJ784797 FVM784797:FVN784797 FLQ784797:FLR784797 FBU784797:FBV784797 ERY784797:ERZ784797 EIC784797:EID784797 DYG784797:DYH784797 DOK784797:DOL784797 DEO784797:DEP784797 CUS784797:CUT784797 CKW784797:CKX784797 CBA784797:CBB784797 BRE784797:BRF784797 BHI784797:BHJ784797 AXM784797:AXN784797 ANQ784797:ANR784797 ADU784797:ADV784797 TY784797:TZ784797 KC784797:KD784797 AG784797:AH784797 WWO719261:WWP719261 WMS719261:WMT719261 WCW719261:WCX719261 VTA719261:VTB719261 VJE719261:VJF719261 UZI719261:UZJ719261 UPM719261:UPN719261 UFQ719261:UFR719261 TVU719261:TVV719261 TLY719261:TLZ719261 TCC719261:TCD719261 SSG719261:SSH719261 SIK719261:SIL719261 RYO719261:RYP719261 ROS719261:ROT719261 REW719261:REX719261 QVA719261:QVB719261 QLE719261:QLF719261 QBI719261:QBJ719261 PRM719261:PRN719261 PHQ719261:PHR719261 OXU719261:OXV719261 ONY719261:ONZ719261 OEC719261:OED719261 NUG719261:NUH719261 NKK719261:NKL719261 NAO719261:NAP719261 MQS719261:MQT719261 MGW719261:MGX719261 LXA719261:LXB719261 LNE719261:LNF719261 LDI719261:LDJ719261 KTM719261:KTN719261 KJQ719261:KJR719261 JZU719261:JZV719261 JPY719261:JPZ719261 JGC719261:JGD719261 IWG719261:IWH719261 IMK719261:IML719261 ICO719261:ICP719261 HSS719261:HST719261 HIW719261:HIX719261 GZA719261:GZB719261 GPE719261:GPF719261 GFI719261:GFJ719261 FVM719261:FVN719261 FLQ719261:FLR719261 FBU719261:FBV719261 ERY719261:ERZ719261 EIC719261:EID719261 DYG719261:DYH719261 DOK719261:DOL719261 DEO719261:DEP719261 CUS719261:CUT719261 CKW719261:CKX719261 CBA719261:CBB719261 BRE719261:BRF719261 BHI719261:BHJ719261 AXM719261:AXN719261 ANQ719261:ANR719261 ADU719261:ADV719261 TY719261:TZ719261 KC719261:KD719261 AG719261:AH719261 WWO653725:WWP653725 WMS653725:WMT653725 WCW653725:WCX653725 VTA653725:VTB653725 VJE653725:VJF653725 UZI653725:UZJ653725 UPM653725:UPN653725 UFQ653725:UFR653725 TVU653725:TVV653725 TLY653725:TLZ653725 TCC653725:TCD653725 SSG653725:SSH653725 SIK653725:SIL653725 RYO653725:RYP653725 ROS653725:ROT653725 REW653725:REX653725 QVA653725:QVB653725 QLE653725:QLF653725 QBI653725:QBJ653725 PRM653725:PRN653725 PHQ653725:PHR653725 OXU653725:OXV653725 ONY653725:ONZ653725 OEC653725:OED653725 NUG653725:NUH653725 NKK653725:NKL653725 NAO653725:NAP653725 MQS653725:MQT653725 MGW653725:MGX653725 LXA653725:LXB653725 LNE653725:LNF653725 LDI653725:LDJ653725 KTM653725:KTN653725 KJQ653725:KJR653725 JZU653725:JZV653725 JPY653725:JPZ653725 JGC653725:JGD653725 IWG653725:IWH653725 IMK653725:IML653725 ICO653725:ICP653725 HSS653725:HST653725 HIW653725:HIX653725 GZA653725:GZB653725 GPE653725:GPF653725 GFI653725:GFJ653725 FVM653725:FVN653725 FLQ653725:FLR653725 FBU653725:FBV653725 ERY653725:ERZ653725 EIC653725:EID653725 DYG653725:DYH653725 DOK653725:DOL653725 DEO653725:DEP653725 CUS653725:CUT653725 CKW653725:CKX653725 CBA653725:CBB653725 BRE653725:BRF653725 BHI653725:BHJ653725 AXM653725:AXN653725 ANQ653725:ANR653725 ADU653725:ADV653725 TY653725:TZ653725 KC653725:KD653725 AG653725:AH653725 WWO588189:WWP588189 WMS588189:WMT588189 WCW588189:WCX588189 VTA588189:VTB588189 VJE588189:VJF588189 UZI588189:UZJ588189 UPM588189:UPN588189 UFQ588189:UFR588189 TVU588189:TVV588189 TLY588189:TLZ588189 TCC588189:TCD588189 SSG588189:SSH588189 SIK588189:SIL588189 RYO588189:RYP588189 ROS588189:ROT588189 REW588189:REX588189 QVA588189:QVB588189 QLE588189:QLF588189 QBI588189:QBJ588189 PRM588189:PRN588189 PHQ588189:PHR588189 OXU588189:OXV588189 ONY588189:ONZ588189 OEC588189:OED588189 NUG588189:NUH588189 NKK588189:NKL588189 NAO588189:NAP588189 MQS588189:MQT588189 MGW588189:MGX588189 LXA588189:LXB588189 LNE588189:LNF588189 LDI588189:LDJ588189 KTM588189:KTN588189 KJQ588189:KJR588189 JZU588189:JZV588189 JPY588189:JPZ588189 JGC588189:JGD588189 IWG588189:IWH588189 IMK588189:IML588189 ICO588189:ICP588189 HSS588189:HST588189 HIW588189:HIX588189 GZA588189:GZB588189 GPE588189:GPF588189 GFI588189:GFJ588189 FVM588189:FVN588189 FLQ588189:FLR588189 FBU588189:FBV588189 ERY588189:ERZ588189 EIC588189:EID588189 DYG588189:DYH588189 DOK588189:DOL588189 DEO588189:DEP588189 CUS588189:CUT588189 CKW588189:CKX588189 CBA588189:CBB588189 BRE588189:BRF588189 BHI588189:BHJ588189 AXM588189:AXN588189 ANQ588189:ANR588189 ADU588189:ADV588189 TY588189:TZ588189 KC588189:KD588189 AG588189:AH588189 WWO522653:WWP522653 WMS522653:WMT522653 WCW522653:WCX522653 VTA522653:VTB522653 VJE522653:VJF522653 UZI522653:UZJ522653 UPM522653:UPN522653 UFQ522653:UFR522653 TVU522653:TVV522653 TLY522653:TLZ522653 TCC522653:TCD522653 SSG522653:SSH522653 SIK522653:SIL522653 RYO522653:RYP522653 ROS522653:ROT522653 REW522653:REX522653 QVA522653:QVB522653 QLE522653:QLF522653 QBI522653:QBJ522653 PRM522653:PRN522653 PHQ522653:PHR522653 OXU522653:OXV522653 ONY522653:ONZ522653 OEC522653:OED522653 NUG522653:NUH522653 NKK522653:NKL522653 NAO522653:NAP522653 MQS522653:MQT522653 MGW522653:MGX522653 LXA522653:LXB522653 LNE522653:LNF522653 LDI522653:LDJ522653 KTM522653:KTN522653 KJQ522653:KJR522653 JZU522653:JZV522653 JPY522653:JPZ522653 JGC522653:JGD522653 IWG522653:IWH522653 IMK522653:IML522653 ICO522653:ICP522653 HSS522653:HST522653 HIW522653:HIX522653 GZA522653:GZB522653 GPE522653:GPF522653 GFI522653:GFJ522653 FVM522653:FVN522653 FLQ522653:FLR522653 FBU522653:FBV522653 ERY522653:ERZ522653 EIC522653:EID522653 DYG522653:DYH522653 DOK522653:DOL522653 DEO522653:DEP522653 CUS522653:CUT522653 CKW522653:CKX522653 CBA522653:CBB522653 BRE522653:BRF522653 BHI522653:BHJ522653 AXM522653:AXN522653 ANQ522653:ANR522653 ADU522653:ADV522653 TY522653:TZ522653 KC522653:KD522653 AG522653:AH522653 WWO457117:WWP457117 WMS457117:WMT457117 WCW457117:WCX457117 VTA457117:VTB457117 VJE457117:VJF457117 UZI457117:UZJ457117 UPM457117:UPN457117 UFQ457117:UFR457117 TVU457117:TVV457117 TLY457117:TLZ457117 TCC457117:TCD457117 SSG457117:SSH457117 SIK457117:SIL457117 RYO457117:RYP457117 ROS457117:ROT457117 REW457117:REX457117 QVA457117:QVB457117 QLE457117:QLF457117 QBI457117:QBJ457117 PRM457117:PRN457117 PHQ457117:PHR457117 OXU457117:OXV457117 ONY457117:ONZ457117 OEC457117:OED457117 NUG457117:NUH457117 NKK457117:NKL457117 NAO457117:NAP457117 MQS457117:MQT457117 MGW457117:MGX457117 LXA457117:LXB457117 LNE457117:LNF457117 LDI457117:LDJ457117 KTM457117:KTN457117 KJQ457117:KJR457117 JZU457117:JZV457117 JPY457117:JPZ457117 JGC457117:JGD457117 IWG457117:IWH457117 IMK457117:IML457117 ICO457117:ICP457117 HSS457117:HST457117 HIW457117:HIX457117 GZA457117:GZB457117 GPE457117:GPF457117 GFI457117:GFJ457117 FVM457117:FVN457117 FLQ457117:FLR457117 FBU457117:FBV457117 ERY457117:ERZ457117 EIC457117:EID457117 DYG457117:DYH457117 DOK457117:DOL457117 DEO457117:DEP457117 CUS457117:CUT457117 CKW457117:CKX457117 CBA457117:CBB457117 BRE457117:BRF457117 BHI457117:BHJ457117 AXM457117:AXN457117 ANQ457117:ANR457117 ADU457117:ADV457117 TY457117:TZ457117 KC457117:KD457117 AG457117:AH457117 WWO391581:WWP391581 WMS391581:WMT391581 WCW391581:WCX391581 VTA391581:VTB391581 VJE391581:VJF391581 UZI391581:UZJ391581 UPM391581:UPN391581 UFQ391581:UFR391581 TVU391581:TVV391581 TLY391581:TLZ391581 TCC391581:TCD391581 SSG391581:SSH391581 SIK391581:SIL391581 RYO391581:RYP391581 ROS391581:ROT391581 REW391581:REX391581 QVA391581:QVB391581 QLE391581:QLF391581 QBI391581:QBJ391581 PRM391581:PRN391581 PHQ391581:PHR391581 OXU391581:OXV391581 ONY391581:ONZ391581 OEC391581:OED391581 NUG391581:NUH391581 NKK391581:NKL391581 NAO391581:NAP391581 MQS391581:MQT391581 MGW391581:MGX391581 LXA391581:LXB391581 LNE391581:LNF391581 LDI391581:LDJ391581 KTM391581:KTN391581 KJQ391581:KJR391581 JZU391581:JZV391581 JPY391581:JPZ391581 JGC391581:JGD391581 IWG391581:IWH391581 IMK391581:IML391581 ICO391581:ICP391581 HSS391581:HST391581 HIW391581:HIX391581 GZA391581:GZB391581 GPE391581:GPF391581 GFI391581:GFJ391581 FVM391581:FVN391581 FLQ391581:FLR391581 FBU391581:FBV391581 ERY391581:ERZ391581 EIC391581:EID391581 DYG391581:DYH391581 DOK391581:DOL391581 DEO391581:DEP391581 CUS391581:CUT391581 CKW391581:CKX391581 CBA391581:CBB391581 BRE391581:BRF391581 BHI391581:BHJ391581 AXM391581:AXN391581 ANQ391581:ANR391581 ADU391581:ADV391581 TY391581:TZ391581 KC391581:KD391581 AG391581:AH391581 WWO326045:WWP326045 WMS326045:WMT326045 WCW326045:WCX326045 VTA326045:VTB326045 VJE326045:VJF326045 UZI326045:UZJ326045 UPM326045:UPN326045 UFQ326045:UFR326045 TVU326045:TVV326045 TLY326045:TLZ326045 TCC326045:TCD326045 SSG326045:SSH326045 SIK326045:SIL326045 RYO326045:RYP326045 ROS326045:ROT326045 REW326045:REX326045 QVA326045:QVB326045 QLE326045:QLF326045 QBI326045:QBJ326045 PRM326045:PRN326045 PHQ326045:PHR326045 OXU326045:OXV326045 ONY326045:ONZ326045 OEC326045:OED326045 NUG326045:NUH326045 NKK326045:NKL326045 NAO326045:NAP326045 MQS326045:MQT326045 MGW326045:MGX326045 LXA326045:LXB326045 LNE326045:LNF326045 LDI326045:LDJ326045 KTM326045:KTN326045 KJQ326045:KJR326045 JZU326045:JZV326045 JPY326045:JPZ326045 JGC326045:JGD326045 IWG326045:IWH326045 IMK326045:IML326045 ICO326045:ICP326045 HSS326045:HST326045 HIW326045:HIX326045 GZA326045:GZB326045 GPE326045:GPF326045 GFI326045:GFJ326045 FVM326045:FVN326045 FLQ326045:FLR326045 FBU326045:FBV326045 ERY326045:ERZ326045 EIC326045:EID326045 DYG326045:DYH326045 DOK326045:DOL326045 DEO326045:DEP326045 CUS326045:CUT326045 CKW326045:CKX326045 CBA326045:CBB326045 BRE326045:BRF326045 BHI326045:BHJ326045 AXM326045:AXN326045 ANQ326045:ANR326045 ADU326045:ADV326045 TY326045:TZ326045 KC326045:KD326045 AG326045:AH326045 WWO260509:WWP260509 WMS260509:WMT260509 WCW260509:WCX260509 VTA260509:VTB260509 VJE260509:VJF260509 UZI260509:UZJ260509 UPM260509:UPN260509 UFQ260509:UFR260509 TVU260509:TVV260509 TLY260509:TLZ260509 TCC260509:TCD260509 SSG260509:SSH260509 SIK260509:SIL260509 RYO260509:RYP260509 ROS260509:ROT260509 REW260509:REX260509 QVA260509:QVB260509 QLE260509:QLF260509 QBI260509:QBJ260509 PRM260509:PRN260509 PHQ260509:PHR260509 OXU260509:OXV260509 ONY260509:ONZ260509 OEC260509:OED260509 NUG260509:NUH260509 NKK260509:NKL260509 NAO260509:NAP260509 MQS260509:MQT260509 MGW260509:MGX260509 LXA260509:LXB260509 LNE260509:LNF260509 LDI260509:LDJ260509 KTM260509:KTN260509 KJQ260509:KJR260509 JZU260509:JZV260509 JPY260509:JPZ260509 JGC260509:JGD260509 IWG260509:IWH260509 IMK260509:IML260509 ICO260509:ICP260509 HSS260509:HST260509 HIW260509:HIX260509 GZA260509:GZB260509 GPE260509:GPF260509 GFI260509:GFJ260509 FVM260509:FVN260509 FLQ260509:FLR260509 FBU260509:FBV260509 ERY260509:ERZ260509 EIC260509:EID260509 DYG260509:DYH260509 DOK260509:DOL260509 DEO260509:DEP260509 CUS260509:CUT260509 CKW260509:CKX260509 CBA260509:CBB260509 BRE260509:BRF260509 BHI260509:BHJ260509 AXM260509:AXN260509 ANQ260509:ANR260509 ADU260509:ADV260509 TY260509:TZ260509 KC260509:KD260509 AG260509:AH260509 WWO194973:WWP194973 WMS194973:WMT194973 WCW194973:WCX194973 VTA194973:VTB194973 VJE194973:VJF194973 UZI194973:UZJ194973 UPM194973:UPN194973 UFQ194973:UFR194973 TVU194973:TVV194973 TLY194973:TLZ194973 TCC194973:TCD194973 SSG194973:SSH194973 SIK194973:SIL194973 RYO194973:RYP194973 ROS194973:ROT194973 REW194973:REX194973 QVA194973:QVB194973 QLE194973:QLF194973 QBI194973:QBJ194973 PRM194973:PRN194973 PHQ194973:PHR194973 OXU194973:OXV194973 ONY194973:ONZ194973 OEC194973:OED194973 NUG194973:NUH194973 NKK194973:NKL194973 NAO194973:NAP194973 MQS194973:MQT194973 MGW194973:MGX194973 LXA194973:LXB194973 LNE194973:LNF194973 LDI194973:LDJ194973 KTM194973:KTN194973 KJQ194973:KJR194973 JZU194973:JZV194973 JPY194973:JPZ194973 JGC194973:JGD194973 IWG194973:IWH194973 IMK194973:IML194973 ICO194973:ICP194973 HSS194973:HST194973 HIW194973:HIX194973 GZA194973:GZB194973 GPE194973:GPF194973 GFI194973:GFJ194973 FVM194973:FVN194973 FLQ194973:FLR194973 FBU194973:FBV194973 ERY194973:ERZ194973 EIC194973:EID194973 DYG194973:DYH194973 DOK194973:DOL194973 DEO194973:DEP194973 CUS194973:CUT194973 CKW194973:CKX194973 CBA194973:CBB194973 BRE194973:BRF194973 BHI194973:BHJ194973 AXM194973:AXN194973 ANQ194973:ANR194973 ADU194973:ADV194973 TY194973:TZ194973 KC194973:KD194973 AG194973:AH194973 WWO129437:WWP129437 WMS129437:WMT129437 WCW129437:WCX129437 VTA129437:VTB129437 VJE129437:VJF129437 UZI129437:UZJ129437 UPM129437:UPN129437 UFQ129437:UFR129437 TVU129437:TVV129437 TLY129437:TLZ129437 TCC129437:TCD129437 SSG129437:SSH129437 SIK129437:SIL129437 RYO129437:RYP129437 ROS129437:ROT129437 REW129437:REX129437 QVA129437:QVB129437 QLE129437:QLF129437 QBI129437:QBJ129437 PRM129437:PRN129437 PHQ129437:PHR129437 OXU129437:OXV129437 ONY129437:ONZ129437 OEC129437:OED129437 NUG129437:NUH129437 NKK129437:NKL129437 NAO129437:NAP129437 MQS129437:MQT129437 MGW129437:MGX129437 LXA129437:LXB129437 LNE129437:LNF129437 LDI129437:LDJ129437 KTM129437:KTN129437 KJQ129437:KJR129437 JZU129437:JZV129437 JPY129437:JPZ129437 JGC129437:JGD129437 IWG129437:IWH129437 IMK129437:IML129437 ICO129437:ICP129437 HSS129437:HST129437 HIW129437:HIX129437 GZA129437:GZB129437 GPE129437:GPF129437 GFI129437:GFJ129437 FVM129437:FVN129437 FLQ129437:FLR129437 FBU129437:FBV129437 ERY129437:ERZ129437 EIC129437:EID129437 DYG129437:DYH129437 DOK129437:DOL129437 DEO129437:DEP129437 CUS129437:CUT129437 CKW129437:CKX129437 CBA129437:CBB129437 BRE129437:BRF129437 BHI129437:BHJ129437 AXM129437:AXN129437 ANQ129437:ANR129437 ADU129437:ADV129437 TY129437:TZ129437 KC129437:KD129437 AG129437:AH129437 WWO63901:WWP63901 WMS63901:WMT63901 WCW63901:WCX63901 VTA63901:VTB63901 VJE63901:VJF63901 UZI63901:UZJ63901 UPM63901:UPN63901 UFQ63901:UFR63901 TVU63901:TVV63901 TLY63901:TLZ63901 TCC63901:TCD63901 SSG63901:SSH63901 SIK63901:SIL63901 RYO63901:RYP63901 ROS63901:ROT63901 REW63901:REX63901 QVA63901:QVB63901 QLE63901:QLF63901 QBI63901:QBJ63901 PRM63901:PRN63901 PHQ63901:PHR63901 OXU63901:OXV63901 ONY63901:ONZ63901 OEC63901:OED63901 NUG63901:NUH63901 NKK63901:NKL63901 NAO63901:NAP63901 MQS63901:MQT63901 MGW63901:MGX63901 LXA63901:LXB63901 LNE63901:LNF63901 LDI63901:LDJ63901 KTM63901:KTN63901 KJQ63901:KJR63901 JZU63901:JZV63901 JPY63901:JPZ63901 JGC63901:JGD63901 IWG63901:IWH63901 IMK63901:IML63901 ICO63901:ICP63901 HSS63901:HST63901 HIW63901:HIX63901 GZA63901:GZB63901 GPE63901:GPF63901 GFI63901:GFJ63901 FVM63901:FVN63901 FLQ63901:FLR63901 FBU63901:FBV63901 ERY63901:ERZ63901 EIC63901:EID63901 DYG63901:DYH63901 DOK63901:DOL63901 DEO63901:DEP63901 CUS63901:CUT63901 CKW63901:CKX63901 CBA63901:CBB63901 BRE63901:BRF63901 BHI63901:BHJ63901 AXM63901:AXN63901 ANQ63901:ANR63901 ADU63901:ADV63901 TY63901:TZ63901 KC63901:KD63901 AG63901:AH63901 WWO31:WWP31 WMS31:WMT31 WCW31:WCX31 VTA31:VTB31 VJE31:VJF31 UZI31:UZJ31 UPM31:UPN31 UFQ31:UFR31 TVU31:TVV31 TLY31:TLZ31 TCC31:TCD31 SSG31:SSH31 SIK31:SIL31 RYO31:RYP31 ROS31:ROT31 REW31:REX31 QVA31:QVB31 QLE31:QLF31 QBI31:QBJ31 PRM31:PRN31 PHQ31:PHR31 OXU31:OXV31 ONY31:ONZ31 OEC31:OED31 NUG31:NUH31 NKK31:NKL31 NAO31:NAP31 MQS31:MQT31 MGW31:MGX31 LXA31:LXB31 LNE31:LNF31 LDI31:LDJ31 KTM31:KTN31 KJQ31:KJR31 JZU31:JZV31 JPY31:JPZ31 JGC31:JGD31 IWG31:IWH31 IMK31:IML31 ICO31:ICP31 HSS31:HST31 HIW31:HIX31 GZA31:GZB31 GPE31:GPF31 GFI31:GFJ31 FVM31:FVN31 FLQ31:FLR31 FBU31:FBV31 ERY31:ERZ31 EIC31:EID31 DYG31:DYH31 DOK31:DOL31 DEO31:DEP31 CUS31:CUT31 CKW31:CKX31 CBA31:CBB31 BRE31:BRF31 BHI31:BHJ31 AXM31:AXN31 ANQ31:ANR31 ADU31:ADV31 TY31:TZ31 KC31:KD31 AG31:AH31 WVV981415:WVW981415 WLZ981415:WMA981415 WCD981415:WCE981415 VSH981415:VSI981415 VIL981415:VIM981415 UYP981415:UYQ981415 UOT981415:UOU981415 UEX981415:UEY981415 TVB981415:TVC981415 TLF981415:TLG981415 TBJ981415:TBK981415 SRN981415:SRO981415 SHR981415:SHS981415 RXV981415:RXW981415 RNZ981415:ROA981415 RED981415:REE981415 QUH981415:QUI981415 QKL981415:QKM981415 QAP981415:QAQ981415 PQT981415:PQU981415 PGX981415:PGY981415 OXB981415:OXC981415 ONF981415:ONG981415 ODJ981415:ODK981415 NTN981415:NTO981415 NJR981415:NJS981415 MZV981415:MZW981415 MPZ981415:MQA981415 MGD981415:MGE981415 LWH981415:LWI981415 LML981415:LMM981415 LCP981415:LCQ981415 KST981415:KSU981415 KIX981415:KIY981415 JZB981415:JZC981415 JPF981415:JPG981415 JFJ981415:JFK981415 IVN981415:IVO981415 ILR981415:ILS981415 IBV981415:IBW981415 HRZ981415:HSA981415 HID981415:HIE981415 GYH981415:GYI981415 GOL981415:GOM981415 GEP981415:GEQ981415 FUT981415:FUU981415 FKX981415:FKY981415 FBB981415:FBC981415 ERF981415:ERG981415 EHJ981415:EHK981415 DXN981415:DXO981415 DNR981415:DNS981415 DDV981415:DDW981415 CTZ981415:CUA981415 CKD981415:CKE981415 CAH981415:CAI981415 BQL981415:BQM981415 BGP981415:BGQ981415 AWT981415:AWU981415 AMX981415:AMY981415 ADB981415:ADC981415 TF981415:TG981415 JJ981415:JK981415 WVV915879:WVW915879 WLZ915879:WMA915879 WCD915879:WCE915879 VSH915879:VSI915879 VIL915879:VIM915879 UYP915879:UYQ915879 UOT915879:UOU915879 UEX915879:UEY915879 TVB915879:TVC915879 TLF915879:TLG915879 TBJ915879:TBK915879 SRN915879:SRO915879 SHR915879:SHS915879 RXV915879:RXW915879 RNZ915879:ROA915879 RED915879:REE915879 QUH915879:QUI915879 QKL915879:QKM915879 QAP915879:QAQ915879 PQT915879:PQU915879 PGX915879:PGY915879 OXB915879:OXC915879 ONF915879:ONG915879 ODJ915879:ODK915879 NTN915879:NTO915879 NJR915879:NJS915879 MZV915879:MZW915879 MPZ915879:MQA915879 MGD915879:MGE915879 LWH915879:LWI915879 LML915879:LMM915879 LCP915879:LCQ915879 KST915879:KSU915879 KIX915879:KIY915879 JZB915879:JZC915879 JPF915879:JPG915879 JFJ915879:JFK915879 IVN915879:IVO915879 ILR915879:ILS915879 IBV915879:IBW915879 HRZ915879:HSA915879 HID915879:HIE915879 GYH915879:GYI915879 GOL915879:GOM915879 GEP915879:GEQ915879 FUT915879:FUU915879 FKX915879:FKY915879 FBB915879:FBC915879 ERF915879:ERG915879 EHJ915879:EHK915879 DXN915879:DXO915879 DNR915879:DNS915879 DDV915879:DDW915879 CTZ915879:CUA915879 CKD915879:CKE915879 CAH915879:CAI915879 BQL915879:BQM915879 BGP915879:BGQ915879 AWT915879:AWU915879 AMX915879:AMY915879 ADB915879:ADC915879 TF915879:TG915879 JJ915879:JK915879 WVV850343:WVW850343 WLZ850343:WMA850343 WCD850343:WCE850343 VSH850343:VSI850343 VIL850343:VIM850343 UYP850343:UYQ850343 UOT850343:UOU850343 UEX850343:UEY850343 TVB850343:TVC850343 TLF850343:TLG850343 TBJ850343:TBK850343 SRN850343:SRO850343 SHR850343:SHS850343 RXV850343:RXW850343 RNZ850343:ROA850343 RED850343:REE850343 QUH850343:QUI850343 QKL850343:QKM850343 QAP850343:QAQ850343 PQT850343:PQU850343 PGX850343:PGY850343 OXB850343:OXC850343 ONF850343:ONG850343 ODJ850343:ODK850343 NTN850343:NTO850343 NJR850343:NJS850343 MZV850343:MZW850343 MPZ850343:MQA850343 MGD850343:MGE850343 LWH850343:LWI850343 LML850343:LMM850343 LCP850343:LCQ850343 KST850343:KSU850343 KIX850343:KIY850343 JZB850343:JZC850343 JPF850343:JPG850343 JFJ850343:JFK850343 IVN850343:IVO850343 ILR850343:ILS850343 IBV850343:IBW850343 HRZ850343:HSA850343 HID850343:HIE850343 GYH850343:GYI850343 GOL850343:GOM850343 GEP850343:GEQ850343 FUT850343:FUU850343 FKX850343:FKY850343 FBB850343:FBC850343 ERF850343:ERG850343 EHJ850343:EHK850343 DXN850343:DXO850343 DNR850343:DNS850343 DDV850343:DDW850343 CTZ850343:CUA850343 CKD850343:CKE850343 CAH850343:CAI850343 BQL850343:BQM850343 BGP850343:BGQ850343 AWT850343:AWU850343 AMX850343:AMY850343 ADB850343:ADC850343 TF850343:TG850343 JJ850343:JK850343 WVV784807:WVW784807 WLZ784807:WMA784807 WCD784807:WCE784807 VSH784807:VSI784807 VIL784807:VIM784807 UYP784807:UYQ784807 UOT784807:UOU784807 UEX784807:UEY784807 TVB784807:TVC784807 TLF784807:TLG784807 TBJ784807:TBK784807 SRN784807:SRO784807 SHR784807:SHS784807 RXV784807:RXW784807 RNZ784807:ROA784807 RED784807:REE784807 QUH784807:QUI784807 QKL784807:QKM784807 QAP784807:QAQ784807 PQT784807:PQU784807 PGX784807:PGY784807 OXB784807:OXC784807 ONF784807:ONG784807 ODJ784807:ODK784807 NTN784807:NTO784807 NJR784807:NJS784807 MZV784807:MZW784807 MPZ784807:MQA784807 MGD784807:MGE784807 LWH784807:LWI784807 LML784807:LMM784807 LCP784807:LCQ784807 KST784807:KSU784807 KIX784807:KIY784807 JZB784807:JZC784807 JPF784807:JPG784807 JFJ784807:JFK784807 IVN784807:IVO784807 ILR784807:ILS784807 IBV784807:IBW784807 HRZ784807:HSA784807 HID784807:HIE784807 GYH784807:GYI784807 GOL784807:GOM784807 GEP784807:GEQ784807 FUT784807:FUU784807 FKX784807:FKY784807 FBB784807:FBC784807 ERF784807:ERG784807 EHJ784807:EHK784807 DXN784807:DXO784807 DNR784807:DNS784807 DDV784807:DDW784807 CTZ784807:CUA784807 CKD784807:CKE784807 CAH784807:CAI784807 BQL784807:BQM784807 BGP784807:BGQ784807 AWT784807:AWU784807 AMX784807:AMY784807 ADB784807:ADC784807 TF784807:TG784807 JJ784807:JK784807 WVV719271:WVW719271 WLZ719271:WMA719271 WCD719271:WCE719271 VSH719271:VSI719271 VIL719271:VIM719271 UYP719271:UYQ719271 UOT719271:UOU719271 UEX719271:UEY719271 TVB719271:TVC719271 TLF719271:TLG719271 TBJ719271:TBK719271 SRN719271:SRO719271 SHR719271:SHS719271 RXV719271:RXW719271 RNZ719271:ROA719271 RED719271:REE719271 QUH719271:QUI719271 QKL719271:QKM719271 QAP719271:QAQ719271 PQT719271:PQU719271 PGX719271:PGY719271 OXB719271:OXC719271 ONF719271:ONG719271 ODJ719271:ODK719271 NTN719271:NTO719271 NJR719271:NJS719271 MZV719271:MZW719271 MPZ719271:MQA719271 MGD719271:MGE719271 LWH719271:LWI719271 LML719271:LMM719271 LCP719271:LCQ719271 KST719271:KSU719271 KIX719271:KIY719271 JZB719271:JZC719271 JPF719271:JPG719271 JFJ719271:JFK719271 IVN719271:IVO719271 ILR719271:ILS719271 IBV719271:IBW719271 HRZ719271:HSA719271 HID719271:HIE719271 GYH719271:GYI719271 GOL719271:GOM719271 GEP719271:GEQ719271 FUT719271:FUU719271 FKX719271:FKY719271 FBB719271:FBC719271 ERF719271:ERG719271 EHJ719271:EHK719271 DXN719271:DXO719271 DNR719271:DNS719271 DDV719271:DDW719271 CTZ719271:CUA719271 CKD719271:CKE719271 CAH719271:CAI719271 BQL719271:BQM719271 BGP719271:BGQ719271 AWT719271:AWU719271 AMX719271:AMY719271 ADB719271:ADC719271 TF719271:TG719271 JJ719271:JK719271 WVV653735:WVW653735 WLZ653735:WMA653735 WCD653735:WCE653735 VSH653735:VSI653735 VIL653735:VIM653735 UYP653735:UYQ653735 UOT653735:UOU653735 UEX653735:UEY653735 TVB653735:TVC653735 TLF653735:TLG653735 TBJ653735:TBK653735 SRN653735:SRO653735 SHR653735:SHS653735 RXV653735:RXW653735 RNZ653735:ROA653735 RED653735:REE653735 QUH653735:QUI653735 QKL653735:QKM653735 QAP653735:QAQ653735 PQT653735:PQU653735 PGX653735:PGY653735 OXB653735:OXC653735 ONF653735:ONG653735 ODJ653735:ODK653735 NTN653735:NTO653735 NJR653735:NJS653735 MZV653735:MZW653735 MPZ653735:MQA653735 MGD653735:MGE653735 LWH653735:LWI653735 LML653735:LMM653735 LCP653735:LCQ653735 KST653735:KSU653735 KIX653735:KIY653735 JZB653735:JZC653735 JPF653735:JPG653735 JFJ653735:JFK653735 IVN653735:IVO653735 ILR653735:ILS653735 IBV653735:IBW653735 HRZ653735:HSA653735 HID653735:HIE653735 GYH653735:GYI653735 GOL653735:GOM653735 GEP653735:GEQ653735 FUT653735:FUU653735 FKX653735:FKY653735 FBB653735:FBC653735 ERF653735:ERG653735 EHJ653735:EHK653735 DXN653735:DXO653735 DNR653735:DNS653735 DDV653735:DDW653735 CTZ653735:CUA653735 CKD653735:CKE653735 CAH653735:CAI653735 BQL653735:BQM653735 BGP653735:BGQ653735 AWT653735:AWU653735 AMX653735:AMY653735 ADB653735:ADC653735 TF653735:TG653735 JJ653735:JK653735 WVV588199:WVW588199 WLZ588199:WMA588199 WCD588199:WCE588199 VSH588199:VSI588199 VIL588199:VIM588199 UYP588199:UYQ588199 UOT588199:UOU588199 UEX588199:UEY588199 TVB588199:TVC588199 TLF588199:TLG588199 TBJ588199:TBK588199 SRN588199:SRO588199 SHR588199:SHS588199 RXV588199:RXW588199 RNZ588199:ROA588199 RED588199:REE588199 QUH588199:QUI588199 QKL588199:QKM588199 QAP588199:QAQ588199 PQT588199:PQU588199 PGX588199:PGY588199 OXB588199:OXC588199 ONF588199:ONG588199 ODJ588199:ODK588199 NTN588199:NTO588199 NJR588199:NJS588199 MZV588199:MZW588199 MPZ588199:MQA588199 MGD588199:MGE588199 LWH588199:LWI588199 LML588199:LMM588199 LCP588199:LCQ588199 KST588199:KSU588199 KIX588199:KIY588199 JZB588199:JZC588199 JPF588199:JPG588199 JFJ588199:JFK588199 IVN588199:IVO588199 ILR588199:ILS588199 IBV588199:IBW588199 HRZ588199:HSA588199 HID588199:HIE588199 GYH588199:GYI588199 GOL588199:GOM588199 GEP588199:GEQ588199 FUT588199:FUU588199 FKX588199:FKY588199 FBB588199:FBC588199 ERF588199:ERG588199 EHJ588199:EHK588199 DXN588199:DXO588199 DNR588199:DNS588199 DDV588199:DDW588199 CTZ588199:CUA588199 CKD588199:CKE588199 CAH588199:CAI588199 BQL588199:BQM588199 BGP588199:BGQ588199 AWT588199:AWU588199 AMX588199:AMY588199 ADB588199:ADC588199 TF588199:TG588199 JJ588199:JK588199 WVV522663:WVW522663 WLZ522663:WMA522663 WCD522663:WCE522663 VSH522663:VSI522663 VIL522663:VIM522663 UYP522663:UYQ522663 UOT522663:UOU522663 UEX522663:UEY522663 TVB522663:TVC522663 TLF522663:TLG522663 TBJ522663:TBK522663 SRN522663:SRO522663 SHR522663:SHS522663 RXV522663:RXW522663 RNZ522663:ROA522663 RED522663:REE522663 QUH522663:QUI522663 QKL522663:QKM522663 QAP522663:QAQ522663 PQT522663:PQU522663 PGX522663:PGY522663 OXB522663:OXC522663 ONF522663:ONG522663 ODJ522663:ODK522663 NTN522663:NTO522663 NJR522663:NJS522663 MZV522663:MZW522663 MPZ522663:MQA522663 MGD522663:MGE522663 LWH522663:LWI522663 LML522663:LMM522663 LCP522663:LCQ522663 KST522663:KSU522663 KIX522663:KIY522663 JZB522663:JZC522663 JPF522663:JPG522663 JFJ522663:JFK522663 IVN522663:IVO522663 ILR522663:ILS522663 IBV522663:IBW522663 HRZ522663:HSA522663 HID522663:HIE522663 GYH522663:GYI522663 GOL522663:GOM522663 GEP522663:GEQ522663 FUT522663:FUU522663 FKX522663:FKY522663 FBB522663:FBC522663 ERF522663:ERG522663 EHJ522663:EHK522663 DXN522663:DXO522663 DNR522663:DNS522663 DDV522663:DDW522663 CTZ522663:CUA522663 CKD522663:CKE522663 CAH522663:CAI522663 BQL522663:BQM522663 BGP522663:BGQ522663 AWT522663:AWU522663 AMX522663:AMY522663 ADB522663:ADC522663 TF522663:TG522663 JJ522663:JK522663 WVV457127:WVW457127 WLZ457127:WMA457127 WCD457127:WCE457127 VSH457127:VSI457127 VIL457127:VIM457127 UYP457127:UYQ457127 UOT457127:UOU457127 UEX457127:UEY457127 TVB457127:TVC457127 TLF457127:TLG457127 TBJ457127:TBK457127 SRN457127:SRO457127 SHR457127:SHS457127 RXV457127:RXW457127 RNZ457127:ROA457127 RED457127:REE457127 QUH457127:QUI457127 QKL457127:QKM457127 QAP457127:QAQ457127 PQT457127:PQU457127 PGX457127:PGY457127 OXB457127:OXC457127 ONF457127:ONG457127 ODJ457127:ODK457127 NTN457127:NTO457127 NJR457127:NJS457127 MZV457127:MZW457127 MPZ457127:MQA457127 MGD457127:MGE457127 LWH457127:LWI457127 LML457127:LMM457127 LCP457127:LCQ457127 KST457127:KSU457127 KIX457127:KIY457127 JZB457127:JZC457127 JPF457127:JPG457127 JFJ457127:JFK457127 IVN457127:IVO457127 ILR457127:ILS457127 IBV457127:IBW457127 HRZ457127:HSA457127 HID457127:HIE457127 GYH457127:GYI457127 GOL457127:GOM457127 GEP457127:GEQ457127 FUT457127:FUU457127 FKX457127:FKY457127 FBB457127:FBC457127 ERF457127:ERG457127 EHJ457127:EHK457127 DXN457127:DXO457127 DNR457127:DNS457127 DDV457127:DDW457127 CTZ457127:CUA457127 CKD457127:CKE457127 CAH457127:CAI457127 BQL457127:BQM457127 BGP457127:BGQ457127 AWT457127:AWU457127 AMX457127:AMY457127 ADB457127:ADC457127 TF457127:TG457127 JJ457127:JK457127 WVV391591:WVW391591 WLZ391591:WMA391591 WCD391591:WCE391591 VSH391591:VSI391591 VIL391591:VIM391591 UYP391591:UYQ391591 UOT391591:UOU391591 UEX391591:UEY391591 TVB391591:TVC391591 TLF391591:TLG391591 TBJ391591:TBK391591 SRN391591:SRO391591 SHR391591:SHS391591 RXV391591:RXW391591 RNZ391591:ROA391591 RED391591:REE391591 QUH391591:QUI391591 QKL391591:QKM391591 QAP391591:QAQ391591 PQT391591:PQU391591 PGX391591:PGY391591 OXB391591:OXC391591 ONF391591:ONG391591 ODJ391591:ODK391591 NTN391591:NTO391591 NJR391591:NJS391591 MZV391591:MZW391591 MPZ391591:MQA391591 MGD391591:MGE391591 LWH391591:LWI391591 LML391591:LMM391591 LCP391591:LCQ391591 KST391591:KSU391591 KIX391591:KIY391591 JZB391591:JZC391591 JPF391591:JPG391591 JFJ391591:JFK391591 IVN391591:IVO391591 ILR391591:ILS391591 IBV391591:IBW391591 HRZ391591:HSA391591 HID391591:HIE391591 GYH391591:GYI391591 GOL391591:GOM391591 GEP391591:GEQ391591 FUT391591:FUU391591 FKX391591:FKY391591 FBB391591:FBC391591 ERF391591:ERG391591 EHJ391591:EHK391591 DXN391591:DXO391591 DNR391591:DNS391591 DDV391591:DDW391591 CTZ391591:CUA391591 CKD391591:CKE391591 CAH391591:CAI391591 BQL391591:BQM391591 BGP391591:BGQ391591 AWT391591:AWU391591 AMX391591:AMY391591 ADB391591:ADC391591 TF391591:TG391591 JJ391591:JK391591 WVV326055:WVW326055 WLZ326055:WMA326055 WCD326055:WCE326055 VSH326055:VSI326055 VIL326055:VIM326055 UYP326055:UYQ326055 UOT326055:UOU326055 UEX326055:UEY326055 TVB326055:TVC326055 TLF326055:TLG326055 TBJ326055:TBK326055 SRN326055:SRO326055 SHR326055:SHS326055 RXV326055:RXW326055 RNZ326055:ROA326055 RED326055:REE326055 QUH326055:QUI326055 QKL326055:QKM326055 QAP326055:QAQ326055 PQT326055:PQU326055 PGX326055:PGY326055 OXB326055:OXC326055 ONF326055:ONG326055 ODJ326055:ODK326055 NTN326055:NTO326055 NJR326055:NJS326055 MZV326055:MZW326055 MPZ326055:MQA326055 MGD326055:MGE326055 LWH326055:LWI326055 LML326055:LMM326055 LCP326055:LCQ326055 KST326055:KSU326055 KIX326055:KIY326055 JZB326055:JZC326055 JPF326055:JPG326055 JFJ326055:JFK326055 IVN326055:IVO326055 ILR326055:ILS326055 IBV326055:IBW326055 HRZ326055:HSA326055 HID326055:HIE326055 GYH326055:GYI326055 GOL326055:GOM326055 GEP326055:GEQ326055 FUT326055:FUU326055 FKX326055:FKY326055 FBB326055:FBC326055 ERF326055:ERG326055 EHJ326055:EHK326055 DXN326055:DXO326055 DNR326055:DNS326055 DDV326055:DDW326055 CTZ326055:CUA326055 CKD326055:CKE326055 CAH326055:CAI326055 BQL326055:BQM326055 BGP326055:BGQ326055 AWT326055:AWU326055 AMX326055:AMY326055 ADB326055:ADC326055 TF326055:TG326055 JJ326055:JK326055 WVV260519:WVW260519 WLZ260519:WMA260519 WCD260519:WCE260519 VSH260519:VSI260519 VIL260519:VIM260519 UYP260519:UYQ260519 UOT260519:UOU260519 UEX260519:UEY260519 TVB260519:TVC260519 TLF260519:TLG260519 TBJ260519:TBK260519 SRN260519:SRO260519 SHR260519:SHS260519 RXV260519:RXW260519 RNZ260519:ROA260519 RED260519:REE260519 QUH260519:QUI260519 QKL260519:QKM260519 QAP260519:QAQ260519 PQT260519:PQU260519 PGX260519:PGY260519 OXB260519:OXC260519 ONF260519:ONG260519 ODJ260519:ODK260519 NTN260519:NTO260519 NJR260519:NJS260519 MZV260519:MZW260519 MPZ260519:MQA260519 MGD260519:MGE260519 LWH260519:LWI260519 LML260519:LMM260519 LCP260519:LCQ260519 KST260519:KSU260519 KIX260519:KIY260519 JZB260519:JZC260519 JPF260519:JPG260519 JFJ260519:JFK260519 IVN260519:IVO260519 ILR260519:ILS260519 IBV260519:IBW260519 HRZ260519:HSA260519 HID260519:HIE260519 GYH260519:GYI260519 GOL260519:GOM260519 GEP260519:GEQ260519 FUT260519:FUU260519 FKX260519:FKY260519 FBB260519:FBC260519 ERF260519:ERG260519 EHJ260519:EHK260519 DXN260519:DXO260519 DNR260519:DNS260519 DDV260519:DDW260519 CTZ260519:CUA260519 CKD260519:CKE260519 CAH260519:CAI260519 BQL260519:BQM260519 BGP260519:BGQ260519 AWT260519:AWU260519 AMX260519:AMY260519 ADB260519:ADC260519 TF260519:TG260519 JJ260519:JK260519 WVV194983:WVW194983 WLZ194983:WMA194983 WCD194983:WCE194983 VSH194983:VSI194983 VIL194983:VIM194983 UYP194983:UYQ194983 UOT194983:UOU194983 UEX194983:UEY194983 TVB194983:TVC194983 TLF194983:TLG194983 TBJ194983:TBK194983 SRN194983:SRO194983 SHR194983:SHS194983 RXV194983:RXW194983 RNZ194983:ROA194983 RED194983:REE194983 QUH194983:QUI194983 QKL194983:QKM194983 QAP194983:QAQ194983 PQT194983:PQU194983 PGX194983:PGY194983 OXB194983:OXC194983 ONF194983:ONG194983 ODJ194983:ODK194983 NTN194983:NTO194983 NJR194983:NJS194983 MZV194983:MZW194983 MPZ194983:MQA194983 MGD194983:MGE194983 LWH194983:LWI194983 LML194983:LMM194983 LCP194983:LCQ194983 KST194983:KSU194983 KIX194983:KIY194983 JZB194983:JZC194983 JPF194983:JPG194983 JFJ194983:JFK194983 IVN194983:IVO194983 ILR194983:ILS194983 IBV194983:IBW194983 HRZ194983:HSA194983 HID194983:HIE194983 GYH194983:GYI194983 GOL194983:GOM194983 GEP194983:GEQ194983 FUT194983:FUU194983 FKX194983:FKY194983 FBB194983:FBC194983 ERF194983:ERG194983 EHJ194983:EHK194983 DXN194983:DXO194983 DNR194983:DNS194983 DDV194983:DDW194983 CTZ194983:CUA194983 CKD194983:CKE194983 CAH194983:CAI194983 BQL194983:BQM194983 BGP194983:BGQ194983 AWT194983:AWU194983 AMX194983:AMY194983 ADB194983:ADC194983 TF194983:TG194983 JJ194983:JK194983 WVV129447:WVW129447 WLZ129447:WMA129447 WCD129447:WCE129447 VSH129447:VSI129447 VIL129447:VIM129447 UYP129447:UYQ129447 UOT129447:UOU129447 UEX129447:UEY129447 TVB129447:TVC129447 TLF129447:TLG129447 TBJ129447:TBK129447 SRN129447:SRO129447 SHR129447:SHS129447 RXV129447:RXW129447 RNZ129447:ROA129447 RED129447:REE129447 QUH129447:QUI129447 QKL129447:QKM129447 QAP129447:QAQ129447 PQT129447:PQU129447 PGX129447:PGY129447 OXB129447:OXC129447 ONF129447:ONG129447 ODJ129447:ODK129447 NTN129447:NTO129447 NJR129447:NJS129447 MZV129447:MZW129447 MPZ129447:MQA129447 MGD129447:MGE129447 LWH129447:LWI129447 LML129447:LMM129447 LCP129447:LCQ129447 KST129447:KSU129447 KIX129447:KIY129447 JZB129447:JZC129447 JPF129447:JPG129447 JFJ129447:JFK129447 IVN129447:IVO129447 ILR129447:ILS129447 IBV129447:IBW129447 HRZ129447:HSA129447 HID129447:HIE129447 GYH129447:GYI129447 GOL129447:GOM129447 GEP129447:GEQ129447 FUT129447:FUU129447 FKX129447:FKY129447 FBB129447:FBC129447 ERF129447:ERG129447 EHJ129447:EHK129447 DXN129447:DXO129447 DNR129447:DNS129447 DDV129447:DDW129447 CTZ129447:CUA129447 CKD129447:CKE129447 CAH129447:CAI129447 BQL129447:BQM129447 BGP129447:BGQ129447 AWT129447:AWU129447 AMX129447:AMY129447 ADB129447:ADC129447 TF129447:TG129447 JJ129447:JK129447 WVV63911:WVW63911 WLZ63911:WMA63911 WCD63911:WCE63911 VSH63911:VSI63911 VIL63911:VIM63911 UYP63911:UYQ63911 UOT63911:UOU63911 UEX63911:UEY63911 TVB63911:TVC63911 TLF63911:TLG63911 TBJ63911:TBK63911 SRN63911:SRO63911 SHR63911:SHS63911 RXV63911:RXW63911 RNZ63911:ROA63911 RED63911:REE63911 QUH63911:QUI63911 QKL63911:QKM63911 QAP63911:QAQ63911 PQT63911:PQU63911 PGX63911:PGY63911 OXB63911:OXC63911 ONF63911:ONG63911 ODJ63911:ODK63911 NTN63911:NTO63911 NJR63911:NJS63911 MZV63911:MZW63911 MPZ63911:MQA63911 MGD63911:MGE63911 LWH63911:LWI63911 LML63911:LMM63911 LCP63911:LCQ63911 KST63911:KSU63911 KIX63911:KIY63911 JZB63911:JZC63911 JPF63911:JPG63911 JFJ63911:JFK63911 IVN63911:IVO63911 ILR63911:ILS63911 IBV63911:IBW63911 HRZ63911:HSA63911 HID63911:HIE63911 GYH63911:GYI63911 GOL63911:GOM63911 GEP63911:GEQ63911 FUT63911:FUU63911 FKX63911:FKY63911 FBB63911:FBC63911 ERF63911:ERG63911 EHJ63911:EHK63911 DXN63911:DXO63911 DNR63911:DNS63911 DDV63911:DDW63911 CTZ63911:CUA63911 CKD63911:CKE63911 CAH63911:CAI63911 BQL63911:BQM63911 BGP63911:BGQ63911 AWT63911:AWU63911 AMX63911:AMY63911 ADB63911:ADC63911 TF63911:TG63911 JJ63911:JK63911 WVV47:WVW47 WLZ47:WMA47 WCD47:WCE47 VSH47:VSI47 VIL47:VIM47 UYP47:UYQ47 UOT47:UOU47 UEX47:UEY47 TVB47:TVC47 TLF47:TLG47 TBJ47:TBK47 SRN47:SRO47 SHR47:SHS47 RXV47:RXW47 RNZ47:ROA47 RED47:REE47 QUH47:QUI47 QKL47:QKM47 QAP47:QAQ47 PQT47:PQU47 PGX47:PGY47 OXB47:OXC47 ONF47:ONG47 ODJ47:ODK47 NTN47:NTO47 NJR47:NJS47 MZV47:MZW47 MPZ47:MQA47 MGD47:MGE47 LWH47:LWI47 LML47:LMM47 LCP47:LCQ47 KST47:KSU47 KIX47:KIY47 JZB47:JZC47 JPF47:JPG47 JFJ47:JFK47 IVN47:IVO47 ILR47:ILS47 IBV47:IBW47 HRZ47:HSA47 HID47:HIE47 GYH47:GYI47 GOL47:GOM47 GEP47:GEQ47 FUT47:FUU47 FKX47:FKY47 FBB47:FBC47 ERF47:ERG47 EHJ47:EHK47 DXN47:DXO47 DNR47:DNS47 DDV47:DDW47 CTZ47:CUA47 CKD47:CKE47 CAH47:CAI47 BQL47:BQM47 BGP47:BGQ47 AWT47:AWU47 AMX47:AMY47 ADB47:ADC47 TF47:TG47 JJ47:JK47 N47:O47 WVV981429:WVW981429 WLZ981429:WMA981429 WCD981429:WCE981429 VSH981429:VSI981429 VIL981429:VIM981429 UYP981429:UYQ981429 UOT981429:UOU981429 UEX981429:UEY981429 TVB981429:TVC981429 TLF981429:TLG981429 TBJ981429:TBK981429 SRN981429:SRO981429 SHR981429:SHS981429 RXV981429:RXW981429 RNZ981429:ROA981429 RED981429:REE981429 QUH981429:QUI981429 QKL981429:QKM981429 QAP981429:QAQ981429 PQT981429:PQU981429 PGX981429:PGY981429 OXB981429:OXC981429 ONF981429:ONG981429 ODJ981429:ODK981429 NTN981429:NTO981429 NJR981429:NJS981429 MZV981429:MZW981429 MPZ981429:MQA981429 MGD981429:MGE981429 LWH981429:LWI981429 LML981429:LMM981429 LCP981429:LCQ981429 KST981429:KSU981429 KIX981429:KIY981429 JZB981429:JZC981429 JPF981429:JPG981429 JFJ981429:JFK981429 IVN981429:IVO981429 ILR981429:ILS981429 IBV981429:IBW981429 HRZ981429:HSA981429 HID981429:HIE981429 GYH981429:GYI981429 GOL981429:GOM981429 GEP981429:GEQ981429 FUT981429:FUU981429 FKX981429:FKY981429 FBB981429:FBC981429 ERF981429:ERG981429 EHJ981429:EHK981429 DXN981429:DXO981429 DNR981429:DNS981429 DDV981429:DDW981429 CTZ981429:CUA981429 CKD981429:CKE981429 CAH981429:CAI981429 BQL981429:BQM981429 BGP981429:BGQ981429 AWT981429:AWU981429 AMX981429:AMY981429 ADB981429:ADC981429 TF981429:TG981429 JJ981429:JK981429 WVV915893:WVW915893 WLZ915893:WMA915893 WCD915893:WCE915893 VSH915893:VSI915893 VIL915893:VIM915893 UYP915893:UYQ915893 UOT915893:UOU915893 UEX915893:UEY915893 TVB915893:TVC915893 TLF915893:TLG915893 TBJ915893:TBK915893 SRN915893:SRO915893 SHR915893:SHS915893 RXV915893:RXW915893 RNZ915893:ROA915893 RED915893:REE915893 QUH915893:QUI915893 QKL915893:QKM915893 QAP915893:QAQ915893 PQT915893:PQU915893 PGX915893:PGY915893 OXB915893:OXC915893 ONF915893:ONG915893 ODJ915893:ODK915893 NTN915893:NTO915893 NJR915893:NJS915893 MZV915893:MZW915893 MPZ915893:MQA915893 MGD915893:MGE915893 LWH915893:LWI915893 LML915893:LMM915893 LCP915893:LCQ915893 KST915893:KSU915893 KIX915893:KIY915893 JZB915893:JZC915893 JPF915893:JPG915893 JFJ915893:JFK915893 IVN915893:IVO915893 ILR915893:ILS915893 IBV915893:IBW915893 HRZ915893:HSA915893 HID915893:HIE915893 GYH915893:GYI915893 GOL915893:GOM915893 GEP915893:GEQ915893 FUT915893:FUU915893 FKX915893:FKY915893 FBB915893:FBC915893 ERF915893:ERG915893 EHJ915893:EHK915893 DXN915893:DXO915893 DNR915893:DNS915893 DDV915893:DDW915893 CTZ915893:CUA915893 CKD915893:CKE915893 CAH915893:CAI915893 BQL915893:BQM915893 BGP915893:BGQ915893 AWT915893:AWU915893 AMX915893:AMY915893 ADB915893:ADC915893 TF915893:TG915893 JJ915893:JK915893 WVV850357:WVW850357 WLZ850357:WMA850357 WCD850357:WCE850357 VSH850357:VSI850357 VIL850357:VIM850357 UYP850357:UYQ850357 UOT850357:UOU850357 UEX850357:UEY850357 TVB850357:TVC850357 TLF850357:TLG850357 TBJ850357:TBK850357 SRN850357:SRO850357 SHR850357:SHS850357 RXV850357:RXW850357 RNZ850357:ROA850357 RED850357:REE850357 QUH850357:QUI850357 QKL850357:QKM850357 QAP850357:QAQ850357 PQT850357:PQU850357 PGX850357:PGY850357 OXB850357:OXC850357 ONF850357:ONG850357 ODJ850357:ODK850357 NTN850357:NTO850357 NJR850357:NJS850357 MZV850357:MZW850357 MPZ850357:MQA850357 MGD850357:MGE850357 LWH850357:LWI850357 LML850357:LMM850357 LCP850357:LCQ850357 KST850357:KSU850357 KIX850357:KIY850357 JZB850357:JZC850357 JPF850357:JPG850357 JFJ850357:JFK850357 IVN850357:IVO850357 ILR850357:ILS850357 IBV850357:IBW850357 HRZ850357:HSA850357 HID850357:HIE850357 GYH850357:GYI850357 GOL850357:GOM850357 GEP850357:GEQ850357 FUT850357:FUU850357 FKX850357:FKY850357 FBB850357:FBC850357 ERF850357:ERG850357 EHJ850357:EHK850357 DXN850357:DXO850357 DNR850357:DNS850357 DDV850357:DDW850357 CTZ850357:CUA850357 CKD850357:CKE850357 CAH850357:CAI850357 BQL850357:BQM850357 BGP850357:BGQ850357 AWT850357:AWU850357 AMX850357:AMY850357 ADB850357:ADC850357 TF850357:TG850357 JJ850357:JK850357 WVV784821:WVW784821 WLZ784821:WMA784821 WCD784821:WCE784821 VSH784821:VSI784821 VIL784821:VIM784821 UYP784821:UYQ784821 UOT784821:UOU784821 UEX784821:UEY784821 TVB784821:TVC784821 TLF784821:TLG784821 TBJ784821:TBK784821 SRN784821:SRO784821 SHR784821:SHS784821 RXV784821:RXW784821 RNZ784821:ROA784821 RED784821:REE784821 QUH784821:QUI784821 QKL784821:QKM784821 QAP784821:QAQ784821 PQT784821:PQU784821 PGX784821:PGY784821 OXB784821:OXC784821 ONF784821:ONG784821 ODJ784821:ODK784821 NTN784821:NTO784821 NJR784821:NJS784821 MZV784821:MZW784821 MPZ784821:MQA784821 MGD784821:MGE784821 LWH784821:LWI784821 LML784821:LMM784821 LCP784821:LCQ784821 KST784821:KSU784821 KIX784821:KIY784821 JZB784821:JZC784821 JPF784821:JPG784821 JFJ784821:JFK784821 IVN784821:IVO784821 ILR784821:ILS784821 IBV784821:IBW784821 HRZ784821:HSA784821 HID784821:HIE784821 GYH784821:GYI784821 GOL784821:GOM784821 GEP784821:GEQ784821 FUT784821:FUU784821 FKX784821:FKY784821 FBB784821:FBC784821 ERF784821:ERG784821 EHJ784821:EHK784821 DXN784821:DXO784821 DNR784821:DNS784821 DDV784821:DDW784821 CTZ784821:CUA784821 CKD784821:CKE784821 CAH784821:CAI784821 BQL784821:BQM784821 BGP784821:BGQ784821 AWT784821:AWU784821 AMX784821:AMY784821 ADB784821:ADC784821 TF784821:TG784821 JJ784821:JK784821 WVV719285:WVW719285 WLZ719285:WMA719285 WCD719285:WCE719285 VSH719285:VSI719285 VIL719285:VIM719285 UYP719285:UYQ719285 UOT719285:UOU719285 UEX719285:UEY719285 TVB719285:TVC719285 TLF719285:TLG719285 TBJ719285:TBK719285 SRN719285:SRO719285 SHR719285:SHS719285 RXV719285:RXW719285 RNZ719285:ROA719285 RED719285:REE719285 QUH719285:QUI719285 QKL719285:QKM719285 QAP719285:QAQ719285 PQT719285:PQU719285 PGX719285:PGY719285 OXB719285:OXC719285 ONF719285:ONG719285 ODJ719285:ODK719285 NTN719285:NTO719285 NJR719285:NJS719285 MZV719285:MZW719285 MPZ719285:MQA719285 MGD719285:MGE719285 LWH719285:LWI719285 LML719285:LMM719285 LCP719285:LCQ719285 KST719285:KSU719285 KIX719285:KIY719285 JZB719285:JZC719285 JPF719285:JPG719285 JFJ719285:JFK719285 IVN719285:IVO719285 ILR719285:ILS719285 IBV719285:IBW719285 HRZ719285:HSA719285 HID719285:HIE719285 GYH719285:GYI719285 GOL719285:GOM719285 GEP719285:GEQ719285 FUT719285:FUU719285 FKX719285:FKY719285 FBB719285:FBC719285 ERF719285:ERG719285 EHJ719285:EHK719285 DXN719285:DXO719285 DNR719285:DNS719285 DDV719285:DDW719285 CTZ719285:CUA719285 CKD719285:CKE719285 CAH719285:CAI719285 BQL719285:BQM719285 BGP719285:BGQ719285 AWT719285:AWU719285 AMX719285:AMY719285 ADB719285:ADC719285 TF719285:TG719285 JJ719285:JK719285 WVV653749:WVW653749 WLZ653749:WMA653749 WCD653749:WCE653749 VSH653749:VSI653749 VIL653749:VIM653749 UYP653749:UYQ653749 UOT653749:UOU653749 UEX653749:UEY653749 TVB653749:TVC653749 TLF653749:TLG653749 TBJ653749:TBK653749 SRN653749:SRO653749 SHR653749:SHS653749 RXV653749:RXW653749 RNZ653749:ROA653749 RED653749:REE653749 QUH653749:QUI653749 QKL653749:QKM653749 QAP653749:QAQ653749 PQT653749:PQU653749 PGX653749:PGY653749 OXB653749:OXC653749 ONF653749:ONG653749 ODJ653749:ODK653749 NTN653749:NTO653749 NJR653749:NJS653749 MZV653749:MZW653749 MPZ653749:MQA653749 MGD653749:MGE653749 LWH653749:LWI653749 LML653749:LMM653749 LCP653749:LCQ653749 KST653749:KSU653749 KIX653749:KIY653749 JZB653749:JZC653749 JPF653749:JPG653749 JFJ653749:JFK653749 IVN653749:IVO653749 ILR653749:ILS653749 IBV653749:IBW653749 HRZ653749:HSA653749 HID653749:HIE653749 GYH653749:GYI653749 GOL653749:GOM653749 GEP653749:GEQ653749 FUT653749:FUU653749 FKX653749:FKY653749 FBB653749:FBC653749 ERF653749:ERG653749 EHJ653749:EHK653749 DXN653749:DXO653749 DNR653749:DNS653749 DDV653749:DDW653749 CTZ653749:CUA653749 CKD653749:CKE653749 CAH653749:CAI653749 BQL653749:BQM653749 BGP653749:BGQ653749 AWT653749:AWU653749 AMX653749:AMY653749 ADB653749:ADC653749 TF653749:TG653749 JJ653749:JK653749 WVV588213:WVW588213 WLZ588213:WMA588213 WCD588213:WCE588213 VSH588213:VSI588213 VIL588213:VIM588213 UYP588213:UYQ588213 UOT588213:UOU588213 UEX588213:UEY588213 TVB588213:TVC588213 TLF588213:TLG588213 TBJ588213:TBK588213 SRN588213:SRO588213 SHR588213:SHS588213 RXV588213:RXW588213 RNZ588213:ROA588213 RED588213:REE588213 QUH588213:QUI588213 QKL588213:QKM588213 QAP588213:QAQ588213 PQT588213:PQU588213 PGX588213:PGY588213 OXB588213:OXC588213 ONF588213:ONG588213 ODJ588213:ODK588213 NTN588213:NTO588213 NJR588213:NJS588213 MZV588213:MZW588213 MPZ588213:MQA588213 MGD588213:MGE588213 LWH588213:LWI588213 LML588213:LMM588213 LCP588213:LCQ588213 KST588213:KSU588213 KIX588213:KIY588213 JZB588213:JZC588213 JPF588213:JPG588213 JFJ588213:JFK588213 IVN588213:IVO588213 ILR588213:ILS588213 IBV588213:IBW588213 HRZ588213:HSA588213 HID588213:HIE588213 GYH588213:GYI588213 GOL588213:GOM588213 GEP588213:GEQ588213 FUT588213:FUU588213 FKX588213:FKY588213 FBB588213:FBC588213 ERF588213:ERG588213 EHJ588213:EHK588213 DXN588213:DXO588213 DNR588213:DNS588213 DDV588213:DDW588213 CTZ588213:CUA588213 CKD588213:CKE588213 CAH588213:CAI588213 BQL588213:BQM588213 BGP588213:BGQ588213 AWT588213:AWU588213 AMX588213:AMY588213 ADB588213:ADC588213 TF588213:TG588213 JJ588213:JK588213 WVV522677:WVW522677 WLZ522677:WMA522677 WCD522677:WCE522677 VSH522677:VSI522677 VIL522677:VIM522677 UYP522677:UYQ522677 UOT522677:UOU522677 UEX522677:UEY522677 TVB522677:TVC522677 TLF522677:TLG522677 TBJ522677:TBK522677 SRN522677:SRO522677 SHR522677:SHS522677 RXV522677:RXW522677 RNZ522677:ROA522677 RED522677:REE522677 QUH522677:QUI522677 QKL522677:QKM522677 QAP522677:QAQ522677 PQT522677:PQU522677 PGX522677:PGY522677 OXB522677:OXC522677 ONF522677:ONG522677 ODJ522677:ODK522677 NTN522677:NTO522677 NJR522677:NJS522677 MZV522677:MZW522677 MPZ522677:MQA522677 MGD522677:MGE522677 LWH522677:LWI522677 LML522677:LMM522677 LCP522677:LCQ522677 KST522677:KSU522677 KIX522677:KIY522677 JZB522677:JZC522677 JPF522677:JPG522677 JFJ522677:JFK522677 IVN522677:IVO522677 ILR522677:ILS522677 IBV522677:IBW522677 HRZ522677:HSA522677 HID522677:HIE522677 GYH522677:GYI522677 GOL522677:GOM522677 GEP522677:GEQ522677 FUT522677:FUU522677 FKX522677:FKY522677 FBB522677:FBC522677 ERF522677:ERG522677 EHJ522677:EHK522677 DXN522677:DXO522677 DNR522677:DNS522677 DDV522677:DDW522677 CTZ522677:CUA522677 CKD522677:CKE522677 CAH522677:CAI522677 BQL522677:BQM522677 BGP522677:BGQ522677 AWT522677:AWU522677 AMX522677:AMY522677 ADB522677:ADC522677 TF522677:TG522677 JJ522677:JK522677 WVV457141:WVW457141 WLZ457141:WMA457141 WCD457141:WCE457141 VSH457141:VSI457141 VIL457141:VIM457141 UYP457141:UYQ457141 UOT457141:UOU457141 UEX457141:UEY457141 TVB457141:TVC457141 TLF457141:TLG457141 TBJ457141:TBK457141 SRN457141:SRO457141 SHR457141:SHS457141 RXV457141:RXW457141 RNZ457141:ROA457141 RED457141:REE457141 QUH457141:QUI457141 QKL457141:QKM457141 QAP457141:QAQ457141 PQT457141:PQU457141 PGX457141:PGY457141 OXB457141:OXC457141 ONF457141:ONG457141 ODJ457141:ODK457141 NTN457141:NTO457141 NJR457141:NJS457141 MZV457141:MZW457141 MPZ457141:MQA457141 MGD457141:MGE457141 LWH457141:LWI457141 LML457141:LMM457141 LCP457141:LCQ457141 KST457141:KSU457141 KIX457141:KIY457141 JZB457141:JZC457141 JPF457141:JPG457141 JFJ457141:JFK457141 IVN457141:IVO457141 ILR457141:ILS457141 IBV457141:IBW457141 HRZ457141:HSA457141 HID457141:HIE457141 GYH457141:GYI457141 GOL457141:GOM457141 GEP457141:GEQ457141 FUT457141:FUU457141 FKX457141:FKY457141 FBB457141:FBC457141 ERF457141:ERG457141 EHJ457141:EHK457141 DXN457141:DXO457141 DNR457141:DNS457141 DDV457141:DDW457141 CTZ457141:CUA457141 CKD457141:CKE457141 CAH457141:CAI457141 BQL457141:BQM457141 BGP457141:BGQ457141 AWT457141:AWU457141 AMX457141:AMY457141 ADB457141:ADC457141 TF457141:TG457141 JJ457141:JK457141 WVV391605:WVW391605 WLZ391605:WMA391605 WCD391605:WCE391605 VSH391605:VSI391605 VIL391605:VIM391605 UYP391605:UYQ391605 UOT391605:UOU391605 UEX391605:UEY391605 TVB391605:TVC391605 TLF391605:TLG391605 TBJ391605:TBK391605 SRN391605:SRO391605 SHR391605:SHS391605 RXV391605:RXW391605 RNZ391605:ROA391605 RED391605:REE391605 QUH391605:QUI391605 QKL391605:QKM391605 QAP391605:QAQ391605 PQT391605:PQU391605 PGX391605:PGY391605 OXB391605:OXC391605 ONF391605:ONG391605 ODJ391605:ODK391605 NTN391605:NTO391605 NJR391605:NJS391605 MZV391605:MZW391605 MPZ391605:MQA391605 MGD391605:MGE391605 LWH391605:LWI391605 LML391605:LMM391605 LCP391605:LCQ391605 KST391605:KSU391605 KIX391605:KIY391605 JZB391605:JZC391605 JPF391605:JPG391605 JFJ391605:JFK391605 IVN391605:IVO391605 ILR391605:ILS391605 IBV391605:IBW391605 HRZ391605:HSA391605 HID391605:HIE391605 GYH391605:GYI391605 GOL391605:GOM391605 GEP391605:GEQ391605 FUT391605:FUU391605 FKX391605:FKY391605 FBB391605:FBC391605 ERF391605:ERG391605 EHJ391605:EHK391605 DXN391605:DXO391605 DNR391605:DNS391605 DDV391605:DDW391605 CTZ391605:CUA391605 CKD391605:CKE391605 CAH391605:CAI391605 BQL391605:BQM391605 BGP391605:BGQ391605 AWT391605:AWU391605 AMX391605:AMY391605 ADB391605:ADC391605 TF391605:TG391605 JJ391605:JK391605 WVV326069:WVW326069 WLZ326069:WMA326069 WCD326069:WCE326069 VSH326069:VSI326069 VIL326069:VIM326069 UYP326069:UYQ326069 UOT326069:UOU326069 UEX326069:UEY326069 TVB326069:TVC326069 TLF326069:TLG326069 TBJ326069:TBK326069 SRN326069:SRO326069 SHR326069:SHS326069 RXV326069:RXW326069 RNZ326069:ROA326069 RED326069:REE326069 QUH326069:QUI326069 QKL326069:QKM326069 QAP326069:QAQ326069 PQT326069:PQU326069 PGX326069:PGY326069 OXB326069:OXC326069 ONF326069:ONG326069 ODJ326069:ODK326069 NTN326069:NTO326069 NJR326069:NJS326069 MZV326069:MZW326069 MPZ326069:MQA326069 MGD326069:MGE326069 LWH326069:LWI326069 LML326069:LMM326069 LCP326069:LCQ326069 KST326069:KSU326069 KIX326069:KIY326069 JZB326069:JZC326069 JPF326069:JPG326069 JFJ326069:JFK326069 IVN326069:IVO326069 ILR326069:ILS326069 IBV326069:IBW326069 HRZ326069:HSA326069 HID326069:HIE326069 GYH326069:GYI326069 GOL326069:GOM326069 GEP326069:GEQ326069 FUT326069:FUU326069 FKX326069:FKY326069 FBB326069:FBC326069 ERF326069:ERG326069 EHJ326069:EHK326069 DXN326069:DXO326069 DNR326069:DNS326069 DDV326069:DDW326069 CTZ326069:CUA326069 CKD326069:CKE326069 CAH326069:CAI326069 BQL326069:BQM326069 BGP326069:BGQ326069 AWT326069:AWU326069 AMX326069:AMY326069 ADB326069:ADC326069 TF326069:TG326069 JJ326069:JK326069 WVV260533:WVW260533 WLZ260533:WMA260533 WCD260533:WCE260533 VSH260533:VSI260533 VIL260533:VIM260533 UYP260533:UYQ260533 UOT260533:UOU260533 UEX260533:UEY260533 TVB260533:TVC260533 TLF260533:TLG260533 TBJ260533:TBK260533 SRN260533:SRO260533 SHR260533:SHS260533 RXV260533:RXW260533 RNZ260533:ROA260533 RED260533:REE260533 QUH260533:QUI260533 QKL260533:QKM260533 QAP260533:QAQ260533 PQT260533:PQU260533 PGX260533:PGY260533 OXB260533:OXC260533 ONF260533:ONG260533 ODJ260533:ODK260533 NTN260533:NTO260533 NJR260533:NJS260533 MZV260533:MZW260533 MPZ260533:MQA260533 MGD260533:MGE260533 LWH260533:LWI260533 LML260533:LMM260533 LCP260533:LCQ260533 KST260533:KSU260533 KIX260533:KIY260533 JZB260533:JZC260533 JPF260533:JPG260533 JFJ260533:JFK260533 IVN260533:IVO260533 ILR260533:ILS260533 IBV260533:IBW260533 HRZ260533:HSA260533 HID260533:HIE260533 GYH260533:GYI260533 GOL260533:GOM260533 GEP260533:GEQ260533 FUT260533:FUU260533 FKX260533:FKY260533 FBB260533:FBC260533 ERF260533:ERG260533 EHJ260533:EHK260533 DXN260533:DXO260533 DNR260533:DNS260533 DDV260533:DDW260533 CTZ260533:CUA260533 CKD260533:CKE260533 CAH260533:CAI260533 BQL260533:BQM260533 BGP260533:BGQ260533 AWT260533:AWU260533 AMX260533:AMY260533 ADB260533:ADC260533 TF260533:TG260533 JJ260533:JK260533 WVV194997:WVW194997 WLZ194997:WMA194997 WCD194997:WCE194997 VSH194997:VSI194997 VIL194997:VIM194997 UYP194997:UYQ194997 UOT194997:UOU194997 UEX194997:UEY194997 TVB194997:TVC194997 TLF194997:TLG194997 TBJ194997:TBK194997 SRN194997:SRO194997 SHR194997:SHS194997 RXV194997:RXW194997 RNZ194997:ROA194997 RED194997:REE194997 QUH194997:QUI194997 QKL194997:QKM194997 QAP194997:QAQ194997 PQT194997:PQU194997 PGX194997:PGY194997 OXB194997:OXC194997 ONF194997:ONG194997 ODJ194997:ODK194997 NTN194997:NTO194997 NJR194997:NJS194997 MZV194997:MZW194997 MPZ194997:MQA194997 MGD194997:MGE194997 LWH194997:LWI194997 LML194997:LMM194997 LCP194997:LCQ194997 KST194997:KSU194997 KIX194997:KIY194997 JZB194997:JZC194997 JPF194997:JPG194997 JFJ194997:JFK194997 IVN194997:IVO194997 ILR194997:ILS194997 IBV194997:IBW194997 HRZ194997:HSA194997 HID194997:HIE194997 GYH194997:GYI194997 GOL194997:GOM194997 GEP194997:GEQ194997 FUT194997:FUU194997 FKX194997:FKY194997 FBB194997:FBC194997 ERF194997:ERG194997 EHJ194997:EHK194997 DXN194997:DXO194997 DNR194997:DNS194997 DDV194997:DDW194997 CTZ194997:CUA194997 CKD194997:CKE194997 CAH194997:CAI194997 BQL194997:BQM194997 BGP194997:BGQ194997 AWT194997:AWU194997 AMX194997:AMY194997 ADB194997:ADC194997 TF194997:TG194997 JJ194997:JK194997 WVV129461:WVW129461 WLZ129461:WMA129461 WCD129461:WCE129461 VSH129461:VSI129461 VIL129461:VIM129461 UYP129461:UYQ129461 UOT129461:UOU129461 UEX129461:UEY129461 TVB129461:TVC129461 TLF129461:TLG129461 TBJ129461:TBK129461 SRN129461:SRO129461 SHR129461:SHS129461 RXV129461:RXW129461 RNZ129461:ROA129461 RED129461:REE129461 QUH129461:QUI129461 QKL129461:QKM129461 QAP129461:QAQ129461 PQT129461:PQU129461 PGX129461:PGY129461 OXB129461:OXC129461 ONF129461:ONG129461 ODJ129461:ODK129461 NTN129461:NTO129461 NJR129461:NJS129461 MZV129461:MZW129461 MPZ129461:MQA129461 MGD129461:MGE129461 LWH129461:LWI129461 LML129461:LMM129461 LCP129461:LCQ129461 KST129461:KSU129461 KIX129461:KIY129461 JZB129461:JZC129461 JPF129461:JPG129461 JFJ129461:JFK129461 IVN129461:IVO129461 ILR129461:ILS129461 IBV129461:IBW129461 HRZ129461:HSA129461 HID129461:HIE129461 GYH129461:GYI129461 GOL129461:GOM129461 GEP129461:GEQ129461 FUT129461:FUU129461 FKX129461:FKY129461 FBB129461:FBC129461 ERF129461:ERG129461 EHJ129461:EHK129461 DXN129461:DXO129461 DNR129461:DNS129461 DDV129461:DDW129461 CTZ129461:CUA129461 CKD129461:CKE129461 CAH129461:CAI129461 BQL129461:BQM129461 BGP129461:BGQ129461 AWT129461:AWU129461 AMX129461:AMY129461 ADB129461:ADC129461 TF129461:TG129461 JJ129461:JK129461 WVV63925:WVW63925 WLZ63925:WMA63925 WCD63925:WCE63925 VSH63925:VSI63925 VIL63925:VIM63925 UYP63925:UYQ63925 UOT63925:UOU63925 UEX63925:UEY63925 TVB63925:TVC63925 TLF63925:TLG63925 TBJ63925:TBK63925 SRN63925:SRO63925 SHR63925:SHS63925 RXV63925:RXW63925 RNZ63925:ROA63925 RED63925:REE63925 QUH63925:QUI63925 QKL63925:QKM63925 QAP63925:QAQ63925 PQT63925:PQU63925 PGX63925:PGY63925 OXB63925:OXC63925 ONF63925:ONG63925 ODJ63925:ODK63925 NTN63925:NTO63925 NJR63925:NJS63925 MZV63925:MZW63925 MPZ63925:MQA63925 MGD63925:MGE63925 LWH63925:LWI63925 LML63925:LMM63925 LCP63925:LCQ63925 KST63925:KSU63925 KIX63925:KIY63925 JZB63925:JZC63925 JPF63925:JPG63925 JFJ63925:JFK63925 IVN63925:IVO63925 ILR63925:ILS63925 IBV63925:IBW63925 HRZ63925:HSA63925 HID63925:HIE63925 GYH63925:GYI63925 GOL63925:GOM63925 GEP63925:GEQ63925 FUT63925:FUU63925 FKX63925:FKY63925 FBB63925:FBC63925 ERF63925:ERG63925 EHJ63925:EHK63925 DXN63925:DXO63925 DNR63925:DNS63925 DDV63925:DDW63925 CTZ63925:CUA63925 CKD63925:CKE63925 CAH63925:CAI63925 BQL63925:BQM63925 BGP63925:BGQ63925 AWT63925:AWU63925 AMX63925:AMY63925 ADB63925:ADC63925 TF63925:TG63925 JJ63925:JK63925 WVV981431:WVW981431 WLZ981431:WMA981431 WCD981431:WCE981431 VSH981431:VSI981431 VIL981431:VIM981431 UYP981431:UYQ981431 UOT981431:UOU981431 UEX981431:UEY981431 TVB981431:TVC981431 TLF981431:TLG981431 TBJ981431:TBK981431 SRN981431:SRO981431 SHR981431:SHS981431 RXV981431:RXW981431 RNZ981431:ROA981431 RED981431:REE981431 QUH981431:QUI981431 QKL981431:QKM981431 QAP981431:QAQ981431 PQT981431:PQU981431 PGX981431:PGY981431 OXB981431:OXC981431 ONF981431:ONG981431 ODJ981431:ODK981431 NTN981431:NTO981431 NJR981431:NJS981431 MZV981431:MZW981431 MPZ981431:MQA981431 MGD981431:MGE981431 LWH981431:LWI981431 LML981431:LMM981431 LCP981431:LCQ981431 KST981431:KSU981431 KIX981431:KIY981431 JZB981431:JZC981431 JPF981431:JPG981431 JFJ981431:JFK981431 IVN981431:IVO981431 ILR981431:ILS981431 IBV981431:IBW981431 HRZ981431:HSA981431 HID981431:HIE981431 GYH981431:GYI981431 GOL981431:GOM981431 GEP981431:GEQ981431 FUT981431:FUU981431 FKX981431:FKY981431 FBB981431:FBC981431 ERF981431:ERG981431 EHJ981431:EHK981431 DXN981431:DXO981431 DNR981431:DNS981431 DDV981431:DDW981431 CTZ981431:CUA981431 CKD981431:CKE981431 CAH981431:CAI981431 BQL981431:BQM981431 BGP981431:BGQ981431 AWT981431:AWU981431 AMX981431:AMY981431 ADB981431:ADC981431 TF981431:TG981431 JJ981431:JK981431 WVV915895:WVW915895 WLZ915895:WMA915895 WCD915895:WCE915895 VSH915895:VSI915895 VIL915895:VIM915895 UYP915895:UYQ915895 UOT915895:UOU915895 UEX915895:UEY915895 TVB915895:TVC915895 TLF915895:TLG915895 TBJ915895:TBK915895 SRN915895:SRO915895 SHR915895:SHS915895 RXV915895:RXW915895 RNZ915895:ROA915895 RED915895:REE915895 QUH915895:QUI915895 QKL915895:QKM915895 QAP915895:QAQ915895 PQT915895:PQU915895 PGX915895:PGY915895 OXB915895:OXC915895 ONF915895:ONG915895 ODJ915895:ODK915895 NTN915895:NTO915895 NJR915895:NJS915895 MZV915895:MZW915895 MPZ915895:MQA915895 MGD915895:MGE915895 LWH915895:LWI915895 LML915895:LMM915895 LCP915895:LCQ915895 KST915895:KSU915895 KIX915895:KIY915895 JZB915895:JZC915895 JPF915895:JPG915895 JFJ915895:JFK915895 IVN915895:IVO915895 ILR915895:ILS915895 IBV915895:IBW915895 HRZ915895:HSA915895 HID915895:HIE915895 GYH915895:GYI915895 GOL915895:GOM915895 GEP915895:GEQ915895 FUT915895:FUU915895 FKX915895:FKY915895 FBB915895:FBC915895 ERF915895:ERG915895 EHJ915895:EHK915895 DXN915895:DXO915895 DNR915895:DNS915895 DDV915895:DDW915895 CTZ915895:CUA915895 CKD915895:CKE915895 CAH915895:CAI915895 BQL915895:BQM915895 BGP915895:BGQ915895 AWT915895:AWU915895 AMX915895:AMY915895 ADB915895:ADC915895 TF915895:TG915895 JJ915895:JK915895 WVV850359:WVW850359 WLZ850359:WMA850359 WCD850359:WCE850359 VSH850359:VSI850359 VIL850359:VIM850359 UYP850359:UYQ850359 UOT850359:UOU850359 UEX850359:UEY850359 TVB850359:TVC850359 TLF850359:TLG850359 TBJ850359:TBK850359 SRN850359:SRO850359 SHR850359:SHS850359 RXV850359:RXW850359 RNZ850359:ROA850359 RED850359:REE850359 QUH850359:QUI850359 QKL850359:QKM850359 QAP850359:QAQ850359 PQT850359:PQU850359 PGX850359:PGY850359 OXB850359:OXC850359 ONF850359:ONG850359 ODJ850359:ODK850359 NTN850359:NTO850359 NJR850359:NJS850359 MZV850359:MZW850359 MPZ850359:MQA850359 MGD850359:MGE850359 LWH850359:LWI850359 LML850359:LMM850359 LCP850359:LCQ850359 KST850359:KSU850359 KIX850359:KIY850359 JZB850359:JZC850359 JPF850359:JPG850359 JFJ850359:JFK850359 IVN850359:IVO850359 ILR850359:ILS850359 IBV850359:IBW850359 HRZ850359:HSA850359 HID850359:HIE850359 GYH850359:GYI850359 GOL850359:GOM850359 GEP850359:GEQ850359 FUT850359:FUU850359 FKX850359:FKY850359 FBB850359:FBC850359 ERF850359:ERG850359 EHJ850359:EHK850359 DXN850359:DXO850359 DNR850359:DNS850359 DDV850359:DDW850359 CTZ850359:CUA850359 CKD850359:CKE850359 CAH850359:CAI850359 BQL850359:BQM850359 BGP850359:BGQ850359 AWT850359:AWU850359 AMX850359:AMY850359 ADB850359:ADC850359 TF850359:TG850359 JJ850359:JK850359 WVV784823:WVW784823 WLZ784823:WMA784823 WCD784823:WCE784823 VSH784823:VSI784823 VIL784823:VIM784823 UYP784823:UYQ784823 UOT784823:UOU784823 UEX784823:UEY784823 TVB784823:TVC784823 TLF784823:TLG784823 TBJ784823:TBK784823 SRN784823:SRO784823 SHR784823:SHS784823 RXV784823:RXW784823 RNZ784823:ROA784823 RED784823:REE784823 QUH784823:QUI784823 QKL784823:QKM784823 QAP784823:QAQ784823 PQT784823:PQU784823 PGX784823:PGY784823 OXB784823:OXC784823 ONF784823:ONG784823 ODJ784823:ODK784823 NTN784823:NTO784823 NJR784823:NJS784823 MZV784823:MZW784823 MPZ784823:MQA784823 MGD784823:MGE784823 LWH784823:LWI784823 LML784823:LMM784823 LCP784823:LCQ784823 KST784823:KSU784823 KIX784823:KIY784823 JZB784823:JZC784823 JPF784823:JPG784823 JFJ784823:JFK784823 IVN784823:IVO784823 ILR784823:ILS784823 IBV784823:IBW784823 HRZ784823:HSA784823 HID784823:HIE784823 GYH784823:GYI784823 GOL784823:GOM784823 GEP784823:GEQ784823 FUT784823:FUU784823 FKX784823:FKY784823 FBB784823:FBC784823 ERF784823:ERG784823 EHJ784823:EHK784823 DXN784823:DXO784823 DNR784823:DNS784823 DDV784823:DDW784823 CTZ784823:CUA784823 CKD784823:CKE784823 CAH784823:CAI784823 BQL784823:BQM784823 BGP784823:BGQ784823 AWT784823:AWU784823 AMX784823:AMY784823 ADB784823:ADC784823 TF784823:TG784823 JJ784823:JK784823 WVV719287:WVW719287 WLZ719287:WMA719287 WCD719287:WCE719287 VSH719287:VSI719287 VIL719287:VIM719287 UYP719287:UYQ719287 UOT719287:UOU719287 UEX719287:UEY719287 TVB719287:TVC719287 TLF719287:TLG719287 TBJ719287:TBK719287 SRN719287:SRO719287 SHR719287:SHS719287 RXV719287:RXW719287 RNZ719287:ROA719287 RED719287:REE719287 QUH719287:QUI719287 QKL719287:QKM719287 QAP719287:QAQ719287 PQT719287:PQU719287 PGX719287:PGY719287 OXB719287:OXC719287 ONF719287:ONG719287 ODJ719287:ODK719287 NTN719287:NTO719287 NJR719287:NJS719287 MZV719287:MZW719287 MPZ719287:MQA719287 MGD719287:MGE719287 LWH719287:LWI719287 LML719287:LMM719287 LCP719287:LCQ719287 KST719287:KSU719287 KIX719287:KIY719287 JZB719287:JZC719287 JPF719287:JPG719287 JFJ719287:JFK719287 IVN719287:IVO719287 ILR719287:ILS719287 IBV719287:IBW719287 HRZ719287:HSA719287 HID719287:HIE719287 GYH719287:GYI719287 GOL719287:GOM719287 GEP719287:GEQ719287 FUT719287:FUU719287 FKX719287:FKY719287 FBB719287:FBC719287 ERF719287:ERG719287 EHJ719287:EHK719287 DXN719287:DXO719287 DNR719287:DNS719287 DDV719287:DDW719287 CTZ719287:CUA719287 CKD719287:CKE719287 CAH719287:CAI719287 BQL719287:BQM719287 BGP719287:BGQ719287 AWT719287:AWU719287 AMX719287:AMY719287 ADB719287:ADC719287 TF719287:TG719287 JJ719287:JK719287 WVV653751:WVW653751 WLZ653751:WMA653751 WCD653751:WCE653751 VSH653751:VSI653751 VIL653751:VIM653751 UYP653751:UYQ653751 UOT653751:UOU653751 UEX653751:UEY653751 TVB653751:TVC653751 TLF653751:TLG653751 TBJ653751:TBK653751 SRN653751:SRO653751 SHR653751:SHS653751 RXV653751:RXW653751 RNZ653751:ROA653751 RED653751:REE653751 QUH653751:QUI653751 QKL653751:QKM653751 QAP653751:QAQ653751 PQT653751:PQU653751 PGX653751:PGY653751 OXB653751:OXC653751 ONF653751:ONG653751 ODJ653751:ODK653751 NTN653751:NTO653751 NJR653751:NJS653751 MZV653751:MZW653751 MPZ653751:MQA653751 MGD653751:MGE653751 LWH653751:LWI653751 LML653751:LMM653751 LCP653751:LCQ653751 KST653751:KSU653751 KIX653751:KIY653751 JZB653751:JZC653751 JPF653751:JPG653751 JFJ653751:JFK653751 IVN653751:IVO653751 ILR653751:ILS653751 IBV653751:IBW653751 HRZ653751:HSA653751 HID653751:HIE653751 GYH653751:GYI653751 GOL653751:GOM653751 GEP653751:GEQ653751 FUT653751:FUU653751 FKX653751:FKY653751 FBB653751:FBC653751 ERF653751:ERG653751 EHJ653751:EHK653751 DXN653751:DXO653751 DNR653751:DNS653751 DDV653751:DDW653751 CTZ653751:CUA653751 CKD653751:CKE653751 CAH653751:CAI653751 BQL653751:BQM653751 BGP653751:BGQ653751 AWT653751:AWU653751 AMX653751:AMY653751 ADB653751:ADC653751 TF653751:TG653751 JJ653751:JK653751 WVV588215:WVW588215 WLZ588215:WMA588215 WCD588215:WCE588215 VSH588215:VSI588215 VIL588215:VIM588215 UYP588215:UYQ588215 UOT588215:UOU588215 UEX588215:UEY588215 TVB588215:TVC588215 TLF588215:TLG588215 TBJ588215:TBK588215 SRN588215:SRO588215 SHR588215:SHS588215 RXV588215:RXW588215 RNZ588215:ROA588215 RED588215:REE588215 QUH588215:QUI588215 QKL588215:QKM588215 QAP588215:QAQ588215 PQT588215:PQU588215 PGX588215:PGY588215 OXB588215:OXC588215 ONF588215:ONG588215 ODJ588215:ODK588215 NTN588215:NTO588215 NJR588215:NJS588215 MZV588215:MZW588215 MPZ588215:MQA588215 MGD588215:MGE588215 LWH588215:LWI588215 LML588215:LMM588215 LCP588215:LCQ588215 KST588215:KSU588215 KIX588215:KIY588215 JZB588215:JZC588215 JPF588215:JPG588215 JFJ588215:JFK588215 IVN588215:IVO588215 ILR588215:ILS588215 IBV588215:IBW588215 HRZ588215:HSA588215 HID588215:HIE588215 GYH588215:GYI588215 GOL588215:GOM588215 GEP588215:GEQ588215 FUT588215:FUU588215 FKX588215:FKY588215 FBB588215:FBC588215 ERF588215:ERG588215 EHJ588215:EHK588215 DXN588215:DXO588215 DNR588215:DNS588215 DDV588215:DDW588215 CTZ588215:CUA588215 CKD588215:CKE588215 CAH588215:CAI588215 BQL588215:BQM588215 BGP588215:BGQ588215 AWT588215:AWU588215 AMX588215:AMY588215 ADB588215:ADC588215 TF588215:TG588215 JJ588215:JK588215 WVV522679:WVW522679 WLZ522679:WMA522679 WCD522679:WCE522679 VSH522679:VSI522679 VIL522679:VIM522679 UYP522679:UYQ522679 UOT522679:UOU522679 UEX522679:UEY522679 TVB522679:TVC522679 TLF522679:TLG522679 TBJ522679:TBK522679 SRN522679:SRO522679 SHR522679:SHS522679 RXV522679:RXW522679 RNZ522679:ROA522679 RED522679:REE522679 QUH522679:QUI522679 QKL522679:QKM522679 QAP522679:QAQ522679 PQT522679:PQU522679 PGX522679:PGY522679 OXB522679:OXC522679 ONF522679:ONG522679 ODJ522679:ODK522679 NTN522679:NTO522679 NJR522679:NJS522679 MZV522679:MZW522679 MPZ522679:MQA522679 MGD522679:MGE522679 LWH522679:LWI522679 LML522679:LMM522679 LCP522679:LCQ522679 KST522679:KSU522679 KIX522679:KIY522679 JZB522679:JZC522679 JPF522679:JPG522679 JFJ522679:JFK522679 IVN522679:IVO522679 ILR522679:ILS522679 IBV522679:IBW522679 HRZ522679:HSA522679 HID522679:HIE522679 GYH522679:GYI522679 GOL522679:GOM522679 GEP522679:GEQ522679 FUT522679:FUU522679 FKX522679:FKY522679 FBB522679:FBC522679 ERF522679:ERG522679 EHJ522679:EHK522679 DXN522679:DXO522679 DNR522679:DNS522679 DDV522679:DDW522679 CTZ522679:CUA522679 CKD522679:CKE522679 CAH522679:CAI522679 BQL522679:BQM522679 BGP522679:BGQ522679 AWT522679:AWU522679 AMX522679:AMY522679 ADB522679:ADC522679 TF522679:TG522679 JJ522679:JK522679 WVV457143:WVW457143 WLZ457143:WMA457143 WCD457143:WCE457143 VSH457143:VSI457143 VIL457143:VIM457143 UYP457143:UYQ457143 UOT457143:UOU457143 UEX457143:UEY457143 TVB457143:TVC457143 TLF457143:TLG457143 TBJ457143:TBK457143 SRN457143:SRO457143 SHR457143:SHS457143 RXV457143:RXW457143 RNZ457143:ROA457143 RED457143:REE457143 QUH457143:QUI457143 QKL457143:QKM457143 QAP457143:QAQ457143 PQT457143:PQU457143 PGX457143:PGY457143 OXB457143:OXC457143 ONF457143:ONG457143 ODJ457143:ODK457143 NTN457143:NTO457143 NJR457143:NJS457143 MZV457143:MZW457143 MPZ457143:MQA457143 MGD457143:MGE457143 LWH457143:LWI457143 LML457143:LMM457143 LCP457143:LCQ457143 KST457143:KSU457143 KIX457143:KIY457143 JZB457143:JZC457143 JPF457143:JPG457143 JFJ457143:JFK457143 IVN457143:IVO457143 ILR457143:ILS457143 IBV457143:IBW457143 HRZ457143:HSA457143 HID457143:HIE457143 GYH457143:GYI457143 GOL457143:GOM457143 GEP457143:GEQ457143 FUT457143:FUU457143 FKX457143:FKY457143 FBB457143:FBC457143 ERF457143:ERG457143 EHJ457143:EHK457143 DXN457143:DXO457143 DNR457143:DNS457143 DDV457143:DDW457143 CTZ457143:CUA457143 CKD457143:CKE457143 CAH457143:CAI457143 BQL457143:BQM457143 BGP457143:BGQ457143 AWT457143:AWU457143 AMX457143:AMY457143 ADB457143:ADC457143 TF457143:TG457143 JJ457143:JK457143 WVV391607:WVW391607 WLZ391607:WMA391607 WCD391607:WCE391607 VSH391607:VSI391607 VIL391607:VIM391607 UYP391607:UYQ391607 UOT391607:UOU391607 UEX391607:UEY391607 TVB391607:TVC391607 TLF391607:TLG391607 TBJ391607:TBK391607 SRN391607:SRO391607 SHR391607:SHS391607 RXV391607:RXW391607 RNZ391607:ROA391607 RED391607:REE391607 QUH391607:QUI391607 QKL391607:QKM391607 QAP391607:QAQ391607 PQT391607:PQU391607 PGX391607:PGY391607 OXB391607:OXC391607 ONF391607:ONG391607 ODJ391607:ODK391607 NTN391607:NTO391607 NJR391607:NJS391607 MZV391607:MZW391607 MPZ391607:MQA391607 MGD391607:MGE391607 LWH391607:LWI391607 LML391607:LMM391607 LCP391607:LCQ391607 KST391607:KSU391607 KIX391607:KIY391607 JZB391607:JZC391607 JPF391607:JPG391607 JFJ391607:JFK391607 IVN391607:IVO391607 ILR391607:ILS391607 IBV391607:IBW391607 HRZ391607:HSA391607 HID391607:HIE391607 GYH391607:GYI391607 GOL391607:GOM391607 GEP391607:GEQ391607 FUT391607:FUU391607 FKX391607:FKY391607 FBB391607:FBC391607 ERF391607:ERG391607 EHJ391607:EHK391607 DXN391607:DXO391607 DNR391607:DNS391607 DDV391607:DDW391607 CTZ391607:CUA391607 CKD391607:CKE391607 CAH391607:CAI391607 BQL391607:BQM391607 BGP391607:BGQ391607 AWT391607:AWU391607 AMX391607:AMY391607 ADB391607:ADC391607 TF391607:TG391607 JJ391607:JK391607 WVV326071:WVW326071 WLZ326071:WMA326071 WCD326071:WCE326071 VSH326071:VSI326071 VIL326071:VIM326071 UYP326071:UYQ326071 UOT326071:UOU326071 UEX326071:UEY326071 TVB326071:TVC326071 TLF326071:TLG326071 TBJ326071:TBK326071 SRN326071:SRO326071 SHR326071:SHS326071 RXV326071:RXW326071 RNZ326071:ROA326071 RED326071:REE326071 QUH326071:QUI326071 QKL326071:QKM326071 QAP326071:QAQ326071 PQT326071:PQU326071 PGX326071:PGY326071 OXB326071:OXC326071 ONF326071:ONG326071 ODJ326071:ODK326071 NTN326071:NTO326071 NJR326071:NJS326071 MZV326071:MZW326071 MPZ326071:MQA326071 MGD326071:MGE326071 LWH326071:LWI326071 LML326071:LMM326071 LCP326071:LCQ326071 KST326071:KSU326071 KIX326071:KIY326071 JZB326071:JZC326071 JPF326071:JPG326071 JFJ326071:JFK326071 IVN326071:IVO326071 ILR326071:ILS326071 IBV326071:IBW326071 HRZ326071:HSA326071 HID326071:HIE326071 GYH326071:GYI326071 GOL326071:GOM326071 GEP326071:GEQ326071 FUT326071:FUU326071 FKX326071:FKY326071 FBB326071:FBC326071 ERF326071:ERG326071 EHJ326071:EHK326071 DXN326071:DXO326071 DNR326071:DNS326071 DDV326071:DDW326071 CTZ326071:CUA326071 CKD326071:CKE326071 CAH326071:CAI326071 BQL326071:BQM326071 BGP326071:BGQ326071 AWT326071:AWU326071 AMX326071:AMY326071 ADB326071:ADC326071 TF326071:TG326071 JJ326071:JK326071 WVV260535:WVW260535 WLZ260535:WMA260535 WCD260535:WCE260535 VSH260535:VSI260535 VIL260535:VIM260535 UYP260535:UYQ260535 UOT260535:UOU260535 UEX260535:UEY260535 TVB260535:TVC260535 TLF260535:TLG260535 TBJ260535:TBK260535 SRN260535:SRO260535 SHR260535:SHS260535 RXV260535:RXW260535 RNZ260535:ROA260535 RED260535:REE260535 QUH260535:QUI260535 QKL260535:QKM260535 QAP260535:QAQ260535 PQT260535:PQU260535 PGX260535:PGY260535 OXB260535:OXC260535 ONF260535:ONG260535 ODJ260535:ODK260535 NTN260535:NTO260535 NJR260535:NJS260535 MZV260535:MZW260535 MPZ260535:MQA260535 MGD260535:MGE260535 LWH260535:LWI260535 LML260535:LMM260535 LCP260535:LCQ260535 KST260535:KSU260535 KIX260535:KIY260535 JZB260535:JZC260535 JPF260535:JPG260535 JFJ260535:JFK260535 IVN260535:IVO260535 ILR260535:ILS260535 IBV260535:IBW260535 HRZ260535:HSA260535 HID260535:HIE260535 GYH260535:GYI260535 GOL260535:GOM260535 GEP260535:GEQ260535 FUT260535:FUU260535 FKX260535:FKY260535 FBB260535:FBC260535 ERF260535:ERG260535 EHJ260535:EHK260535 DXN260535:DXO260535 DNR260535:DNS260535 DDV260535:DDW260535 CTZ260535:CUA260535 CKD260535:CKE260535 CAH260535:CAI260535 BQL260535:BQM260535 BGP260535:BGQ260535 AWT260535:AWU260535 AMX260535:AMY260535 ADB260535:ADC260535 TF260535:TG260535 JJ260535:JK260535 WVV194999:WVW194999 WLZ194999:WMA194999 WCD194999:WCE194999 VSH194999:VSI194999 VIL194999:VIM194999 UYP194999:UYQ194999 UOT194999:UOU194999 UEX194999:UEY194999 TVB194999:TVC194999 TLF194999:TLG194999 TBJ194999:TBK194999 SRN194999:SRO194999 SHR194999:SHS194999 RXV194999:RXW194999 RNZ194999:ROA194999 RED194999:REE194999 QUH194999:QUI194999 QKL194999:QKM194999 QAP194999:QAQ194999 PQT194999:PQU194999 PGX194999:PGY194999 OXB194999:OXC194999 ONF194999:ONG194999 ODJ194999:ODK194999 NTN194999:NTO194999 NJR194999:NJS194999 MZV194999:MZW194999 MPZ194999:MQA194999 MGD194999:MGE194999 LWH194999:LWI194999 LML194999:LMM194999 LCP194999:LCQ194999 KST194999:KSU194999 KIX194999:KIY194999 JZB194999:JZC194999 JPF194999:JPG194999 JFJ194999:JFK194999 IVN194999:IVO194999 ILR194999:ILS194999 IBV194999:IBW194999 HRZ194999:HSA194999 HID194999:HIE194999 GYH194999:GYI194999 GOL194999:GOM194999 GEP194999:GEQ194999 FUT194999:FUU194999 FKX194999:FKY194999 FBB194999:FBC194999 ERF194999:ERG194999 EHJ194999:EHK194999 DXN194999:DXO194999 DNR194999:DNS194999 DDV194999:DDW194999 CTZ194999:CUA194999 CKD194999:CKE194999 CAH194999:CAI194999 BQL194999:BQM194999 BGP194999:BGQ194999 AWT194999:AWU194999 AMX194999:AMY194999 ADB194999:ADC194999 TF194999:TG194999 JJ194999:JK194999 WVV129463:WVW129463 WLZ129463:WMA129463 WCD129463:WCE129463 VSH129463:VSI129463 VIL129463:VIM129463 UYP129463:UYQ129463 UOT129463:UOU129463 UEX129463:UEY129463 TVB129463:TVC129463 TLF129463:TLG129463 TBJ129463:TBK129463 SRN129463:SRO129463 SHR129463:SHS129463 RXV129463:RXW129463 RNZ129463:ROA129463 RED129463:REE129463 QUH129463:QUI129463 QKL129463:QKM129463 QAP129463:QAQ129463 PQT129463:PQU129463 PGX129463:PGY129463 OXB129463:OXC129463 ONF129463:ONG129463 ODJ129463:ODK129463 NTN129463:NTO129463 NJR129463:NJS129463 MZV129463:MZW129463 MPZ129463:MQA129463 MGD129463:MGE129463 LWH129463:LWI129463 LML129463:LMM129463 LCP129463:LCQ129463 KST129463:KSU129463 KIX129463:KIY129463 JZB129463:JZC129463 JPF129463:JPG129463 JFJ129463:JFK129463 IVN129463:IVO129463 ILR129463:ILS129463 IBV129463:IBW129463 HRZ129463:HSA129463 HID129463:HIE129463 GYH129463:GYI129463 GOL129463:GOM129463 GEP129463:GEQ129463 FUT129463:FUU129463 FKX129463:FKY129463 FBB129463:FBC129463 ERF129463:ERG129463 EHJ129463:EHK129463 DXN129463:DXO129463 DNR129463:DNS129463 DDV129463:DDW129463 CTZ129463:CUA129463 CKD129463:CKE129463 CAH129463:CAI129463 BQL129463:BQM129463 BGP129463:BGQ129463 AWT129463:AWU129463 AMX129463:AMY129463 ADB129463:ADC129463 TF129463:TG129463 JJ129463:JK129463 WVV63927:WVW63927 WLZ63927:WMA63927 WCD63927:WCE63927 VSH63927:VSI63927 VIL63927:VIM63927 UYP63927:UYQ63927 UOT63927:UOU63927 UEX63927:UEY63927 TVB63927:TVC63927 TLF63927:TLG63927 TBJ63927:TBK63927 SRN63927:SRO63927 SHR63927:SHS63927 RXV63927:RXW63927 RNZ63927:ROA63927 RED63927:REE63927 QUH63927:QUI63927 QKL63927:QKM63927 QAP63927:QAQ63927 PQT63927:PQU63927 PGX63927:PGY63927 OXB63927:OXC63927 ONF63927:ONG63927 ODJ63927:ODK63927 NTN63927:NTO63927 NJR63927:NJS63927 MZV63927:MZW63927 MPZ63927:MQA63927 MGD63927:MGE63927 LWH63927:LWI63927 LML63927:LMM63927 LCP63927:LCQ63927 KST63927:KSU63927 KIX63927:KIY63927 JZB63927:JZC63927 JPF63927:JPG63927 JFJ63927:JFK63927 IVN63927:IVO63927 ILR63927:ILS63927 IBV63927:IBW63927 HRZ63927:HSA63927 HID63927:HIE63927 GYH63927:GYI63927 GOL63927:GOM63927 GEP63927:GEQ63927 FUT63927:FUU63927 FKX63927:FKY63927 FBB63927:FBC63927 ERF63927:ERG63927 EHJ63927:EHK63927 DXN63927:DXO63927 DNR63927:DNS63927 DDV63927:DDW63927 CTZ63927:CUA63927 CKD63927:CKE63927 CAH63927:CAI63927 BQL63927:BQM63927 BGP63927:BGQ63927 AWT63927:AWU63927 AMX63927:AMY63927 ADB63927:ADC63927 TF63927:TG63927 JJ63927:JK63927 N41:O41 WVV981409:WVW981409 WLZ981409:WMA981409 WCD981409:WCE981409 VSH981409:VSI981409 VIL981409:VIM981409 UYP981409:UYQ981409 UOT981409:UOU981409 UEX981409:UEY981409 TVB981409:TVC981409 TLF981409:TLG981409 TBJ981409:TBK981409 SRN981409:SRO981409 SHR981409:SHS981409 RXV981409:RXW981409 RNZ981409:ROA981409 RED981409:REE981409 QUH981409:QUI981409 QKL981409:QKM981409 QAP981409:QAQ981409 PQT981409:PQU981409 PGX981409:PGY981409 OXB981409:OXC981409 ONF981409:ONG981409 ODJ981409:ODK981409 NTN981409:NTO981409 NJR981409:NJS981409 MZV981409:MZW981409 MPZ981409:MQA981409 MGD981409:MGE981409 LWH981409:LWI981409 LML981409:LMM981409 LCP981409:LCQ981409 KST981409:KSU981409 KIX981409:KIY981409 JZB981409:JZC981409 JPF981409:JPG981409 JFJ981409:JFK981409 IVN981409:IVO981409 ILR981409:ILS981409 IBV981409:IBW981409 HRZ981409:HSA981409 HID981409:HIE981409 GYH981409:GYI981409 GOL981409:GOM981409 GEP981409:GEQ981409 FUT981409:FUU981409 FKX981409:FKY981409 FBB981409:FBC981409 ERF981409:ERG981409 EHJ981409:EHK981409 DXN981409:DXO981409 DNR981409:DNS981409 DDV981409:DDW981409 CTZ981409:CUA981409 CKD981409:CKE981409 CAH981409:CAI981409 BQL981409:BQM981409 BGP981409:BGQ981409 AWT981409:AWU981409 AMX981409:AMY981409 ADB981409:ADC981409 TF981409:TG981409 JJ981409:JK981409 WVV915873:WVW915873 WLZ915873:WMA915873 WCD915873:WCE915873 VSH915873:VSI915873 VIL915873:VIM915873 UYP915873:UYQ915873 UOT915873:UOU915873 UEX915873:UEY915873 TVB915873:TVC915873 TLF915873:TLG915873 TBJ915873:TBK915873 SRN915873:SRO915873 SHR915873:SHS915873 RXV915873:RXW915873 RNZ915873:ROA915873 RED915873:REE915873 QUH915873:QUI915873 QKL915873:QKM915873 QAP915873:QAQ915873 PQT915873:PQU915873 PGX915873:PGY915873 OXB915873:OXC915873 ONF915873:ONG915873 ODJ915873:ODK915873 NTN915873:NTO915873 NJR915873:NJS915873 MZV915873:MZW915873 MPZ915873:MQA915873 MGD915873:MGE915873 LWH915873:LWI915873 LML915873:LMM915873 LCP915873:LCQ915873 KST915873:KSU915873 KIX915873:KIY915873 JZB915873:JZC915873 JPF915873:JPG915873 JFJ915873:JFK915873 IVN915873:IVO915873 ILR915873:ILS915873 IBV915873:IBW915873 HRZ915873:HSA915873 HID915873:HIE915873 GYH915873:GYI915873 GOL915873:GOM915873 GEP915873:GEQ915873 FUT915873:FUU915873 FKX915873:FKY915873 FBB915873:FBC915873 ERF915873:ERG915873 EHJ915873:EHK915873 DXN915873:DXO915873 DNR915873:DNS915873 DDV915873:DDW915873 CTZ915873:CUA915873 CKD915873:CKE915873 CAH915873:CAI915873 BQL915873:BQM915873 BGP915873:BGQ915873 AWT915873:AWU915873 AMX915873:AMY915873 ADB915873:ADC915873 TF915873:TG915873 JJ915873:JK915873 WVV850337:WVW850337 WLZ850337:WMA850337 WCD850337:WCE850337 VSH850337:VSI850337 VIL850337:VIM850337 UYP850337:UYQ850337 UOT850337:UOU850337 UEX850337:UEY850337 TVB850337:TVC850337 TLF850337:TLG850337 TBJ850337:TBK850337 SRN850337:SRO850337 SHR850337:SHS850337 RXV850337:RXW850337 RNZ850337:ROA850337 RED850337:REE850337 QUH850337:QUI850337 QKL850337:QKM850337 QAP850337:QAQ850337 PQT850337:PQU850337 PGX850337:PGY850337 OXB850337:OXC850337 ONF850337:ONG850337 ODJ850337:ODK850337 NTN850337:NTO850337 NJR850337:NJS850337 MZV850337:MZW850337 MPZ850337:MQA850337 MGD850337:MGE850337 LWH850337:LWI850337 LML850337:LMM850337 LCP850337:LCQ850337 KST850337:KSU850337 KIX850337:KIY850337 JZB850337:JZC850337 JPF850337:JPG850337 JFJ850337:JFK850337 IVN850337:IVO850337 ILR850337:ILS850337 IBV850337:IBW850337 HRZ850337:HSA850337 HID850337:HIE850337 GYH850337:GYI850337 GOL850337:GOM850337 GEP850337:GEQ850337 FUT850337:FUU850337 FKX850337:FKY850337 FBB850337:FBC850337 ERF850337:ERG850337 EHJ850337:EHK850337 DXN850337:DXO850337 DNR850337:DNS850337 DDV850337:DDW850337 CTZ850337:CUA850337 CKD850337:CKE850337 CAH850337:CAI850337 BQL850337:BQM850337 BGP850337:BGQ850337 AWT850337:AWU850337 AMX850337:AMY850337 ADB850337:ADC850337 TF850337:TG850337 JJ850337:JK850337 WVV784801:WVW784801 WLZ784801:WMA784801 WCD784801:WCE784801 VSH784801:VSI784801 VIL784801:VIM784801 UYP784801:UYQ784801 UOT784801:UOU784801 UEX784801:UEY784801 TVB784801:TVC784801 TLF784801:TLG784801 TBJ784801:TBK784801 SRN784801:SRO784801 SHR784801:SHS784801 RXV784801:RXW784801 RNZ784801:ROA784801 RED784801:REE784801 QUH784801:QUI784801 QKL784801:QKM784801 QAP784801:QAQ784801 PQT784801:PQU784801 PGX784801:PGY784801 OXB784801:OXC784801 ONF784801:ONG784801 ODJ784801:ODK784801 NTN784801:NTO784801 NJR784801:NJS784801 MZV784801:MZW784801 MPZ784801:MQA784801 MGD784801:MGE784801 LWH784801:LWI784801 LML784801:LMM784801 LCP784801:LCQ784801 KST784801:KSU784801 KIX784801:KIY784801 JZB784801:JZC784801 JPF784801:JPG784801 JFJ784801:JFK784801 IVN784801:IVO784801 ILR784801:ILS784801 IBV784801:IBW784801 HRZ784801:HSA784801 HID784801:HIE784801 GYH784801:GYI784801 GOL784801:GOM784801 GEP784801:GEQ784801 FUT784801:FUU784801 FKX784801:FKY784801 FBB784801:FBC784801 ERF784801:ERG784801 EHJ784801:EHK784801 DXN784801:DXO784801 DNR784801:DNS784801 DDV784801:DDW784801 CTZ784801:CUA784801 CKD784801:CKE784801 CAH784801:CAI784801 BQL784801:BQM784801 BGP784801:BGQ784801 AWT784801:AWU784801 AMX784801:AMY784801 ADB784801:ADC784801 TF784801:TG784801 JJ784801:JK784801 WVV719265:WVW719265 WLZ719265:WMA719265 WCD719265:WCE719265 VSH719265:VSI719265 VIL719265:VIM719265 UYP719265:UYQ719265 UOT719265:UOU719265 UEX719265:UEY719265 TVB719265:TVC719265 TLF719265:TLG719265 TBJ719265:TBK719265 SRN719265:SRO719265 SHR719265:SHS719265 RXV719265:RXW719265 RNZ719265:ROA719265 RED719265:REE719265 QUH719265:QUI719265 QKL719265:QKM719265 QAP719265:QAQ719265 PQT719265:PQU719265 PGX719265:PGY719265 OXB719265:OXC719265 ONF719265:ONG719265 ODJ719265:ODK719265 NTN719265:NTO719265 NJR719265:NJS719265 MZV719265:MZW719265 MPZ719265:MQA719265 MGD719265:MGE719265 LWH719265:LWI719265 LML719265:LMM719265 LCP719265:LCQ719265 KST719265:KSU719265 KIX719265:KIY719265 JZB719265:JZC719265 JPF719265:JPG719265 JFJ719265:JFK719265 IVN719265:IVO719265 ILR719265:ILS719265 IBV719265:IBW719265 HRZ719265:HSA719265 HID719265:HIE719265 GYH719265:GYI719265 GOL719265:GOM719265 GEP719265:GEQ719265 FUT719265:FUU719265 FKX719265:FKY719265 FBB719265:FBC719265 ERF719265:ERG719265 EHJ719265:EHK719265 DXN719265:DXO719265 DNR719265:DNS719265 DDV719265:DDW719265 CTZ719265:CUA719265 CKD719265:CKE719265 CAH719265:CAI719265 BQL719265:BQM719265 BGP719265:BGQ719265 AWT719265:AWU719265 AMX719265:AMY719265 ADB719265:ADC719265 TF719265:TG719265 JJ719265:JK719265 WVV653729:WVW653729 WLZ653729:WMA653729 WCD653729:WCE653729 VSH653729:VSI653729 VIL653729:VIM653729 UYP653729:UYQ653729 UOT653729:UOU653729 UEX653729:UEY653729 TVB653729:TVC653729 TLF653729:TLG653729 TBJ653729:TBK653729 SRN653729:SRO653729 SHR653729:SHS653729 RXV653729:RXW653729 RNZ653729:ROA653729 RED653729:REE653729 QUH653729:QUI653729 QKL653729:QKM653729 QAP653729:QAQ653729 PQT653729:PQU653729 PGX653729:PGY653729 OXB653729:OXC653729 ONF653729:ONG653729 ODJ653729:ODK653729 NTN653729:NTO653729 NJR653729:NJS653729 MZV653729:MZW653729 MPZ653729:MQA653729 MGD653729:MGE653729 LWH653729:LWI653729 LML653729:LMM653729 LCP653729:LCQ653729 KST653729:KSU653729 KIX653729:KIY653729 JZB653729:JZC653729 JPF653729:JPG653729 JFJ653729:JFK653729 IVN653729:IVO653729 ILR653729:ILS653729 IBV653729:IBW653729 HRZ653729:HSA653729 HID653729:HIE653729 GYH653729:GYI653729 GOL653729:GOM653729 GEP653729:GEQ653729 FUT653729:FUU653729 FKX653729:FKY653729 FBB653729:FBC653729 ERF653729:ERG653729 EHJ653729:EHK653729 DXN653729:DXO653729 DNR653729:DNS653729 DDV653729:DDW653729 CTZ653729:CUA653729 CKD653729:CKE653729 CAH653729:CAI653729 BQL653729:BQM653729 BGP653729:BGQ653729 AWT653729:AWU653729 AMX653729:AMY653729 ADB653729:ADC653729 TF653729:TG653729 JJ653729:JK653729 WVV588193:WVW588193 WLZ588193:WMA588193 WCD588193:WCE588193 VSH588193:VSI588193 VIL588193:VIM588193 UYP588193:UYQ588193 UOT588193:UOU588193 UEX588193:UEY588193 TVB588193:TVC588193 TLF588193:TLG588193 TBJ588193:TBK588193 SRN588193:SRO588193 SHR588193:SHS588193 RXV588193:RXW588193 RNZ588193:ROA588193 RED588193:REE588193 QUH588193:QUI588193 QKL588193:QKM588193 QAP588193:QAQ588193 PQT588193:PQU588193 PGX588193:PGY588193 OXB588193:OXC588193 ONF588193:ONG588193 ODJ588193:ODK588193 NTN588193:NTO588193 NJR588193:NJS588193 MZV588193:MZW588193 MPZ588193:MQA588193 MGD588193:MGE588193 LWH588193:LWI588193 LML588193:LMM588193 LCP588193:LCQ588193 KST588193:KSU588193 KIX588193:KIY588193 JZB588193:JZC588193 JPF588193:JPG588193 JFJ588193:JFK588193 IVN588193:IVO588193 ILR588193:ILS588193 IBV588193:IBW588193 HRZ588193:HSA588193 HID588193:HIE588193 GYH588193:GYI588193 GOL588193:GOM588193 GEP588193:GEQ588193 FUT588193:FUU588193 FKX588193:FKY588193 FBB588193:FBC588193 ERF588193:ERG588193 EHJ588193:EHK588193 DXN588193:DXO588193 DNR588193:DNS588193 DDV588193:DDW588193 CTZ588193:CUA588193 CKD588193:CKE588193 CAH588193:CAI588193 BQL588193:BQM588193 BGP588193:BGQ588193 AWT588193:AWU588193 AMX588193:AMY588193 ADB588193:ADC588193 TF588193:TG588193 JJ588193:JK588193 WVV522657:WVW522657 WLZ522657:WMA522657 WCD522657:WCE522657 VSH522657:VSI522657 VIL522657:VIM522657 UYP522657:UYQ522657 UOT522657:UOU522657 UEX522657:UEY522657 TVB522657:TVC522657 TLF522657:TLG522657 TBJ522657:TBK522657 SRN522657:SRO522657 SHR522657:SHS522657 RXV522657:RXW522657 RNZ522657:ROA522657 RED522657:REE522657 QUH522657:QUI522657 QKL522657:QKM522657 QAP522657:QAQ522657 PQT522657:PQU522657 PGX522657:PGY522657 OXB522657:OXC522657 ONF522657:ONG522657 ODJ522657:ODK522657 NTN522657:NTO522657 NJR522657:NJS522657 MZV522657:MZW522657 MPZ522657:MQA522657 MGD522657:MGE522657 LWH522657:LWI522657 LML522657:LMM522657 LCP522657:LCQ522657 KST522657:KSU522657 KIX522657:KIY522657 JZB522657:JZC522657 JPF522657:JPG522657 JFJ522657:JFK522657 IVN522657:IVO522657 ILR522657:ILS522657 IBV522657:IBW522657 HRZ522657:HSA522657 HID522657:HIE522657 GYH522657:GYI522657 GOL522657:GOM522657 GEP522657:GEQ522657 FUT522657:FUU522657 FKX522657:FKY522657 FBB522657:FBC522657 ERF522657:ERG522657 EHJ522657:EHK522657 DXN522657:DXO522657 DNR522657:DNS522657 DDV522657:DDW522657 CTZ522657:CUA522657 CKD522657:CKE522657 CAH522657:CAI522657 BQL522657:BQM522657 BGP522657:BGQ522657 AWT522657:AWU522657 AMX522657:AMY522657 ADB522657:ADC522657 TF522657:TG522657 JJ522657:JK522657 WVV457121:WVW457121 WLZ457121:WMA457121 WCD457121:WCE457121 VSH457121:VSI457121 VIL457121:VIM457121 UYP457121:UYQ457121 UOT457121:UOU457121 UEX457121:UEY457121 TVB457121:TVC457121 TLF457121:TLG457121 TBJ457121:TBK457121 SRN457121:SRO457121 SHR457121:SHS457121 RXV457121:RXW457121 RNZ457121:ROA457121 RED457121:REE457121 QUH457121:QUI457121 QKL457121:QKM457121 QAP457121:QAQ457121 PQT457121:PQU457121 PGX457121:PGY457121 OXB457121:OXC457121 ONF457121:ONG457121 ODJ457121:ODK457121 NTN457121:NTO457121 NJR457121:NJS457121 MZV457121:MZW457121 MPZ457121:MQA457121 MGD457121:MGE457121 LWH457121:LWI457121 LML457121:LMM457121 LCP457121:LCQ457121 KST457121:KSU457121 KIX457121:KIY457121 JZB457121:JZC457121 JPF457121:JPG457121 JFJ457121:JFK457121 IVN457121:IVO457121 ILR457121:ILS457121 IBV457121:IBW457121 HRZ457121:HSA457121 HID457121:HIE457121 GYH457121:GYI457121 GOL457121:GOM457121 GEP457121:GEQ457121 FUT457121:FUU457121 FKX457121:FKY457121 FBB457121:FBC457121 ERF457121:ERG457121 EHJ457121:EHK457121 DXN457121:DXO457121 DNR457121:DNS457121 DDV457121:DDW457121 CTZ457121:CUA457121 CKD457121:CKE457121 CAH457121:CAI457121 BQL457121:BQM457121 BGP457121:BGQ457121 AWT457121:AWU457121 AMX457121:AMY457121 ADB457121:ADC457121 TF457121:TG457121 JJ457121:JK457121 WVV391585:WVW391585 WLZ391585:WMA391585 WCD391585:WCE391585 VSH391585:VSI391585 VIL391585:VIM391585 UYP391585:UYQ391585 UOT391585:UOU391585 UEX391585:UEY391585 TVB391585:TVC391585 TLF391585:TLG391585 TBJ391585:TBK391585 SRN391585:SRO391585 SHR391585:SHS391585 RXV391585:RXW391585 RNZ391585:ROA391585 RED391585:REE391585 QUH391585:QUI391585 QKL391585:QKM391585 QAP391585:QAQ391585 PQT391585:PQU391585 PGX391585:PGY391585 OXB391585:OXC391585 ONF391585:ONG391585 ODJ391585:ODK391585 NTN391585:NTO391585 NJR391585:NJS391585 MZV391585:MZW391585 MPZ391585:MQA391585 MGD391585:MGE391585 LWH391585:LWI391585 LML391585:LMM391585 LCP391585:LCQ391585 KST391585:KSU391585 KIX391585:KIY391585 JZB391585:JZC391585 JPF391585:JPG391585 JFJ391585:JFK391585 IVN391585:IVO391585 ILR391585:ILS391585 IBV391585:IBW391585 HRZ391585:HSA391585 HID391585:HIE391585 GYH391585:GYI391585 GOL391585:GOM391585 GEP391585:GEQ391585 FUT391585:FUU391585 FKX391585:FKY391585 FBB391585:FBC391585 ERF391585:ERG391585 EHJ391585:EHK391585 DXN391585:DXO391585 DNR391585:DNS391585 DDV391585:DDW391585 CTZ391585:CUA391585 CKD391585:CKE391585 CAH391585:CAI391585 BQL391585:BQM391585 BGP391585:BGQ391585 AWT391585:AWU391585 AMX391585:AMY391585 ADB391585:ADC391585 TF391585:TG391585 JJ391585:JK391585 WVV326049:WVW326049 WLZ326049:WMA326049 WCD326049:WCE326049 VSH326049:VSI326049 VIL326049:VIM326049 UYP326049:UYQ326049 UOT326049:UOU326049 UEX326049:UEY326049 TVB326049:TVC326049 TLF326049:TLG326049 TBJ326049:TBK326049 SRN326049:SRO326049 SHR326049:SHS326049 RXV326049:RXW326049 RNZ326049:ROA326049 RED326049:REE326049 QUH326049:QUI326049 QKL326049:QKM326049 QAP326049:QAQ326049 PQT326049:PQU326049 PGX326049:PGY326049 OXB326049:OXC326049 ONF326049:ONG326049 ODJ326049:ODK326049 NTN326049:NTO326049 NJR326049:NJS326049 MZV326049:MZW326049 MPZ326049:MQA326049 MGD326049:MGE326049 LWH326049:LWI326049 LML326049:LMM326049 LCP326049:LCQ326049 KST326049:KSU326049 KIX326049:KIY326049 JZB326049:JZC326049 JPF326049:JPG326049 JFJ326049:JFK326049 IVN326049:IVO326049 ILR326049:ILS326049 IBV326049:IBW326049 HRZ326049:HSA326049 HID326049:HIE326049 GYH326049:GYI326049 GOL326049:GOM326049 GEP326049:GEQ326049 FUT326049:FUU326049 FKX326049:FKY326049 FBB326049:FBC326049 ERF326049:ERG326049 EHJ326049:EHK326049 DXN326049:DXO326049 DNR326049:DNS326049 DDV326049:DDW326049 CTZ326049:CUA326049 CKD326049:CKE326049 CAH326049:CAI326049 BQL326049:BQM326049 BGP326049:BGQ326049 AWT326049:AWU326049 AMX326049:AMY326049 ADB326049:ADC326049 TF326049:TG326049 JJ326049:JK326049 WVV260513:WVW260513 WLZ260513:WMA260513 WCD260513:WCE260513 VSH260513:VSI260513 VIL260513:VIM260513 UYP260513:UYQ260513 UOT260513:UOU260513 UEX260513:UEY260513 TVB260513:TVC260513 TLF260513:TLG260513 TBJ260513:TBK260513 SRN260513:SRO260513 SHR260513:SHS260513 RXV260513:RXW260513 RNZ260513:ROA260513 RED260513:REE260513 QUH260513:QUI260513 QKL260513:QKM260513 QAP260513:QAQ260513 PQT260513:PQU260513 PGX260513:PGY260513 OXB260513:OXC260513 ONF260513:ONG260513 ODJ260513:ODK260513 NTN260513:NTO260513 NJR260513:NJS260513 MZV260513:MZW260513 MPZ260513:MQA260513 MGD260513:MGE260513 LWH260513:LWI260513 LML260513:LMM260513 LCP260513:LCQ260513 KST260513:KSU260513 KIX260513:KIY260513 JZB260513:JZC260513 JPF260513:JPG260513 JFJ260513:JFK260513 IVN260513:IVO260513 ILR260513:ILS260513 IBV260513:IBW260513 HRZ260513:HSA260513 HID260513:HIE260513 GYH260513:GYI260513 GOL260513:GOM260513 GEP260513:GEQ260513 FUT260513:FUU260513 FKX260513:FKY260513 FBB260513:FBC260513 ERF260513:ERG260513 EHJ260513:EHK260513 DXN260513:DXO260513 DNR260513:DNS260513 DDV260513:DDW260513 CTZ260513:CUA260513 CKD260513:CKE260513 CAH260513:CAI260513 BQL260513:BQM260513 BGP260513:BGQ260513 AWT260513:AWU260513 AMX260513:AMY260513 ADB260513:ADC260513 TF260513:TG260513 JJ260513:JK260513 WVV194977:WVW194977 WLZ194977:WMA194977 WCD194977:WCE194977 VSH194977:VSI194977 VIL194977:VIM194977 UYP194977:UYQ194977 UOT194977:UOU194977 UEX194977:UEY194977 TVB194977:TVC194977 TLF194977:TLG194977 TBJ194977:TBK194977 SRN194977:SRO194977 SHR194977:SHS194977 RXV194977:RXW194977 RNZ194977:ROA194977 RED194977:REE194977 QUH194977:QUI194977 QKL194977:QKM194977 QAP194977:QAQ194977 PQT194977:PQU194977 PGX194977:PGY194977 OXB194977:OXC194977 ONF194977:ONG194977 ODJ194977:ODK194977 NTN194977:NTO194977 NJR194977:NJS194977 MZV194977:MZW194977 MPZ194977:MQA194977 MGD194977:MGE194977 LWH194977:LWI194977 LML194977:LMM194977 LCP194977:LCQ194977 KST194977:KSU194977 KIX194977:KIY194977 JZB194977:JZC194977 JPF194977:JPG194977 JFJ194977:JFK194977 IVN194977:IVO194977 ILR194977:ILS194977 IBV194977:IBW194977 HRZ194977:HSA194977 HID194977:HIE194977 GYH194977:GYI194977 GOL194977:GOM194977 GEP194977:GEQ194977 FUT194977:FUU194977 FKX194977:FKY194977 FBB194977:FBC194977 ERF194977:ERG194977 EHJ194977:EHK194977 DXN194977:DXO194977 DNR194977:DNS194977 DDV194977:DDW194977 CTZ194977:CUA194977 CKD194977:CKE194977 CAH194977:CAI194977 BQL194977:BQM194977 BGP194977:BGQ194977 AWT194977:AWU194977 AMX194977:AMY194977 ADB194977:ADC194977 TF194977:TG194977 JJ194977:JK194977 WVV129441:WVW129441 WLZ129441:WMA129441 WCD129441:WCE129441 VSH129441:VSI129441 VIL129441:VIM129441 UYP129441:UYQ129441 UOT129441:UOU129441 UEX129441:UEY129441 TVB129441:TVC129441 TLF129441:TLG129441 TBJ129441:TBK129441 SRN129441:SRO129441 SHR129441:SHS129441 RXV129441:RXW129441 RNZ129441:ROA129441 RED129441:REE129441 QUH129441:QUI129441 QKL129441:QKM129441 QAP129441:QAQ129441 PQT129441:PQU129441 PGX129441:PGY129441 OXB129441:OXC129441 ONF129441:ONG129441 ODJ129441:ODK129441 NTN129441:NTO129441 NJR129441:NJS129441 MZV129441:MZW129441 MPZ129441:MQA129441 MGD129441:MGE129441 LWH129441:LWI129441 LML129441:LMM129441 LCP129441:LCQ129441 KST129441:KSU129441 KIX129441:KIY129441 JZB129441:JZC129441 JPF129441:JPG129441 JFJ129441:JFK129441 IVN129441:IVO129441 ILR129441:ILS129441 IBV129441:IBW129441 HRZ129441:HSA129441 HID129441:HIE129441 GYH129441:GYI129441 GOL129441:GOM129441 GEP129441:GEQ129441 FUT129441:FUU129441 FKX129441:FKY129441 FBB129441:FBC129441 ERF129441:ERG129441 EHJ129441:EHK129441 DXN129441:DXO129441 DNR129441:DNS129441 DDV129441:DDW129441 CTZ129441:CUA129441 CKD129441:CKE129441 CAH129441:CAI129441 BQL129441:BQM129441 BGP129441:BGQ129441 AWT129441:AWU129441 AMX129441:AMY129441 ADB129441:ADC129441 TF129441:TG129441 JJ129441:JK129441 WVV63905:WVW63905 WLZ63905:WMA63905 WCD63905:WCE63905 VSH63905:VSI63905 VIL63905:VIM63905 UYP63905:UYQ63905 UOT63905:UOU63905 UEX63905:UEY63905 TVB63905:TVC63905 TLF63905:TLG63905 TBJ63905:TBK63905 SRN63905:SRO63905 SHR63905:SHS63905 RXV63905:RXW63905 RNZ63905:ROA63905 RED63905:REE63905 QUH63905:QUI63905 QKL63905:QKM63905 QAP63905:QAQ63905 PQT63905:PQU63905 PGX63905:PGY63905 OXB63905:OXC63905 ONF63905:ONG63905 ODJ63905:ODK63905 NTN63905:NTO63905 NJR63905:NJS63905 MZV63905:MZW63905 MPZ63905:MQA63905 MGD63905:MGE63905 LWH63905:LWI63905 LML63905:LMM63905 LCP63905:LCQ63905 KST63905:KSU63905 KIX63905:KIY63905 JZB63905:JZC63905 JPF63905:JPG63905 JFJ63905:JFK63905 IVN63905:IVO63905 ILR63905:ILS63905 IBV63905:IBW63905 HRZ63905:HSA63905 HID63905:HIE63905 GYH63905:GYI63905 GOL63905:GOM63905 GEP63905:GEQ63905 FUT63905:FUU63905 FKX63905:FKY63905 FBB63905:FBC63905 ERF63905:ERG63905 EHJ63905:EHK63905 DXN63905:DXO63905 DNR63905:DNS63905 DDV63905:DDW63905 CTZ63905:CUA63905 CKD63905:CKE63905 CAH63905:CAI63905 BQL63905:BQM63905 BGP63905:BGQ63905 AWT63905:AWU63905 AMX63905:AMY63905 ADB63905:ADC63905 TF63905:TG63905 JJ63905:JK63905 WVV35:WVW35 WLZ35:WMA35 WCD35:WCE35 VSH35:VSI35 VIL35:VIM35 UYP35:UYQ35 UOT35:UOU35 UEX35:UEY35 TVB35:TVC35 TLF35:TLG35 TBJ35:TBK35 SRN35:SRO35 SHR35:SHS35 RXV35:RXW35 RNZ35:ROA35 RED35:REE35 QUH35:QUI35 QKL35:QKM35 QAP35:QAQ35 PQT35:PQU35 PGX35:PGY35 OXB35:OXC35 ONF35:ONG35 ODJ35:ODK35 NTN35:NTO35 NJR35:NJS35 MZV35:MZW35 MPZ35:MQA35 MGD35:MGE35 LWH35:LWI35 LML35:LMM35 LCP35:LCQ35 KST35:KSU35 KIX35:KIY35 JZB35:JZC35 JPF35:JPG35 JFJ35:JFK35 IVN35:IVO35 ILR35:ILS35 IBV35:IBW35 HRZ35:HSA35 HID35:HIE35 GYH35:GYI35 GOL35:GOM35 GEP35:GEQ35 FUT35:FUU35 FKX35:FKY35 FBB35:FBC35 ERF35:ERG35 EHJ35:EHK35 DXN35:DXO35 DNR35:DNS35 DDV35:DDW35 CTZ35:CUA35 CKD35:CKE35 CAH35:CAI35 BQL35:BQM35 BGP35:BGQ35 AWT35:AWU35 AMX35:AMY35 ADB35:ADC35 TF35:TG35 JJ35:JK35 N35:O35 WWO981407:WWP981407 WMS981407:WMT981407 WCW981407:WCX981407 VTA981407:VTB981407 VJE981407:VJF981407 UZI981407:UZJ981407 UPM981407:UPN981407 UFQ981407:UFR981407 TVU981407:TVV981407 TLY981407:TLZ981407 TCC981407:TCD981407 SSG981407:SSH981407 SIK981407:SIL981407 RYO981407:RYP981407 ROS981407:ROT981407 REW981407:REX981407 QVA981407:QVB981407 QLE981407:QLF981407 QBI981407:QBJ981407 PRM981407:PRN981407 PHQ981407:PHR981407 OXU981407:OXV981407 ONY981407:ONZ981407 OEC981407:OED981407 NUG981407:NUH981407 NKK981407:NKL981407 NAO981407:NAP981407 MQS981407:MQT981407 MGW981407:MGX981407 LXA981407:LXB981407 LNE981407:LNF981407 LDI981407:LDJ981407 KTM981407:KTN981407 KJQ981407:KJR981407 JZU981407:JZV981407 JPY981407:JPZ981407 JGC981407:JGD981407 IWG981407:IWH981407 IMK981407:IML981407 ICO981407:ICP981407 HSS981407:HST981407 HIW981407:HIX981407 GZA981407:GZB981407 GPE981407:GPF981407 GFI981407:GFJ981407 FVM981407:FVN981407 FLQ981407:FLR981407 FBU981407:FBV981407 ERY981407:ERZ981407 EIC981407:EID981407 DYG981407:DYH981407 DOK981407:DOL981407 DEO981407:DEP981407 CUS981407:CUT981407 CKW981407:CKX981407 CBA981407:CBB981407 BRE981407:BRF981407 BHI981407:BHJ981407 AXM981407:AXN981407 ANQ981407:ANR981407 ADU981407:ADV981407 TY981407:TZ981407 KC981407:KD981407 AG981407:AH981407 WWO915871:WWP915871 WMS915871:WMT915871 WCW915871:WCX915871 VTA915871:VTB915871 VJE915871:VJF915871 UZI915871:UZJ915871 UPM915871:UPN915871 UFQ915871:UFR915871 TVU915871:TVV915871 TLY915871:TLZ915871 TCC915871:TCD915871 SSG915871:SSH915871 SIK915871:SIL915871 RYO915871:RYP915871 ROS915871:ROT915871 REW915871:REX915871 QVA915871:QVB915871 QLE915871:QLF915871 QBI915871:QBJ915871 PRM915871:PRN915871 PHQ915871:PHR915871 OXU915871:OXV915871 ONY915871:ONZ915871 OEC915871:OED915871 NUG915871:NUH915871 NKK915871:NKL915871 NAO915871:NAP915871 MQS915871:MQT915871 MGW915871:MGX915871 LXA915871:LXB915871 LNE915871:LNF915871 LDI915871:LDJ915871 KTM915871:KTN915871 KJQ915871:KJR915871 JZU915871:JZV915871 JPY915871:JPZ915871 JGC915871:JGD915871 IWG915871:IWH915871 IMK915871:IML915871 ICO915871:ICP915871 HSS915871:HST915871 HIW915871:HIX915871 GZA915871:GZB915871 GPE915871:GPF915871 GFI915871:GFJ915871 FVM915871:FVN915871 FLQ915871:FLR915871 FBU915871:FBV915871 ERY915871:ERZ915871 EIC915871:EID915871 DYG915871:DYH915871 DOK915871:DOL915871 DEO915871:DEP915871 CUS915871:CUT915871 CKW915871:CKX915871 CBA915871:CBB915871 BRE915871:BRF915871 BHI915871:BHJ915871 AXM915871:AXN915871 ANQ915871:ANR915871 ADU915871:ADV915871 TY915871:TZ915871 KC915871:KD915871 AG915871:AH915871 WWO850335:WWP850335 WMS850335:WMT850335 WCW850335:WCX850335 VTA850335:VTB850335 VJE850335:VJF850335 UZI850335:UZJ850335 UPM850335:UPN850335 UFQ850335:UFR850335 TVU850335:TVV850335 TLY850335:TLZ850335 TCC850335:TCD850335 SSG850335:SSH850335 SIK850335:SIL850335 RYO850335:RYP850335 ROS850335:ROT850335 REW850335:REX850335 QVA850335:QVB850335 QLE850335:QLF850335 QBI850335:QBJ850335 PRM850335:PRN850335 PHQ850335:PHR850335 OXU850335:OXV850335 ONY850335:ONZ850335 OEC850335:OED850335 NUG850335:NUH850335 NKK850335:NKL850335 NAO850335:NAP850335 MQS850335:MQT850335 MGW850335:MGX850335 LXA850335:LXB850335 LNE850335:LNF850335 LDI850335:LDJ850335 KTM850335:KTN850335 KJQ850335:KJR850335 JZU850335:JZV850335 JPY850335:JPZ850335 JGC850335:JGD850335 IWG850335:IWH850335 IMK850335:IML850335 ICO850335:ICP850335 HSS850335:HST850335 HIW850335:HIX850335 GZA850335:GZB850335 GPE850335:GPF850335 GFI850335:GFJ850335 FVM850335:FVN850335 FLQ850335:FLR850335 FBU850335:FBV850335 ERY850335:ERZ850335 EIC850335:EID850335 DYG850335:DYH850335 DOK850335:DOL850335 DEO850335:DEP850335 CUS850335:CUT850335 CKW850335:CKX850335 CBA850335:CBB850335 BRE850335:BRF850335 BHI850335:BHJ850335 AXM850335:AXN850335 ANQ850335:ANR850335 ADU850335:ADV850335 TY850335:TZ850335 KC850335:KD850335 AG850335:AH850335 WWO784799:WWP784799 WMS784799:WMT784799 WCW784799:WCX784799 VTA784799:VTB784799 VJE784799:VJF784799 UZI784799:UZJ784799 UPM784799:UPN784799 UFQ784799:UFR784799 TVU784799:TVV784799 TLY784799:TLZ784799 TCC784799:TCD784799 SSG784799:SSH784799 SIK784799:SIL784799 RYO784799:RYP784799 ROS784799:ROT784799 REW784799:REX784799 QVA784799:QVB784799 QLE784799:QLF784799 QBI784799:QBJ784799 PRM784799:PRN784799 PHQ784799:PHR784799 OXU784799:OXV784799 ONY784799:ONZ784799 OEC784799:OED784799 NUG784799:NUH784799 NKK784799:NKL784799 NAO784799:NAP784799 MQS784799:MQT784799 MGW784799:MGX784799 LXA784799:LXB784799 LNE784799:LNF784799 LDI784799:LDJ784799 KTM784799:KTN784799 KJQ784799:KJR784799 JZU784799:JZV784799 JPY784799:JPZ784799 JGC784799:JGD784799 IWG784799:IWH784799 IMK784799:IML784799 ICO784799:ICP784799 HSS784799:HST784799 HIW784799:HIX784799 GZA784799:GZB784799 GPE784799:GPF784799 GFI784799:GFJ784799 FVM784799:FVN784799 FLQ784799:FLR784799 FBU784799:FBV784799 ERY784799:ERZ784799 EIC784799:EID784799 DYG784799:DYH784799 DOK784799:DOL784799 DEO784799:DEP784799 CUS784799:CUT784799 CKW784799:CKX784799 CBA784799:CBB784799 BRE784799:BRF784799 BHI784799:BHJ784799 AXM784799:AXN784799 ANQ784799:ANR784799 ADU784799:ADV784799 TY784799:TZ784799 KC784799:KD784799 AG784799:AH784799 WWO719263:WWP719263 WMS719263:WMT719263 WCW719263:WCX719263 VTA719263:VTB719263 VJE719263:VJF719263 UZI719263:UZJ719263 UPM719263:UPN719263 UFQ719263:UFR719263 TVU719263:TVV719263 TLY719263:TLZ719263 TCC719263:TCD719263 SSG719263:SSH719263 SIK719263:SIL719263 RYO719263:RYP719263 ROS719263:ROT719263 REW719263:REX719263 QVA719263:QVB719263 QLE719263:QLF719263 QBI719263:QBJ719263 PRM719263:PRN719263 PHQ719263:PHR719263 OXU719263:OXV719263 ONY719263:ONZ719263 OEC719263:OED719263 NUG719263:NUH719263 NKK719263:NKL719263 NAO719263:NAP719263 MQS719263:MQT719263 MGW719263:MGX719263 LXA719263:LXB719263 LNE719263:LNF719263 LDI719263:LDJ719263 KTM719263:KTN719263 KJQ719263:KJR719263 JZU719263:JZV719263 JPY719263:JPZ719263 JGC719263:JGD719263 IWG719263:IWH719263 IMK719263:IML719263 ICO719263:ICP719263 HSS719263:HST719263 HIW719263:HIX719263 GZA719263:GZB719263 GPE719263:GPF719263 GFI719263:GFJ719263 FVM719263:FVN719263 FLQ719263:FLR719263 FBU719263:FBV719263 ERY719263:ERZ719263 EIC719263:EID719263 DYG719263:DYH719263 DOK719263:DOL719263 DEO719263:DEP719263 CUS719263:CUT719263 CKW719263:CKX719263 CBA719263:CBB719263 BRE719263:BRF719263 BHI719263:BHJ719263 AXM719263:AXN719263 ANQ719263:ANR719263 ADU719263:ADV719263 TY719263:TZ719263 KC719263:KD719263 AG719263:AH719263 WWO653727:WWP653727 WMS653727:WMT653727 WCW653727:WCX653727 VTA653727:VTB653727 VJE653727:VJF653727 UZI653727:UZJ653727 UPM653727:UPN653727 UFQ653727:UFR653727 TVU653727:TVV653727 TLY653727:TLZ653727 TCC653727:TCD653727 SSG653727:SSH653727 SIK653727:SIL653727 RYO653727:RYP653727 ROS653727:ROT653727 REW653727:REX653727 QVA653727:QVB653727 QLE653727:QLF653727 QBI653727:QBJ653727 PRM653727:PRN653727 PHQ653727:PHR653727 OXU653727:OXV653727 ONY653727:ONZ653727 OEC653727:OED653727 NUG653727:NUH653727 NKK653727:NKL653727 NAO653727:NAP653727 MQS653727:MQT653727 MGW653727:MGX653727 LXA653727:LXB653727 LNE653727:LNF653727 LDI653727:LDJ653727 KTM653727:KTN653727 KJQ653727:KJR653727 JZU653727:JZV653727 JPY653727:JPZ653727 JGC653727:JGD653727 IWG653727:IWH653727 IMK653727:IML653727 ICO653727:ICP653727 HSS653727:HST653727 HIW653727:HIX653727 GZA653727:GZB653727 GPE653727:GPF653727 GFI653727:GFJ653727 FVM653727:FVN653727 FLQ653727:FLR653727 FBU653727:FBV653727 ERY653727:ERZ653727 EIC653727:EID653727 DYG653727:DYH653727 DOK653727:DOL653727 DEO653727:DEP653727 CUS653727:CUT653727 CKW653727:CKX653727 CBA653727:CBB653727 BRE653727:BRF653727 BHI653727:BHJ653727 AXM653727:AXN653727 ANQ653727:ANR653727 ADU653727:ADV653727 TY653727:TZ653727 KC653727:KD653727 AG653727:AH653727 WWO588191:WWP588191 WMS588191:WMT588191 WCW588191:WCX588191 VTA588191:VTB588191 VJE588191:VJF588191 UZI588191:UZJ588191 UPM588191:UPN588191 UFQ588191:UFR588191 TVU588191:TVV588191 TLY588191:TLZ588191 TCC588191:TCD588191 SSG588191:SSH588191 SIK588191:SIL588191 RYO588191:RYP588191 ROS588191:ROT588191 REW588191:REX588191 QVA588191:QVB588191 QLE588191:QLF588191 QBI588191:QBJ588191 PRM588191:PRN588191 PHQ588191:PHR588191 OXU588191:OXV588191 ONY588191:ONZ588191 OEC588191:OED588191 NUG588191:NUH588191 NKK588191:NKL588191 NAO588191:NAP588191 MQS588191:MQT588191 MGW588191:MGX588191 LXA588191:LXB588191 LNE588191:LNF588191 LDI588191:LDJ588191 KTM588191:KTN588191 KJQ588191:KJR588191 JZU588191:JZV588191 JPY588191:JPZ588191 JGC588191:JGD588191 IWG588191:IWH588191 IMK588191:IML588191 ICO588191:ICP588191 HSS588191:HST588191 HIW588191:HIX588191 GZA588191:GZB588191 GPE588191:GPF588191 GFI588191:GFJ588191 FVM588191:FVN588191 FLQ588191:FLR588191 FBU588191:FBV588191 ERY588191:ERZ588191 EIC588191:EID588191 DYG588191:DYH588191 DOK588191:DOL588191 DEO588191:DEP588191 CUS588191:CUT588191 CKW588191:CKX588191 CBA588191:CBB588191 BRE588191:BRF588191 BHI588191:BHJ588191 AXM588191:AXN588191 ANQ588191:ANR588191 ADU588191:ADV588191 TY588191:TZ588191 KC588191:KD588191 AG588191:AH588191 WWO522655:WWP522655 WMS522655:WMT522655 WCW522655:WCX522655 VTA522655:VTB522655 VJE522655:VJF522655 UZI522655:UZJ522655 UPM522655:UPN522655 UFQ522655:UFR522655 TVU522655:TVV522655 TLY522655:TLZ522655 TCC522655:TCD522655 SSG522655:SSH522655 SIK522655:SIL522655 RYO522655:RYP522655 ROS522655:ROT522655 REW522655:REX522655 QVA522655:QVB522655 QLE522655:QLF522655 QBI522655:QBJ522655 PRM522655:PRN522655 PHQ522655:PHR522655 OXU522655:OXV522655 ONY522655:ONZ522655 OEC522655:OED522655 NUG522655:NUH522655 NKK522655:NKL522655 NAO522655:NAP522655 MQS522655:MQT522655 MGW522655:MGX522655 LXA522655:LXB522655 LNE522655:LNF522655 LDI522655:LDJ522655 KTM522655:KTN522655 KJQ522655:KJR522655 JZU522655:JZV522655 JPY522655:JPZ522655 JGC522655:JGD522655 IWG522655:IWH522655 IMK522655:IML522655 ICO522655:ICP522655 HSS522655:HST522655 HIW522655:HIX522655 GZA522655:GZB522655 GPE522655:GPF522655 GFI522655:GFJ522655 FVM522655:FVN522655 FLQ522655:FLR522655 FBU522655:FBV522655 ERY522655:ERZ522655 EIC522655:EID522655 DYG522655:DYH522655 DOK522655:DOL522655 DEO522655:DEP522655 CUS522655:CUT522655 CKW522655:CKX522655 CBA522655:CBB522655 BRE522655:BRF522655 BHI522655:BHJ522655 AXM522655:AXN522655 ANQ522655:ANR522655 ADU522655:ADV522655 TY522655:TZ522655 KC522655:KD522655 AG522655:AH522655 WWO457119:WWP457119 WMS457119:WMT457119 WCW457119:WCX457119 VTA457119:VTB457119 VJE457119:VJF457119 UZI457119:UZJ457119 UPM457119:UPN457119 UFQ457119:UFR457119 TVU457119:TVV457119 TLY457119:TLZ457119 TCC457119:TCD457119 SSG457119:SSH457119 SIK457119:SIL457119 RYO457119:RYP457119 ROS457119:ROT457119 REW457119:REX457119 QVA457119:QVB457119 QLE457119:QLF457119 QBI457119:QBJ457119 PRM457119:PRN457119 PHQ457119:PHR457119 OXU457119:OXV457119 ONY457119:ONZ457119 OEC457119:OED457119 NUG457119:NUH457119 NKK457119:NKL457119 NAO457119:NAP457119 MQS457119:MQT457119 MGW457119:MGX457119 LXA457119:LXB457119 LNE457119:LNF457119 LDI457119:LDJ457119 KTM457119:KTN457119 KJQ457119:KJR457119 JZU457119:JZV457119 JPY457119:JPZ457119 JGC457119:JGD457119 IWG457119:IWH457119 IMK457119:IML457119 ICO457119:ICP457119 HSS457119:HST457119 HIW457119:HIX457119 GZA457119:GZB457119 GPE457119:GPF457119 GFI457119:GFJ457119 FVM457119:FVN457119 FLQ457119:FLR457119 FBU457119:FBV457119 ERY457119:ERZ457119 EIC457119:EID457119 DYG457119:DYH457119 DOK457119:DOL457119 DEO457119:DEP457119 CUS457119:CUT457119 CKW457119:CKX457119 CBA457119:CBB457119 BRE457119:BRF457119 BHI457119:BHJ457119 AXM457119:AXN457119 ANQ457119:ANR457119 ADU457119:ADV457119 TY457119:TZ457119 KC457119:KD457119 AG457119:AH457119 WWO391583:WWP391583 WMS391583:WMT391583 WCW391583:WCX391583 VTA391583:VTB391583 VJE391583:VJF391583 UZI391583:UZJ391583 UPM391583:UPN391583 UFQ391583:UFR391583 TVU391583:TVV391583 TLY391583:TLZ391583 TCC391583:TCD391583 SSG391583:SSH391583 SIK391583:SIL391583 RYO391583:RYP391583 ROS391583:ROT391583 REW391583:REX391583 QVA391583:QVB391583 QLE391583:QLF391583 QBI391583:QBJ391583 PRM391583:PRN391583 PHQ391583:PHR391583 OXU391583:OXV391583 ONY391583:ONZ391583 OEC391583:OED391583 NUG391583:NUH391583 NKK391583:NKL391583 NAO391583:NAP391583 MQS391583:MQT391583 MGW391583:MGX391583 LXA391583:LXB391583 LNE391583:LNF391583 LDI391583:LDJ391583 KTM391583:KTN391583 KJQ391583:KJR391583 JZU391583:JZV391583 JPY391583:JPZ391583 JGC391583:JGD391583 IWG391583:IWH391583 IMK391583:IML391583 ICO391583:ICP391583 HSS391583:HST391583 HIW391583:HIX391583 GZA391583:GZB391583 GPE391583:GPF391583 GFI391583:GFJ391583 FVM391583:FVN391583 FLQ391583:FLR391583 FBU391583:FBV391583 ERY391583:ERZ391583 EIC391583:EID391583 DYG391583:DYH391583 DOK391583:DOL391583 DEO391583:DEP391583 CUS391583:CUT391583 CKW391583:CKX391583 CBA391583:CBB391583 BRE391583:BRF391583 BHI391583:BHJ391583 AXM391583:AXN391583 ANQ391583:ANR391583 ADU391583:ADV391583 TY391583:TZ391583 KC391583:KD391583 AG391583:AH391583 WWO326047:WWP326047 WMS326047:WMT326047 WCW326047:WCX326047 VTA326047:VTB326047 VJE326047:VJF326047 UZI326047:UZJ326047 UPM326047:UPN326047 UFQ326047:UFR326047 TVU326047:TVV326047 TLY326047:TLZ326047 TCC326047:TCD326047 SSG326047:SSH326047 SIK326047:SIL326047 RYO326047:RYP326047 ROS326047:ROT326047 REW326047:REX326047 QVA326047:QVB326047 QLE326047:QLF326047 QBI326047:QBJ326047 PRM326047:PRN326047 PHQ326047:PHR326047 OXU326047:OXV326047 ONY326047:ONZ326047 OEC326047:OED326047 NUG326047:NUH326047 NKK326047:NKL326047 NAO326047:NAP326047 MQS326047:MQT326047 MGW326047:MGX326047 LXA326047:LXB326047 LNE326047:LNF326047 LDI326047:LDJ326047 KTM326047:KTN326047 KJQ326047:KJR326047 JZU326047:JZV326047 JPY326047:JPZ326047 JGC326047:JGD326047 IWG326047:IWH326047 IMK326047:IML326047 ICO326047:ICP326047 HSS326047:HST326047 HIW326047:HIX326047 GZA326047:GZB326047 GPE326047:GPF326047 GFI326047:GFJ326047 FVM326047:FVN326047 FLQ326047:FLR326047 FBU326047:FBV326047 ERY326047:ERZ326047 EIC326047:EID326047 DYG326047:DYH326047 DOK326047:DOL326047 DEO326047:DEP326047 CUS326047:CUT326047 CKW326047:CKX326047 CBA326047:CBB326047 BRE326047:BRF326047 BHI326047:BHJ326047 AXM326047:AXN326047 ANQ326047:ANR326047 ADU326047:ADV326047 TY326047:TZ326047 KC326047:KD326047 AG326047:AH326047 WWO260511:WWP260511 WMS260511:WMT260511 WCW260511:WCX260511 VTA260511:VTB260511 VJE260511:VJF260511 UZI260511:UZJ260511 UPM260511:UPN260511 UFQ260511:UFR260511 TVU260511:TVV260511 TLY260511:TLZ260511 TCC260511:TCD260511 SSG260511:SSH260511 SIK260511:SIL260511 RYO260511:RYP260511 ROS260511:ROT260511 REW260511:REX260511 QVA260511:QVB260511 QLE260511:QLF260511 QBI260511:QBJ260511 PRM260511:PRN260511 PHQ260511:PHR260511 OXU260511:OXV260511 ONY260511:ONZ260511 OEC260511:OED260511 NUG260511:NUH260511 NKK260511:NKL260511 NAO260511:NAP260511 MQS260511:MQT260511 MGW260511:MGX260511 LXA260511:LXB260511 LNE260511:LNF260511 LDI260511:LDJ260511 KTM260511:KTN260511 KJQ260511:KJR260511 JZU260511:JZV260511 JPY260511:JPZ260511 JGC260511:JGD260511 IWG260511:IWH260511 IMK260511:IML260511 ICO260511:ICP260511 HSS260511:HST260511 HIW260511:HIX260511 GZA260511:GZB260511 GPE260511:GPF260511 GFI260511:GFJ260511 FVM260511:FVN260511 FLQ260511:FLR260511 FBU260511:FBV260511 ERY260511:ERZ260511 EIC260511:EID260511 DYG260511:DYH260511 DOK260511:DOL260511 DEO260511:DEP260511 CUS260511:CUT260511 CKW260511:CKX260511 CBA260511:CBB260511 BRE260511:BRF260511 BHI260511:BHJ260511 AXM260511:AXN260511 ANQ260511:ANR260511 ADU260511:ADV260511 TY260511:TZ260511 KC260511:KD260511 AG260511:AH260511 WWO194975:WWP194975 WMS194975:WMT194975 WCW194975:WCX194975 VTA194975:VTB194975 VJE194975:VJF194975 UZI194975:UZJ194975 UPM194975:UPN194975 UFQ194975:UFR194975 TVU194975:TVV194975 TLY194975:TLZ194975 TCC194975:TCD194975 SSG194975:SSH194975 SIK194975:SIL194975 RYO194975:RYP194975 ROS194975:ROT194975 REW194975:REX194975 QVA194975:QVB194975 QLE194975:QLF194975 QBI194975:QBJ194975 PRM194975:PRN194975 PHQ194975:PHR194975 OXU194975:OXV194975 ONY194975:ONZ194975 OEC194975:OED194975 NUG194975:NUH194975 NKK194975:NKL194975 NAO194975:NAP194975 MQS194975:MQT194975 MGW194975:MGX194975 LXA194975:LXB194975 LNE194975:LNF194975 LDI194975:LDJ194975 KTM194975:KTN194975 KJQ194975:KJR194975 JZU194975:JZV194975 JPY194975:JPZ194975 JGC194975:JGD194975 IWG194975:IWH194975 IMK194975:IML194975 ICO194975:ICP194975 HSS194975:HST194975 HIW194975:HIX194975 GZA194975:GZB194975 GPE194975:GPF194975 GFI194975:GFJ194975 FVM194975:FVN194975 FLQ194975:FLR194975 FBU194975:FBV194975 ERY194975:ERZ194975 EIC194975:EID194975 DYG194975:DYH194975 DOK194975:DOL194975 DEO194975:DEP194975 CUS194975:CUT194975 CKW194975:CKX194975 CBA194975:CBB194975 BRE194975:BRF194975 BHI194975:BHJ194975 AXM194975:AXN194975 ANQ194975:ANR194975 ADU194975:ADV194975 TY194975:TZ194975 KC194975:KD194975 AG194975:AH194975 WWO129439:WWP129439 WMS129439:WMT129439 WCW129439:WCX129439 VTA129439:VTB129439 VJE129439:VJF129439 UZI129439:UZJ129439 UPM129439:UPN129439 UFQ129439:UFR129439 TVU129439:TVV129439 TLY129439:TLZ129439 TCC129439:TCD129439 SSG129439:SSH129439 SIK129439:SIL129439 RYO129439:RYP129439 ROS129439:ROT129439 REW129439:REX129439 QVA129439:QVB129439 QLE129439:QLF129439 QBI129439:QBJ129439 PRM129439:PRN129439 PHQ129439:PHR129439 OXU129439:OXV129439 ONY129439:ONZ129439 OEC129439:OED129439 NUG129439:NUH129439 NKK129439:NKL129439 NAO129439:NAP129439 MQS129439:MQT129439 MGW129439:MGX129439 LXA129439:LXB129439 LNE129439:LNF129439 LDI129439:LDJ129439 KTM129439:KTN129439 KJQ129439:KJR129439 JZU129439:JZV129439 JPY129439:JPZ129439 JGC129439:JGD129439 IWG129439:IWH129439 IMK129439:IML129439 ICO129439:ICP129439 HSS129439:HST129439 HIW129439:HIX129439 GZA129439:GZB129439 GPE129439:GPF129439 GFI129439:GFJ129439 FVM129439:FVN129439 FLQ129439:FLR129439 FBU129439:FBV129439 ERY129439:ERZ129439 EIC129439:EID129439 DYG129439:DYH129439 DOK129439:DOL129439 DEO129439:DEP129439 CUS129439:CUT129439 CKW129439:CKX129439 CBA129439:CBB129439 BRE129439:BRF129439 BHI129439:BHJ129439 AXM129439:AXN129439 ANQ129439:ANR129439 ADU129439:ADV129439 TY129439:TZ129439 KC129439:KD129439 AG129439:AH129439 WWO63903:WWP63903 WMS63903:WMT63903 WCW63903:WCX63903 VTA63903:VTB63903 VJE63903:VJF63903 UZI63903:UZJ63903 UPM63903:UPN63903 UFQ63903:UFR63903 TVU63903:TVV63903 TLY63903:TLZ63903 TCC63903:TCD63903 SSG63903:SSH63903 SIK63903:SIL63903 RYO63903:RYP63903 ROS63903:ROT63903 REW63903:REX63903 QVA63903:QVB63903 QLE63903:QLF63903 QBI63903:QBJ63903 PRM63903:PRN63903 PHQ63903:PHR63903 OXU63903:OXV63903 ONY63903:ONZ63903 OEC63903:OED63903 NUG63903:NUH63903 NKK63903:NKL63903 NAO63903:NAP63903 MQS63903:MQT63903 MGW63903:MGX63903 LXA63903:LXB63903 LNE63903:LNF63903 LDI63903:LDJ63903 KTM63903:KTN63903 KJQ63903:KJR63903 JZU63903:JZV63903 JPY63903:JPZ63903 JGC63903:JGD63903 IWG63903:IWH63903 IMK63903:IML63903 ICO63903:ICP63903 HSS63903:HST63903 HIW63903:HIX63903 GZA63903:GZB63903 GPE63903:GPF63903 GFI63903:GFJ63903 FVM63903:FVN63903 FLQ63903:FLR63903 FBU63903:FBV63903 ERY63903:ERZ63903 EIC63903:EID63903 DYG63903:DYH63903 DOK63903:DOL63903 DEO63903:DEP63903 CUS63903:CUT63903 CKW63903:CKX63903 CBA63903:CBB63903 BRE63903:BRF63903 BHI63903:BHJ63903 AXM63903:AXN63903 ANQ63903:ANR63903 ADU63903:ADV63903 TY63903:TZ63903 KC63903:KD63903 AG63903:AH63903 WWO33:WWP33 WMS33:WMT33 WCW33:WCX33 VTA33:VTB33 VJE33:VJF33 UZI33:UZJ33 UPM33:UPN33 UFQ33:UFR33 TVU33:TVV33 TLY33:TLZ33 TCC33:TCD33 SSG33:SSH33 SIK33:SIL33 RYO33:RYP33 ROS33:ROT33 REW33:REX33 QVA33:QVB33 QLE33:QLF33 QBI33:QBJ33 PRM33:PRN33 PHQ33:PHR33 OXU33:OXV33 ONY33:ONZ33 OEC33:OED33 NUG33:NUH33 NKK33:NKL33 NAO33:NAP33 MQS33:MQT33 MGW33:MGX33 LXA33:LXB33 LNE33:LNF33 LDI33:LDJ33 KTM33:KTN33 KJQ33:KJR33 JZU33:JZV33 JPY33:JPZ33 JGC33:JGD33 IWG33:IWH33 IMK33:IML33 ICO33:ICP33 HSS33:HST33 HIW33:HIX33 GZA33:GZB33 GPE33:GPF33 GFI33:GFJ33 FVM33:FVN33 FLQ33:FLR33 FBU33:FBV33 ERY33:ERZ33 EIC33:EID33 DYG33:DYH33 DOK33:DOL33 DEO33:DEP33 CUS33:CUT33 CKW33:CKX33 CBA33:CBB33 BRE33:BRF33 BHI33:BHJ33 AXM33:AXN33 ANQ33:ANR33 ADU33:ADV33 TY33:TZ33 KC33:KD33 AG33:AH33 WVV981423:WVW981423 WLZ981423:WMA981423 WCD981423:WCE981423 VSH981423:VSI981423 VIL981423:VIM981423 UYP981423:UYQ981423 UOT981423:UOU981423 UEX981423:UEY981423 TVB981423:TVC981423 TLF981423:TLG981423 TBJ981423:TBK981423 SRN981423:SRO981423 SHR981423:SHS981423 RXV981423:RXW981423 RNZ981423:ROA981423 RED981423:REE981423 QUH981423:QUI981423 QKL981423:QKM981423 QAP981423:QAQ981423 PQT981423:PQU981423 PGX981423:PGY981423 OXB981423:OXC981423 ONF981423:ONG981423 ODJ981423:ODK981423 NTN981423:NTO981423 NJR981423:NJS981423 MZV981423:MZW981423 MPZ981423:MQA981423 MGD981423:MGE981423 LWH981423:LWI981423 LML981423:LMM981423 LCP981423:LCQ981423 KST981423:KSU981423 KIX981423:KIY981423 JZB981423:JZC981423 JPF981423:JPG981423 JFJ981423:JFK981423 IVN981423:IVO981423 ILR981423:ILS981423 IBV981423:IBW981423 HRZ981423:HSA981423 HID981423:HIE981423 GYH981423:GYI981423 GOL981423:GOM981423 GEP981423:GEQ981423 FUT981423:FUU981423 FKX981423:FKY981423 FBB981423:FBC981423 ERF981423:ERG981423 EHJ981423:EHK981423 DXN981423:DXO981423 DNR981423:DNS981423 DDV981423:DDW981423 CTZ981423:CUA981423 CKD981423:CKE981423 CAH981423:CAI981423 BQL981423:BQM981423 BGP981423:BGQ981423 AWT981423:AWU981423 AMX981423:AMY981423 ADB981423:ADC981423 TF981423:TG981423 JJ981423:JK981423 WVV915887:WVW915887 WLZ915887:WMA915887 WCD915887:WCE915887 VSH915887:VSI915887 VIL915887:VIM915887 UYP915887:UYQ915887 UOT915887:UOU915887 UEX915887:UEY915887 TVB915887:TVC915887 TLF915887:TLG915887 TBJ915887:TBK915887 SRN915887:SRO915887 SHR915887:SHS915887 RXV915887:RXW915887 RNZ915887:ROA915887 RED915887:REE915887 QUH915887:QUI915887 QKL915887:QKM915887 QAP915887:QAQ915887 PQT915887:PQU915887 PGX915887:PGY915887 OXB915887:OXC915887 ONF915887:ONG915887 ODJ915887:ODK915887 NTN915887:NTO915887 NJR915887:NJS915887 MZV915887:MZW915887 MPZ915887:MQA915887 MGD915887:MGE915887 LWH915887:LWI915887 LML915887:LMM915887 LCP915887:LCQ915887 KST915887:KSU915887 KIX915887:KIY915887 JZB915887:JZC915887 JPF915887:JPG915887 JFJ915887:JFK915887 IVN915887:IVO915887 ILR915887:ILS915887 IBV915887:IBW915887 HRZ915887:HSA915887 HID915887:HIE915887 GYH915887:GYI915887 GOL915887:GOM915887 GEP915887:GEQ915887 FUT915887:FUU915887 FKX915887:FKY915887 FBB915887:FBC915887 ERF915887:ERG915887 EHJ915887:EHK915887 DXN915887:DXO915887 DNR915887:DNS915887 DDV915887:DDW915887 CTZ915887:CUA915887 CKD915887:CKE915887 CAH915887:CAI915887 BQL915887:BQM915887 BGP915887:BGQ915887 AWT915887:AWU915887 AMX915887:AMY915887 ADB915887:ADC915887 TF915887:TG915887 JJ915887:JK915887 WVV850351:WVW850351 WLZ850351:WMA850351 WCD850351:WCE850351 VSH850351:VSI850351 VIL850351:VIM850351 UYP850351:UYQ850351 UOT850351:UOU850351 UEX850351:UEY850351 TVB850351:TVC850351 TLF850351:TLG850351 TBJ850351:TBK850351 SRN850351:SRO850351 SHR850351:SHS850351 RXV850351:RXW850351 RNZ850351:ROA850351 RED850351:REE850351 QUH850351:QUI850351 QKL850351:QKM850351 QAP850351:QAQ850351 PQT850351:PQU850351 PGX850351:PGY850351 OXB850351:OXC850351 ONF850351:ONG850351 ODJ850351:ODK850351 NTN850351:NTO850351 NJR850351:NJS850351 MZV850351:MZW850351 MPZ850351:MQA850351 MGD850351:MGE850351 LWH850351:LWI850351 LML850351:LMM850351 LCP850351:LCQ850351 KST850351:KSU850351 KIX850351:KIY850351 JZB850351:JZC850351 JPF850351:JPG850351 JFJ850351:JFK850351 IVN850351:IVO850351 ILR850351:ILS850351 IBV850351:IBW850351 HRZ850351:HSA850351 HID850351:HIE850351 GYH850351:GYI850351 GOL850351:GOM850351 GEP850351:GEQ850351 FUT850351:FUU850351 FKX850351:FKY850351 FBB850351:FBC850351 ERF850351:ERG850351 EHJ850351:EHK850351 DXN850351:DXO850351 DNR850351:DNS850351 DDV850351:DDW850351 CTZ850351:CUA850351 CKD850351:CKE850351 CAH850351:CAI850351 BQL850351:BQM850351 BGP850351:BGQ850351 AWT850351:AWU850351 AMX850351:AMY850351 ADB850351:ADC850351 TF850351:TG850351 JJ850351:JK850351 WVV784815:WVW784815 WLZ784815:WMA784815 WCD784815:WCE784815 VSH784815:VSI784815 VIL784815:VIM784815 UYP784815:UYQ784815 UOT784815:UOU784815 UEX784815:UEY784815 TVB784815:TVC784815 TLF784815:TLG784815 TBJ784815:TBK784815 SRN784815:SRO784815 SHR784815:SHS784815 RXV784815:RXW784815 RNZ784815:ROA784815 RED784815:REE784815 QUH784815:QUI784815 QKL784815:QKM784815 QAP784815:QAQ784815 PQT784815:PQU784815 PGX784815:PGY784815 OXB784815:OXC784815 ONF784815:ONG784815 ODJ784815:ODK784815 NTN784815:NTO784815 NJR784815:NJS784815 MZV784815:MZW784815 MPZ784815:MQA784815 MGD784815:MGE784815 LWH784815:LWI784815 LML784815:LMM784815 LCP784815:LCQ784815 KST784815:KSU784815 KIX784815:KIY784815 JZB784815:JZC784815 JPF784815:JPG784815 JFJ784815:JFK784815 IVN784815:IVO784815 ILR784815:ILS784815 IBV784815:IBW784815 HRZ784815:HSA784815 HID784815:HIE784815 GYH784815:GYI784815 GOL784815:GOM784815 GEP784815:GEQ784815 FUT784815:FUU784815 FKX784815:FKY784815 FBB784815:FBC784815 ERF784815:ERG784815 EHJ784815:EHK784815 DXN784815:DXO784815 DNR784815:DNS784815 DDV784815:DDW784815 CTZ784815:CUA784815 CKD784815:CKE784815 CAH784815:CAI784815 BQL784815:BQM784815 BGP784815:BGQ784815 AWT784815:AWU784815 AMX784815:AMY784815 ADB784815:ADC784815 TF784815:TG784815 JJ784815:JK784815 WVV719279:WVW719279 WLZ719279:WMA719279 WCD719279:WCE719279 VSH719279:VSI719279 VIL719279:VIM719279 UYP719279:UYQ719279 UOT719279:UOU719279 UEX719279:UEY719279 TVB719279:TVC719279 TLF719279:TLG719279 TBJ719279:TBK719279 SRN719279:SRO719279 SHR719279:SHS719279 RXV719279:RXW719279 RNZ719279:ROA719279 RED719279:REE719279 QUH719279:QUI719279 QKL719279:QKM719279 QAP719279:QAQ719279 PQT719279:PQU719279 PGX719279:PGY719279 OXB719279:OXC719279 ONF719279:ONG719279 ODJ719279:ODK719279 NTN719279:NTO719279 NJR719279:NJS719279 MZV719279:MZW719279 MPZ719279:MQA719279 MGD719279:MGE719279 LWH719279:LWI719279 LML719279:LMM719279 LCP719279:LCQ719279 KST719279:KSU719279 KIX719279:KIY719279 JZB719279:JZC719279 JPF719279:JPG719279 JFJ719279:JFK719279 IVN719279:IVO719279 ILR719279:ILS719279 IBV719279:IBW719279 HRZ719279:HSA719279 HID719279:HIE719279 GYH719279:GYI719279 GOL719279:GOM719279 GEP719279:GEQ719279 FUT719279:FUU719279 FKX719279:FKY719279 FBB719279:FBC719279 ERF719279:ERG719279 EHJ719279:EHK719279 DXN719279:DXO719279 DNR719279:DNS719279 DDV719279:DDW719279 CTZ719279:CUA719279 CKD719279:CKE719279 CAH719279:CAI719279 BQL719279:BQM719279 BGP719279:BGQ719279 AWT719279:AWU719279 AMX719279:AMY719279 ADB719279:ADC719279 TF719279:TG719279 JJ719279:JK719279 WVV653743:WVW653743 WLZ653743:WMA653743 WCD653743:WCE653743 VSH653743:VSI653743 VIL653743:VIM653743 UYP653743:UYQ653743 UOT653743:UOU653743 UEX653743:UEY653743 TVB653743:TVC653743 TLF653743:TLG653743 TBJ653743:TBK653743 SRN653743:SRO653743 SHR653743:SHS653743 RXV653743:RXW653743 RNZ653743:ROA653743 RED653743:REE653743 QUH653743:QUI653743 QKL653743:QKM653743 QAP653743:QAQ653743 PQT653743:PQU653743 PGX653743:PGY653743 OXB653743:OXC653743 ONF653743:ONG653743 ODJ653743:ODK653743 NTN653743:NTO653743 NJR653743:NJS653743 MZV653743:MZW653743 MPZ653743:MQA653743 MGD653743:MGE653743 LWH653743:LWI653743 LML653743:LMM653743 LCP653743:LCQ653743 KST653743:KSU653743 KIX653743:KIY653743 JZB653743:JZC653743 JPF653743:JPG653743 JFJ653743:JFK653743 IVN653743:IVO653743 ILR653743:ILS653743 IBV653743:IBW653743 HRZ653743:HSA653743 HID653743:HIE653743 GYH653743:GYI653743 GOL653743:GOM653743 GEP653743:GEQ653743 FUT653743:FUU653743 FKX653743:FKY653743 FBB653743:FBC653743 ERF653743:ERG653743 EHJ653743:EHK653743 DXN653743:DXO653743 DNR653743:DNS653743 DDV653743:DDW653743 CTZ653743:CUA653743 CKD653743:CKE653743 CAH653743:CAI653743 BQL653743:BQM653743 BGP653743:BGQ653743 AWT653743:AWU653743 AMX653743:AMY653743 ADB653743:ADC653743 TF653743:TG653743 JJ653743:JK653743 WVV588207:WVW588207 WLZ588207:WMA588207 WCD588207:WCE588207 VSH588207:VSI588207 VIL588207:VIM588207 UYP588207:UYQ588207 UOT588207:UOU588207 UEX588207:UEY588207 TVB588207:TVC588207 TLF588207:TLG588207 TBJ588207:TBK588207 SRN588207:SRO588207 SHR588207:SHS588207 RXV588207:RXW588207 RNZ588207:ROA588207 RED588207:REE588207 QUH588207:QUI588207 QKL588207:QKM588207 QAP588207:QAQ588207 PQT588207:PQU588207 PGX588207:PGY588207 OXB588207:OXC588207 ONF588207:ONG588207 ODJ588207:ODK588207 NTN588207:NTO588207 NJR588207:NJS588207 MZV588207:MZW588207 MPZ588207:MQA588207 MGD588207:MGE588207 LWH588207:LWI588207 LML588207:LMM588207 LCP588207:LCQ588207 KST588207:KSU588207 KIX588207:KIY588207 JZB588207:JZC588207 JPF588207:JPG588207 JFJ588207:JFK588207 IVN588207:IVO588207 ILR588207:ILS588207 IBV588207:IBW588207 HRZ588207:HSA588207 HID588207:HIE588207 GYH588207:GYI588207 GOL588207:GOM588207 GEP588207:GEQ588207 FUT588207:FUU588207 FKX588207:FKY588207 FBB588207:FBC588207 ERF588207:ERG588207 EHJ588207:EHK588207 DXN588207:DXO588207 DNR588207:DNS588207 DDV588207:DDW588207 CTZ588207:CUA588207 CKD588207:CKE588207 CAH588207:CAI588207 BQL588207:BQM588207 BGP588207:BGQ588207 AWT588207:AWU588207 AMX588207:AMY588207 ADB588207:ADC588207 TF588207:TG588207 JJ588207:JK588207 WVV522671:WVW522671 WLZ522671:WMA522671 WCD522671:WCE522671 VSH522671:VSI522671 VIL522671:VIM522671 UYP522671:UYQ522671 UOT522671:UOU522671 UEX522671:UEY522671 TVB522671:TVC522671 TLF522671:TLG522671 TBJ522671:TBK522671 SRN522671:SRO522671 SHR522671:SHS522671 RXV522671:RXW522671 RNZ522671:ROA522671 RED522671:REE522671 QUH522671:QUI522671 QKL522671:QKM522671 QAP522671:QAQ522671 PQT522671:PQU522671 PGX522671:PGY522671 OXB522671:OXC522671 ONF522671:ONG522671 ODJ522671:ODK522671 NTN522671:NTO522671 NJR522671:NJS522671 MZV522671:MZW522671 MPZ522671:MQA522671 MGD522671:MGE522671 LWH522671:LWI522671 LML522671:LMM522671 LCP522671:LCQ522671 KST522671:KSU522671 KIX522671:KIY522671 JZB522671:JZC522671 JPF522671:JPG522671 JFJ522671:JFK522671 IVN522671:IVO522671 ILR522671:ILS522671 IBV522671:IBW522671 HRZ522671:HSA522671 HID522671:HIE522671 GYH522671:GYI522671 GOL522671:GOM522671 GEP522671:GEQ522671 FUT522671:FUU522671 FKX522671:FKY522671 FBB522671:FBC522671 ERF522671:ERG522671 EHJ522671:EHK522671 DXN522671:DXO522671 DNR522671:DNS522671 DDV522671:DDW522671 CTZ522671:CUA522671 CKD522671:CKE522671 CAH522671:CAI522671 BQL522671:BQM522671 BGP522671:BGQ522671 AWT522671:AWU522671 AMX522671:AMY522671 ADB522671:ADC522671 TF522671:TG522671 JJ522671:JK522671 WVV457135:WVW457135 WLZ457135:WMA457135 WCD457135:WCE457135 VSH457135:VSI457135 VIL457135:VIM457135 UYP457135:UYQ457135 UOT457135:UOU457135 UEX457135:UEY457135 TVB457135:TVC457135 TLF457135:TLG457135 TBJ457135:TBK457135 SRN457135:SRO457135 SHR457135:SHS457135 RXV457135:RXW457135 RNZ457135:ROA457135 RED457135:REE457135 QUH457135:QUI457135 QKL457135:QKM457135 QAP457135:QAQ457135 PQT457135:PQU457135 PGX457135:PGY457135 OXB457135:OXC457135 ONF457135:ONG457135 ODJ457135:ODK457135 NTN457135:NTO457135 NJR457135:NJS457135 MZV457135:MZW457135 MPZ457135:MQA457135 MGD457135:MGE457135 LWH457135:LWI457135 LML457135:LMM457135 LCP457135:LCQ457135 KST457135:KSU457135 KIX457135:KIY457135 JZB457135:JZC457135 JPF457135:JPG457135 JFJ457135:JFK457135 IVN457135:IVO457135 ILR457135:ILS457135 IBV457135:IBW457135 HRZ457135:HSA457135 HID457135:HIE457135 GYH457135:GYI457135 GOL457135:GOM457135 GEP457135:GEQ457135 FUT457135:FUU457135 FKX457135:FKY457135 FBB457135:FBC457135 ERF457135:ERG457135 EHJ457135:EHK457135 DXN457135:DXO457135 DNR457135:DNS457135 DDV457135:DDW457135 CTZ457135:CUA457135 CKD457135:CKE457135 CAH457135:CAI457135 BQL457135:BQM457135 BGP457135:BGQ457135 AWT457135:AWU457135 AMX457135:AMY457135 ADB457135:ADC457135 TF457135:TG457135 JJ457135:JK457135 WVV391599:WVW391599 WLZ391599:WMA391599 WCD391599:WCE391599 VSH391599:VSI391599 VIL391599:VIM391599 UYP391599:UYQ391599 UOT391599:UOU391599 UEX391599:UEY391599 TVB391599:TVC391599 TLF391599:TLG391599 TBJ391599:TBK391599 SRN391599:SRO391599 SHR391599:SHS391599 RXV391599:RXW391599 RNZ391599:ROA391599 RED391599:REE391599 QUH391599:QUI391599 QKL391599:QKM391599 QAP391599:QAQ391599 PQT391599:PQU391599 PGX391599:PGY391599 OXB391599:OXC391599 ONF391599:ONG391599 ODJ391599:ODK391599 NTN391599:NTO391599 NJR391599:NJS391599 MZV391599:MZW391599 MPZ391599:MQA391599 MGD391599:MGE391599 LWH391599:LWI391599 LML391599:LMM391599 LCP391599:LCQ391599 KST391599:KSU391599 KIX391599:KIY391599 JZB391599:JZC391599 JPF391599:JPG391599 JFJ391599:JFK391599 IVN391599:IVO391599 ILR391599:ILS391599 IBV391599:IBW391599 HRZ391599:HSA391599 HID391599:HIE391599 GYH391599:GYI391599 GOL391599:GOM391599 GEP391599:GEQ391599 FUT391599:FUU391599 FKX391599:FKY391599 FBB391599:FBC391599 ERF391599:ERG391599 EHJ391599:EHK391599 DXN391599:DXO391599 DNR391599:DNS391599 DDV391599:DDW391599 CTZ391599:CUA391599 CKD391599:CKE391599 CAH391599:CAI391599 BQL391599:BQM391599 BGP391599:BGQ391599 AWT391599:AWU391599 AMX391599:AMY391599 ADB391599:ADC391599 TF391599:TG391599 JJ391599:JK391599 WVV326063:WVW326063 WLZ326063:WMA326063 WCD326063:WCE326063 VSH326063:VSI326063 VIL326063:VIM326063 UYP326063:UYQ326063 UOT326063:UOU326063 UEX326063:UEY326063 TVB326063:TVC326063 TLF326063:TLG326063 TBJ326063:TBK326063 SRN326063:SRO326063 SHR326063:SHS326063 RXV326063:RXW326063 RNZ326063:ROA326063 RED326063:REE326063 QUH326063:QUI326063 QKL326063:QKM326063 QAP326063:QAQ326063 PQT326063:PQU326063 PGX326063:PGY326063 OXB326063:OXC326063 ONF326063:ONG326063 ODJ326063:ODK326063 NTN326063:NTO326063 NJR326063:NJS326063 MZV326063:MZW326063 MPZ326063:MQA326063 MGD326063:MGE326063 LWH326063:LWI326063 LML326063:LMM326063 LCP326063:LCQ326063 KST326063:KSU326063 KIX326063:KIY326063 JZB326063:JZC326063 JPF326063:JPG326063 JFJ326063:JFK326063 IVN326063:IVO326063 ILR326063:ILS326063 IBV326063:IBW326063 HRZ326063:HSA326063 HID326063:HIE326063 GYH326063:GYI326063 GOL326063:GOM326063 GEP326063:GEQ326063 FUT326063:FUU326063 FKX326063:FKY326063 FBB326063:FBC326063 ERF326063:ERG326063 EHJ326063:EHK326063 DXN326063:DXO326063 DNR326063:DNS326063 DDV326063:DDW326063 CTZ326063:CUA326063 CKD326063:CKE326063 CAH326063:CAI326063 BQL326063:BQM326063 BGP326063:BGQ326063 AWT326063:AWU326063 AMX326063:AMY326063 ADB326063:ADC326063 TF326063:TG326063 JJ326063:JK326063 WVV260527:WVW260527 WLZ260527:WMA260527 WCD260527:WCE260527 VSH260527:VSI260527 VIL260527:VIM260527 UYP260527:UYQ260527 UOT260527:UOU260527 UEX260527:UEY260527 TVB260527:TVC260527 TLF260527:TLG260527 TBJ260527:TBK260527 SRN260527:SRO260527 SHR260527:SHS260527 RXV260527:RXW260527 RNZ260527:ROA260527 RED260527:REE260527 QUH260527:QUI260527 QKL260527:QKM260527 QAP260527:QAQ260527 PQT260527:PQU260527 PGX260527:PGY260527 OXB260527:OXC260527 ONF260527:ONG260527 ODJ260527:ODK260527 NTN260527:NTO260527 NJR260527:NJS260527 MZV260527:MZW260527 MPZ260527:MQA260527 MGD260527:MGE260527 LWH260527:LWI260527 LML260527:LMM260527 LCP260527:LCQ260527 KST260527:KSU260527 KIX260527:KIY260527 JZB260527:JZC260527 JPF260527:JPG260527 JFJ260527:JFK260527 IVN260527:IVO260527 ILR260527:ILS260527 IBV260527:IBW260527 HRZ260527:HSA260527 HID260527:HIE260527 GYH260527:GYI260527 GOL260527:GOM260527 GEP260527:GEQ260527 FUT260527:FUU260527 FKX260527:FKY260527 FBB260527:FBC260527 ERF260527:ERG260527 EHJ260527:EHK260527 DXN260527:DXO260527 DNR260527:DNS260527 DDV260527:DDW260527 CTZ260527:CUA260527 CKD260527:CKE260527 CAH260527:CAI260527 BQL260527:BQM260527 BGP260527:BGQ260527 AWT260527:AWU260527 AMX260527:AMY260527 ADB260527:ADC260527 TF260527:TG260527 JJ260527:JK260527 WVV194991:WVW194991 WLZ194991:WMA194991 WCD194991:WCE194991 VSH194991:VSI194991 VIL194991:VIM194991 UYP194991:UYQ194991 UOT194991:UOU194991 UEX194991:UEY194991 TVB194991:TVC194991 TLF194991:TLG194991 TBJ194991:TBK194991 SRN194991:SRO194991 SHR194991:SHS194991 RXV194991:RXW194991 RNZ194991:ROA194991 RED194991:REE194991 QUH194991:QUI194991 QKL194991:QKM194991 QAP194991:QAQ194991 PQT194991:PQU194991 PGX194991:PGY194991 OXB194991:OXC194991 ONF194991:ONG194991 ODJ194991:ODK194991 NTN194991:NTO194991 NJR194991:NJS194991 MZV194991:MZW194991 MPZ194991:MQA194991 MGD194991:MGE194991 LWH194991:LWI194991 LML194991:LMM194991 LCP194991:LCQ194991 KST194991:KSU194991 KIX194991:KIY194991 JZB194991:JZC194991 JPF194991:JPG194991 JFJ194991:JFK194991 IVN194991:IVO194991 ILR194991:ILS194991 IBV194991:IBW194991 HRZ194991:HSA194991 HID194991:HIE194991 GYH194991:GYI194991 GOL194991:GOM194991 GEP194991:GEQ194991 FUT194991:FUU194991 FKX194991:FKY194991 FBB194991:FBC194991 ERF194991:ERG194991 EHJ194991:EHK194991 DXN194991:DXO194991 DNR194991:DNS194991 DDV194991:DDW194991 CTZ194991:CUA194991 CKD194991:CKE194991 CAH194991:CAI194991 BQL194991:BQM194991 BGP194991:BGQ194991 AWT194991:AWU194991 AMX194991:AMY194991 ADB194991:ADC194991 TF194991:TG194991 JJ194991:JK194991 WVV129455:WVW129455 WLZ129455:WMA129455 WCD129455:WCE129455 VSH129455:VSI129455 VIL129455:VIM129455 UYP129455:UYQ129455 UOT129455:UOU129455 UEX129455:UEY129455 TVB129455:TVC129455 TLF129455:TLG129455 TBJ129455:TBK129455 SRN129455:SRO129455 SHR129455:SHS129455 RXV129455:RXW129455 RNZ129455:ROA129455 RED129455:REE129455 QUH129455:QUI129455 QKL129455:QKM129455 QAP129455:QAQ129455 PQT129455:PQU129455 PGX129455:PGY129455 OXB129455:OXC129455 ONF129455:ONG129455 ODJ129455:ODK129455 NTN129455:NTO129455 NJR129455:NJS129455 MZV129455:MZW129455 MPZ129455:MQA129455 MGD129455:MGE129455 LWH129455:LWI129455 LML129455:LMM129455 LCP129455:LCQ129455 KST129455:KSU129455 KIX129455:KIY129455 JZB129455:JZC129455 JPF129455:JPG129455 JFJ129455:JFK129455 IVN129455:IVO129455 ILR129455:ILS129455 IBV129455:IBW129455 HRZ129455:HSA129455 HID129455:HIE129455 GYH129455:GYI129455 GOL129455:GOM129455 GEP129455:GEQ129455 FUT129455:FUU129455 FKX129455:FKY129455 FBB129455:FBC129455 ERF129455:ERG129455 EHJ129455:EHK129455 DXN129455:DXO129455 DNR129455:DNS129455 DDV129455:DDW129455 CTZ129455:CUA129455 CKD129455:CKE129455 CAH129455:CAI129455 BQL129455:BQM129455 BGP129455:BGQ129455 AWT129455:AWU129455 AMX129455:AMY129455 ADB129455:ADC129455 TF129455:TG129455 JJ129455:JK129455 WVV63919:WVW63919 WLZ63919:WMA63919 WCD63919:WCE63919 VSH63919:VSI63919 VIL63919:VIM63919 UYP63919:UYQ63919 UOT63919:UOU63919 UEX63919:UEY63919 TVB63919:TVC63919 TLF63919:TLG63919 TBJ63919:TBK63919 SRN63919:SRO63919 SHR63919:SHS63919 RXV63919:RXW63919 RNZ63919:ROA63919 RED63919:REE63919 QUH63919:QUI63919 QKL63919:QKM63919 QAP63919:QAQ63919 PQT63919:PQU63919 PGX63919:PGY63919 OXB63919:OXC63919 ONF63919:ONG63919 ODJ63919:ODK63919 NTN63919:NTO63919 NJR63919:NJS63919 MZV63919:MZW63919 MPZ63919:MQA63919 MGD63919:MGE63919 LWH63919:LWI63919 LML63919:LMM63919 LCP63919:LCQ63919 KST63919:KSU63919 KIX63919:KIY63919 JZB63919:JZC63919 JPF63919:JPG63919 JFJ63919:JFK63919 IVN63919:IVO63919 ILR63919:ILS63919 IBV63919:IBW63919 HRZ63919:HSA63919 HID63919:HIE63919 GYH63919:GYI63919 GOL63919:GOM63919 GEP63919:GEQ63919 FUT63919:FUU63919 FKX63919:FKY63919 FBB63919:FBC63919 ERF63919:ERG63919 EHJ63919:EHK63919 DXN63919:DXO63919 DNR63919:DNS63919 DDV63919:DDW63919 CTZ63919:CUA63919 CKD63919:CKE63919 CAH63919:CAI63919 BQL63919:BQM63919 BGP63919:BGQ63919 AWT63919:AWU63919 AMX63919:AMY63919 ADB63919:ADC63919 TF63919:TG63919 JJ63919:JK63919 WVV55:WVW55 WLZ55:WMA55 WCD55:WCE55 VSH55:VSI55 VIL55:VIM55 UYP55:UYQ55 UOT55:UOU55 UEX55:UEY55 TVB55:TVC55 TLF55:TLG55 TBJ55:TBK55 SRN55:SRO55 SHR55:SHS55 RXV55:RXW55 RNZ55:ROA55 RED55:REE55 QUH55:QUI55 QKL55:QKM55 QAP55:QAQ55 PQT55:PQU55 PGX55:PGY55 OXB55:OXC55 ONF55:ONG55 ODJ55:ODK55 NTN55:NTO55 NJR55:NJS55 MZV55:MZW55 MPZ55:MQA55 MGD55:MGE55 LWH55:LWI55 LML55:LMM55 LCP55:LCQ55 KST55:KSU55 KIX55:KIY55 JZB55:JZC55 JPF55:JPG55 JFJ55:JFK55 IVN55:IVO55 ILR55:ILS55 IBV55:IBW55 HRZ55:HSA55 HID55:HIE55 GYH55:GYI55 GOL55:GOM55 GEP55:GEQ55 FUT55:FUU55 FKX55:FKY55 FBB55:FBC55 ERF55:ERG55 EHJ55:EHK55 DXN55:DXO55 DNR55:DNS55 DDV55:DDW55 CTZ55:CUA55 CKD55:CKE55 CAH55:CAI55 BQL55:BQM55 BGP55:BGQ55 AWT55:AWU55 AMX55:AMY55 ADB55:ADC55 TF55:TG55 JJ55:JK55 N63918 O63919 N129454 O129455 N194990 O194991 N260526 O260527 N326062 O326063 N391598 O391599 N457134 O457135 N522670 O522671 N588206 O588207 N653742 O653743 N719278 O719279 N784814 O784815 N850350 O850351 N915886 O915887 N981422 O981423 N63904 O63905 N129440 O129441 N194976 O194977 N260512 O260513 N326048 O326049 N391584 O391585 N457120 O457121 N522656 O522657 N588192 O588193 N653728 O653729 N719264 O719265 N784800 O784801 N850336 O850337 N915872 O915873 N981408 O981409 N63926 O63927 N129462 O129463 N194998 O194999 N260534 O260535 N326070 O326071 N391606 O391607 N457142 O457143 N522678 O522679 N588214 O588215 N653750 O653751 N719286 O719287 N784822 O784823 N850358 O850359 N915894 O915895 N981430 O981431 N63924 O63925 N129460 O129461 N194996 O194997 N260532 O260533 N326068 O326069 N391604 O391605 N457140 O457141 N522676 O522677 N588212 O588213 N653748 O653749 N719284 O719285 N784820 O784821 N850356 O850357 N915892 O915893 N981428 O981429 N63910 O63911 N129446 O129447 N194982 O194983 N260518 O260519 N326054 O326055 N391590 O391591 N457126 O457127 N522662 O522663 N588198 O588199 N653734 O653735 N719270 O719271 N784806 O784807 N850342 O850343 N915878 O915879 N981414 O981415" xr:uid="{00000000-0002-0000-0300-000011000000}">
      <formula1>$C$103:$C$105</formula1>
    </dataValidation>
    <dataValidation type="list" allowBlank="1" showInputMessage="1" showErrorMessage="1" sqref="W27:AH27 JS27:KD27 TO27:TZ27 ADK27:ADV27 ANG27:ANR27 AXC27:AXN27 BGY27:BHJ27 BQU27:BRF27 CAQ27:CBB27 CKM27:CKX27 CUI27:CUT27 DEE27:DEP27 DOA27:DOL27 DXW27:DYH27 EHS27:EID27 ERO27:ERZ27 FBK27:FBV27 FLG27:FLR27 FVC27:FVN27 GEY27:GFJ27 GOU27:GPF27 GYQ27:GZB27 HIM27:HIX27 HSI27:HST27 ICE27:ICP27 IMA27:IML27 IVW27:IWH27 JFS27:JGD27 JPO27:JPZ27 JZK27:JZV27 KJG27:KJR27 KTC27:KTN27 LCY27:LDJ27 LMU27:LNF27 LWQ27:LXB27 MGM27:MGX27 MQI27:MQT27 NAE27:NAP27 NKA27:NKL27 NTW27:NUH27 ODS27:OED27 ONO27:ONZ27 OXK27:OXV27 PHG27:PHR27 PRC27:PRN27 QAY27:QBJ27 QKU27:QLF27 QUQ27:QVB27 REM27:REX27 ROI27:ROT27 RYE27:RYP27 SIA27:SIL27 SRW27:SSH27 TBS27:TCD27 TLO27:TLZ27 TVK27:TVV27 UFG27:UFR27 UPC27:UPN27 UYY27:UZJ27 VIU27:VJF27 VSQ27:VTB27 WCM27:WCX27 WMI27:WMT27 WWE27:WWP27 W63897:AH63897 JS63897:KD63897 TO63897:TZ63897 ADK63897:ADV63897 ANG63897:ANR63897 AXC63897:AXN63897 BGY63897:BHJ63897 BQU63897:BRF63897 CAQ63897:CBB63897 CKM63897:CKX63897 CUI63897:CUT63897 DEE63897:DEP63897 DOA63897:DOL63897 DXW63897:DYH63897 EHS63897:EID63897 ERO63897:ERZ63897 FBK63897:FBV63897 FLG63897:FLR63897 FVC63897:FVN63897 GEY63897:GFJ63897 GOU63897:GPF63897 GYQ63897:GZB63897 HIM63897:HIX63897 HSI63897:HST63897 ICE63897:ICP63897 IMA63897:IML63897 IVW63897:IWH63897 JFS63897:JGD63897 JPO63897:JPZ63897 JZK63897:JZV63897 KJG63897:KJR63897 KTC63897:KTN63897 LCY63897:LDJ63897 LMU63897:LNF63897 LWQ63897:LXB63897 MGM63897:MGX63897 MQI63897:MQT63897 NAE63897:NAP63897 NKA63897:NKL63897 NTW63897:NUH63897 ODS63897:OED63897 ONO63897:ONZ63897 OXK63897:OXV63897 PHG63897:PHR63897 PRC63897:PRN63897 QAY63897:QBJ63897 QKU63897:QLF63897 QUQ63897:QVB63897 REM63897:REX63897 ROI63897:ROT63897 RYE63897:RYP63897 SIA63897:SIL63897 SRW63897:SSH63897 TBS63897:TCD63897 TLO63897:TLZ63897 TVK63897:TVV63897 UFG63897:UFR63897 UPC63897:UPN63897 UYY63897:UZJ63897 VIU63897:VJF63897 VSQ63897:VTB63897 WCM63897:WCX63897 WMI63897:WMT63897 WWE63897:WWP63897 W129433:AH129433 JS129433:KD129433 TO129433:TZ129433 ADK129433:ADV129433 ANG129433:ANR129433 AXC129433:AXN129433 BGY129433:BHJ129433 BQU129433:BRF129433 CAQ129433:CBB129433 CKM129433:CKX129433 CUI129433:CUT129433 DEE129433:DEP129433 DOA129433:DOL129433 DXW129433:DYH129433 EHS129433:EID129433 ERO129433:ERZ129433 FBK129433:FBV129433 FLG129433:FLR129433 FVC129433:FVN129433 GEY129433:GFJ129433 GOU129433:GPF129433 GYQ129433:GZB129433 HIM129433:HIX129433 HSI129433:HST129433 ICE129433:ICP129433 IMA129433:IML129433 IVW129433:IWH129433 JFS129433:JGD129433 JPO129433:JPZ129433 JZK129433:JZV129433 KJG129433:KJR129433 KTC129433:KTN129433 LCY129433:LDJ129433 LMU129433:LNF129433 LWQ129433:LXB129433 MGM129433:MGX129433 MQI129433:MQT129433 NAE129433:NAP129433 NKA129433:NKL129433 NTW129433:NUH129433 ODS129433:OED129433 ONO129433:ONZ129433 OXK129433:OXV129433 PHG129433:PHR129433 PRC129433:PRN129433 QAY129433:QBJ129433 QKU129433:QLF129433 QUQ129433:QVB129433 REM129433:REX129433 ROI129433:ROT129433 RYE129433:RYP129433 SIA129433:SIL129433 SRW129433:SSH129433 TBS129433:TCD129433 TLO129433:TLZ129433 TVK129433:TVV129433 UFG129433:UFR129433 UPC129433:UPN129433 UYY129433:UZJ129433 VIU129433:VJF129433 VSQ129433:VTB129433 WCM129433:WCX129433 WMI129433:WMT129433 WWE129433:WWP129433 W194969:AH194969 JS194969:KD194969 TO194969:TZ194969 ADK194969:ADV194969 ANG194969:ANR194969 AXC194969:AXN194969 BGY194969:BHJ194969 BQU194969:BRF194969 CAQ194969:CBB194969 CKM194969:CKX194969 CUI194969:CUT194969 DEE194969:DEP194969 DOA194969:DOL194969 DXW194969:DYH194969 EHS194969:EID194969 ERO194969:ERZ194969 FBK194969:FBV194969 FLG194969:FLR194969 FVC194969:FVN194969 GEY194969:GFJ194969 GOU194969:GPF194969 GYQ194969:GZB194969 HIM194969:HIX194969 HSI194969:HST194969 ICE194969:ICP194969 IMA194969:IML194969 IVW194969:IWH194969 JFS194969:JGD194969 JPO194969:JPZ194969 JZK194969:JZV194969 KJG194969:KJR194969 KTC194969:KTN194969 LCY194969:LDJ194969 LMU194969:LNF194969 LWQ194969:LXB194969 MGM194969:MGX194969 MQI194969:MQT194969 NAE194969:NAP194969 NKA194969:NKL194969 NTW194969:NUH194969 ODS194969:OED194969 ONO194969:ONZ194969 OXK194969:OXV194969 PHG194969:PHR194969 PRC194969:PRN194969 QAY194969:QBJ194969 QKU194969:QLF194969 QUQ194969:QVB194969 REM194969:REX194969 ROI194969:ROT194969 RYE194969:RYP194969 SIA194969:SIL194969 SRW194969:SSH194969 TBS194969:TCD194969 TLO194969:TLZ194969 TVK194969:TVV194969 UFG194969:UFR194969 UPC194969:UPN194969 UYY194969:UZJ194969 VIU194969:VJF194969 VSQ194969:VTB194969 WCM194969:WCX194969 WMI194969:WMT194969 WWE194969:WWP194969 W260505:AH260505 JS260505:KD260505 TO260505:TZ260505 ADK260505:ADV260505 ANG260505:ANR260505 AXC260505:AXN260505 BGY260505:BHJ260505 BQU260505:BRF260505 CAQ260505:CBB260505 CKM260505:CKX260505 CUI260505:CUT260505 DEE260505:DEP260505 DOA260505:DOL260505 DXW260505:DYH260505 EHS260505:EID260505 ERO260505:ERZ260505 FBK260505:FBV260505 FLG260505:FLR260505 FVC260505:FVN260505 GEY260505:GFJ260505 GOU260505:GPF260505 GYQ260505:GZB260505 HIM260505:HIX260505 HSI260505:HST260505 ICE260505:ICP260505 IMA260505:IML260505 IVW260505:IWH260505 JFS260505:JGD260505 JPO260505:JPZ260505 JZK260505:JZV260505 KJG260505:KJR260505 KTC260505:KTN260505 LCY260505:LDJ260505 LMU260505:LNF260505 LWQ260505:LXB260505 MGM260505:MGX260505 MQI260505:MQT260505 NAE260505:NAP260505 NKA260505:NKL260505 NTW260505:NUH260505 ODS260505:OED260505 ONO260505:ONZ260505 OXK260505:OXV260505 PHG260505:PHR260505 PRC260505:PRN260505 QAY260505:QBJ260505 QKU260505:QLF260505 QUQ260505:QVB260505 REM260505:REX260505 ROI260505:ROT260505 RYE260505:RYP260505 SIA260505:SIL260505 SRW260505:SSH260505 TBS260505:TCD260505 TLO260505:TLZ260505 TVK260505:TVV260505 UFG260505:UFR260505 UPC260505:UPN260505 UYY260505:UZJ260505 VIU260505:VJF260505 VSQ260505:VTB260505 WCM260505:WCX260505 WMI260505:WMT260505 WWE260505:WWP260505 W326041:AH326041 JS326041:KD326041 TO326041:TZ326041 ADK326041:ADV326041 ANG326041:ANR326041 AXC326041:AXN326041 BGY326041:BHJ326041 BQU326041:BRF326041 CAQ326041:CBB326041 CKM326041:CKX326041 CUI326041:CUT326041 DEE326041:DEP326041 DOA326041:DOL326041 DXW326041:DYH326041 EHS326041:EID326041 ERO326041:ERZ326041 FBK326041:FBV326041 FLG326041:FLR326041 FVC326041:FVN326041 GEY326041:GFJ326041 GOU326041:GPF326041 GYQ326041:GZB326041 HIM326041:HIX326041 HSI326041:HST326041 ICE326041:ICP326041 IMA326041:IML326041 IVW326041:IWH326041 JFS326041:JGD326041 JPO326041:JPZ326041 JZK326041:JZV326041 KJG326041:KJR326041 KTC326041:KTN326041 LCY326041:LDJ326041 LMU326041:LNF326041 LWQ326041:LXB326041 MGM326041:MGX326041 MQI326041:MQT326041 NAE326041:NAP326041 NKA326041:NKL326041 NTW326041:NUH326041 ODS326041:OED326041 ONO326041:ONZ326041 OXK326041:OXV326041 PHG326041:PHR326041 PRC326041:PRN326041 QAY326041:QBJ326041 QKU326041:QLF326041 QUQ326041:QVB326041 REM326041:REX326041 ROI326041:ROT326041 RYE326041:RYP326041 SIA326041:SIL326041 SRW326041:SSH326041 TBS326041:TCD326041 TLO326041:TLZ326041 TVK326041:TVV326041 UFG326041:UFR326041 UPC326041:UPN326041 UYY326041:UZJ326041 VIU326041:VJF326041 VSQ326041:VTB326041 WCM326041:WCX326041 WMI326041:WMT326041 WWE326041:WWP326041 W391577:AH391577 JS391577:KD391577 TO391577:TZ391577 ADK391577:ADV391577 ANG391577:ANR391577 AXC391577:AXN391577 BGY391577:BHJ391577 BQU391577:BRF391577 CAQ391577:CBB391577 CKM391577:CKX391577 CUI391577:CUT391577 DEE391577:DEP391577 DOA391577:DOL391577 DXW391577:DYH391577 EHS391577:EID391577 ERO391577:ERZ391577 FBK391577:FBV391577 FLG391577:FLR391577 FVC391577:FVN391577 GEY391577:GFJ391577 GOU391577:GPF391577 GYQ391577:GZB391577 HIM391577:HIX391577 HSI391577:HST391577 ICE391577:ICP391577 IMA391577:IML391577 IVW391577:IWH391577 JFS391577:JGD391577 JPO391577:JPZ391577 JZK391577:JZV391577 KJG391577:KJR391577 KTC391577:KTN391577 LCY391577:LDJ391577 LMU391577:LNF391577 LWQ391577:LXB391577 MGM391577:MGX391577 MQI391577:MQT391577 NAE391577:NAP391577 NKA391577:NKL391577 NTW391577:NUH391577 ODS391577:OED391577 ONO391577:ONZ391577 OXK391577:OXV391577 PHG391577:PHR391577 PRC391577:PRN391577 QAY391577:QBJ391577 QKU391577:QLF391577 QUQ391577:QVB391577 REM391577:REX391577 ROI391577:ROT391577 RYE391577:RYP391577 SIA391577:SIL391577 SRW391577:SSH391577 TBS391577:TCD391577 TLO391577:TLZ391577 TVK391577:TVV391577 UFG391577:UFR391577 UPC391577:UPN391577 UYY391577:UZJ391577 VIU391577:VJF391577 VSQ391577:VTB391577 WCM391577:WCX391577 WMI391577:WMT391577 WWE391577:WWP391577 W457113:AH457113 JS457113:KD457113 TO457113:TZ457113 ADK457113:ADV457113 ANG457113:ANR457113 AXC457113:AXN457113 BGY457113:BHJ457113 BQU457113:BRF457113 CAQ457113:CBB457113 CKM457113:CKX457113 CUI457113:CUT457113 DEE457113:DEP457113 DOA457113:DOL457113 DXW457113:DYH457113 EHS457113:EID457113 ERO457113:ERZ457113 FBK457113:FBV457113 FLG457113:FLR457113 FVC457113:FVN457113 GEY457113:GFJ457113 GOU457113:GPF457113 GYQ457113:GZB457113 HIM457113:HIX457113 HSI457113:HST457113 ICE457113:ICP457113 IMA457113:IML457113 IVW457113:IWH457113 JFS457113:JGD457113 JPO457113:JPZ457113 JZK457113:JZV457113 KJG457113:KJR457113 KTC457113:KTN457113 LCY457113:LDJ457113 LMU457113:LNF457113 LWQ457113:LXB457113 MGM457113:MGX457113 MQI457113:MQT457113 NAE457113:NAP457113 NKA457113:NKL457113 NTW457113:NUH457113 ODS457113:OED457113 ONO457113:ONZ457113 OXK457113:OXV457113 PHG457113:PHR457113 PRC457113:PRN457113 QAY457113:QBJ457113 QKU457113:QLF457113 QUQ457113:QVB457113 REM457113:REX457113 ROI457113:ROT457113 RYE457113:RYP457113 SIA457113:SIL457113 SRW457113:SSH457113 TBS457113:TCD457113 TLO457113:TLZ457113 TVK457113:TVV457113 UFG457113:UFR457113 UPC457113:UPN457113 UYY457113:UZJ457113 VIU457113:VJF457113 VSQ457113:VTB457113 WCM457113:WCX457113 WMI457113:WMT457113 WWE457113:WWP457113 W522649:AH522649 JS522649:KD522649 TO522649:TZ522649 ADK522649:ADV522649 ANG522649:ANR522649 AXC522649:AXN522649 BGY522649:BHJ522649 BQU522649:BRF522649 CAQ522649:CBB522649 CKM522649:CKX522649 CUI522649:CUT522649 DEE522649:DEP522649 DOA522649:DOL522649 DXW522649:DYH522649 EHS522649:EID522649 ERO522649:ERZ522649 FBK522649:FBV522649 FLG522649:FLR522649 FVC522649:FVN522649 GEY522649:GFJ522649 GOU522649:GPF522649 GYQ522649:GZB522649 HIM522649:HIX522649 HSI522649:HST522649 ICE522649:ICP522649 IMA522649:IML522649 IVW522649:IWH522649 JFS522649:JGD522649 JPO522649:JPZ522649 JZK522649:JZV522649 KJG522649:KJR522649 KTC522649:KTN522649 LCY522649:LDJ522649 LMU522649:LNF522649 LWQ522649:LXB522649 MGM522649:MGX522649 MQI522649:MQT522649 NAE522649:NAP522649 NKA522649:NKL522649 NTW522649:NUH522649 ODS522649:OED522649 ONO522649:ONZ522649 OXK522649:OXV522649 PHG522649:PHR522649 PRC522649:PRN522649 QAY522649:QBJ522649 QKU522649:QLF522649 QUQ522649:QVB522649 REM522649:REX522649 ROI522649:ROT522649 RYE522649:RYP522649 SIA522649:SIL522649 SRW522649:SSH522649 TBS522649:TCD522649 TLO522649:TLZ522649 TVK522649:TVV522649 UFG522649:UFR522649 UPC522649:UPN522649 UYY522649:UZJ522649 VIU522649:VJF522649 VSQ522649:VTB522649 WCM522649:WCX522649 WMI522649:WMT522649 WWE522649:WWP522649 W588185:AH588185 JS588185:KD588185 TO588185:TZ588185 ADK588185:ADV588185 ANG588185:ANR588185 AXC588185:AXN588185 BGY588185:BHJ588185 BQU588185:BRF588185 CAQ588185:CBB588185 CKM588185:CKX588185 CUI588185:CUT588185 DEE588185:DEP588185 DOA588185:DOL588185 DXW588185:DYH588185 EHS588185:EID588185 ERO588185:ERZ588185 FBK588185:FBV588185 FLG588185:FLR588185 FVC588185:FVN588185 GEY588185:GFJ588185 GOU588185:GPF588185 GYQ588185:GZB588185 HIM588185:HIX588185 HSI588185:HST588185 ICE588185:ICP588185 IMA588185:IML588185 IVW588185:IWH588185 JFS588185:JGD588185 JPO588185:JPZ588185 JZK588185:JZV588185 KJG588185:KJR588185 KTC588185:KTN588185 LCY588185:LDJ588185 LMU588185:LNF588185 LWQ588185:LXB588185 MGM588185:MGX588185 MQI588185:MQT588185 NAE588185:NAP588185 NKA588185:NKL588185 NTW588185:NUH588185 ODS588185:OED588185 ONO588185:ONZ588185 OXK588185:OXV588185 PHG588185:PHR588185 PRC588185:PRN588185 QAY588185:QBJ588185 QKU588185:QLF588185 QUQ588185:QVB588185 REM588185:REX588185 ROI588185:ROT588185 RYE588185:RYP588185 SIA588185:SIL588185 SRW588185:SSH588185 TBS588185:TCD588185 TLO588185:TLZ588185 TVK588185:TVV588185 UFG588185:UFR588185 UPC588185:UPN588185 UYY588185:UZJ588185 VIU588185:VJF588185 VSQ588185:VTB588185 WCM588185:WCX588185 WMI588185:WMT588185 WWE588185:WWP588185 W653721:AH653721 JS653721:KD653721 TO653721:TZ653721 ADK653721:ADV653721 ANG653721:ANR653721 AXC653721:AXN653721 BGY653721:BHJ653721 BQU653721:BRF653721 CAQ653721:CBB653721 CKM653721:CKX653721 CUI653721:CUT653721 DEE653721:DEP653721 DOA653721:DOL653721 DXW653721:DYH653721 EHS653721:EID653721 ERO653721:ERZ653721 FBK653721:FBV653721 FLG653721:FLR653721 FVC653721:FVN653721 GEY653721:GFJ653721 GOU653721:GPF653721 GYQ653721:GZB653721 HIM653721:HIX653721 HSI653721:HST653721 ICE653721:ICP653721 IMA653721:IML653721 IVW653721:IWH653721 JFS653721:JGD653721 JPO653721:JPZ653721 JZK653721:JZV653721 KJG653721:KJR653721 KTC653721:KTN653721 LCY653721:LDJ653721 LMU653721:LNF653721 LWQ653721:LXB653721 MGM653721:MGX653721 MQI653721:MQT653721 NAE653721:NAP653721 NKA653721:NKL653721 NTW653721:NUH653721 ODS653721:OED653721 ONO653721:ONZ653721 OXK653721:OXV653721 PHG653721:PHR653721 PRC653721:PRN653721 QAY653721:QBJ653721 QKU653721:QLF653721 QUQ653721:QVB653721 REM653721:REX653721 ROI653721:ROT653721 RYE653721:RYP653721 SIA653721:SIL653721 SRW653721:SSH653721 TBS653721:TCD653721 TLO653721:TLZ653721 TVK653721:TVV653721 UFG653721:UFR653721 UPC653721:UPN653721 UYY653721:UZJ653721 VIU653721:VJF653721 VSQ653721:VTB653721 WCM653721:WCX653721 WMI653721:WMT653721 WWE653721:WWP653721 W719257:AH719257 JS719257:KD719257 TO719257:TZ719257 ADK719257:ADV719257 ANG719257:ANR719257 AXC719257:AXN719257 BGY719257:BHJ719257 BQU719257:BRF719257 CAQ719257:CBB719257 CKM719257:CKX719257 CUI719257:CUT719257 DEE719257:DEP719257 DOA719257:DOL719257 DXW719257:DYH719257 EHS719257:EID719257 ERO719257:ERZ719257 FBK719257:FBV719257 FLG719257:FLR719257 FVC719257:FVN719257 GEY719257:GFJ719257 GOU719257:GPF719257 GYQ719257:GZB719257 HIM719257:HIX719257 HSI719257:HST719257 ICE719257:ICP719257 IMA719257:IML719257 IVW719257:IWH719257 JFS719257:JGD719257 JPO719257:JPZ719257 JZK719257:JZV719257 KJG719257:KJR719257 KTC719257:KTN719257 LCY719257:LDJ719257 LMU719257:LNF719257 LWQ719257:LXB719257 MGM719257:MGX719257 MQI719257:MQT719257 NAE719257:NAP719257 NKA719257:NKL719257 NTW719257:NUH719257 ODS719257:OED719257 ONO719257:ONZ719257 OXK719257:OXV719257 PHG719257:PHR719257 PRC719257:PRN719257 QAY719257:QBJ719257 QKU719257:QLF719257 QUQ719257:QVB719257 REM719257:REX719257 ROI719257:ROT719257 RYE719257:RYP719257 SIA719257:SIL719257 SRW719257:SSH719257 TBS719257:TCD719257 TLO719257:TLZ719257 TVK719257:TVV719257 UFG719257:UFR719257 UPC719257:UPN719257 UYY719257:UZJ719257 VIU719257:VJF719257 VSQ719257:VTB719257 WCM719257:WCX719257 WMI719257:WMT719257 WWE719257:WWP719257 W784793:AH784793 JS784793:KD784793 TO784793:TZ784793 ADK784793:ADV784793 ANG784793:ANR784793 AXC784793:AXN784793 BGY784793:BHJ784793 BQU784793:BRF784793 CAQ784793:CBB784793 CKM784793:CKX784793 CUI784793:CUT784793 DEE784793:DEP784793 DOA784793:DOL784793 DXW784793:DYH784793 EHS784793:EID784793 ERO784793:ERZ784793 FBK784793:FBV784793 FLG784793:FLR784793 FVC784793:FVN784793 GEY784793:GFJ784793 GOU784793:GPF784793 GYQ784793:GZB784793 HIM784793:HIX784793 HSI784793:HST784793 ICE784793:ICP784793 IMA784793:IML784793 IVW784793:IWH784793 JFS784793:JGD784793 JPO784793:JPZ784793 JZK784793:JZV784793 KJG784793:KJR784793 KTC784793:KTN784793 LCY784793:LDJ784793 LMU784793:LNF784793 LWQ784793:LXB784793 MGM784793:MGX784793 MQI784793:MQT784793 NAE784793:NAP784793 NKA784793:NKL784793 NTW784793:NUH784793 ODS784793:OED784793 ONO784793:ONZ784793 OXK784793:OXV784793 PHG784793:PHR784793 PRC784793:PRN784793 QAY784793:QBJ784793 QKU784793:QLF784793 QUQ784793:QVB784793 REM784793:REX784793 ROI784793:ROT784793 RYE784793:RYP784793 SIA784793:SIL784793 SRW784793:SSH784793 TBS784793:TCD784793 TLO784793:TLZ784793 TVK784793:TVV784793 UFG784793:UFR784793 UPC784793:UPN784793 UYY784793:UZJ784793 VIU784793:VJF784793 VSQ784793:VTB784793 WCM784793:WCX784793 WMI784793:WMT784793 WWE784793:WWP784793 W850329:AH850329 JS850329:KD850329 TO850329:TZ850329 ADK850329:ADV850329 ANG850329:ANR850329 AXC850329:AXN850329 BGY850329:BHJ850329 BQU850329:BRF850329 CAQ850329:CBB850329 CKM850329:CKX850329 CUI850329:CUT850329 DEE850329:DEP850329 DOA850329:DOL850329 DXW850329:DYH850329 EHS850329:EID850329 ERO850329:ERZ850329 FBK850329:FBV850329 FLG850329:FLR850329 FVC850329:FVN850329 GEY850329:GFJ850329 GOU850329:GPF850329 GYQ850329:GZB850329 HIM850329:HIX850329 HSI850329:HST850329 ICE850329:ICP850329 IMA850329:IML850329 IVW850329:IWH850329 JFS850329:JGD850329 JPO850329:JPZ850329 JZK850329:JZV850329 KJG850329:KJR850329 KTC850329:KTN850329 LCY850329:LDJ850329 LMU850329:LNF850329 LWQ850329:LXB850329 MGM850329:MGX850329 MQI850329:MQT850329 NAE850329:NAP850329 NKA850329:NKL850329 NTW850329:NUH850329 ODS850329:OED850329 ONO850329:ONZ850329 OXK850329:OXV850329 PHG850329:PHR850329 PRC850329:PRN850329 QAY850329:QBJ850329 QKU850329:QLF850329 QUQ850329:QVB850329 REM850329:REX850329 ROI850329:ROT850329 RYE850329:RYP850329 SIA850329:SIL850329 SRW850329:SSH850329 TBS850329:TCD850329 TLO850329:TLZ850329 TVK850329:TVV850329 UFG850329:UFR850329 UPC850329:UPN850329 UYY850329:UZJ850329 VIU850329:VJF850329 VSQ850329:VTB850329 WCM850329:WCX850329 WMI850329:WMT850329 WWE850329:WWP850329 W915865:AH915865 JS915865:KD915865 TO915865:TZ915865 ADK915865:ADV915865 ANG915865:ANR915865 AXC915865:AXN915865 BGY915865:BHJ915865 BQU915865:BRF915865 CAQ915865:CBB915865 CKM915865:CKX915865 CUI915865:CUT915865 DEE915865:DEP915865 DOA915865:DOL915865 DXW915865:DYH915865 EHS915865:EID915865 ERO915865:ERZ915865 FBK915865:FBV915865 FLG915865:FLR915865 FVC915865:FVN915865 GEY915865:GFJ915865 GOU915865:GPF915865 GYQ915865:GZB915865 HIM915865:HIX915865 HSI915865:HST915865 ICE915865:ICP915865 IMA915865:IML915865 IVW915865:IWH915865 JFS915865:JGD915865 JPO915865:JPZ915865 JZK915865:JZV915865 KJG915865:KJR915865 KTC915865:KTN915865 LCY915865:LDJ915865 LMU915865:LNF915865 LWQ915865:LXB915865 MGM915865:MGX915865 MQI915865:MQT915865 NAE915865:NAP915865 NKA915865:NKL915865 NTW915865:NUH915865 ODS915865:OED915865 ONO915865:ONZ915865 OXK915865:OXV915865 PHG915865:PHR915865 PRC915865:PRN915865 QAY915865:QBJ915865 QKU915865:QLF915865 QUQ915865:QVB915865 REM915865:REX915865 ROI915865:ROT915865 RYE915865:RYP915865 SIA915865:SIL915865 SRW915865:SSH915865 TBS915865:TCD915865 TLO915865:TLZ915865 TVK915865:TVV915865 UFG915865:UFR915865 UPC915865:UPN915865 UYY915865:UZJ915865 VIU915865:VJF915865 VSQ915865:VTB915865 WCM915865:WCX915865 WMI915865:WMT915865 WWE915865:WWP915865 W981401:AH981401 JS981401:KD981401 TO981401:TZ981401 ADK981401:ADV981401 ANG981401:ANR981401 AXC981401:AXN981401 BGY981401:BHJ981401 BQU981401:BRF981401 CAQ981401:CBB981401 CKM981401:CKX981401 CUI981401:CUT981401 DEE981401:DEP981401 DOA981401:DOL981401 DXW981401:DYH981401 EHS981401:EID981401 ERO981401:ERZ981401 FBK981401:FBV981401 FLG981401:FLR981401 FVC981401:FVN981401 GEY981401:GFJ981401 GOU981401:GPF981401 GYQ981401:GZB981401 HIM981401:HIX981401 HSI981401:HST981401 ICE981401:ICP981401 IMA981401:IML981401 IVW981401:IWH981401 JFS981401:JGD981401 JPO981401:JPZ981401 JZK981401:JZV981401 KJG981401:KJR981401 KTC981401:KTN981401 LCY981401:LDJ981401 LMU981401:LNF981401 LWQ981401:LXB981401 MGM981401:MGX981401 MQI981401:MQT981401 NAE981401:NAP981401 NKA981401:NKL981401 NTW981401:NUH981401 ODS981401:OED981401 ONO981401:ONZ981401 OXK981401:OXV981401 PHG981401:PHR981401 PRC981401:PRN981401 QAY981401:QBJ981401 QKU981401:QLF981401 QUQ981401:QVB981401 REM981401:REX981401 ROI981401:ROT981401 RYE981401:RYP981401 SIA981401:SIL981401 SRW981401:SSH981401 TBS981401:TCD981401 TLO981401:TLZ981401 TVK981401:TVV981401 UFG981401:UFR981401 UPC981401:UPN981401 UYY981401:UZJ981401 VIU981401:VJF981401 VSQ981401:VTB981401 WCM981401:WCX981401 WMI981401:WMT981401 WWE981401:WWP981401" xr:uid="{00000000-0002-0000-0300-000012000000}">
      <formula1>$C$156:$C$163</formula1>
    </dataValidation>
  </dataValidations>
  <hyperlinks>
    <hyperlink ref="F39" r:id="rId1" tooltip="Download the calculator spreadsheet" xr:uid="{00000000-0004-0000-0300-000000000000}"/>
    <hyperlink ref="U39:AG39" r:id="rId2" display="Complies with NECB Envelope Alterations (2.1.1)" xr:uid="{00000000-0004-0000-0300-000001000000}"/>
    <hyperlink ref="U37" r:id="rId3" display="Info" xr:uid="{00000000-0004-0000-0300-000002000000}"/>
    <hyperlink ref="U37:AC37" r:id="rId4" display="Energy Statements on Drawings" xr:uid="{00000000-0004-0000-0300-000003000000}"/>
    <hyperlink ref="U43" r:id="rId5" display="Info" xr:uid="{00000000-0004-0000-0300-000004000000}"/>
    <hyperlink ref="U43:AC43" r:id="rId6" display="Energy Statements on Drawings" xr:uid="{00000000-0004-0000-0300-000005000000}"/>
    <hyperlink ref="U49" r:id="rId7" display="Info" xr:uid="{00000000-0004-0000-0300-000006000000}"/>
    <hyperlink ref="U49:AC49" r:id="rId8" display="Energy Statements on Drawings" xr:uid="{00000000-0004-0000-0300-000007000000}"/>
    <hyperlink ref="U57" r:id="rId9" display="Info" xr:uid="{00000000-0004-0000-0300-000008000000}"/>
    <hyperlink ref="U57:AC57" r:id="rId10" display="Energy Statements on Drawings" xr:uid="{00000000-0004-0000-0300-000009000000}"/>
    <hyperlink ref="F39:Q39" r:id="rId11" tooltip="Download the calculator spreadsheet" display="Building Envelope Energy Perf Comparison Calc" xr:uid="{DE819ADB-6F1E-4009-A858-BFDE68FCFD54}"/>
  </hyperlinks>
  <printOptions horizontalCentered="1" verticalCentered="1"/>
  <pageMargins left="0.5" right="0.5" top="0.4" bottom="0.35" header="0" footer="0"/>
  <pageSetup scale="88" orientation="portrait" r:id="rId12"/>
  <headerFooter alignWithMargins="0"/>
  <drawing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3000000}">
          <x14:formula1>
            <xm:f>$P$103:$P$105</xm:f>
          </x14:formula1>
          <xm:sqref>S57 WLP981417 WBT981417 VRX981417 VIB981417 UYF981417 UOJ981417 UEN981417 TUR981417 TKV981417 TAZ981417 SRD981417 SHH981417 RXL981417 RNP981417 RDT981417 QTX981417 QKB981417 QAF981417 PQJ981417 PGN981417 OWR981417 OMV981417 OCZ981417 NTD981417 NJH981417 MZL981417 MPP981417 MFT981417 LVX981417 LMB981417 LCF981417 KSJ981417 KIN981417 JYR981417 JOV981417 JEZ981417 IVD981417 ILH981417 IBL981417 HRP981417 HHT981417 GXX981417 GOB981417 GEF981417 FUJ981417 FKN981417 FAR981417 EQV981417 EGZ981417 DXD981417 DNH981417 DDL981417 CTP981417 CJT981417 BZX981417 BQB981417 BGF981417 AWJ981417 AMN981417 ACR981417 SV981417 IZ981417 D981418 WVL915881 WLP915881 WBT915881 VRX915881 VIB915881 UYF915881 UOJ915881 UEN915881 TUR915881 TKV915881 TAZ915881 SRD915881 SHH915881 RXL915881 RNP915881 RDT915881 QTX915881 QKB915881 QAF915881 PQJ915881 PGN915881 OWR915881 OMV915881 OCZ915881 NTD915881 NJH915881 MZL915881 MPP915881 MFT915881 LVX915881 LMB915881 LCF915881 KSJ915881 KIN915881 JYR915881 JOV915881 JEZ915881 IVD915881 ILH915881 IBL915881 HRP915881 HHT915881 GXX915881 GOB915881 GEF915881 FUJ915881 FKN915881 FAR915881 EQV915881 EGZ915881 DXD915881 DNH915881 DDL915881 CTP915881 CJT915881 BZX915881 BQB915881 BGF915881 AWJ915881 AMN915881 ACR915881 SV915881 IZ915881 D915882 WVL850345 WLP850345 WBT850345 VRX850345 VIB850345 UYF850345 UOJ850345 UEN850345 TUR850345 TKV850345 TAZ850345 SRD850345 SHH850345 RXL850345 RNP850345 RDT850345 QTX850345 QKB850345 QAF850345 PQJ850345 PGN850345 OWR850345 OMV850345 OCZ850345 NTD850345 NJH850345 MZL850345 MPP850345 MFT850345 LVX850345 LMB850345 LCF850345 KSJ850345 KIN850345 JYR850345 JOV850345 JEZ850345 IVD850345 ILH850345 IBL850345 HRP850345 HHT850345 GXX850345 GOB850345 GEF850345 FUJ850345 FKN850345 FAR850345 EQV850345 EGZ850345 DXD850345 DNH850345 DDL850345 CTP850345 CJT850345 BZX850345 BQB850345 BGF850345 AWJ850345 AMN850345 ACR850345 SV850345 IZ850345 D850346 WVL784809 WLP784809 WBT784809 VRX784809 VIB784809 UYF784809 UOJ784809 UEN784809 TUR784809 TKV784809 TAZ784809 SRD784809 SHH784809 RXL784809 RNP784809 RDT784809 QTX784809 QKB784809 QAF784809 PQJ784809 PGN784809 OWR784809 OMV784809 OCZ784809 NTD784809 NJH784809 MZL784809 MPP784809 MFT784809 LVX784809 LMB784809 LCF784809 KSJ784809 KIN784809 JYR784809 JOV784809 JEZ784809 IVD784809 ILH784809 IBL784809 HRP784809 HHT784809 GXX784809 GOB784809 GEF784809 FUJ784809 FKN784809 FAR784809 EQV784809 EGZ784809 DXD784809 DNH784809 DDL784809 CTP784809 CJT784809 BZX784809 BQB784809 BGF784809 AWJ784809 AMN784809 ACR784809 SV784809 IZ784809 D784810 WVL719273 WLP719273 WBT719273 VRX719273 VIB719273 UYF719273 UOJ719273 UEN719273 TUR719273 TKV719273 TAZ719273 SRD719273 SHH719273 RXL719273 RNP719273 RDT719273 QTX719273 QKB719273 QAF719273 PQJ719273 PGN719273 OWR719273 OMV719273 OCZ719273 NTD719273 NJH719273 MZL719273 MPP719273 MFT719273 LVX719273 LMB719273 LCF719273 KSJ719273 KIN719273 JYR719273 JOV719273 JEZ719273 IVD719273 ILH719273 IBL719273 HRP719273 HHT719273 GXX719273 GOB719273 GEF719273 FUJ719273 FKN719273 FAR719273 EQV719273 EGZ719273 DXD719273 DNH719273 DDL719273 CTP719273 CJT719273 BZX719273 BQB719273 BGF719273 AWJ719273 AMN719273 ACR719273 SV719273 IZ719273 D719274 WVL653737 WLP653737 WBT653737 VRX653737 VIB653737 UYF653737 UOJ653737 UEN653737 TUR653737 TKV653737 TAZ653737 SRD653737 SHH653737 RXL653737 RNP653737 RDT653737 QTX653737 QKB653737 QAF653737 PQJ653737 PGN653737 OWR653737 OMV653737 OCZ653737 NTD653737 NJH653737 MZL653737 MPP653737 MFT653737 LVX653737 LMB653737 LCF653737 KSJ653737 KIN653737 JYR653737 JOV653737 JEZ653737 IVD653737 ILH653737 IBL653737 HRP653737 HHT653737 GXX653737 GOB653737 GEF653737 FUJ653737 FKN653737 FAR653737 EQV653737 EGZ653737 DXD653737 DNH653737 DDL653737 CTP653737 CJT653737 BZX653737 BQB653737 BGF653737 AWJ653737 AMN653737 ACR653737 SV653737 IZ653737 D653738 WVL588201 WLP588201 WBT588201 VRX588201 VIB588201 UYF588201 UOJ588201 UEN588201 TUR588201 TKV588201 TAZ588201 SRD588201 SHH588201 RXL588201 RNP588201 RDT588201 QTX588201 QKB588201 QAF588201 PQJ588201 PGN588201 OWR588201 OMV588201 OCZ588201 NTD588201 NJH588201 MZL588201 MPP588201 MFT588201 LVX588201 LMB588201 LCF588201 KSJ588201 KIN588201 JYR588201 JOV588201 JEZ588201 IVD588201 ILH588201 IBL588201 HRP588201 HHT588201 GXX588201 GOB588201 GEF588201 FUJ588201 FKN588201 FAR588201 EQV588201 EGZ588201 DXD588201 DNH588201 DDL588201 CTP588201 CJT588201 BZX588201 BQB588201 BGF588201 AWJ588201 AMN588201 ACR588201 SV588201 IZ588201 D588202 WVL522665 WLP522665 WBT522665 VRX522665 VIB522665 UYF522665 UOJ522665 UEN522665 TUR522665 TKV522665 TAZ522665 SRD522665 SHH522665 RXL522665 RNP522665 RDT522665 QTX522665 QKB522665 QAF522665 PQJ522665 PGN522665 OWR522665 OMV522665 OCZ522665 NTD522665 NJH522665 MZL522665 MPP522665 MFT522665 LVX522665 LMB522665 LCF522665 KSJ522665 KIN522665 JYR522665 JOV522665 JEZ522665 IVD522665 ILH522665 IBL522665 HRP522665 HHT522665 GXX522665 GOB522665 GEF522665 FUJ522665 FKN522665 FAR522665 EQV522665 EGZ522665 DXD522665 DNH522665 DDL522665 CTP522665 CJT522665 BZX522665 BQB522665 BGF522665 AWJ522665 AMN522665 ACR522665 SV522665 IZ522665 D522666 WVL457129 WLP457129 WBT457129 VRX457129 VIB457129 UYF457129 UOJ457129 UEN457129 TUR457129 TKV457129 TAZ457129 SRD457129 SHH457129 RXL457129 RNP457129 RDT457129 QTX457129 QKB457129 QAF457129 PQJ457129 PGN457129 OWR457129 OMV457129 OCZ457129 NTD457129 NJH457129 MZL457129 MPP457129 MFT457129 LVX457129 LMB457129 LCF457129 KSJ457129 KIN457129 JYR457129 JOV457129 JEZ457129 IVD457129 ILH457129 IBL457129 HRP457129 HHT457129 GXX457129 GOB457129 GEF457129 FUJ457129 FKN457129 FAR457129 EQV457129 EGZ457129 DXD457129 DNH457129 DDL457129 CTP457129 CJT457129 BZX457129 BQB457129 BGF457129 AWJ457129 AMN457129 ACR457129 SV457129 IZ457129 D457130 WVL391593 WLP391593 WBT391593 VRX391593 VIB391593 UYF391593 UOJ391593 UEN391593 TUR391593 TKV391593 TAZ391593 SRD391593 SHH391593 RXL391593 RNP391593 RDT391593 QTX391593 QKB391593 QAF391593 PQJ391593 PGN391593 OWR391593 OMV391593 OCZ391593 NTD391593 NJH391593 MZL391593 MPP391593 MFT391593 LVX391593 LMB391593 LCF391593 KSJ391593 KIN391593 JYR391593 JOV391593 JEZ391593 IVD391593 ILH391593 IBL391593 HRP391593 HHT391593 GXX391593 GOB391593 GEF391593 FUJ391593 FKN391593 FAR391593 EQV391593 EGZ391593 DXD391593 DNH391593 DDL391593 CTP391593 CJT391593 BZX391593 BQB391593 BGF391593 AWJ391593 AMN391593 ACR391593 SV391593 IZ391593 D391594 WVL326057 WLP326057 WBT326057 VRX326057 VIB326057 UYF326057 UOJ326057 UEN326057 TUR326057 TKV326057 TAZ326057 SRD326057 SHH326057 RXL326057 RNP326057 RDT326057 QTX326057 QKB326057 QAF326057 PQJ326057 PGN326057 OWR326057 OMV326057 OCZ326057 NTD326057 NJH326057 MZL326057 MPP326057 MFT326057 LVX326057 LMB326057 LCF326057 KSJ326057 KIN326057 JYR326057 JOV326057 JEZ326057 IVD326057 ILH326057 IBL326057 HRP326057 HHT326057 GXX326057 GOB326057 GEF326057 FUJ326057 FKN326057 FAR326057 EQV326057 EGZ326057 DXD326057 DNH326057 DDL326057 CTP326057 CJT326057 BZX326057 BQB326057 BGF326057 AWJ326057 AMN326057 ACR326057 SV326057 IZ326057 D326058 WVL260521 WLP260521 WBT260521 VRX260521 VIB260521 UYF260521 UOJ260521 UEN260521 TUR260521 TKV260521 TAZ260521 SRD260521 SHH260521 RXL260521 RNP260521 RDT260521 QTX260521 QKB260521 QAF260521 PQJ260521 PGN260521 OWR260521 OMV260521 OCZ260521 NTD260521 NJH260521 MZL260521 MPP260521 MFT260521 LVX260521 LMB260521 LCF260521 KSJ260521 KIN260521 JYR260521 JOV260521 JEZ260521 IVD260521 ILH260521 IBL260521 HRP260521 HHT260521 GXX260521 GOB260521 GEF260521 FUJ260521 FKN260521 FAR260521 EQV260521 EGZ260521 DXD260521 DNH260521 DDL260521 CTP260521 CJT260521 BZX260521 BQB260521 BGF260521 AWJ260521 AMN260521 ACR260521 SV260521 IZ260521 D260522 WVL194985 WLP194985 WBT194985 VRX194985 VIB194985 UYF194985 UOJ194985 UEN194985 TUR194985 TKV194985 TAZ194985 SRD194985 SHH194985 RXL194985 RNP194985 RDT194985 QTX194985 QKB194985 QAF194985 PQJ194985 PGN194985 OWR194985 OMV194985 OCZ194985 NTD194985 NJH194985 MZL194985 MPP194985 MFT194985 LVX194985 LMB194985 LCF194985 KSJ194985 KIN194985 JYR194985 JOV194985 JEZ194985 IVD194985 ILH194985 IBL194985 HRP194985 HHT194985 GXX194985 GOB194985 GEF194985 FUJ194985 FKN194985 FAR194985 EQV194985 EGZ194985 DXD194985 DNH194985 DDL194985 CTP194985 CJT194985 BZX194985 BQB194985 BGF194985 AWJ194985 AMN194985 ACR194985 SV194985 IZ194985 D194986 WVL129449 WLP129449 WBT129449 VRX129449 VIB129449 UYF129449 UOJ129449 UEN129449 TUR129449 TKV129449 TAZ129449 SRD129449 SHH129449 RXL129449 RNP129449 RDT129449 QTX129449 QKB129449 QAF129449 PQJ129449 PGN129449 OWR129449 OMV129449 OCZ129449 NTD129449 NJH129449 MZL129449 MPP129449 MFT129449 LVX129449 LMB129449 LCF129449 KSJ129449 KIN129449 JYR129449 JOV129449 JEZ129449 IVD129449 ILH129449 IBL129449 HRP129449 HHT129449 GXX129449 GOB129449 GEF129449 FUJ129449 FKN129449 FAR129449 EQV129449 EGZ129449 DXD129449 DNH129449 DDL129449 CTP129449 CJT129449 BZX129449 BQB129449 BGF129449 AWJ129449 AMN129449 ACR129449 SV129449 IZ129449 D129450 WVL63913 WLP63913 WBT63913 VRX63913 VIB63913 UYF63913 UOJ63913 UEN63913 TUR63913 TKV63913 TAZ63913 SRD63913 SHH63913 RXL63913 RNP63913 RDT63913 QTX63913 QKB63913 QAF63913 PQJ63913 PGN63913 OWR63913 OMV63913 OCZ63913 NTD63913 NJH63913 MZL63913 MPP63913 MFT63913 LVX63913 LMB63913 LCF63913 KSJ63913 KIN63913 JYR63913 JOV63913 JEZ63913 IVD63913 ILH63913 IBL63913 HRP63913 HHT63913 GXX63913 GOB63913 GEF63913 FUJ63913 FKN63913 FAR63913 EQV63913 EGZ63913 DXD63913 DNH63913 DDL63913 CTP63913 CJT63913 BZX63913 BQB63913 BGF63913 AWJ63913 AMN63913 ACR63913 SV63913 IZ63913 D63914 WVL49:WVL53 WLP49:WLP53 WBT49:WBT53 VRX49:VRX53 VIB49:VIB53 UYF49:UYF53 UOJ49:UOJ53 UEN49:UEN53 TUR49:TUR53 TKV49:TKV53 TAZ49:TAZ53 SRD49:SRD53 SHH49:SHH53 RXL49:RXL53 RNP49:RNP53 RDT49:RDT53 QTX49:QTX53 QKB49:QKB53 QAF49:QAF53 PQJ49:PQJ53 PGN49:PGN53 OWR49:OWR53 OMV49:OMV53 OCZ49:OCZ53 NTD49:NTD53 NJH49:NJH53 MZL49:MZL53 MPP49:MPP53 MFT49:MFT53 LVX49:LVX53 LMB49:LMB53 LCF49:LCF53 KSJ49:KSJ53 KIN49:KIN53 JYR49:JYR53 JOV49:JOV53 JEZ49:JEZ53 IVD49:IVD53 ILH49:ILH53 IBL49:IBL53 HRP49:HRP53 HHT49:HHT53 GXX49:GXX53 GOB49:GOB53 GEF49:GEF53 FUJ49:FUJ53 FKN49:FKN53 FAR49:FAR53 EQV49:EQV53 EGZ49:EGZ53 DXD49:DXD53 DNH49:DNH53 DDL49:DDL53 CTP49:CTP53 CJT49:CJT53 BZX49:BZX53 BQB49:BQB53 BGF49:BGF53 AWJ49:AWJ53 AMN49:AMN53 ACR49:ACR53 SV49:SV53 IZ49:IZ53 D49:D53 WWA981427 WME981427 WCI981427 VSM981427 VIQ981427 UYU981427 UOY981427 UFC981427 TVG981427 TLK981427 TBO981427 SRS981427 SHW981427 RYA981427 ROE981427 REI981427 QUM981427 QKQ981427 QAU981427 PQY981427 PHC981427 OXG981427 ONK981427 ODO981427 NTS981427 NJW981427 NAA981427 MQE981427 MGI981427 LWM981427 LMQ981427 LCU981427 KSY981427 KJC981427 JZG981427 JPK981427 JFO981427 IVS981427 ILW981427 ICA981427 HSE981427 HII981427 GYM981427 GOQ981427 GEU981427 FUY981427 FLC981427 FBG981427 ERK981427 EHO981427 DXS981427 DNW981427 DEA981427 CUE981427 CKI981427 CAM981427 BQQ981427 BGU981427 AWY981427 ANC981427 ADG981427 TK981427 JO981427 S981427 WWA915891 WME915891 WCI915891 VSM915891 VIQ915891 UYU915891 UOY915891 UFC915891 TVG915891 TLK915891 TBO915891 SRS915891 SHW915891 RYA915891 ROE915891 REI915891 QUM915891 QKQ915891 QAU915891 PQY915891 PHC915891 OXG915891 ONK915891 ODO915891 NTS915891 NJW915891 NAA915891 MQE915891 MGI915891 LWM915891 LMQ915891 LCU915891 KSY915891 KJC915891 JZG915891 JPK915891 JFO915891 IVS915891 ILW915891 ICA915891 HSE915891 HII915891 GYM915891 GOQ915891 GEU915891 FUY915891 FLC915891 FBG915891 ERK915891 EHO915891 DXS915891 DNW915891 DEA915891 CUE915891 CKI915891 CAM915891 BQQ915891 BGU915891 AWY915891 ANC915891 ADG915891 TK915891 JO915891 S915891 WWA850355 WME850355 WCI850355 VSM850355 VIQ850355 UYU850355 UOY850355 UFC850355 TVG850355 TLK850355 TBO850355 SRS850355 SHW850355 RYA850355 ROE850355 REI850355 QUM850355 QKQ850355 QAU850355 PQY850355 PHC850355 OXG850355 ONK850355 ODO850355 NTS850355 NJW850355 NAA850355 MQE850355 MGI850355 LWM850355 LMQ850355 LCU850355 KSY850355 KJC850355 JZG850355 JPK850355 JFO850355 IVS850355 ILW850355 ICA850355 HSE850355 HII850355 GYM850355 GOQ850355 GEU850355 FUY850355 FLC850355 FBG850355 ERK850355 EHO850355 DXS850355 DNW850355 DEA850355 CUE850355 CKI850355 CAM850355 BQQ850355 BGU850355 AWY850355 ANC850355 ADG850355 TK850355 JO850355 S850355 WWA784819 WME784819 WCI784819 VSM784819 VIQ784819 UYU784819 UOY784819 UFC784819 TVG784819 TLK784819 TBO784819 SRS784819 SHW784819 RYA784819 ROE784819 REI784819 QUM784819 QKQ784819 QAU784819 PQY784819 PHC784819 OXG784819 ONK784819 ODO784819 NTS784819 NJW784819 NAA784819 MQE784819 MGI784819 LWM784819 LMQ784819 LCU784819 KSY784819 KJC784819 JZG784819 JPK784819 JFO784819 IVS784819 ILW784819 ICA784819 HSE784819 HII784819 GYM784819 GOQ784819 GEU784819 FUY784819 FLC784819 FBG784819 ERK784819 EHO784819 DXS784819 DNW784819 DEA784819 CUE784819 CKI784819 CAM784819 BQQ784819 BGU784819 AWY784819 ANC784819 ADG784819 TK784819 JO784819 S784819 WWA719283 WME719283 WCI719283 VSM719283 VIQ719283 UYU719283 UOY719283 UFC719283 TVG719283 TLK719283 TBO719283 SRS719283 SHW719283 RYA719283 ROE719283 REI719283 QUM719283 QKQ719283 QAU719283 PQY719283 PHC719283 OXG719283 ONK719283 ODO719283 NTS719283 NJW719283 NAA719283 MQE719283 MGI719283 LWM719283 LMQ719283 LCU719283 KSY719283 KJC719283 JZG719283 JPK719283 JFO719283 IVS719283 ILW719283 ICA719283 HSE719283 HII719283 GYM719283 GOQ719283 GEU719283 FUY719283 FLC719283 FBG719283 ERK719283 EHO719283 DXS719283 DNW719283 DEA719283 CUE719283 CKI719283 CAM719283 BQQ719283 BGU719283 AWY719283 ANC719283 ADG719283 TK719283 JO719283 S719283 WWA653747 WME653747 WCI653747 VSM653747 VIQ653747 UYU653747 UOY653747 UFC653747 TVG653747 TLK653747 TBO653747 SRS653747 SHW653747 RYA653747 ROE653747 REI653747 QUM653747 QKQ653747 QAU653747 PQY653747 PHC653747 OXG653747 ONK653747 ODO653747 NTS653747 NJW653747 NAA653747 MQE653747 MGI653747 LWM653747 LMQ653747 LCU653747 KSY653747 KJC653747 JZG653747 JPK653747 JFO653747 IVS653747 ILW653747 ICA653747 HSE653747 HII653747 GYM653747 GOQ653747 GEU653747 FUY653747 FLC653747 FBG653747 ERK653747 EHO653747 DXS653747 DNW653747 DEA653747 CUE653747 CKI653747 CAM653747 BQQ653747 BGU653747 AWY653747 ANC653747 ADG653747 TK653747 JO653747 S653747 WWA588211 WME588211 WCI588211 VSM588211 VIQ588211 UYU588211 UOY588211 UFC588211 TVG588211 TLK588211 TBO588211 SRS588211 SHW588211 RYA588211 ROE588211 REI588211 QUM588211 QKQ588211 QAU588211 PQY588211 PHC588211 OXG588211 ONK588211 ODO588211 NTS588211 NJW588211 NAA588211 MQE588211 MGI588211 LWM588211 LMQ588211 LCU588211 KSY588211 KJC588211 JZG588211 JPK588211 JFO588211 IVS588211 ILW588211 ICA588211 HSE588211 HII588211 GYM588211 GOQ588211 GEU588211 FUY588211 FLC588211 FBG588211 ERK588211 EHO588211 DXS588211 DNW588211 DEA588211 CUE588211 CKI588211 CAM588211 BQQ588211 BGU588211 AWY588211 ANC588211 ADG588211 TK588211 JO588211 S588211 WWA522675 WME522675 WCI522675 VSM522675 VIQ522675 UYU522675 UOY522675 UFC522675 TVG522675 TLK522675 TBO522675 SRS522675 SHW522675 RYA522675 ROE522675 REI522675 QUM522675 QKQ522675 QAU522675 PQY522675 PHC522675 OXG522675 ONK522675 ODO522675 NTS522675 NJW522675 NAA522675 MQE522675 MGI522675 LWM522675 LMQ522675 LCU522675 KSY522675 KJC522675 JZG522675 JPK522675 JFO522675 IVS522675 ILW522675 ICA522675 HSE522675 HII522675 GYM522675 GOQ522675 GEU522675 FUY522675 FLC522675 FBG522675 ERK522675 EHO522675 DXS522675 DNW522675 DEA522675 CUE522675 CKI522675 CAM522675 BQQ522675 BGU522675 AWY522675 ANC522675 ADG522675 TK522675 JO522675 S522675 WWA457139 WME457139 WCI457139 VSM457139 VIQ457139 UYU457139 UOY457139 UFC457139 TVG457139 TLK457139 TBO457139 SRS457139 SHW457139 RYA457139 ROE457139 REI457139 QUM457139 QKQ457139 QAU457139 PQY457139 PHC457139 OXG457139 ONK457139 ODO457139 NTS457139 NJW457139 NAA457139 MQE457139 MGI457139 LWM457139 LMQ457139 LCU457139 KSY457139 KJC457139 JZG457139 JPK457139 JFO457139 IVS457139 ILW457139 ICA457139 HSE457139 HII457139 GYM457139 GOQ457139 GEU457139 FUY457139 FLC457139 FBG457139 ERK457139 EHO457139 DXS457139 DNW457139 DEA457139 CUE457139 CKI457139 CAM457139 BQQ457139 BGU457139 AWY457139 ANC457139 ADG457139 TK457139 JO457139 S457139 WWA391603 WME391603 WCI391603 VSM391603 VIQ391603 UYU391603 UOY391603 UFC391603 TVG391603 TLK391603 TBO391603 SRS391603 SHW391603 RYA391603 ROE391603 REI391603 QUM391603 QKQ391603 QAU391603 PQY391603 PHC391603 OXG391603 ONK391603 ODO391603 NTS391603 NJW391603 NAA391603 MQE391603 MGI391603 LWM391603 LMQ391603 LCU391603 KSY391603 KJC391603 JZG391603 JPK391603 JFO391603 IVS391603 ILW391603 ICA391603 HSE391603 HII391603 GYM391603 GOQ391603 GEU391603 FUY391603 FLC391603 FBG391603 ERK391603 EHO391603 DXS391603 DNW391603 DEA391603 CUE391603 CKI391603 CAM391603 BQQ391603 BGU391603 AWY391603 ANC391603 ADG391603 TK391603 JO391603 S391603 WWA326067 WME326067 WCI326067 VSM326067 VIQ326067 UYU326067 UOY326067 UFC326067 TVG326067 TLK326067 TBO326067 SRS326067 SHW326067 RYA326067 ROE326067 REI326067 QUM326067 QKQ326067 QAU326067 PQY326067 PHC326067 OXG326067 ONK326067 ODO326067 NTS326067 NJW326067 NAA326067 MQE326067 MGI326067 LWM326067 LMQ326067 LCU326067 KSY326067 KJC326067 JZG326067 JPK326067 JFO326067 IVS326067 ILW326067 ICA326067 HSE326067 HII326067 GYM326067 GOQ326067 GEU326067 FUY326067 FLC326067 FBG326067 ERK326067 EHO326067 DXS326067 DNW326067 DEA326067 CUE326067 CKI326067 CAM326067 BQQ326067 BGU326067 AWY326067 ANC326067 ADG326067 TK326067 JO326067 S326067 WWA260531 WME260531 WCI260531 VSM260531 VIQ260531 UYU260531 UOY260531 UFC260531 TVG260531 TLK260531 TBO260531 SRS260531 SHW260531 RYA260531 ROE260531 REI260531 QUM260531 QKQ260531 QAU260531 PQY260531 PHC260531 OXG260531 ONK260531 ODO260531 NTS260531 NJW260531 NAA260531 MQE260531 MGI260531 LWM260531 LMQ260531 LCU260531 KSY260531 KJC260531 JZG260531 JPK260531 JFO260531 IVS260531 ILW260531 ICA260531 HSE260531 HII260531 GYM260531 GOQ260531 GEU260531 FUY260531 FLC260531 FBG260531 ERK260531 EHO260531 DXS260531 DNW260531 DEA260531 CUE260531 CKI260531 CAM260531 BQQ260531 BGU260531 AWY260531 ANC260531 ADG260531 TK260531 JO260531 S260531 WWA194995 WME194995 WCI194995 VSM194995 VIQ194995 UYU194995 UOY194995 UFC194995 TVG194995 TLK194995 TBO194995 SRS194995 SHW194995 RYA194995 ROE194995 REI194995 QUM194995 QKQ194995 QAU194995 PQY194995 PHC194995 OXG194995 ONK194995 ODO194995 NTS194995 NJW194995 NAA194995 MQE194995 MGI194995 LWM194995 LMQ194995 LCU194995 KSY194995 KJC194995 JZG194995 JPK194995 JFO194995 IVS194995 ILW194995 ICA194995 HSE194995 HII194995 GYM194995 GOQ194995 GEU194995 FUY194995 FLC194995 FBG194995 ERK194995 EHO194995 DXS194995 DNW194995 DEA194995 CUE194995 CKI194995 CAM194995 BQQ194995 BGU194995 AWY194995 ANC194995 ADG194995 TK194995 JO194995 S194995 WWA129459 WME129459 WCI129459 VSM129459 VIQ129459 UYU129459 UOY129459 UFC129459 TVG129459 TLK129459 TBO129459 SRS129459 SHW129459 RYA129459 ROE129459 REI129459 QUM129459 QKQ129459 QAU129459 PQY129459 PHC129459 OXG129459 ONK129459 ODO129459 NTS129459 NJW129459 NAA129459 MQE129459 MGI129459 LWM129459 LMQ129459 LCU129459 KSY129459 KJC129459 JZG129459 JPK129459 JFO129459 IVS129459 ILW129459 ICA129459 HSE129459 HII129459 GYM129459 GOQ129459 GEU129459 FUY129459 FLC129459 FBG129459 ERK129459 EHO129459 DXS129459 DNW129459 DEA129459 CUE129459 CKI129459 CAM129459 BQQ129459 BGU129459 AWY129459 ANC129459 ADG129459 TK129459 JO129459 S129459 WWA63923 WME63923 WCI63923 VSM63923 VIQ63923 UYU63923 UOY63923 UFC63923 TVG63923 TLK63923 TBO63923 SRS63923 SHW63923 RYA63923 ROE63923 REI63923 QUM63923 QKQ63923 QAU63923 PQY63923 PHC63923 OXG63923 ONK63923 ODO63923 NTS63923 NJW63923 NAA63923 MQE63923 MGI63923 LWM63923 LMQ63923 LCU63923 KSY63923 KJC63923 JZG63923 JPK63923 JFO63923 IVS63923 ILW63923 ICA63923 HSE63923 HII63923 GYM63923 GOQ63923 GEU63923 FUY63923 FLC63923 FBG63923 ERK63923 EHO63923 DXS63923 DNW63923 DEA63923 CUE63923 CKI63923 CAM63923 BQQ63923 BGU63923 AWY63923 ANC63923 ADG63923 TK63923 JO63923 S63923 WVL981435:WVL981436 WLP981435:WLP981436 WBT981435:WBT981436 VRX981435:VRX981436 VIB981435:VIB981436 UYF981435:UYF981436 UOJ981435:UOJ981436 UEN981435:UEN981436 TUR981435:TUR981436 TKV981435:TKV981436 TAZ981435:TAZ981436 SRD981435:SRD981436 SHH981435:SHH981436 RXL981435:RXL981436 RNP981435:RNP981436 RDT981435:RDT981436 QTX981435:QTX981436 QKB981435:QKB981436 QAF981435:QAF981436 PQJ981435:PQJ981436 PGN981435:PGN981436 OWR981435:OWR981436 OMV981435:OMV981436 OCZ981435:OCZ981436 NTD981435:NTD981436 NJH981435:NJH981436 MZL981435:MZL981436 MPP981435:MPP981436 MFT981435:MFT981436 LVX981435:LVX981436 LMB981435:LMB981436 LCF981435:LCF981436 KSJ981435:KSJ981436 KIN981435:KIN981436 JYR981435:JYR981436 JOV981435:JOV981436 JEZ981435:JEZ981436 IVD981435:IVD981436 ILH981435:ILH981436 IBL981435:IBL981436 HRP981435:HRP981436 HHT981435:HHT981436 GXX981435:GXX981436 GOB981435:GOB981436 GEF981435:GEF981436 FUJ981435:FUJ981436 FKN981435:FKN981436 FAR981435:FAR981436 EQV981435:EQV981436 EGZ981435:EGZ981436 DXD981435:DXD981436 DNH981435:DNH981436 DDL981435:DDL981436 CTP981435:CTP981436 CJT981435:CJT981436 BZX981435:BZX981436 BQB981435:BQB981436 BGF981435:BGF981436 AWJ981435:AWJ981436 AMN981435:AMN981436 ACR981435:ACR981436 SV981435:SV981436 IZ981435:IZ981436 D981436:D981437 WVL915899:WVL915900 WLP915899:WLP915900 WBT915899:WBT915900 VRX915899:VRX915900 VIB915899:VIB915900 UYF915899:UYF915900 UOJ915899:UOJ915900 UEN915899:UEN915900 TUR915899:TUR915900 TKV915899:TKV915900 TAZ915899:TAZ915900 SRD915899:SRD915900 SHH915899:SHH915900 RXL915899:RXL915900 RNP915899:RNP915900 RDT915899:RDT915900 QTX915899:QTX915900 QKB915899:QKB915900 QAF915899:QAF915900 PQJ915899:PQJ915900 PGN915899:PGN915900 OWR915899:OWR915900 OMV915899:OMV915900 OCZ915899:OCZ915900 NTD915899:NTD915900 NJH915899:NJH915900 MZL915899:MZL915900 MPP915899:MPP915900 MFT915899:MFT915900 LVX915899:LVX915900 LMB915899:LMB915900 LCF915899:LCF915900 KSJ915899:KSJ915900 KIN915899:KIN915900 JYR915899:JYR915900 JOV915899:JOV915900 JEZ915899:JEZ915900 IVD915899:IVD915900 ILH915899:ILH915900 IBL915899:IBL915900 HRP915899:HRP915900 HHT915899:HHT915900 GXX915899:GXX915900 GOB915899:GOB915900 GEF915899:GEF915900 FUJ915899:FUJ915900 FKN915899:FKN915900 FAR915899:FAR915900 EQV915899:EQV915900 EGZ915899:EGZ915900 DXD915899:DXD915900 DNH915899:DNH915900 DDL915899:DDL915900 CTP915899:CTP915900 CJT915899:CJT915900 BZX915899:BZX915900 BQB915899:BQB915900 BGF915899:BGF915900 AWJ915899:AWJ915900 AMN915899:AMN915900 ACR915899:ACR915900 SV915899:SV915900 IZ915899:IZ915900 D915900:D915901 WVL850363:WVL850364 WLP850363:WLP850364 WBT850363:WBT850364 VRX850363:VRX850364 VIB850363:VIB850364 UYF850363:UYF850364 UOJ850363:UOJ850364 UEN850363:UEN850364 TUR850363:TUR850364 TKV850363:TKV850364 TAZ850363:TAZ850364 SRD850363:SRD850364 SHH850363:SHH850364 RXL850363:RXL850364 RNP850363:RNP850364 RDT850363:RDT850364 QTX850363:QTX850364 QKB850363:QKB850364 QAF850363:QAF850364 PQJ850363:PQJ850364 PGN850363:PGN850364 OWR850363:OWR850364 OMV850363:OMV850364 OCZ850363:OCZ850364 NTD850363:NTD850364 NJH850363:NJH850364 MZL850363:MZL850364 MPP850363:MPP850364 MFT850363:MFT850364 LVX850363:LVX850364 LMB850363:LMB850364 LCF850363:LCF850364 KSJ850363:KSJ850364 KIN850363:KIN850364 JYR850363:JYR850364 JOV850363:JOV850364 JEZ850363:JEZ850364 IVD850363:IVD850364 ILH850363:ILH850364 IBL850363:IBL850364 HRP850363:HRP850364 HHT850363:HHT850364 GXX850363:GXX850364 GOB850363:GOB850364 GEF850363:GEF850364 FUJ850363:FUJ850364 FKN850363:FKN850364 FAR850363:FAR850364 EQV850363:EQV850364 EGZ850363:EGZ850364 DXD850363:DXD850364 DNH850363:DNH850364 DDL850363:DDL850364 CTP850363:CTP850364 CJT850363:CJT850364 BZX850363:BZX850364 BQB850363:BQB850364 BGF850363:BGF850364 AWJ850363:AWJ850364 AMN850363:AMN850364 ACR850363:ACR850364 SV850363:SV850364 IZ850363:IZ850364 D850364:D850365 WVL784827:WVL784828 WLP784827:WLP784828 WBT784827:WBT784828 VRX784827:VRX784828 VIB784827:VIB784828 UYF784827:UYF784828 UOJ784827:UOJ784828 UEN784827:UEN784828 TUR784827:TUR784828 TKV784827:TKV784828 TAZ784827:TAZ784828 SRD784827:SRD784828 SHH784827:SHH784828 RXL784827:RXL784828 RNP784827:RNP784828 RDT784827:RDT784828 QTX784827:QTX784828 QKB784827:QKB784828 QAF784827:QAF784828 PQJ784827:PQJ784828 PGN784827:PGN784828 OWR784827:OWR784828 OMV784827:OMV784828 OCZ784827:OCZ784828 NTD784827:NTD784828 NJH784827:NJH784828 MZL784827:MZL784828 MPP784827:MPP784828 MFT784827:MFT784828 LVX784827:LVX784828 LMB784827:LMB784828 LCF784827:LCF784828 KSJ784827:KSJ784828 KIN784827:KIN784828 JYR784827:JYR784828 JOV784827:JOV784828 JEZ784827:JEZ784828 IVD784827:IVD784828 ILH784827:ILH784828 IBL784827:IBL784828 HRP784827:HRP784828 HHT784827:HHT784828 GXX784827:GXX784828 GOB784827:GOB784828 GEF784827:GEF784828 FUJ784827:FUJ784828 FKN784827:FKN784828 FAR784827:FAR784828 EQV784827:EQV784828 EGZ784827:EGZ784828 DXD784827:DXD784828 DNH784827:DNH784828 DDL784827:DDL784828 CTP784827:CTP784828 CJT784827:CJT784828 BZX784827:BZX784828 BQB784827:BQB784828 BGF784827:BGF784828 AWJ784827:AWJ784828 AMN784827:AMN784828 ACR784827:ACR784828 SV784827:SV784828 IZ784827:IZ784828 D784828:D784829 WVL719291:WVL719292 WLP719291:WLP719292 WBT719291:WBT719292 VRX719291:VRX719292 VIB719291:VIB719292 UYF719291:UYF719292 UOJ719291:UOJ719292 UEN719291:UEN719292 TUR719291:TUR719292 TKV719291:TKV719292 TAZ719291:TAZ719292 SRD719291:SRD719292 SHH719291:SHH719292 RXL719291:RXL719292 RNP719291:RNP719292 RDT719291:RDT719292 QTX719291:QTX719292 QKB719291:QKB719292 QAF719291:QAF719292 PQJ719291:PQJ719292 PGN719291:PGN719292 OWR719291:OWR719292 OMV719291:OMV719292 OCZ719291:OCZ719292 NTD719291:NTD719292 NJH719291:NJH719292 MZL719291:MZL719292 MPP719291:MPP719292 MFT719291:MFT719292 LVX719291:LVX719292 LMB719291:LMB719292 LCF719291:LCF719292 KSJ719291:KSJ719292 KIN719291:KIN719292 JYR719291:JYR719292 JOV719291:JOV719292 JEZ719291:JEZ719292 IVD719291:IVD719292 ILH719291:ILH719292 IBL719291:IBL719292 HRP719291:HRP719292 HHT719291:HHT719292 GXX719291:GXX719292 GOB719291:GOB719292 GEF719291:GEF719292 FUJ719291:FUJ719292 FKN719291:FKN719292 FAR719291:FAR719292 EQV719291:EQV719292 EGZ719291:EGZ719292 DXD719291:DXD719292 DNH719291:DNH719292 DDL719291:DDL719292 CTP719291:CTP719292 CJT719291:CJT719292 BZX719291:BZX719292 BQB719291:BQB719292 BGF719291:BGF719292 AWJ719291:AWJ719292 AMN719291:AMN719292 ACR719291:ACR719292 SV719291:SV719292 IZ719291:IZ719292 D719292:D719293 WVL653755:WVL653756 WLP653755:WLP653756 WBT653755:WBT653756 VRX653755:VRX653756 VIB653755:VIB653756 UYF653755:UYF653756 UOJ653755:UOJ653756 UEN653755:UEN653756 TUR653755:TUR653756 TKV653755:TKV653756 TAZ653755:TAZ653756 SRD653755:SRD653756 SHH653755:SHH653756 RXL653755:RXL653756 RNP653755:RNP653756 RDT653755:RDT653756 QTX653755:QTX653756 QKB653755:QKB653756 QAF653755:QAF653756 PQJ653755:PQJ653756 PGN653755:PGN653756 OWR653755:OWR653756 OMV653755:OMV653756 OCZ653755:OCZ653756 NTD653755:NTD653756 NJH653755:NJH653756 MZL653755:MZL653756 MPP653755:MPP653756 MFT653755:MFT653756 LVX653755:LVX653756 LMB653755:LMB653756 LCF653755:LCF653756 KSJ653755:KSJ653756 KIN653755:KIN653756 JYR653755:JYR653756 JOV653755:JOV653756 JEZ653755:JEZ653756 IVD653755:IVD653756 ILH653755:ILH653756 IBL653755:IBL653756 HRP653755:HRP653756 HHT653755:HHT653756 GXX653755:GXX653756 GOB653755:GOB653756 GEF653755:GEF653756 FUJ653755:FUJ653756 FKN653755:FKN653756 FAR653755:FAR653756 EQV653755:EQV653756 EGZ653755:EGZ653756 DXD653755:DXD653756 DNH653755:DNH653756 DDL653755:DDL653756 CTP653755:CTP653756 CJT653755:CJT653756 BZX653755:BZX653756 BQB653755:BQB653756 BGF653755:BGF653756 AWJ653755:AWJ653756 AMN653755:AMN653756 ACR653755:ACR653756 SV653755:SV653756 IZ653755:IZ653756 D653756:D653757 WVL588219:WVL588220 WLP588219:WLP588220 WBT588219:WBT588220 VRX588219:VRX588220 VIB588219:VIB588220 UYF588219:UYF588220 UOJ588219:UOJ588220 UEN588219:UEN588220 TUR588219:TUR588220 TKV588219:TKV588220 TAZ588219:TAZ588220 SRD588219:SRD588220 SHH588219:SHH588220 RXL588219:RXL588220 RNP588219:RNP588220 RDT588219:RDT588220 QTX588219:QTX588220 QKB588219:QKB588220 QAF588219:QAF588220 PQJ588219:PQJ588220 PGN588219:PGN588220 OWR588219:OWR588220 OMV588219:OMV588220 OCZ588219:OCZ588220 NTD588219:NTD588220 NJH588219:NJH588220 MZL588219:MZL588220 MPP588219:MPP588220 MFT588219:MFT588220 LVX588219:LVX588220 LMB588219:LMB588220 LCF588219:LCF588220 KSJ588219:KSJ588220 KIN588219:KIN588220 JYR588219:JYR588220 JOV588219:JOV588220 JEZ588219:JEZ588220 IVD588219:IVD588220 ILH588219:ILH588220 IBL588219:IBL588220 HRP588219:HRP588220 HHT588219:HHT588220 GXX588219:GXX588220 GOB588219:GOB588220 GEF588219:GEF588220 FUJ588219:FUJ588220 FKN588219:FKN588220 FAR588219:FAR588220 EQV588219:EQV588220 EGZ588219:EGZ588220 DXD588219:DXD588220 DNH588219:DNH588220 DDL588219:DDL588220 CTP588219:CTP588220 CJT588219:CJT588220 BZX588219:BZX588220 BQB588219:BQB588220 BGF588219:BGF588220 AWJ588219:AWJ588220 AMN588219:AMN588220 ACR588219:ACR588220 SV588219:SV588220 IZ588219:IZ588220 D588220:D588221 WVL522683:WVL522684 WLP522683:WLP522684 WBT522683:WBT522684 VRX522683:VRX522684 VIB522683:VIB522684 UYF522683:UYF522684 UOJ522683:UOJ522684 UEN522683:UEN522684 TUR522683:TUR522684 TKV522683:TKV522684 TAZ522683:TAZ522684 SRD522683:SRD522684 SHH522683:SHH522684 RXL522683:RXL522684 RNP522683:RNP522684 RDT522683:RDT522684 QTX522683:QTX522684 QKB522683:QKB522684 QAF522683:QAF522684 PQJ522683:PQJ522684 PGN522683:PGN522684 OWR522683:OWR522684 OMV522683:OMV522684 OCZ522683:OCZ522684 NTD522683:NTD522684 NJH522683:NJH522684 MZL522683:MZL522684 MPP522683:MPP522684 MFT522683:MFT522684 LVX522683:LVX522684 LMB522683:LMB522684 LCF522683:LCF522684 KSJ522683:KSJ522684 KIN522683:KIN522684 JYR522683:JYR522684 JOV522683:JOV522684 JEZ522683:JEZ522684 IVD522683:IVD522684 ILH522683:ILH522684 IBL522683:IBL522684 HRP522683:HRP522684 HHT522683:HHT522684 GXX522683:GXX522684 GOB522683:GOB522684 GEF522683:GEF522684 FUJ522683:FUJ522684 FKN522683:FKN522684 FAR522683:FAR522684 EQV522683:EQV522684 EGZ522683:EGZ522684 DXD522683:DXD522684 DNH522683:DNH522684 DDL522683:DDL522684 CTP522683:CTP522684 CJT522683:CJT522684 BZX522683:BZX522684 BQB522683:BQB522684 BGF522683:BGF522684 AWJ522683:AWJ522684 AMN522683:AMN522684 ACR522683:ACR522684 SV522683:SV522684 IZ522683:IZ522684 D522684:D522685 WVL457147:WVL457148 WLP457147:WLP457148 WBT457147:WBT457148 VRX457147:VRX457148 VIB457147:VIB457148 UYF457147:UYF457148 UOJ457147:UOJ457148 UEN457147:UEN457148 TUR457147:TUR457148 TKV457147:TKV457148 TAZ457147:TAZ457148 SRD457147:SRD457148 SHH457147:SHH457148 RXL457147:RXL457148 RNP457147:RNP457148 RDT457147:RDT457148 QTX457147:QTX457148 QKB457147:QKB457148 QAF457147:QAF457148 PQJ457147:PQJ457148 PGN457147:PGN457148 OWR457147:OWR457148 OMV457147:OMV457148 OCZ457147:OCZ457148 NTD457147:NTD457148 NJH457147:NJH457148 MZL457147:MZL457148 MPP457147:MPP457148 MFT457147:MFT457148 LVX457147:LVX457148 LMB457147:LMB457148 LCF457147:LCF457148 KSJ457147:KSJ457148 KIN457147:KIN457148 JYR457147:JYR457148 JOV457147:JOV457148 JEZ457147:JEZ457148 IVD457147:IVD457148 ILH457147:ILH457148 IBL457147:IBL457148 HRP457147:HRP457148 HHT457147:HHT457148 GXX457147:GXX457148 GOB457147:GOB457148 GEF457147:GEF457148 FUJ457147:FUJ457148 FKN457147:FKN457148 FAR457147:FAR457148 EQV457147:EQV457148 EGZ457147:EGZ457148 DXD457147:DXD457148 DNH457147:DNH457148 DDL457147:DDL457148 CTP457147:CTP457148 CJT457147:CJT457148 BZX457147:BZX457148 BQB457147:BQB457148 BGF457147:BGF457148 AWJ457147:AWJ457148 AMN457147:AMN457148 ACR457147:ACR457148 SV457147:SV457148 IZ457147:IZ457148 D457148:D457149 WVL391611:WVL391612 WLP391611:WLP391612 WBT391611:WBT391612 VRX391611:VRX391612 VIB391611:VIB391612 UYF391611:UYF391612 UOJ391611:UOJ391612 UEN391611:UEN391612 TUR391611:TUR391612 TKV391611:TKV391612 TAZ391611:TAZ391612 SRD391611:SRD391612 SHH391611:SHH391612 RXL391611:RXL391612 RNP391611:RNP391612 RDT391611:RDT391612 QTX391611:QTX391612 QKB391611:QKB391612 QAF391611:QAF391612 PQJ391611:PQJ391612 PGN391611:PGN391612 OWR391611:OWR391612 OMV391611:OMV391612 OCZ391611:OCZ391612 NTD391611:NTD391612 NJH391611:NJH391612 MZL391611:MZL391612 MPP391611:MPP391612 MFT391611:MFT391612 LVX391611:LVX391612 LMB391611:LMB391612 LCF391611:LCF391612 KSJ391611:KSJ391612 KIN391611:KIN391612 JYR391611:JYR391612 JOV391611:JOV391612 JEZ391611:JEZ391612 IVD391611:IVD391612 ILH391611:ILH391612 IBL391611:IBL391612 HRP391611:HRP391612 HHT391611:HHT391612 GXX391611:GXX391612 GOB391611:GOB391612 GEF391611:GEF391612 FUJ391611:FUJ391612 FKN391611:FKN391612 FAR391611:FAR391612 EQV391611:EQV391612 EGZ391611:EGZ391612 DXD391611:DXD391612 DNH391611:DNH391612 DDL391611:DDL391612 CTP391611:CTP391612 CJT391611:CJT391612 BZX391611:BZX391612 BQB391611:BQB391612 BGF391611:BGF391612 AWJ391611:AWJ391612 AMN391611:AMN391612 ACR391611:ACR391612 SV391611:SV391612 IZ391611:IZ391612 D391612:D391613 WVL326075:WVL326076 WLP326075:WLP326076 WBT326075:WBT326076 VRX326075:VRX326076 VIB326075:VIB326076 UYF326075:UYF326076 UOJ326075:UOJ326076 UEN326075:UEN326076 TUR326075:TUR326076 TKV326075:TKV326076 TAZ326075:TAZ326076 SRD326075:SRD326076 SHH326075:SHH326076 RXL326075:RXL326076 RNP326075:RNP326076 RDT326075:RDT326076 QTX326075:QTX326076 QKB326075:QKB326076 QAF326075:QAF326076 PQJ326075:PQJ326076 PGN326075:PGN326076 OWR326075:OWR326076 OMV326075:OMV326076 OCZ326075:OCZ326076 NTD326075:NTD326076 NJH326075:NJH326076 MZL326075:MZL326076 MPP326075:MPP326076 MFT326075:MFT326076 LVX326075:LVX326076 LMB326075:LMB326076 LCF326075:LCF326076 KSJ326075:KSJ326076 KIN326075:KIN326076 JYR326075:JYR326076 JOV326075:JOV326076 JEZ326075:JEZ326076 IVD326075:IVD326076 ILH326075:ILH326076 IBL326075:IBL326076 HRP326075:HRP326076 HHT326075:HHT326076 GXX326075:GXX326076 GOB326075:GOB326076 GEF326075:GEF326076 FUJ326075:FUJ326076 FKN326075:FKN326076 FAR326075:FAR326076 EQV326075:EQV326076 EGZ326075:EGZ326076 DXD326075:DXD326076 DNH326075:DNH326076 DDL326075:DDL326076 CTP326075:CTP326076 CJT326075:CJT326076 BZX326075:BZX326076 BQB326075:BQB326076 BGF326075:BGF326076 AWJ326075:AWJ326076 AMN326075:AMN326076 ACR326075:ACR326076 SV326075:SV326076 IZ326075:IZ326076 D326076:D326077 WVL260539:WVL260540 WLP260539:WLP260540 WBT260539:WBT260540 VRX260539:VRX260540 VIB260539:VIB260540 UYF260539:UYF260540 UOJ260539:UOJ260540 UEN260539:UEN260540 TUR260539:TUR260540 TKV260539:TKV260540 TAZ260539:TAZ260540 SRD260539:SRD260540 SHH260539:SHH260540 RXL260539:RXL260540 RNP260539:RNP260540 RDT260539:RDT260540 QTX260539:QTX260540 QKB260539:QKB260540 QAF260539:QAF260540 PQJ260539:PQJ260540 PGN260539:PGN260540 OWR260539:OWR260540 OMV260539:OMV260540 OCZ260539:OCZ260540 NTD260539:NTD260540 NJH260539:NJH260540 MZL260539:MZL260540 MPP260539:MPP260540 MFT260539:MFT260540 LVX260539:LVX260540 LMB260539:LMB260540 LCF260539:LCF260540 KSJ260539:KSJ260540 KIN260539:KIN260540 JYR260539:JYR260540 JOV260539:JOV260540 JEZ260539:JEZ260540 IVD260539:IVD260540 ILH260539:ILH260540 IBL260539:IBL260540 HRP260539:HRP260540 HHT260539:HHT260540 GXX260539:GXX260540 GOB260539:GOB260540 GEF260539:GEF260540 FUJ260539:FUJ260540 FKN260539:FKN260540 FAR260539:FAR260540 EQV260539:EQV260540 EGZ260539:EGZ260540 DXD260539:DXD260540 DNH260539:DNH260540 DDL260539:DDL260540 CTP260539:CTP260540 CJT260539:CJT260540 BZX260539:BZX260540 BQB260539:BQB260540 BGF260539:BGF260540 AWJ260539:AWJ260540 AMN260539:AMN260540 ACR260539:ACR260540 SV260539:SV260540 IZ260539:IZ260540 D260540:D260541 WVL195003:WVL195004 WLP195003:WLP195004 WBT195003:WBT195004 VRX195003:VRX195004 VIB195003:VIB195004 UYF195003:UYF195004 UOJ195003:UOJ195004 UEN195003:UEN195004 TUR195003:TUR195004 TKV195003:TKV195004 TAZ195003:TAZ195004 SRD195003:SRD195004 SHH195003:SHH195004 RXL195003:RXL195004 RNP195003:RNP195004 RDT195003:RDT195004 QTX195003:QTX195004 QKB195003:QKB195004 QAF195003:QAF195004 PQJ195003:PQJ195004 PGN195003:PGN195004 OWR195003:OWR195004 OMV195003:OMV195004 OCZ195003:OCZ195004 NTD195003:NTD195004 NJH195003:NJH195004 MZL195003:MZL195004 MPP195003:MPP195004 MFT195003:MFT195004 LVX195003:LVX195004 LMB195003:LMB195004 LCF195003:LCF195004 KSJ195003:KSJ195004 KIN195003:KIN195004 JYR195003:JYR195004 JOV195003:JOV195004 JEZ195003:JEZ195004 IVD195003:IVD195004 ILH195003:ILH195004 IBL195003:IBL195004 HRP195003:HRP195004 HHT195003:HHT195004 GXX195003:GXX195004 GOB195003:GOB195004 GEF195003:GEF195004 FUJ195003:FUJ195004 FKN195003:FKN195004 FAR195003:FAR195004 EQV195003:EQV195004 EGZ195003:EGZ195004 DXD195003:DXD195004 DNH195003:DNH195004 DDL195003:DDL195004 CTP195003:CTP195004 CJT195003:CJT195004 BZX195003:BZX195004 BQB195003:BQB195004 BGF195003:BGF195004 AWJ195003:AWJ195004 AMN195003:AMN195004 ACR195003:ACR195004 SV195003:SV195004 IZ195003:IZ195004 D195004:D195005 WVL129467:WVL129468 WLP129467:WLP129468 WBT129467:WBT129468 VRX129467:VRX129468 VIB129467:VIB129468 UYF129467:UYF129468 UOJ129467:UOJ129468 UEN129467:UEN129468 TUR129467:TUR129468 TKV129467:TKV129468 TAZ129467:TAZ129468 SRD129467:SRD129468 SHH129467:SHH129468 RXL129467:RXL129468 RNP129467:RNP129468 RDT129467:RDT129468 QTX129467:QTX129468 QKB129467:QKB129468 QAF129467:QAF129468 PQJ129467:PQJ129468 PGN129467:PGN129468 OWR129467:OWR129468 OMV129467:OMV129468 OCZ129467:OCZ129468 NTD129467:NTD129468 NJH129467:NJH129468 MZL129467:MZL129468 MPP129467:MPP129468 MFT129467:MFT129468 LVX129467:LVX129468 LMB129467:LMB129468 LCF129467:LCF129468 KSJ129467:KSJ129468 KIN129467:KIN129468 JYR129467:JYR129468 JOV129467:JOV129468 JEZ129467:JEZ129468 IVD129467:IVD129468 ILH129467:ILH129468 IBL129467:IBL129468 HRP129467:HRP129468 HHT129467:HHT129468 GXX129467:GXX129468 GOB129467:GOB129468 GEF129467:GEF129468 FUJ129467:FUJ129468 FKN129467:FKN129468 FAR129467:FAR129468 EQV129467:EQV129468 EGZ129467:EGZ129468 DXD129467:DXD129468 DNH129467:DNH129468 DDL129467:DDL129468 CTP129467:CTP129468 CJT129467:CJT129468 BZX129467:BZX129468 BQB129467:BQB129468 BGF129467:BGF129468 AWJ129467:AWJ129468 AMN129467:AMN129468 ACR129467:ACR129468 SV129467:SV129468 IZ129467:IZ129468 D129468:D129469 WVL63931:WVL63932 WLP63931:WLP63932 WBT63931:WBT63932 VRX63931:VRX63932 VIB63931:VIB63932 UYF63931:UYF63932 UOJ63931:UOJ63932 UEN63931:UEN63932 TUR63931:TUR63932 TKV63931:TKV63932 TAZ63931:TAZ63932 SRD63931:SRD63932 SHH63931:SHH63932 RXL63931:RXL63932 RNP63931:RNP63932 RDT63931:RDT63932 QTX63931:QTX63932 QKB63931:QKB63932 QAF63931:QAF63932 PQJ63931:PQJ63932 PGN63931:PGN63932 OWR63931:OWR63932 OMV63931:OMV63932 OCZ63931:OCZ63932 NTD63931:NTD63932 NJH63931:NJH63932 MZL63931:MZL63932 MPP63931:MPP63932 MFT63931:MFT63932 LVX63931:LVX63932 LMB63931:LMB63932 LCF63931:LCF63932 KSJ63931:KSJ63932 KIN63931:KIN63932 JYR63931:JYR63932 JOV63931:JOV63932 JEZ63931:JEZ63932 IVD63931:IVD63932 ILH63931:ILH63932 IBL63931:IBL63932 HRP63931:HRP63932 HHT63931:HHT63932 GXX63931:GXX63932 GOB63931:GOB63932 GEF63931:GEF63932 FUJ63931:FUJ63932 FKN63931:FKN63932 FAR63931:FAR63932 EQV63931:EQV63932 EGZ63931:EGZ63932 DXD63931:DXD63932 DNH63931:DNH63932 DDL63931:DDL63932 CTP63931:CTP63932 CJT63931:CJT63932 BZX63931:BZX63932 BQB63931:BQB63932 BGF63931:BGF63932 AWJ63931:AWJ63932 AMN63931:AMN63932 ACR63931:ACR63932 SV63931:SV63932 IZ63931:IZ63932 D63932:D63933 WVL57:WVL60 WLP57:WLP60 WBT57:WBT60 VRX57:VRX60 VIB57:VIB60 UYF57:UYF60 UOJ57:UOJ60 UEN57:UEN60 TUR57:TUR60 TKV57:TKV60 TAZ57:TAZ60 SRD57:SRD60 SHH57:SHH60 RXL57:RXL60 RNP57:RNP60 RDT57:RDT60 QTX57:QTX60 QKB57:QKB60 QAF57:QAF60 PQJ57:PQJ60 PGN57:PGN60 OWR57:OWR60 OMV57:OMV60 OCZ57:OCZ60 NTD57:NTD60 NJH57:NJH60 MZL57:MZL60 MPP57:MPP60 MFT57:MFT60 LVX57:LVX60 LMB57:LMB60 LCF57:LCF60 KSJ57:KSJ60 KIN57:KIN60 JYR57:JYR60 JOV57:JOV60 JEZ57:JEZ60 IVD57:IVD60 ILH57:ILH60 IBL57:IBL60 HRP57:HRP60 HHT57:HHT60 GXX57:GXX60 GOB57:GOB60 GEF57:GEF60 FUJ57:FUJ60 FKN57:FKN60 FAR57:FAR60 EQV57:EQV60 EGZ57:EGZ60 DXD57:DXD60 DNH57:DNH60 DDL57:DDL60 CTP57:CTP60 CJT57:CJT60 BZX57:BZX60 BQB57:BQB60 BGF57:BGF60 AWJ57:AWJ60 AMN57:AMN60 ACR57:ACR60 SV57:SV60 IZ57:IZ60 WWA981419 WME981419 WCI981419 VSM981419 VIQ981419 UYU981419 UOY981419 UFC981419 TVG981419 TLK981419 TBO981419 SRS981419 SHW981419 RYA981419 ROE981419 REI981419 QUM981419 QKQ981419 QAU981419 PQY981419 PHC981419 OXG981419 ONK981419 ODO981419 NTS981419 NJW981419 NAA981419 MQE981419 MGI981419 LWM981419 LMQ981419 LCU981419 KSY981419 KJC981419 JZG981419 JPK981419 JFO981419 IVS981419 ILW981419 ICA981419 HSE981419 HII981419 GYM981419 GOQ981419 GEU981419 FUY981419 FLC981419 FBG981419 ERK981419 EHO981419 DXS981419 DNW981419 DEA981419 CUE981419 CKI981419 CAM981419 BQQ981419 BGU981419 AWY981419 ANC981419 ADG981419 TK981419 JO981419 S981419 WWA915883 WME915883 WCI915883 VSM915883 VIQ915883 UYU915883 UOY915883 UFC915883 TVG915883 TLK915883 TBO915883 SRS915883 SHW915883 RYA915883 ROE915883 REI915883 QUM915883 QKQ915883 QAU915883 PQY915883 PHC915883 OXG915883 ONK915883 ODO915883 NTS915883 NJW915883 NAA915883 MQE915883 MGI915883 LWM915883 LMQ915883 LCU915883 KSY915883 KJC915883 JZG915883 JPK915883 JFO915883 IVS915883 ILW915883 ICA915883 HSE915883 HII915883 GYM915883 GOQ915883 GEU915883 FUY915883 FLC915883 FBG915883 ERK915883 EHO915883 DXS915883 DNW915883 DEA915883 CUE915883 CKI915883 CAM915883 BQQ915883 BGU915883 AWY915883 ANC915883 ADG915883 TK915883 JO915883 S915883 WWA850347 WME850347 WCI850347 VSM850347 VIQ850347 UYU850347 UOY850347 UFC850347 TVG850347 TLK850347 TBO850347 SRS850347 SHW850347 RYA850347 ROE850347 REI850347 QUM850347 QKQ850347 QAU850347 PQY850347 PHC850347 OXG850347 ONK850347 ODO850347 NTS850347 NJW850347 NAA850347 MQE850347 MGI850347 LWM850347 LMQ850347 LCU850347 KSY850347 KJC850347 JZG850347 JPK850347 JFO850347 IVS850347 ILW850347 ICA850347 HSE850347 HII850347 GYM850347 GOQ850347 GEU850347 FUY850347 FLC850347 FBG850347 ERK850347 EHO850347 DXS850347 DNW850347 DEA850347 CUE850347 CKI850347 CAM850347 BQQ850347 BGU850347 AWY850347 ANC850347 ADG850347 TK850347 JO850347 S850347 WWA784811 WME784811 WCI784811 VSM784811 VIQ784811 UYU784811 UOY784811 UFC784811 TVG784811 TLK784811 TBO784811 SRS784811 SHW784811 RYA784811 ROE784811 REI784811 QUM784811 QKQ784811 QAU784811 PQY784811 PHC784811 OXG784811 ONK784811 ODO784811 NTS784811 NJW784811 NAA784811 MQE784811 MGI784811 LWM784811 LMQ784811 LCU784811 KSY784811 KJC784811 JZG784811 JPK784811 JFO784811 IVS784811 ILW784811 ICA784811 HSE784811 HII784811 GYM784811 GOQ784811 GEU784811 FUY784811 FLC784811 FBG784811 ERK784811 EHO784811 DXS784811 DNW784811 DEA784811 CUE784811 CKI784811 CAM784811 BQQ784811 BGU784811 AWY784811 ANC784811 ADG784811 TK784811 JO784811 S784811 WWA719275 WME719275 WCI719275 VSM719275 VIQ719275 UYU719275 UOY719275 UFC719275 TVG719275 TLK719275 TBO719275 SRS719275 SHW719275 RYA719275 ROE719275 REI719275 QUM719275 QKQ719275 QAU719275 PQY719275 PHC719275 OXG719275 ONK719275 ODO719275 NTS719275 NJW719275 NAA719275 MQE719275 MGI719275 LWM719275 LMQ719275 LCU719275 KSY719275 KJC719275 JZG719275 JPK719275 JFO719275 IVS719275 ILW719275 ICA719275 HSE719275 HII719275 GYM719275 GOQ719275 GEU719275 FUY719275 FLC719275 FBG719275 ERK719275 EHO719275 DXS719275 DNW719275 DEA719275 CUE719275 CKI719275 CAM719275 BQQ719275 BGU719275 AWY719275 ANC719275 ADG719275 TK719275 JO719275 S719275 WWA653739 WME653739 WCI653739 VSM653739 VIQ653739 UYU653739 UOY653739 UFC653739 TVG653739 TLK653739 TBO653739 SRS653739 SHW653739 RYA653739 ROE653739 REI653739 QUM653739 QKQ653739 QAU653739 PQY653739 PHC653739 OXG653739 ONK653739 ODO653739 NTS653739 NJW653739 NAA653739 MQE653739 MGI653739 LWM653739 LMQ653739 LCU653739 KSY653739 KJC653739 JZG653739 JPK653739 JFO653739 IVS653739 ILW653739 ICA653739 HSE653739 HII653739 GYM653739 GOQ653739 GEU653739 FUY653739 FLC653739 FBG653739 ERK653739 EHO653739 DXS653739 DNW653739 DEA653739 CUE653739 CKI653739 CAM653739 BQQ653739 BGU653739 AWY653739 ANC653739 ADG653739 TK653739 JO653739 S653739 WWA588203 WME588203 WCI588203 VSM588203 VIQ588203 UYU588203 UOY588203 UFC588203 TVG588203 TLK588203 TBO588203 SRS588203 SHW588203 RYA588203 ROE588203 REI588203 QUM588203 QKQ588203 QAU588203 PQY588203 PHC588203 OXG588203 ONK588203 ODO588203 NTS588203 NJW588203 NAA588203 MQE588203 MGI588203 LWM588203 LMQ588203 LCU588203 KSY588203 KJC588203 JZG588203 JPK588203 JFO588203 IVS588203 ILW588203 ICA588203 HSE588203 HII588203 GYM588203 GOQ588203 GEU588203 FUY588203 FLC588203 FBG588203 ERK588203 EHO588203 DXS588203 DNW588203 DEA588203 CUE588203 CKI588203 CAM588203 BQQ588203 BGU588203 AWY588203 ANC588203 ADG588203 TK588203 JO588203 S588203 WWA522667 WME522667 WCI522667 VSM522667 VIQ522667 UYU522667 UOY522667 UFC522667 TVG522667 TLK522667 TBO522667 SRS522667 SHW522667 RYA522667 ROE522667 REI522667 QUM522667 QKQ522667 QAU522667 PQY522667 PHC522667 OXG522667 ONK522667 ODO522667 NTS522667 NJW522667 NAA522667 MQE522667 MGI522667 LWM522667 LMQ522667 LCU522667 KSY522667 KJC522667 JZG522667 JPK522667 JFO522667 IVS522667 ILW522667 ICA522667 HSE522667 HII522667 GYM522667 GOQ522667 GEU522667 FUY522667 FLC522667 FBG522667 ERK522667 EHO522667 DXS522667 DNW522667 DEA522667 CUE522667 CKI522667 CAM522667 BQQ522667 BGU522667 AWY522667 ANC522667 ADG522667 TK522667 JO522667 S522667 WWA457131 WME457131 WCI457131 VSM457131 VIQ457131 UYU457131 UOY457131 UFC457131 TVG457131 TLK457131 TBO457131 SRS457131 SHW457131 RYA457131 ROE457131 REI457131 QUM457131 QKQ457131 QAU457131 PQY457131 PHC457131 OXG457131 ONK457131 ODO457131 NTS457131 NJW457131 NAA457131 MQE457131 MGI457131 LWM457131 LMQ457131 LCU457131 KSY457131 KJC457131 JZG457131 JPK457131 JFO457131 IVS457131 ILW457131 ICA457131 HSE457131 HII457131 GYM457131 GOQ457131 GEU457131 FUY457131 FLC457131 FBG457131 ERK457131 EHO457131 DXS457131 DNW457131 DEA457131 CUE457131 CKI457131 CAM457131 BQQ457131 BGU457131 AWY457131 ANC457131 ADG457131 TK457131 JO457131 S457131 WWA391595 WME391595 WCI391595 VSM391595 VIQ391595 UYU391595 UOY391595 UFC391595 TVG391595 TLK391595 TBO391595 SRS391595 SHW391595 RYA391595 ROE391595 REI391595 QUM391595 QKQ391595 QAU391595 PQY391595 PHC391595 OXG391595 ONK391595 ODO391595 NTS391595 NJW391595 NAA391595 MQE391595 MGI391595 LWM391595 LMQ391595 LCU391595 KSY391595 KJC391595 JZG391595 JPK391595 JFO391595 IVS391595 ILW391595 ICA391595 HSE391595 HII391595 GYM391595 GOQ391595 GEU391595 FUY391595 FLC391595 FBG391595 ERK391595 EHO391595 DXS391595 DNW391595 DEA391595 CUE391595 CKI391595 CAM391595 BQQ391595 BGU391595 AWY391595 ANC391595 ADG391595 TK391595 JO391595 S391595 WWA326059 WME326059 WCI326059 VSM326059 VIQ326059 UYU326059 UOY326059 UFC326059 TVG326059 TLK326059 TBO326059 SRS326059 SHW326059 RYA326059 ROE326059 REI326059 QUM326059 QKQ326059 QAU326059 PQY326059 PHC326059 OXG326059 ONK326059 ODO326059 NTS326059 NJW326059 NAA326059 MQE326059 MGI326059 LWM326059 LMQ326059 LCU326059 KSY326059 KJC326059 JZG326059 JPK326059 JFO326059 IVS326059 ILW326059 ICA326059 HSE326059 HII326059 GYM326059 GOQ326059 GEU326059 FUY326059 FLC326059 FBG326059 ERK326059 EHO326059 DXS326059 DNW326059 DEA326059 CUE326059 CKI326059 CAM326059 BQQ326059 BGU326059 AWY326059 ANC326059 ADG326059 TK326059 JO326059 S326059 WWA260523 WME260523 WCI260523 VSM260523 VIQ260523 UYU260523 UOY260523 UFC260523 TVG260523 TLK260523 TBO260523 SRS260523 SHW260523 RYA260523 ROE260523 REI260523 QUM260523 QKQ260523 QAU260523 PQY260523 PHC260523 OXG260523 ONK260523 ODO260523 NTS260523 NJW260523 NAA260523 MQE260523 MGI260523 LWM260523 LMQ260523 LCU260523 KSY260523 KJC260523 JZG260523 JPK260523 JFO260523 IVS260523 ILW260523 ICA260523 HSE260523 HII260523 GYM260523 GOQ260523 GEU260523 FUY260523 FLC260523 FBG260523 ERK260523 EHO260523 DXS260523 DNW260523 DEA260523 CUE260523 CKI260523 CAM260523 BQQ260523 BGU260523 AWY260523 ANC260523 ADG260523 TK260523 JO260523 S260523 WWA194987 WME194987 WCI194987 VSM194987 VIQ194987 UYU194987 UOY194987 UFC194987 TVG194987 TLK194987 TBO194987 SRS194987 SHW194987 RYA194987 ROE194987 REI194987 QUM194987 QKQ194987 QAU194987 PQY194987 PHC194987 OXG194987 ONK194987 ODO194987 NTS194987 NJW194987 NAA194987 MQE194987 MGI194987 LWM194987 LMQ194987 LCU194987 KSY194987 KJC194987 JZG194987 JPK194987 JFO194987 IVS194987 ILW194987 ICA194987 HSE194987 HII194987 GYM194987 GOQ194987 GEU194987 FUY194987 FLC194987 FBG194987 ERK194987 EHO194987 DXS194987 DNW194987 DEA194987 CUE194987 CKI194987 CAM194987 BQQ194987 BGU194987 AWY194987 ANC194987 ADG194987 TK194987 JO194987 S194987 WWA129451 WME129451 WCI129451 VSM129451 VIQ129451 UYU129451 UOY129451 UFC129451 TVG129451 TLK129451 TBO129451 SRS129451 SHW129451 RYA129451 ROE129451 REI129451 QUM129451 QKQ129451 QAU129451 PQY129451 PHC129451 OXG129451 ONK129451 ODO129451 NTS129451 NJW129451 NAA129451 MQE129451 MGI129451 LWM129451 LMQ129451 LCU129451 KSY129451 KJC129451 JZG129451 JPK129451 JFO129451 IVS129451 ILW129451 ICA129451 HSE129451 HII129451 GYM129451 GOQ129451 GEU129451 FUY129451 FLC129451 FBG129451 ERK129451 EHO129451 DXS129451 DNW129451 DEA129451 CUE129451 CKI129451 CAM129451 BQQ129451 BGU129451 AWY129451 ANC129451 ADG129451 TK129451 JO129451 S129451 WWA63915 WME63915 WCI63915 VSM63915 VIQ63915 UYU63915 UOY63915 UFC63915 TVG63915 TLK63915 TBO63915 SRS63915 SHW63915 RYA63915 ROE63915 REI63915 QUM63915 QKQ63915 QAU63915 PQY63915 PHC63915 OXG63915 ONK63915 ODO63915 NTS63915 NJW63915 NAA63915 MQE63915 MGI63915 LWM63915 LMQ63915 LCU63915 KSY63915 KJC63915 JZG63915 JPK63915 JFO63915 IVS63915 ILW63915 ICA63915 HSE63915 HII63915 GYM63915 GOQ63915 GEU63915 FUY63915 FLC63915 FBG63915 ERK63915 EHO63915 DXS63915 DNW63915 DEA63915 CUE63915 CKI63915 CAM63915 BQQ63915 BGU63915 AWY63915 ANC63915 ADG63915 TK63915 JO63915 S63915 WWA981421 WME981421 WCI981421 VSM981421 VIQ981421 UYU981421 UOY981421 UFC981421 TVG981421 TLK981421 TBO981421 SRS981421 SHW981421 RYA981421 ROE981421 REI981421 QUM981421 QKQ981421 QAU981421 PQY981421 PHC981421 OXG981421 ONK981421 ODO981421 NTS981421 NJW981421 NAA981421 MQE981421 MGI981421 LWM981421 LMQ981421 LCU981421 KSY981421 KJC981421 JZG981421 JPK981421 JFO981421 IVS981421 ILW981421 ICA981421 HSE981421 HII981421 GYM981421 GOQ981421 GEU981421 FUY981421 FLC981421 FBG981421 ERK981421 EHO981421 DXS981421 DNW981421 DEA981421 CUE981421 CKI981421 CAM981421 BQQ981421 BGU981421 AWY981421 ANC981421 ADG981421 TK981421 JO981421 S981421 WWA915885 WME915885 WCI915885 VSM915885 VIQ915885 UYU915885 UOY915885 UFC915885 TVG915885 TLK915885 TBO915885 SRS915885 SHW915885 RYA915885 ROE915885 REI915885 QUM915885 QKQ915885 QAU915885 PQY915885 PHC915885 OXG915885 ONK915885 ODO915885 NTS915885 NJW915885 NAA915885 MQE915885 MGI915885 LWM915885 LMQ915885 LCU915885 KSY915885 KJC915885 JZG915885 JPK915885 JFO915885 IVS915885 ILW915885 ICA915885 HSE915885 HII915885 GYM915885 GOQ915885 GEU915885 FUY915885 FLC915885 FBG915885 ERK915885 EHO915885 DXS915885 DNW915885 DEA915885 CUE915885 CKI915885 CAM915885 BQQ915885 BGU915885 AWY915885 ANC915885 ADG915885 TK915885 JO915885 S915885 WWA850349 WME850349 WCI850349 VSM850349 VIQ850349 UYU850349 UOY850349 UFC850349 TVG850349 TLK850349 TBO850349 SRS850349 SHW850349 RYA850349 ROE850349 REI850349 QUM850349 QKQ850349 QAU850349 PQY850349 PHC850349 OXG850349 ONK850349 ODO850349 NTS850349 NJW850349 NAA850349 MQE850349 MGI850349 LWM850349 LMQ850349 LCU850349 KSY850349 KJC850349 JZG850349 JPK850349 JFO850349 IVS850349 ILW850349 ICA850349 HSE850349 HII850349 GYM850349 GOQ850349 GEU850349 FUY850349 FLC850349 FBG850349 ERK850349 EHO850349 DXS850349 DNW850349 DEA850349 CUE850349 CKI850349 CAM850349 BQQ850349 BGU850349 AWY850349 ANC850349 ADG850349 TK850349 JO850349 S850349 WWA784813 WME784813 WCI784813 VSM784813 VIQ784813 UYU784813 UOY784813 UFC784813 TVG784813 TLK784813 TBO784813 SRS784813 SHW784813 RYA784813 ROE784813 REI784813 QUM784813 QKQ784813 QAU784813 PQY784813 PHC784813 OXG784813 ONK784813 ODO784813 NTS784813 NJW784813 NAA784813 MQE784813 MGI784813 LWM784813 LMQ784813 LCU784813 KSY784813 KJC784813 JZG784813 JPK784813 JFO784813 IVS784813 ILW784813 ICA784813 HSE784813 HII784813 GYM784813 GOQ784813 GEU784813 FUY784813 FLC784813 FBG784813 ERK784813 EHO784813 DXS784813 DNW784813 DEA784813 CUE784813 CKI784813 CAM784813 BQQ784813 BGU784813 AWY784813 ANC784813 ADG784813 TK784813 JO784813 S784813 WWA719277 WME719277 WCI719277 VSM719277 VIQ719277 UYU719277 UOY719277 UFC719277 TVG719277 TLK719277 TBO719277 SRS719277 SHW719277 RYA719277 ROE719277 REI719277 QUM719277 QKQ719277 QAU719277 PQY719277 PHC719277 OXG719277 ONK719277 ODO719277 NTS719277 NJW719277 NAA719277 MQE719277 MGI719277 LWM719277 LMQ719277 LCU719277 KSY719277 KJC719277 JZG719277 JPK719277 JFO719277 IVS719277 ILW719277 ICA719277 HSE719277 HII719277 GYM719277 GOQ719277 GEU719277 FUY719277 FLC719277 FBG719277 ERK719277 EHO719277 DXS719277 DNW719277 DEA719277 CUE719277 CKI719277 CAM719277 BQQ719277 BGU719277 AWY719277 ANC719277 ADG719277 TK719277 JO719277 S719277 WWA653741 WME653741 WCI653741 VSM653741 VIQ653741 UYU653741 UOY653741 UFC653741 TVG653741 TLK653741 TBO653741 SRS653741 SHW653741 RYA653741 ROE653741 REI653741 QUM653741 QKQ653741 QAU653741 PQY653741 PHC653741 OXG653741 ONK653741 ODO653741 NTS653741 NJW653741 NAA653741 MQE653741 MGI653741 LWM653741 LMQ653741 LCU653741 KSY653741 KJC653741 JZG653741 JPK653741 JFO653741 IVS653741 ILW653741 ICA653741 HSE653741 HII653741 GYM653741 GOQ653741 GEU653741 FUY653741 FLC653741 FBG653741 ERK653741 EHO653741 DXS653741 DNW653741 DEA653741 CUE653741 CKI653741 CAM653741 BQQ653741 BGU653741 AWY653741 ANC653741 ADG653741 TK653741 JO653741 S653741 WWA588205 WME588205 WCI588205 VSM588205 VIQ588205 UYU588205 UOY588205 UFC588205 TVG588205 TLK588205 TBO588205 SRS588205 SHW588205 RYA588205 ROE588205 REI588205 QUM588205 QKQ588205 QAU588205 PQY588205 PHC588205 OXG588205 ONK588205 ODO588205 NTS588205 NJW588205 NAA588205 MQE588205 MGI588205 LWM588205 LMQ588205 LCU588205 KSY588205 KJC588205 JZG588205 JPK588205 JFO588205 IVS588205 ILW588205 ICA588205 HSE588205 HII588205 GYM588205 GOQ588205 GEU588205 FUY588205 FLC588205 FBG588205 ERK588205 EHO588205 DXS588205 DNW588205 DEA588205 CUE588205 CKI588205 CAM588205 BQQ588205 BGU588205 AWY588205 ANC588205 ADG588205 TK588205 JO588205 S588205 WWA522669 WME522669 WCI522669 VSM522669 VIQ522669 UYU522669 UOY522669 UFC522669 TVG522669 TLK522669 TBO522669 SRS522669 SHW522669 RYA522669 ROE522669 REI522669 QUM522669 QKQ522669 QAU522669 PQY522669 PHC522669 OXG522669 ONK522669 ODO522669 NTS522669 NJW522669 NAA522669 MQE522669 MGI522669 LWM522669 LMQ522669 LCU522669 KSY522669 KJC522669 JZG522669 JPK522669 JFO522669 IVS522669 ILW522669 ICA522669 HSE522669 HII522669 GYM522669 GOQ522669 GEU522669 FUY522669 FLC522669 FBG522669 ERK522669 EHO522669 DXS522669 DNW522669 DEA522669 CUE522669 CKI522669 CAM522669 BQQ522669 BGU522669 AWY522669 ANC522669 ADG522669 TK522669 JO522669 S522669 WWA457133 WME457133 WCI457133 VSM457133 VIQ457133 UYU457133 UOY457133 UFC457133 TVG457133 TLK457133 TBO457133 SRS457133 SHW457133 RYA457133 ROE457133 REI457133 QUM457133 QKQ457133 QAU457133 PQY457133 PHC457133 OXG457133 ONK457133 ODO457133 NTS457133 NJW457133 NAA457133 MQE457133 MGI457133 LWM457133 LMQ457133 LCU457133 KSY457133 KJC457133 JZG457133 JPK457133 JFO457133 IVS457133 ILW457133 ICA457133 HSE457133 HII457133 GYM457133 GOQ457133 GEU457133 FUY457133 FLC457133 FBG457133 ERK457133 EHO457133 DXS457133 DNW457133 DEA457133 CUE457133 CKI457133 CAM457133 BQQ457133 BGU457133 AWY457133 ANC457133 ADG457133 TK457133 JO457133 S457133 WWA391597 WME391597 WCI391597 VSM391597 VIQ391597 UYU391597 UOY391597 UFC391597 TVG391597 TLK391597 TBO391597 SRS391597 SHW391597 RYA391597 ROE391597 REI391597 QUM391597 QKQ391597 QAU391597 PQY391597 PHC391597 OXG391597 ONK391597 ODO391597 NTS391597 NJW391597 NAA391597 MQE391597 MGI391597 LWM391597 LMQ391597 LCU391597 KSY391597 KJC391597 JZG391597 JPK391597 JFO391597 IVS391597 ILW391597 ICA391597 HSE391597 HII391597 GYM391597 GOQ391597 GEU391597 FUY391597 FLC391597 FBG391597 ERK391597 EHO391597 DXS391597 DNW391597 DEA391597 CUE391597 CKI391597 CAM391597 BQQ391597 BGU391597 AWY391597 ANC391597 ADG391597 TK391597 JO391597 S391597 WWA326061 WME326061 WCI326061 VSM326061 VIQ326061 UYU326061 UOY326061 UFC326061 TVG326061 TLK326061 TBO326061 SRS326061 SHW326061 RYA326061 ROE326061 REI326061 QUM326061 QKQ326061 QAU326061 PQY326061 PHC326061 OXG326061 ONK326061 ODO326061 NTS326061 NJW326061 NAA326061 MQE326061 MGI326061 LWM326061 LMQ326061 LCU326061 KSY326061 KJC326061 JZG326061 JPK326061 JFO326061 IVS326061 ILW326061 ICA326061 HSE326061 HII326061 GYM326061 GOQ326061 GEU326061 FUY326061 FLC326061 FBG326061 ERK326061 EHO326061 DXS326061 DNW326061 DEA326061 CUE326061 CKI326061 CAM326061 BQQ326061 BGU326061 AWY326061 ANC326061 ADG326061 TK326061 JO326061 S326061 WWA260525 WME260525 WCI260525 VSM260525 VIQ260525 UYU260525 UOY260525 UFC260525 TVG260525 TLK260525 TBO260525 SRS260525 SHW260525 RYA260525 ROE260525 REI260525 QUM260525 QKQ260525 QAU260525 PQY260525 PHC260525 OXG260525 ONK260525 ODO260525 NTS260525 NJW260525 NAA260525 MQE260525 MGI260525 LWM260525 LMQ260525 LCU260525 KSY260525 KJC260525 JZG260525 JPK260525 JFO260525 IVS260525 ILW260525 ICA260525 HSE260525 HII260525 GYM260525 GOQ260525 GEU260525 FUY260525 FLC260525 FBG260525 ERK260525 EHO260525 DXS260525 DNW260525 DEA260525 CUE260525 CKI260525 CAM260525 BQQ260525 BGU260525 AWY260525 ANC260525 ADG260525 TK260525 JO260525 S260525 WWA194989 WME194989 WCI194989 VSM194989 VIQ194989 UYU194989 UOY194989 UFC194989 TVG194989 TLK194989 TBO194989 SRS194989 SHW194989 RYA194989 ROE194989 REI194989 QUM194989 QKQ194989 QAU194989 PQY194989 PHC194989 OXG194989 ONK194989 ODO194989 NTS194989 NJW194989 NAA194989 MQE194989 MGI194989 LWM194989 LMQ194989 LCU194989 KSY194989 KJC194989 JZG194989 JPK194989 JFO194989 IVS194989 ILW194989 ICA194989 HSE194989 HII194989 GYM194989 GOQ194989 GEU194989 FUY194989 FLC194989 FBG194989 ERK194989 EHO194989 DXS194989 DNW194989 DEA194989 CUE194989 CKI194989 CAM194989 BQQ194989 BGU194989 AWY194989 ANC194989 ADG194989 TK194989 JO194989 S194989 WWA129453 WME129453 WCI129453 VSM129453 VIQ129453 UYU129453 UOY129453 UFC129453 TVG129453 TLK129453 TBO129453 SRS129453 SHW129453 RYA129453 ROE129453 REI129453 QUM129453 QKQ129453 QAU129453 PQY129453 PHC129453 OXG129453 ONK129453 ODO129453 NTS129453 NJW129453 NAA129453 MQE129453 MGI129453 LWM129453 LMQ129453 LCU129453 KSY129453 KJC129453 JZG129453 JPK129453 JFO129453 IVS129453 ILW129453 ICA129453 HSE129453 HII129453 GYM129453 GOQ129453 GEU129453 FUY129453 FLC129453 FBG129453 ERK129453 EHO129453 DXS129453 DNW129453 DEA129453 CUE129453 CKI129453 CAM129453 BQQ129453 BGU129453 AWY129453 ANC129453 ADG129453 TK129453 JO129453 S129453 WWA63917 WME63917 WCI63917 VSM63917 VIQ63917 UYU63917 UOY63917 UFC63917 TVG63917 TLK63917 TBO63917 SRS63917 SHW63917 RYA63917 ROE63917 REI63917 QUM63917 QKQ63917 QAU63917 PQY63917 PHC63917 OXG63917 ONK63917 ODO63917 NTS63917 NJW63917 NAA63917 MQE63917 MGI63917 LWM63917 LMQ63917 LCU63917 KSY63917 KJC63917 JZG63917 JPK63917 JFO63917 IVS63917 ILW63917 ICA63917 HSE63917 HII63917 GYM63917 GOQ63917 GEU63917 FUY63917 FLC63917 FBG63917 ERK63917 EHO63917 DXS63917 DNW63917 DEA63917 CUE63917 CKI63917 CAM63917 BQQ63917 BGU63917 AWY63917 ANC63917 ADG63917 TK63917 JO63917 S63917 WWA981413 WME981413 WCI981413 VSM981413 VIQ981413 UYU981413 UOY981413 UFC981413 TVG981413 TLK981413 TBO981413 SRS981413 SHW981413 RYA981413 ROE981413 REI981413 QUM981413 QKQ981413 QAU981413 PQY981413 PHC981413 OXG981413 ONK981413 ODO981413 NTS981413 NJW981413 NAA981413 MQE981413 MGI981413 LWM981413 LMQ981413 LCU981413 KSY981413 KJC981413 JZG981413 JPK981413 JFO981413 IVS981413 ILW981413 ICA981413 HSE981413 HII981413 GYM981413 GOQ981413 GEU981413 FUY981413 FLC981413 FBG981413 ERK981413 EHO981413 DXS981413 DNW981413 DEA981413 CUE981413 CKI981413 CAM981413 BQQ981413 BGU981413 AWY981413 ANC981413 ADG981413 TK981413 JO981413 S981413 WWA915877 WME915877 WCI915877 VSM915877 VIQ915877 UYU915877 UOY915877 UFC915877 TVG915877 TLK915877 TBO915877 SRS915877 SHW915877 RYA915877 ROE915877 REI915877 QUM915877 QKQ915877 QAU915877 PQY915877 PHC915877 OXG915877 ONK915877 ODO915877 NTS915877 NJW915877 NAA915877 MQE915877 MGI915877 LWM915877 LMQ915877 LCU915877 KSY915877 KJC915877 JZG915877 JPK915877 JFO915877 IVS915877 ILW915877 ICA915877 HSE915877 HII915877 GYM915877 GOQ915877 GEU915877 FUY915877 FLC915877 FBG915877 ERK915877 EHO915877 DXS915877 DNW915877 DEA915877 CUE915877 CKI915877 CAM915877 BQQ915877 BGU915877 AWY915877 ANC915877 ADG915877 TK915877 JO915877 S915877 WWA850341 WME850341 WCI850341 VSM850341 VIQ850341 UYU850341 UOY850341 UFC850341 TVG850341 TLK850341 TBO850341 SRS850341 SHW850341 RYA850341 ROE850341 REI850341 QUM850341 QKQ850341 QAU850341 PQY850341 PHC850341 OXG850341 ONK850341 ODO850341 NTS850341 NJW850341 NAA850341 MQE850341 MGI850341 LWM850341 LMQ850341 LCU850341 KSY850341 KJC850341 JZG850341 JPK850341 JFO850341 IVS850341 ILW850341 ICA850341 HSE850341 HII850341 GYM850341 GOQ850341 GEU850341 FUY850341 FLC850341 FBG850341 ERK850341 EHO850341 DXS850341 DNW850341 DEA850341 CUE850341 CKI850341 CAM850341 BQQ850341 BGU850341 AWY850341 ANC850341 ADG850341 TK850341 JO850341 S850341 WWA784805 WME784805 WCI784805 VSM784805 VIQ784805 UYU784805 UOY784805 UFC784805 TVG784805 TLK784805 TBO784805 SRS784805 SHW784805 RYA784805 ROE784805 REI784805 QUM784805 QKQ784805 QAU784805 PQY784805 PHC784805 OXG784805 ONK784805 ODO784805 NTS784805 NJW784805 NAA784805 MQE784805 MGI784805 LWM784805 LMQ784805 LCU784805 KSY784805 KJC784805 JZG784805 JPK784805 JFO784805 IVS784805 ILW784805 ICA784805 HSE784805 HII784805 GYM784805 GOQ784805 GEU784805 FUY784805 FLC784805 FBG784805 ERK784805 EHO784805 DXS784805 DNW784805 DEA784805 CUE784805 CKI784805 CAM784805 BQQ784805 BGU784805 AWY784805 ANC784805 ADG784805 TK784805 JO784805 S784805 WWA719269 WME719269 WCI719269 VSM719269 VIQ719269 UYU719269 UOY719269 UFC719269 TVG719269 TLK719269 TBO719269 SRS719269 SHW719269 RYA719269 ROE719269 REI719269 QUM719269 QKQ719269 QAU719269 PQY719269 PHC719269 OXG719269 ONK719269 ODO719269 NTS719269 NJW719269 NAA719269 MQE719269 MGI719269 LWM719269 LMQ719269 LCU719269 KSY719269 KJC719269 JZG719269 JPK719269 JFO719269 IVS719269 ILW719269 ICA719269 HSE719269 HII719269 GYM719269 GOQ719269 GEU719269 FUY719269 FLC719269 FBG719269 ERK719269 EHO719269 DXS719269 DNW719269 DEA719269 CUE719269 CKI719269 CAM719269 BQQ719269 BGU719269 AWY719269 ANC719269 ADG719269 TK719269 JO719269 S719269 WWA653733 WME653733 WCI653733 VSM653733 VIQ653733 UYU653733 UOY653733 UFC653733 TVG653733 TLK653733 TBO653733 SRS653733 SHW653733 RYA653733 ROE653733 REI653733 QUM653733 QKQ653733 QAU653733 PQY653733 PHC653733 OXG653733 ONK653733 ODO653733 NTS653733 NJW653733 NAA653733 MQE653733 MGI653733 LWM653733 LMQ653733 LCU653733 KSY653733 KJC653733 JZG653733 JPK653733 JFO653733 IVS653733 ILW653733 ICA653733 HSE653733 HII653733 GYM653733 GOQ653733 GEU653733 FUY653733 FLC653733 FBG653733 ERK653733 EHO653733 DXS653733 DNW653733 DEA653733 CUE653733 CKI653733 CAM653733 BQQ653733 BGU653733 AWY653733 ANC653733 ADG653733 TK653733 JO653733 S653733 WWA588197 WME588197 WCI588197 VSM588197 VIQ588197 UYU588197 UOY588197 UFC588197 TVG588197 TLK588197 TBO588197 SRS588197 SHW588197 RYA588197 ROE588197 REI588197 QUM588197 QKQ588197 QAU588197 PQY588197 PHC588197 OXG588197 ONK588197 ODO588197 NTS588197 NJW588197 NAA588197 MQE588197 MGI588197 LWM588197 LMQ588197 LCU588197 KSY588197 KJC588197 JZG588197 JPK588197 JFO588197 IVS588197 ILW588197 ICA588197 HSE588197 HII588197 GYM588197 GOQ588197 GEU588197 FUY588197 FLC588197 FBG588197 ERK588197 EHO588197 DXS588197 DNW588197 DEA588197 CUE588197 CKI588197 CAM588197 BQQ588197 BGU588197 AWY588197 ANC588197 ADG588197 TK588197 JO588197 S588197 WWA522661 WME522661 WCI522661 VSM522661 VIQ522661 UYU522661 UOY522661 UFC522661 TVG522661 TLK522661 TBO522661 SRS522661 SHW522661 RYA522661 ROE522661 REI522661 QUM522661 QKQ522661 QAU522661 PQY522661 PHC522661 OXG522661 ONK522661 ODO522661 NTS522661 NJW522661 NAA522661 MQE522661 MGI522661 LWM522661 LMQ522661 LCU522661 KSY522661 KJC522661 JZG522661 JPK522661 JFO522661 IVS522661 ILW522661 ICA522661 HSE522661 HII522661 GYM522661 GOQ522661 GEU522661 FUY522661 FLC522661 FBG522661 ERK522661 EHO522661 DXS522661 DNW522661 DEA522661 CUE522661 CKI522661 CAM522661 BQQ522661 BGU522661 AWY522661 ANC522661 ADG522661 TK522661 JO522661 S522661 WWA457125 WME457125 WCI457125 VSM457125 VIQ457125 UYU457125 UOY457125 UFC457125 TVG457125 TLK457125 TBO457125 SRS457125 SHW457125 RYA457125 ROE457125 REI457125 QUM457125 QKQ457125 QAU457125 PQY457125 PHC457125 OXG457125 ONK457125 ODO457125 NTS457125 NJW457125 NAA457125 MQE457125 MGI457125 LWM457125 LMQ457125 LCU457125 KSY457125 KJC457125 JZG457125 JPK457125 JFO457125 IVS457125 ILW457125 ICA457125 HSE457125 HII457125 GYM457125 GOQ457125 GEU457125 FUY457125 FLC457125 FBG457125 ERK457125 EHO457125 DXS457125 DNW457125 DEA457125 CUE457125 CKI457125 CAM457125 BQQ457125 BGU457125 AWY457125 ANC457125 ADG457125 TK457125 JO457125 S457125 WWA391589 WME391589 WCI391589 VSM391589 VIQ391589 UYU391589 UOY391589 UFC391589 TVG391589 TLK391589 TBO391589 SRS391589 SHW391589 RYA391589 ROE391589 REI391589 QUM391589 QKQ391589 QAU391589 PQY391589 PHC391589 OXG391589 ONK391589 ODO391589 NTS391589 NJW391589 NAA391589 MQE391589 MGI391589 LWM391589 LMQ391589 LCU391589 KSY391589 KJC391589 JZG391589 JPK391589 JFO391589 IVS391589 ILW391589 ICA391589 HSE391589 HII391589 GYM391589 GOQ391589 GEU391589 FUY391589 FLC391589 FBG391589 ERK391589 EHO391589 DXS391589 DNW391589 DEA391589 CUE391589 CKI391589 CAM391589 BQQ391589 BGU391589 AWY391589 ANC391589 ADG391589 TK391589 JO391589 S391589 WWA326053 WME326053 WCI326053 VSM326053 VIQ326053 UYU326053 UOY326053 UFC326053 TVG326053 TLK326053 TBO326053 SRS326053 SHW326053 RYA326053 ROE326053 REI326053 QUM326053 QKQ326053 QAU326053 PQY326053 PHC326053 OXG326053 ONK326053 ODO326053 NTS326053 NJW326053 NAA326053 MQE326053 MGI326053 LWM326053 LMQ326053 LCU326053 KSY326053 KJC326053 JZG326053 JPK326053 JFO326053 IVS326053 ILW326053 ICA326053 HSE326053 HII326053 GYM326053 GOQ326053 GEU326053 FUY326053 FLC326053 FBG326053 ERK326053 EHO326053 DXS326053 DNW326053 DEA326053 CUE326053 CKI326053 CAM326053 BQQ326053 BGU326053 AWY326053 ANC326053 ADG326053 TK326053 JO326053 S326053 WWA260517 WME260517 WCI260517 VSM260517 VIQ260517 UYU260517 UOY260517 UFC260517 TVG260517 TLK260517 TBO260517 SRS260517 SHW260517 RYA260517 ROE260517 REI260517 QUM260517 QKQ260517 QAU260517 PQY260517 PHC260517 OXG260517 ONK260517 ODO260517 NTS260517 NJW260517 NAA260517 MQE260517 MGI260517 LWM260517 LMQ260517 LCU260517 KSY260517 KJC260517 JZG260517 JPK260517 JFO260517 IVS260517 ILW260517 ICA260517 HSE260517 HII260517 GYM260517 GOQ260517 GEU260517 FUY260517 FLC260517 FBG260517 ERK260517 EHO260517 DXS260517 DNW260517 DEA260517 CUE260517 CKI260517 CAM260517 BQQ260517 BGU260517 AWY260517 ANC260517 ADG260517 TK260517 JO260517 S260517 WWA194981 WME194981 WCI194981 VSM194981 VIQ194981 UYU194981 UOY194981 UFC194981 TVG194981 TLK194981 TBO194981 SRS194981 SHW194981 RYA194981 ROE194981 REI194981 QUM194981 QKQ194981 QAU194981 PQY194981 PHC194981 OXG194981 ONK194981 ODO194981 NTS194981 NJW194981 NAA194981 MQE194981 MGI194981 LWM194981 LMQ194981 LCU194981 KSY194981 KJC194981 JZG194981 JPK194981 JFO194981 IVS194981 ILW194981 ICA194981 HSE194981 HII194981 GYM194981 GOQ194981 GEU194981 FUY194981 FLC194981 FBG194981 ERK194981 EHO194981 DXS194981 DNW194981 DEA194981 CUE194981 CKI194981 CAM194981 BQQ194981 BGU194981 AWY194981 ANC194981 ADG194981 TK194981 JO194981 S194981 WWA129445 WME129445 WCI129445 VSM129445 VIQ129445 UYU129445 UOY129445 UFC129445 TVG129445 TLK129445 TBO129445 SRS129445 SHW129445 RYA129445 ROE129445 REI129445 QUM129445 QKQ129445 QAU129445 PQY129445 PHC129445 OXG129445 ONK129445 ODO129445 NTS129445 NJW129445 NAA129445 MQE129445 MGI129445 LWM129445 LMQ129445 LCU129445 KSY129445 KJC129445 JZG129445 JPK129445 JFO129445 IVS129445 ILW129445 ICA129445 HSE129445 HII129445 GYM129445 GOQ129445 GEU129445 FUY129445 FLC129445 FBG129445 ERK129445 EHO129445 DXS129445 DNW129445 DEA129445 CUE129445 CKI129445 CAM129445 BQQ129445 BGU129445 AWY129445 ANC129445 ADG129445 TK129445 JO129445 S129445 WWA63909 WME63909 WCI63909 VSM63909 VIQ63909 UYU63909 UOY63909 UFC63909 TVG63909 TLK63909 TBO63909 SRS63909 SHW63909 RYA63909 ROE63909 REI63909 QUM63909 QKQ63909 QAU63909 PQY63909 PHC63909 OXG63909 ONK63909 ODO63909 NTS63909 NJW63909 NAA63909 MQE63909 MGI63909 LWM63909 LMQ63909 LCU63909 KSY63909 KJC63909 JZG63909 JPK63909 JFO63909 IVS63909 ILW63909 ICA63909 HSE63909 HII63909 GYM63909 GOQ63909 GEU63909 FUY63909 FLC63909 FBG63909 ERK63909 EHO63909 DXS63909 DNW63909 DEA63909 CUE63909 CKI63909 CAM63909 BQQ63909 BGU63909 AWY63909 ANC63909 ADG63909 TK63909 JO63909 S63909 WWA39:WWA46 WME39:WME46 WCI39:WCI46 VSM39:VSM46 VIQ39:VIQ46 UYU39:UYU46 UOY39:UOY46 UFC39:UFC46 TVG39:TVG46 TLK39:TLK46 TBO39:TBO46 SRS39:SRS46 SHW39:SHW46 RYA39:RYA46 ROE39:ROE46 REI39:REI46 QUM39:QUM46 QKQ39:QKQ46 QAU39:QAU46 PQY39:PQY46 PHC39:PHC46 OXG39:OXG46 ONK39:ONK46 ODO39:ODO46 NTS39:NTS46 NJW39:NJW46 NAA39:NAA46 MQE39:MQE46 MGI39:MGI46 LWM39:LWM46 LMQ39:LMQ46 LCU39:LCU46 KSY39:KSY46 KJC39:KJC46 JZG39:JZG46 JPK39:JPK46 JFO39:JFO46 IVS39:IVS46 ILW39:ILW46 ICA39:ICA46 HSE39:HSE46 HII39:HII46 GYM39:GYM46 GOQ39:GOQ46 GEU39:GEU46 FUY39:FUY46 FLC39:FLC46 FBG39:FBG46 ERK39:ERK46 EHO39:EHO46 DXS39:DXS46 DNW39:DNW46 DEA39:DEA46 CUE39:CUE46 CKI39:CKI46 CAM39:CAM46 BQQ39:BQQ46 BGU39:BGU46 AWY39:AWY46 ANC39:ANC46 ADG39:ADG46 TK39:TK46 JO39:JO46 WWA981434:WWA981436 WME981434:WME981436 WCI981434:WCI981436 VSM981434:VSM981436 VIQ981434:VIQ981436 UYU981434:UYU981436 UOY981434:UOY981436 UFC981434:UFC981436 TVG981434:TVG981436 TLK981434:TLK981436 TBO981434:TBO981436 SRS981434:SRS981436 SHW981434:SHW981436 RYA981434:RYA981436 ROE981434:ROE981436 REI981434:REI981436 QUM981434:QUM981436 QKQ981434:QKQ981436 QAU981434:QAU981436 PQY981434:PQY981436 PHC981434:PHC981436 OXG981434:OXG981436 ONK981434:ONK981436 ODO981434:ODO981436 NTS981434:NTS981436 NJW981434:NJW981436 NAA981434:NAA981436 MQE981434:MQE981436 MGI981434:MGI981436 LWM981434:LWM981436 LMQ981434:LMQ981436 LCU981434:LCU981436 KSY981434:KSY981436 KJC981434:KJC981436 JZG981434:JZG981436 JPK981434:JPK981436 JFO981434:JFO981436 IVS981434:IVS981436 ILW981434:ILW981436 ICA981434:ICA981436 HSE981434:HSE981436 HII981434:HII981436 GYM981434:GYM981436 GOQ981434:GOQ981436 GEU981434:GEU981436 FUY981434:FUY981436 FLC981434:FLC981436 FBG981434:FBG981436 ERK981434:ERK981436 EHO981434:EHO981436 DXS981434:DXS981436 DNW981434:DNW981436 DEA981434:DEA981436 CUE981434:CUE981436 CKI981434:CKI981436 CAM981434:CAM981436 BQQ981434:BQQ981436 BGU981434:BGU981436 AWY981434:AWY981436 ANC981434:ANC981436 ADG981434:ADG981436 TK981434:TK981436 JO981434:JO981436 S981434:S981436 WWA915898:WWA915900 WME915898:WME915900 WCI915898:WCI915900 VSM915898:VSM915900 VIQ915898:VIQ915900 UYU915898:UYU915900 UOY915898:UOY915900 UFC915898:UFC915900 TVG915898:TVG915900 TLK915898:TLK915900 TBO915898:TBO915900 SRS915898:SRS915900 SHW915898:SHW915900 RYA915898:RYA915900 ROE915898:ROE915900 REI915898:REI915900 QUM915898:QUM915900 QKQ915898:QKQ915900 QAU915898:QAU915900 PQY915898:PQY915900 PHC915898:PHC915900 OXG915898:OXG915900 ONK915898:ONK915900 ODO915898:ODO915900 NTS915898:NTS915900 NJW915898:NJW915900 NAA915898:NAA915900 MQE915898:MQE915900 MGI915898:MGI915900 LWM915898:LWM915900 LMQ915898:LMQ915900 LCU915898:LCU915900 KSY915898:KSY915900 KJC915898:KJC915900 JZG915898:JZG915900 JPK915898:JPK915900 JFO915898:JFO915900 IVS915898:IVS915900 ILW915898:ILW915900 ICA915898:ICA915900 HSE915898:HSE915900 HII915898:HII915900 GYM915898:GYM915900 GOQ915898:GOQ915900 GEU915898:GEU915900 FUY915898:FUY915900 FLC915898:FLC915900 FBG915898:FBG915900 ERK915898:ERK915900 EHO915898:EHO915900 DXS915898:DXS915900 DNW915898:DNW915900 DEA915898:DEA915900 CUE915898:CUE915900 CKI915898:CKI915900 CAM915898:CAM915900 BQQ915898:BQQ915900 BGU915898:BGU915900 AWY915898:AWY915900 ANC915898:ANC915900 ADG915898:ADG915900 TK915898:TK915900 JO915898:JO915900 S915898:S915900 WWA850362:WWA850364 WME850362:WME850364 WCI850362:WCI850364 VSM850362:VSM850364 VIQ850362:VIQ850364 UYU850362:UYU850364 UOY850362:UOY850364 UFC850362:UFC850364 TVG850362:TVG850364 TLK850362:TLK850364 TBO850362:TBO850364 SRS850362:SRS850364 SHW850362:SHW850364 RYA850362:RYA850364 ROE850362:ROE850364 REI850362:REI850364 QUM850362:QUM850364 QKQ850362:QKQ850364 QAU850362:QAU850364 PQY850362:PQY850364 PHC850362:PHC850364 OXG850362:OXG850364 ONK850362:ONK850364 ODO850362:ODO850364 NTS850362:NTS850364 NJW850362:NJW850364 NAA850362:NAA850364 MQE850362:MQE850364 MGI850362:MGI850364 LWM850362:LWM850364 LMQ850362:LMQ850364 LCU850362:LCU850364 KSY850362:KSY850364 KJC850362:KJC850364 JZG850362:JZG850364 JPK850362:JPK850364 JFO850362:JFO850364 IVS850362:IVS850364 ILW850362:ILW850364 ICA850362:ICA850364 HSE850362:HSE850364 HII850362:HII850364 GYM850362:GYM850364 GOQ850362:GOQ850364 GEU850362:GEU850364 FUY850362:FUY850364 FLC850362:FLC850364 FBG850362:FBG850364 ERK850362:ERK850364 EHO850362:EHO850364 DXS850362:DXS850364 DNW850362:DNW850364 DEA850362:DEA850364 CUE850362:CUE850364 CKI850362:CKI850364 CAM850362:CAM850364 BQQ850362:BQQ850364 BGU850362:BGU850364 AWY850362:AWY850364 ANC850362:ANC850364 ADG850362:ADG850364 TK850362:TK850364 JO850362:JO850364 S850362:S850364 WWA784826:WWA784828 WME784826:WME784828 WCI784826:WCI784828 VSM784826:VSM784828 VIQ784826:VIQ784828 UYU784826:UYU784828 UOY784826:UOY784828 UFC784826:UFC784828 TVG784826:TVG784828 TLK784826:TLK784828 TBO784826:TBO784828 SRS784826:SRS784828 SHW784826:SHW784828 RYA784826:RYA784828 ROE784826:ROE784828 REI784826:REI784828 QUM784826:QUM784828 QKQ784826:QKQ784828 QAU784826:QAU784828 PQY784826:PQY784828 PHC784826:PHC784828 OXG784826:OXG784828 ONK784826:ONK784828 ODO784826:ODO784828 NTS784826:NTS784828 NJW784826:NJW784828 NAA784826:NAA784828 MQE784826:MQE784828 MGI784826:MGI784828 LWM784826:LWM784828 LMQ784826:LMQ784828 LCU784826:LCU784828 KSY784826:KSY784828 KJC784826:KJC784828 JZG784826:JZG784828 JPK784826:JPK784828 JFO784826:JFO784828 IVS784826:IVS784828 ILW784826:ILW784828 ICA784826:ICA784828 HSE784826:HSE784828 HII784826:HII784828 GYM784826:GYM784828 GOQ784826:GOQ784828 GEU784826:GEU784828 FUY784826:FUY784828 FLC784826:FLC784828 FBG784826:FBG784828 ERK784826:ERK784828 EHO784826:EHO784828 DXS784826:DXS784828 DNW784826:DNW784828 DEA784826:DEA784828 CUE784826:CUE784828 CKI784826:CKI784828 CAM784826:CAM784828 BQQ784826:BQQ784828 BGU784826:BGU784828 AWY784826:AWY784828 ANC784826:ANC784828 ADG784826:ADG784828 TK784826:TK784828 JO784826:JO784828 S784826:S784828 WWA719290:WWA719292 WME719290:WME719292 WCI719290:WCI719292 VSM719290:VSM719292 VIQ719290:VIQ719292 UYU719290:UYU719292 UOY719290:UOY719292 UFC719290:UFC719292 TVG719290:TVG719292 TLK719290:TLK719292 TBO719290:TBO719292 SRS719290:SRS719292 SHW719290:SHW719292 RYA719290:RYA719292 ROE719290:ROE719292 REI719290:REI719292 QUM719290:QUM719292 QKQ719290:QKQ719292 QAU719290:QAU719292 PQY719290:PQY719292 PHC719290:PHC719292 OXG719290:OXG719292 ONK719290:ONK719292 ODO719290:ODO719292 NTS719290:NTS719292 NJW719290:NJW719292 NAA719290:NAA719292 MQE719290:MQE719292 MGI719290:MGI719292 LWM719290:LWM719292 LMQ719290:LMQ719292 LCU719290:LCU719292 KSY719290:KSY719292 KJC719290:KJC719292 JZG719290:JZG719292 JPK719290:JPK719292 JFO719290:JFO719292 IVS719290:IVS719292 ILW719290:ILW719292 ICA719290:ICA719292 HSE719290:HSE719292 HII719290:HII719292 GYM719290:GYM719292 GOQ719290:GOQ719292 GEU719290:GEU719292 FUY719290:FUY719292 FLC719290:FLC719292 FBG719290:FBG719292 ERK719290:ERK719292 EHO719290:EHO719292 DXS719290:DXS719292 DNW719290:DNW719292 DEA719290:DEA719292 CUE719290:CUE719292 CKI719290:CKI719292 CAM719290:CAM719292 BQQ719290:BQQ719292 BGU719290:BGU719292 AWY719290:AWY719292 ANC719290:ANC719292 ADG719290:ADG719292 TK719290:TK719292 JO719290:JO719292 S719290:S719292 WWA653754:WWA653756 WME653754:WME653756 WCI653754:WCI653756 VSM653754:VSM653756 VIQ653754:VIQ653756 UYU653754:UYU653756 UOY653754:UOY653756 UFC653754:UFC653756 TVG653754:TVG653756 TLK653754:TLK653756 TBO653754:TBO653756 SRS653754:SRS653756 SHW653754:SHW653756 RYA653754:RYA653756 ROE653754:ROE653756 REI653754:REI653756 QUM653754:QUM653756 QKQ653754:QKQ653756 QAU653754:QAU653756 PQY653754:PQY653756 PHC653754:PHC653756 OXG653754:OXG653756 ONK653754:ONK653756 ODO653754:ODO653756 NTS653754:NTS653756 NJW653754:NJW653756 NAA653754:NAA653756 MQE653754:MQE653756 MGI653754:MGI653756 LWM653754:LWM653756 LMQ653754:LMQ653756 LCU653754:LCU653756 KSY653754:KSY653756 KJC653754:KJC653756 JZG653754:JZG653756 JPK653754:JPK653756 JFO653754:JFO653756 IVS653754:IVS653756 ILW653754:ILW653756 ICA653754:ICA653756 HSE653754:HSE653756 HII653754:HII653756 GYM653754:GYM653756 GOQ653754:GOQ653756 GEU653754:GEU653756 FUY653754:FUY653756 FLC653754:FLC653756 FBG653754:FBG653756 ERK653754:ERK653756 EHO653754:EHO653756 DXS653754:DXS653756 DNW653754:DNW653756 DEA653754:DEA653756 CUE653754:CUE653756 CKI653754:CKI653756 CAM653754:CAM653756 BQQ653754:BQQ653756 BGU653754:BGU653756 AWY653754:AWY653756 ANC653754:ANC653756 ADG653754:ADG653756 TK653754:TK653756 JO653754:JO653756 S653754:S653756 WWA588218:WWA588220 WME588218:WME588220 WCI588218:WCI588220 VSM588218:VSM588220 VIQ588218:VIQ588220 UYU588218:UYU588220 UOY588218:UOY588220 UFC588218:UFC588220 TVG588218:TVG588220 TLK588218:TLK588220 TBO588218:TBO588220 SRS588218:SRS588220 SHW588218:SHW588220 RYA588218:RYA588220 ROE588218:ROE588220 REI588218:REI588220 QUM588218:QUM588220 QKQ588218:QKQ588220 QAU588218:QAU588220 PQY588218:PQY588220 PHC588218:PHC588220 OXG588218:OXG588220 ONK588218:ONK588220 ODO588218:ODO588220 NTS588218:NTS588220 NJW588218:NJW588220 NAA588218:NAA588220 MQE588218:MQE588220 MGI588218:MGI588220 LWM588218:LWM588220 LMQ588218:LMQ588220 LCU588218:LCU588220 KSY588218:KSY588220 KJC588218:KJC588220 JZG588218:JZG588220 JPK588218:JPK588220 JFO588218:JFO588220 IVS588218:IVS588220 ILW588218:ILW588220 ICA588218:ICA588220 HSE588218:HSE588220 HII588218:HII588220 GYM588218:GYM588220 GOQ588218:GOQ588220 GEU588218:GEU588220 FUY588218:FUY588220 FLC588218:FLC588220 FBG588218:FBG588220 ERK588218:ERK588220 EHO588218:EHO588220 DXS588218:DXS588220 DNW588218:DNW588220 DEA588218:DEA588220 CUE588218:CUE588220 CKI588218:CKI588220 CAM588218:CAM588220 BQQ588218:BQQ588220 BGU588218:BGU588220 AWY588218:AWY588220 ANC588218:ANC588220 ADG588218:ADG588220 TK588218:TK588220 JO588218:JO588220 S588218:S588220 WWA522682:WWA522684 WME522682:WME522684 WCI522682:WCI522684 VSM522682:VSM522684 VIQ522682:VIQ522684 UYU522682:UYU522684 UOY522682:UOY522684 UFC522682:UFC522684 TVG522682:TVG522684 TLK522682:TLK522684 TBO522682:TBO522684 SRS522682:SRS522684 SHW522682:SHW522684 RYA522682:RYA522684 ROE522682:ROE522684 REI522682:REI522684 QUM522682:QUM522684 QKQ522682:QKQ522684 QAU522682:QAU522684 PQY522682:PQY522684 PHC522682:PHC522684 OXG522682:OXG522684 ONK522682:ONK522684 ODO522682:ODO522684 NTS522682:NTS522684 NJW522682:NJW522684 NAA522682:NAA522684 MQE522682:MQE522684 MGI522682:MGI522684 LWM522682:LWM522684 LMQ522682:LMQ522684 LCU522682:LCU522684 KSY522682:KSY522684 KJC522682:KJC522684 JZG522682:JZG522684 JPK522682:JPK522684 JFO522682:JFO522684 IVS522682:IVS522684 ILW522682:ILW522684 ICA522682:ICA522684 HSE522682:HSE522684 HII522682:HII522684 GYM522682:GYM522684 GOQ522682:GOQ522684 GEU522682:GEU522684 FUY522682:FUY522684 FLC522682:FLC522684 FBG522682:FBG522684 ERK522682:ERK522684 EHO522682:EHO522684 DXS522682:DXS522684 DNW522682:DNW522684 DEA522682:DEA522684 CUE522682:CUE522684 CKI522682:CKI522684 CAM522682:CAM522684 BQQ522682:BQQ522684 BGU522682:BGU522684 AWY522682:AWY522684 ANC522682:ANC522684 ADG522682:ADG522684 TK522682:TK522684 JO522682:JO522684 S522682:S522684 WWA457146:WWA457148 WME457146:WME457148 WCI457146:WCI457148 VSM457146:VSM457148 VIQ457146:VIQ457148 UYU457146:UYU457148 UOY457146:UOY457148 UFC457146:UFC457148 TVG457146:TVG457148 TLK457146:TLK457148 TBO457146:TBO457148 SRS457146:SRS457148 SHW457146:SHW457148 RYA457146:RYA457148 ROE457146:ROE457148 REI457146:REI457148 QUM457146:QUM457148 QKQ457146:QKQ457148 QAU457146:QAU457148 PQY457146:PQY457148 PHC457146:PHC457148 OXG457146:OXG457148 ONK457146:ONK457148 ODO457146:ODO457148 NTS457146:NTS457148 NJW457146:NJW457148 NAA457146:NAA457148 MQE457146:MQE457148 MGI457146:MGI457148 LWM457146:LWM457148 LMQ457146:LMQ457148 LCU457146:LCU457148 KSY457146:KSY457148 KJC457146:KJC457148 JZG457146:JZG457148 JPK457146:JPK457148 JFO457146:JFO457148 IVS457146:IVS457148 ILW457146:ILW457148 ICA457146:ICA457148 HSE457146:HSE457148 HII457146:HII457148 GYM457146:GYM457148 GOQ457146:GOQ457148 GEU457146:GEU457148 FUY457146:FUY457148 FLC457146:FLC457148 FBG457146:FBG457148 ERK457146:ERK457148 EHO457146:EHO457148 DXS457146:DXS457148 DNW457146:DNW457148 DEA457146:DEA457148 CUE457146:CUE457148 CKI457146:CKI457148 CAM457146:CAM457148 BQQ457146:BQQ457148 BGU457146:BGU457148 AWY457146:AWY457148 ANC457146:ANC457148 ADG457146:ADG457148 TK457146:TK457148 JO457146:JO457148 S457146:S457148 WWA391610:WWA391612 WME391610:WME391612 WCI391610:WCI391612 VSM391610:VSM391612 VIQ391610:VIQ391612 UYU391610:UYU391612 UOY391610:UOY391612 UFC391610:UFC391612 TVG391610:TVG391612 TLK391610:TLK391612 TBO391610:TBO391612 SRS391610:SRS391612 SHW391610:SHW391612 RYA391610:RYA391612 ROE391610:ROE391612 REI391610:REI391612 QUM391610:QUM391612 QKQ391610:QKQ391612 QAU391610:QAU391612 PQY391610:PQY391612 PHC391610:PHC391612 OXG391610:OXG391612 ONK391610:ONK391612 ODO391610:ODO391612 NTS391610:NTS391612 NJW391610:NJW391612 NAA391610:NAA391612 MQE391610:MQE391612 MGI391610:MGI391612 LWM391610:LWM391612 LMQ391610:LMQ391612 LCU391610:LCU391612 KSY391610:KSY391612 KJC391610:KJC391612 JZG391610:JZG391612 JPK391610:JPK391612 JFO391610:JFO391612 IVS391610:IVS391612 ILW391610:ILW391612 ICA391610:ICA391612 HSE391610:HSE391612 HII391610:HII391612 GYM391610:GYM391612 GOQ391610:GOQ391612 GEU391610:GEU391612 FUY391610:FUY391612 FLC391610:FLC391612 FBG391610:FBG391612 ERK391610:ERK391612 EHO391610:EHO391612 DXS391610:DXS391612 DNW391610:DNW391612 DEA391610:DEA391612 CUE391610:CUE391612 CKI391610:CKI391612 CAM391610:CAM391612 BQQ391610:BQQ391612 BGU391610:BGU391612 AWY391610:AWY391612 ANC391610:ANC391612 ADG391610:ADG391612 TK391610:TK391612 JO391610:JO391612 S391610:S391612 WWA326074:WWA326076 WME326074:WME326076 WCI326074:WCI326076 VSM326074:VSM326076 VIQ326074:VIQ326076 UYU326074:UYU326076 UOY326074:UOY326076 UFC326074:UFC326076 TVG326074:TVG326076 TLK326074:TLK326076 TBO326074:TBO326076 SRS326074:SRS326076 SHW326074:SHW326076 RYA326074:RYA326076 ROE326074:ROE326076 REI326074:REI326076 QUM326074:QUM326076 QKQ326074:QKQ326076 QAU326074:QAU326076 PQY326074:PQY326076 PHC326074:PHC326076 OXG326074:OXG326076 ONK326074:ONK326076 ODO326074:ODO326076 NTS326074:NTS326076 NJW326074:NJW326076 NAA326074:NAA326076 MQE326074:MQE326076 MGI326074:MGI326076 LWM326074:LWM326076 LMQ326074:LMQ326076 LCU326074:LCU326076 KSY326074:KSY326076 KJC326074:KJC326076 JZG326074:JZG326076 JPK326074:JPK326076 JFO326074:JFO326076 IVS326074:IVS326076 ILW326074:ILW326076 ICA326074:ICA326076 HSE326074:HSE326076 HII326074:HII326076 GYM326074:GYM326076 GOQ326074:GOQ326076 GEU326074:GEU326076 FUY326074:FUY326076 FLC326074:FLC326076 FBG326074:FBG326076 ERK326074:ERK326076 EHO326074:EHO326076 DXS326074:DXS326076 DNW326074:DNW326076 DEA326074:DEA326076 CUE326074:CUE326076 CKI326074:CKI326076 CAM326074:CAM326076 BQQ326074:BQQ326076 BGU326074:BGU326076 AWY326074:AWY326076 ANC326074:ANC326076 ADG326074:ADG326076 TK326074:TK326076 JO326074:JO326076 S326074:S326076 WWA260538:WWA260540 WME260538:WME260540 WCI260538:WCI260540 VSM260538:VSM260540 VIQ260538:VIQ260540 UYU260538:UYU260540 UOY260538:UOY260540 UFC260538:UFC260540 TVG260538:TVG260540 TLK260538:TLK260540 TBO260538:TBO260540 SRS260538:SRS260540 SHW260538:SHW260540 RYA260538:RYA260540 ROE260538:ROE260540 REI260538:REI260540 QUM260538:QUM260540 QKQ260538:QKQ260540 QAU260538:QAU260540 PQY260538:PQY260540 PHC260538:PHC260540 OXG260538:OXG260540 ONK260538:ONK260540 ODO260538:ODO260540 NTS260538:NTS260540 NJW260538:NJW260540 NAA260538:NAA260540 MQE260538:MQE260540 MGI260538:MGI260540 LWM260538:LWM260540 LMQ260538:LMQ260540 LCU260538:LCU260540 KSY260538:KSY260540 KJC260538:KJC260540 JZG260538:JZG260540 JPK260538:JPK260540 JFO260538:JFO260540 IVS260538:IVS260540 ILW260538:ILW260540 ICA260538:ICA260540 HSE260538:HSE260540 HII260538:HII260540 GYM260538:GYM260540 GOQ260538:GOQ260540 GEU260538:GEU260540 FUY260538:FUY260540 FLC260538:FLC260540 FBG260538:FBG260540 ERK260538:ERK260540 EHO260538:EHO260540 DXS260538:DXS260540 DNW260538:DNW260540 DEA260538:DEA260540 CUE260538:CUE260540 CKI260538:CKI260540 CAM260538:CAM260540 BQQ260538:BQQ260540 BGU260538:BGU260540 AWY260538:AWY260540 ANC260538:ANC260540 ADG260538:ADG260540 TK260538:TK260540 JO260538:JO260540 S260538:S260540 WWA195002:WWA195004 WME195002:WME195004 WCI195002:WCI195004 VSM195002:VSM195004 VIQ195002:VIQ195004 UYU195002:UYU195004 UOY195002:UOY195004 UFC195002:UFC195004 TVG195002:TVG195004 TLK195002:TLK195004 TBO195002:TBO195004 SRS195002:SRS195004 SHW195002:SHW195004 RYA195002:RYA195004 ROE195002:ROE195004 REI195002:REI195004 QUM195002:QUM195004 QKQ195002:QKQ195004 QAU195002:QAU195004 PQY195002:PQY195004 PHC195002:PHC195004 OXG195002:OXG195004 ONK195002:ONK195004 ODO195002:ODO195004 NTS195002:NTS195004 NJW195002:NJW195004 NAA195002:NAA195004 MQE195002:MQE195004 MGI195002:MGI195004 LWM195002:LWM195004 LMQ195002:LMQ195004 LCU195002:LCU195004 KSY195002:KSY195004 KJC195002:KJC195004 JZG195002:JZG195004 JPK195002:JPK195004 JFO195002:JFO195004 IVS195002:IVS195004 ILW195002:ILW195004 ICA195002:ICA195004 HSE195002:HSE195004 HII195002:HII195004 GYM195002:GYM195004 GOQ195002:GOQ195004 GEU195002:GEU195004 FUY195002:FUY195004 FLC195002:FLC195004 FBG195002:FBG195004 ERK195002:ERK195004 EHO195002:EHO195004 DXS195002:DXS195004 DNW195002:DNW195004 DEA195002:DEA195004 CUE195002:CUE195004 CKI195002:CKI195004 CAM195002:CAM195004 BQQ195002:BQQ195004 BGU195002:BGU195004 AWY195002:AWY195004 ANC195002:ANC195004 ADG195002:ADG195004 TK195002:TK195004 JO195002:JO195004 S195002:S195004 WWA129466:WWA129468 WME129466:WME129468 WCI129466:WCI129468 VSM129466:VSM129468 VIQ129466:VIQ129468 UYU129466:UYU129468 UOY129466:UOY129468 UFC129466:UFC129468 TVG129466:TVG129468 TLK129466:TLK129468 TBO129466:TBO129468 SRS129466:SRS129468 SHW129466:SHW129468 RYA129466:RYA129468 ROE129466:ROE129468 REI129466:REI129468 QUM129466:QUM129468 QKQ129466:QKQ129468 QAU129466:QAU129468 PQY129466:PQY129468 PHC129466:PHC129468 OXG129466:OXG129468 ONK129466:ONK129468 ODO129466:ODO129468 NTS129466:NTS129468 NJW129466:NJW129468 NAA129466:NAA129468 MQE129466:MQE129468 MGI129466:MGI129468 LWM129466:LWM129468 LMQ129466:LMQ129468 LCU129466:LCU129468 KSY129466:KSY129468 KJC129466:KJC129468 JZG129466:JZG129468 JPK129466:JPK129468 JFO129466:JFO129468 IVS129466:IVS129468 ILW129466:ILW129468 ICA129466:ICA129468 HSE129466:HSE129468 HII129466:HII129468 GYM129466:GYM129468 GOQ129466:GOQ129468 GEU129466:GEU129468 FUY129466:FUY129468 FLC129466:FLC129468 FBG129466:FBG129468 ERK129466:ERK129468 EHO129466:EHO129468 DXS129466:DXS129468 DNW129466:DNW129468 DEA129466:DEA129468 CUE129466:CUE129468 CKI129466:CKI129468 CAM129466:CAM129468 BQQ129466:BQQ129468 BGU129466:BGU129468 AWY129466:AWY129468 ANC129466:ANC129468 ADG129466:ADG129468 TK129466:TK129468 JO129466:JO129468 S129466:S129468 WWA63930:WWA63932 WME63930:WME63932 WCI63930:WCI63932 VSM63930:VSM63932 VIQ63930:VIQ63932 UYU63930:UYU63932 UOY63930:UOY63932 UFC63930:UFC63932 TVG63930:TVG63932 TLK63930:TLK63932 TBO63930:TBO63932 SRS63930:SRS63932 SHW63930:SHW63932 RYA63930:RYA63932 ROE63930:ROE63932 REI63930:REI63932 QUM63930:QUM63932 QKQ63930:QKQ63932 QAU63930:QAU63932 PQY63930:PQY63932 PHC63930:PHC63932 OXG63930:OXG63932 ONK63930:ONK63932 ODO63930:ODO63932 NTS63930:NTS63932 NJW63930:NJW63932 NAA63930:NAA63932 MQE63930:MQE63932 MGI63930:MGI63932 LWM63930:LWM63932 LMQ63930:LMQ63932 LCU63930:LCU63932 KSY63930:KSY63932 KJC63930:KJC63932 JZG63930:JZG63932 JPK63930:JPK63932 JFO63930:JFO63932 IVS63930:IVS63932 ILW63930:ILW63932 ICA63930:ICA63932 HSE63930:HSE63932 HII63930:HII63932 GYM63930:GYM63932 GOQ63930:GOQ63932 GEU63930:GEU63932 FUY63930:FUY63932 FLC63930:FLC63932 FBG63930:FBG63932 ERK63930:ERK63932 EHO63930:EHO63932 DXS63930:DXS63932 DNW63930:DNW63932 DEA63930:DEA63932 CUE63930:CUE63932 CKI63930:CKI63932 CAM63930:CAM63932 BQQ63930:BQQ63932 BGU63930:BGU63932 AWY63930:AWY63932 ANC63930:ANC63932 ADG63930:ADG63932 TK63930:TK63932 JO63930:JO63932 S63930:S63932 WWA60 WME60 WCI60 VSM60 VIQ60 UYU60 UOY60 UFC60 TVG60 TLK60 TBO60 SRS60 SHW60 RYA60 ROE60 REI60 QUM60 QKQ60 QAU60 PQY60 PHC60 OXG60 ONK60 ODO60 NTS60 NJW60 NAA60 MQE60 MGI60 LWM60 LMQ60 LCU60 KSY60 KJC60 JZG60 JPK60 JFO60 IVS60 ILW60 ICA60 HSE60 HII60 GYM60 GOQ60 GEU60 FUY60 FLC60 FBG60 ERK60 EHO60 DXS60 DNW60 DEA60 CUE60 CKI60 CAM60 BQQ60 BGU60 AWY60 ANC60 ADG60 TK60 JO60 WVL981425 WLP981425 WBT981425 VRX981425 VIB981425 UYF981425 UOJ981425 UEN981425 TUR981425 TKV981425 TAZ981425 SRD981425 SHH981425 RXL981425 RNP981425 RDT981425 QTX981425 QKB981425 QAF981425 PQJ981425 PGN981425 OWR981425 OMV981425 OCZ981425 NTD981425 NJH981425 MZL981425 MPP981425 MFT981425 LVX981425 LMB981425 LCF981425 KSJ981425 KIN981425 JYR981425 JOV981425 JEZ981425 IVD981425 ILH981425 IBL981425 HRP981425 HHT981425 GXX981425 GOB981425 GEF981425 FUJ981425 FKN981425 FAR981425 EQV981425 EGZ981425 DXD981425 DNH981425 DDL981425 CTP981425 CJT981425 BZX981425 BQB981425 BGF981425 AWJ981425 AMN981425 ACR981425 SV981425 IZ981425 D981426 WVL915889 WLP915889 WBT915889 VRX915889 VIB915889 UYF915889 UOJ915889 UEN915889 TUR915889 TKV915889 TAZ915889 SRD915889 SHH915889 RXL915889 RNP915889 RDT915889 QTX915889 QKB915889 QAF915889 PQJ915889 PGN915889 OWR915889 OMV915889 OCZ915889 NTD915889 NJH915889 MZL915889 MPP915889 MFT915889 LVX915889 LMB915889 LCF915889 KSJ915889 KIN915889 JYR915889 JOV915889 JEZ915889 IVD915889 ILH915889 IBL915889 HRP915889 HHT915889 GXX915889 GOB915889 GEF915889 FUJ915889 FKN915889 FAR915889 EQV915889 EGZ915889 DXD915889 DNH915889 DDL915889 CTP915889 CJT915889 BZX915889 BQB915889 BGF915889 AWJ915889 AMN915889 ACR915889 SV915889 IZ915889 D915890 WVL850353 WLP850353 WBT850353 VRX850353 VIB850353 UYF850353 UOJ850353 UEN850353 TUR850353 TKV850353 TAZ850353 SRD850353 SHH850353 RXL850353 RNP850353 RDT850353 QTX850353 QKB850353 QAF850353 PQJ850353 PGN850353 OWR850353 OMV850353 OCZ850353 NTD850353 NJH850353 MZL850353 MPP850353 MFT850353 LVX850353 LMB850353 LCF850353 KSJ850353 KIN850353 JYR850353 JOV850353 JEZ850353 IVD850353 ILH850353 IBL850353 HRP850353 HHT850353 GXX850353 GOB850353 GEF850353 FUJ850353 FKN850353 FAR850353 EQV850353 EGZ850353 DXD850353 DNH850353 DDL850353 CTP850353 CJT850353 BZX850353 BQB850353 BGF850353 AWJ850353 AMN850353 ACR850353 SV850353 IZ850353 D850354 WVL784817 WLP784817 WBT784817 VRX784817 VIB784817 UYF784817 UOJ784817 UEN784817 TUR784817 TKV784817 TAZ784817 SRD784817 SHH784817 RXL784817 RNP784817 RDT784817 QTX784817 QKB784817 QAF784817 PQJ784817 PGN784817 OWR784817 OMV784817 OCZ784817 NTD784817 NJH784817 MZL784817 MPP784817 MFT784817 LVX784817 LMB784817 LCF784817 KSJ784817 KIN784817 JYR784817 JOV784817 JEZ784817 IVD784817 ILH784817 IBL784817 HRP784817 HHT784817 GXX784817 GOB784817 GEF784817 FUJ784817 FKN784817 FAR784817 EQV784817 EGZ784817 DXD784817 DNH784817 DDL784817 CTP784817 CJT784817 BZX784817 BQB784817 BGF784817 AWJ784817 AMN784817 ACR784817 SV784817 IZ784817 D784818 WVL719281 WLP719281 WBT719281 VRX719281 VIB719281 UYF719281 UOJ719281 UEN719281 TUR719281 TKV719281 TAZ719281 SRD719281 SHH719281 RXL719281 RNP719281 RDT719281 QTX719281 QKB719281 QAF719281 PQJ719281 PGN719281 OWR719281 OMV719281 OCZ719281 NTD719281 NJH719281 MZL719281 MPP719281 MFT719281 LVX719281 LMB719281 LCF719281 KSJ719281 KIN719281 JYR719281 JOV719281 JEZ719281 IVD719281 ILH719281 IBL719281 HRP719281 HHT719281 GXX719281 GOB719281 GEF719281 FUJ719281 FKN719281 FAR719281 EQV719281 EGZ719281 DXD719281 DNH719281 DDL719281 CTP719281 CJT719281 BZX719281 BQB719281 BGF719281 AWJ719281 AMN719281 ACR719281 SV719281 IZ719281 D719282 WVL653745 WLP653745 WBT653745 VRX653745 VIB653745 UYF653745 UOJ653745 UEN653745 TUR653745 TKV653745 TAZ653745 SRD653745 SHH653745 RXL653745 RNP653745 RDT653745 QTX653745 QKB653745 QAF653745 PQJ653745 PGN653745 OWR653745 OMV653745 OCZ653745 NTD653745 NJH653745 MZL653745 MPP653745 MFT653745 LVX653745 LMB653745 LCF653745 KSJ653745 KIN653745 JYR653745 JOV653745 JEZ653745 IVD653745 ILH653745 IBL653745 HRP653745 HHT653745 GXX653745 GOB653745 GEF653745 FUJ653745 FKN653745 FAR653745 EQV653745 EGZ653745 DXD653745 DNH653745 DDL653745 CTP653745 CJT653745 BZX653745 BQB653745 BGF653745 AWJ653745 AMN653745 ACR653745 SV653745 IZ653745 D653746 WVL588209 WLP588209 WBT588209 VRX588209 VIB588209 UYF588209 UOJ588209 UEN588209 TUR588209 TKV588209 TAZ588209 SRD588209 SHH588209 RXL588209 RNP588209 RDT588209 QTX588209 QKB588209 QAF588209 PQJ588209 PGN588209 OWR588209 OMV588209 OCZ588209 NTD588209 NJH588209 MZL588209 MPP588209 MFT588209 LVX588209 LMB588209 LCF588209 KSJ588209 KIN588209 JYR588209 JOV588209 JEZ588209 IVD588209 ILH588209 IBL588209 HRP588209 HHT588209 GXX588209 GOB588209 GEF588209 FUJ588209 FKN588209 FAR588209 EQV588209 EGZ588209 DXD588209 DNH588209 DDL588209 CTP588209 CJT588209 BZX588209 BQB588209 BGF588209 AWJ588209 AMN588209 ACR588209 SV588209 IZ588209 D588210 WVL522673 WLP522673 WBT522673 VRX522673 VIB522673 UYF522673 UOJ522673 UEN522673 TUR522673 TKV522673 TAZ522673 SRD522673 SHH522673 RXL522673 RNP522673 RDT522673 QTX522673 QKB522673 QAF522673 PQJ522673 PGN522673 OWR522673 OMV522673 OCZ522673 NTD522673 NJH522673 MZL522673 MPP522673 MFT522673 LVX522673 LMB522673 LCF522673 KSJ522673 KIN522673 JYR522673 JOV522673 JEZ522673 IVD522673 ILH522673 IBL522673 HRP522673 HHT522673 GXX522673 GOB522673 GEF522673 FUJ522673 FKN522673 FAR522673 EQV522673 EGZ522673 DXD522673 DNH522673 DDL522673 CTP522673 CJT522673 BZX522673 BQB522673 BGF522673 AWJ522673 AMN522673 ACR522673 SV522673 IZ522673 D522674 WVL457137 WLP457137 WBT457137 VRX457137 VIB457137 UYF457137 UOJ457137 UEN457137 TUR457137 TKV457137 TAZ457137 SRD457137 SHH457137 RXL457137 RNP457137 RDT457137 QTX457137 QKB457137 QAF457137 PQJ457137 PGN457137 OWR457137 OMV457137 OCZ457137 NTD457137 NJH457137 MZL457137 MPP457137 MFT457137 LVX457137 LMB457137 LCF457137 KSJ457137 KIN457137 JYR457137 JOV457137 JEZ457137 IVD457137 ILH457137 IBL457137 HRP457137 HHT457137 GXX457137 GOB457137 GEF457137 FUJ457137 FKN457137 FAR457137 EQV457137 EGZ457137 DXD457137 DNH457137 DDL457137 CTP457137 CJT457137 BZX457137 BQB457137 BGF457137 AWJ457137 AMN457137 ACR457137 SV457137 IZ457137 D457138 WVL391601 WLP391601 WBT391601 VRX391601 VIB391601 UYF391601 UOJ391601 UEN391601 TUR391601 TKV391601 TAZ391601 SRD391601 SHH391601 RXL391601 RNP391601 RDT391601 QTX391601 QKB391601 QAF391601 PQJ391601 PGN391601 OWR391601 OMV391601 OCZ391601 NTD391601 NJH391601 MZL391601 MPP391601 MFT391601 LVX391601 LMB391601 LCF391601 KSJ391601 KIN391601 JYR391601 JOV391601 JEZ391601 IVD391601 ILH391601 IBL391601 HRP391601 HHT391601 GXX391601 GOB391601 GEF391601 FUJ391601 FKN391601 FAR391601 EQV391601 EGZ391601 DXD391601 DNH391601 DDL391601 CTP391601 CJT391601 BZX391601 BQB391601 BGF391601 AWJ391601 AMN391601 ACR391601 SV391601 IZ391601 D391602 WVL326065 WLP326065 WBT326065 VRX326065 VIB326065 UYF326065 UOJ326065 UEN326065 TUR326065 TKV326065 TAZ326065 SRD326065 SHH326065 RXL326065 RNP326065 RDT326065 QTX326065 QKB326065 QAF326065 PQJ326065 PGN326065 OWR326065 OMV326065 OCZ326065 NTD326065 NJH326065 MZL326065 MPP326065 MFT326065 LVX326065 LMB326065 LCF326065 KSJ326065 KIN326065 JYR326065 JOV326065 JEZ326065 IVD326065 ILH326065 IBL326065 HRP326065 HHT326065 GXX326065 GOB326065 GEF326065 FUJ326065 FKN326065 FAR326065 EQV326065 EGZ326065 DXD326065 DNH326065 DDL326065 CTP326065 CJT326065 BZX326065 BQB326065 BGF326065 AWJ326065 AMN326065 ACR326065 SV326065 IZ326065 D326066 WVL260529 WLP260529 WBT260529 VRX260529 VIB260529 UYF260529 UOJ260529 UEN260529 TUR260529 TKV260529 TAZ260529 SRD260529 SHH260529 RXL260529 RNP260529 RDT260529 QTX260529 QKB260529 QAF260529 PQJ260529 PGN260529 OWR260529 OMV260529 OCZ260529 NTD260529 NJH260529 MZL260529 MPP260529 MFT260529 LVX260529 LMB260529 LCF260529 KSJ260529 KIN260529 JYR260529 JOV260529 JEZ260529 IVD260529 ILH260529 IBL260529 HRP260529 HHT260529 GXX260529 GOB260529 GEF260529 FUJ260529 FKN260529 FAR260529 EQV260529 EGZ260529 DXD260529 DNH260529 DDL260529 CTP260529 CJT260529 BZX260529 BQB260529 BGF260529 AWJ260529 AMN260529 ACR260529 SV260529 IZ260529 D260530 WVL194993 WLP194993 WBT194993 VRX194993 VIB194993 UYF194993 UOJ194993 UEN194993 TUR194993 TKV194993 TAZ194993 SRD194993 SHH194993 RXL194993 RNP194993 RDT194993 QTX194993 QKB194993 QAF194993 PQJ194993 PGN194993 OWR194993 OMV194993 OCZ194993 NTD194993 NJH194993 MZL194993 MPP194993 MFT194993 LVX194993 LMB194993 LCF194993 KSJ194993 KIN194993 JYR194993 JOV194993 JEZ194993 IVD194993 ILH194993 IBL194993 HRP194993 HHT194993 GXX194993 GOB194993 GEF194993 FUJ194993 FKN194993 FAR194993 EQV194993 EGZ194993 DXD194993 DNH194993 DDL194993 CTP194993 CJT194993 BZX194993 BQB194993 BGF194993 AWJ194993 AMN194993 ACR194993 SV194993 IZ194993 D194994 WVL129457 WLP129457 WBT129457 VRX129457 VIB129457 UYF129457 UOJ129457 UEN129457 TUR129457 TKV129457 TAZ129457 SRD129457 SHH129457 RXL129457 RNP129457 RDT129457 QTX129457 QKB129457 QAF129457 PQJ129457 PGN129457 OWR129457 OMV129457 OCZ129457 NTD129457 NJH129457 MZL129457 MPP129457 MFT129457 LVX129457 LMB129457 LCF129457 KSJ129457 KIN129457 JYR129457 JOV129457 JEZ129457 IVD129457 ILH129457 IBL129457 HRP129457 HHT129457 GXX129457 GOB129457 GEF129457 FUJ129457 FKN129457 FAR129457 EQV129457 EGZ129457 DXD129457 DNH129457 DDL129457 CTP129457 CJT129457 BZX129457 BQB129457 BGF129457 AWJ129457 AMN129457 ACR129457 SV129457 IZ129457 D129458 WVL63921 WLP63921 WBT63921 VRX63921 VIB63921 UYF63921 UOJ63921 UEN63921 TUR63921 TKV63921 TAZ63921 SRD63921 SHH63921 RXL63921 RNP63921 RDT63921 QTX63921 QKB63921 QAF63921 PQJ63921 PGN63921 OWR63921 OMV63921 OCZ63921 NTD63921 NJH63921 MZL63921 MPP63921 MFT63921 LVX63921 LMB63921 LCF63921 KSJ63921 KIN63921 JYR63921 JOV63921 JEZ63921 IVD63921 ILH63921 IBL63921 HRP63921 HHT63921 GXX63921 GOB63921 GEF63921 FUJ63921 FKN63921 FAR63921 EQV63921 EGZ63921 DXD63921 DNH63921 DDL63921 CTP63921 CJT63921 BZX63921 BQB63921 BGF63921 AWJ63921 AMN63921 ACR63921 SV63921 IZ63921 D63922 D57:D60 WVL981411 WLP981411 WBT981411 VRX981411 VIB981411 UYF981411 UOJ981411 UEN981411 TUR981411 TKV981411 TAZ981411 SRD981411 SHH981411 RXL981411 RNP981411 RDT981411 QTX981411 QKB981411 QAF981411 PQJ981411 PGN981411 OWR981411 OMV981411 OCZ981411 NTD981411 NJH981411 MZL981411 MPP981411 MFT981411 LVX981411 LMB981411 LCF981411 KSJ981411 KIN981411 JYR981411 JOV981411 JEZ981411 IVD981411 ILH981411 IBL981411 HRP981411 HHT981411 GXX981411 GOB981411 GEF981411 FUJ981411 FKN981411 FAR981411 EQV981411 EGZ981411 DXD981411 DNH981411 DDL981411 CTP981411 CJT981411 BZX981411 BQB981411 BGF981411 AWJ981411 AMN981411 ACR981411 SV981411 IZ981411 D981412 WVL915875 WLP915875 WBT915875 VRX915875 VIB915875 UYF915875 UOJ915875 UEN915875 TUR915875 TKV915875 TAZ915875 SRD915875 SHH915875 RXL915875 RNP915875 RDT915875 QTX915875 QKB915875 QAF915875 PQJ915875 PGN915875 OWR915875 OMV915875 OCZ915875 NTD915875 NJH915875 MZL915875 MPP915875 MFT915875 LVX915875 LMB915875 LCF915875 KSJ915875 KIN915875 JYR915875 JOV915875 JEZ915875 IVD915875 ILH915875 IBL915875 HRP915875 HHT915875 GXX915875 GOB915875 GEF915875 FUJ915875 FKN915875 FAR915875 EQV915875 EGZ915875 DXD915875 DNH915875 DDL915875 CTP915875 CJT915875 BZX915875 BQB915875 BGF915875 AWJ915875 AMN915875 ACR915875 SV915875 IZ915875 D915876 WVL850339 WLP850339 WBT850339 VRX850339 VIB850339 UYF850339 UOJ850339 UEN850339 TUR850339 TKV850339 TAZ850339 SRD850339 SHH850339 RXL850339 RNP850339 RDT850339 QTX850339 QKB850339 QAF850339 PQJ850339 PGN850339 OWR850339 OMV850339 OCZ850339 NTD850339 NJH850339 MZL850339 MPP850339 MFT850339 LVX850339 LMB850339 LCF850339 KSJ850339 KIN850339 JYR850339 JOV850339 JEZ850339 IVD850339 ILH850339 IBL850339 HRP850339 HHT850339 GXX850339 GOB850339 GEF850339 FUJ850339 FKN850339 FAR850339 EQV850339 EGZ850339 DXD850339 DNH850339 DDL850339 CTP850339 CJT850339 BZX850339 BQB850339 BGF850339 AWJ850339 AMN850339 ACR850339 SV850339 IZ850339 D850340 WVL784803 WLP784803 WBT784803 VRX784803 VIB784803 UYF784803 UOJ784803 UEN784803 TUR784803 TKV784803 TAZ784803 SRD784803 SHH784803 RXL784803 RNP784803 RDT784803 QTX784803 QKB784803 QAF784803 PQJ784803 PGN784803 OWR784803 OMV784803 OCZ784803 NTD784803 NJH784803 MZL784803 MPP784803 MFT784803 LVX784803 LMB784803 LCF784803 KSJ784803 KIN784803 JYR784803 JOV784803 JEZ784803 IVD784803 ILH784803 IBL784803 HRP784803 HHT784803 GXX784803 GOB784803 GEF784803 FUJ784803 FKN784803 FAR784803 EQV784803 EGZ784803 DXD784803 DNH784803 DDL784803 CTP784803 CJT784803 BZX784803 BQB784803 BGF784803 AWJ784803 AMN784803 ACR784803 SV784803 IZ784803 D784804 WVL719267 WLP719267 WBT719267 VRX719267 VIB719267 UYF719267 UOJ719267 UEN719267 TUR719267 TKV719267 TAZ719267 SRD719267 SHH719267 RXL719267 RNP719267 RDT719267 QTX719267 QKB719267 QAF719267 PQJ719267 PGN719267 OWR719267 OMV719267 OCZ719267 NTD719267 NJH719267 MZL719267 MPP719267 MFT719267 LVX719267 LMB719267 LCF719267 KSJ719267 KIN719267 JYR719267 JOV719267 JEZ719267 IVD719267 ILH719267 IBL719267 HRP719267 HHT719267 GXX719267 GOB719267 GEF719267 FUJ719267 FKN719267 FAR719267 EQV719267 EGZ719267 DXD719267 DNH719267 DDL719267 CTP719267 CJT719267 BZX719267 BQB719267 BGF719267 AWJ719267 AMN719267 ACR719267 SV719267 IZ719267 D719268 WVL653731 WLP653731 WBT653731 VRX653731 VIB653731 UYF653731 UOJ653731 UEN653731 TUR653731 TKV653731 TAZ653731 SRD653731 SHH653731 RXL653731 RNP653731 RDT653731 QTX653731 QKB653731 QAF653731 PQJ653731 PGN653731 OWR653731 OMV653731 OCZ653731 NTD653731 NJH653731 MZL653731 MPP653731 MFT653731 LVX653731 LMB653731 LCF653731 KSJ653731 KIN653731 JYR653731 JOV653731 JEZ653731 IVD653731 ILH653731 IBL653731 HRP653731 HHT653731 GXX653731 GOB653731 GEF653731 FUJ653731 FKN653731 FAR653731 EQV653731 EGZ653731 DXD653731 DNH653731 DDL653731 CTP653731 CJT653731 BZX653731 BQB653731 BGF653731 AWJ653731 AMN653731 ACR653731 SV653731 IZ653731 D653732 WVL588195 WLP588195 WBT588195 VRX588195 VIB588195 UYF588195 UOJ588195 UEN588195 TUR588195 TKV588195 TAZ588195 SRD588195 SHH588195 RXL588195 RNP588195 RDT588195 QTX588195 QKB588195 QAF588195 PQJ588195 PGN588195 OWR588195 OMV588195 OCZ588195 NTD588195 NJH588195 MZL588195 MPP588195 MFT588195 LVX588195 LMB588195 LCF588195 KSJ588195 KIN588195 JYR588195 JOV588195 JEZ588195 IVD588195 ILH588195 IBL588195 HRP588195 HHT588195 GXX588195 GOB588195 GEF588195 FUJ588195 FKN588195 FAR588195 EQV588195 EGZ588195 DXD588195 DNH588195 DDL588195 CTP588195 CJT588195 BZX588195 BQB588195 BGF588195 AWJ588195 AMN588195 ACR588195 SV588195 IZ588195 D588196 WVL522659 WLP522659 WBT522659 VRX522659 VIB522659 UYF522659 UOJ522659 UEN522659 TUR522659 TKV522659 TAZ522659 SRD522659 SHH522659 RXL522659 RNP522659 RDT522659 QTX522659 QKB522659 QAF522659 PQJ522659 PGN522659 OWR522659 OMV522659 OCZ522659 NTD522659 NJH522659 MZL522659 MPP522659 MFT522659 LVX522659 LMB522659 LCF522659 KSJ522659 KIN522659 JYR522659 JOV522659 JEZ522659 IVD522659 ILH522659 IBL522659 HRP522659 HHT522659 GXX522659 GOB522659 GEF522659 FUJ522659 FKN522659 FAR522659 EQV522659 EGZ522659 DXD522659 DNH522659 DDL522659 CTP522659 CJT522659 BZX522659 BQB522659 BGF522659 AWJ522659 AMN522659 ACR522659 SV522659 IZ522659 D522660 WVL457123 WLP457123 WBT457123 VRX457123 VIB457123 UYF457123 UOJ457123 UEN457123 TUR457123 TKV457123 TAZ457123 SRD457123 SHH457123 RXL457123 RNP457123 RDT457123 QTX457123 QKB457123 QAF457123 PQJ457123 PGN457123 OWR457123 OMV457123 OCZ457123 NTD457123 NJH457123 MZL457123 MPP457123 MFT457123 LVX457123 LMB457123 LCF457123 KSJ457123 KIN457123 JYR457123 JOV457123 JEZ457123 IVD457123 ILH457123 IBL457123 HRP457123 HHT457123 GXX457123 GOB457123 GEF457123 FUJ457123 FKN457123 FAR457123 EQV457123 EGZ457123 DXD457123 DNH457123 DDL457123 CTP457123 CJT457123 BZX457123 BQB457123 BGF457123 AWJ457123 AMN457123 ACR457123 SV457123 IZ457123 D457124 WVL391587 WLP391587 WBT391587 VRX391587 VIB391587 UYF391587 UOJ391587 UEN391587 TUR391587 TKV391587 TAZ391587 SRD391587 SHH391587 RXL391587 RNP391587 RDT391587 QTX391587 QKB391587 QAF391587 PQJ391587 PGN391587 OWR391587 OMV391587 OCZ391587 NTD391587 NJH391587 MZL391587 MPP391587 MFT391587 LVX391587 LMB391587 LCF391587 KSJ391587 KIN391587 JYR391587 JOV391587 JEZ391587 IVD391587 ILH391587 IBL391587 HRP391587 HHT391587 GXX391587 GOB391587 GEF391587 FUJ391587 FKN391587 FAR391587 EQV391587 EGZ391587 DXD391587 DNH391587 DDL391587 CTP391587 CJT391587 BZX391587 BQB391587 BGF391587 AWJ391587 AMN391587 ACR391587 SV391587 IZ391587 D391588 WVL326051 WLP326051 WBT326051 VRX326051 VIB326051 UYF326051 UOJ326051 UEN326051 TUR326051 TKV326051 TAZ326051 SRD326051 SHH326051 RXL326051 RNP326051 RDT326051 QTX326051 QKB326051 QAF326051 PQJ326051 PGN326051 OWR326051 OMV326051 OCZ326051 NTD326051 NJH326051 MZL326051 MPP326051 MFT326051 LVX326051 LMB326051 LCF326051 KSJ326051 KIN326051 JYR326051 JOV326051 JEZ326051 IVD326051 ILH326051 IBL326051 HRP326051 HHT326051 GXX326051 GOB326051 GEF326051 FUJ326051 FKN326051 FAR326051 EQV326051 EGZ326051 DXD326051 DNH326051 DDL326051 CTP326051 CJT326051 BZX326051 BQB326051 BGF326051 AWJ326051 AMN326051 ACR326051 SV326051 IZ326051 D326052 WVL260515 WLP260515 WBT260515 VRX260515 VIB260515 UYF260515 UOJ260515 UEN260515 TUR260515 TKV260515 TAZ260515 SRD260515 SHH260515 RXL260515 RNP260515 RDT260515 QTX260515 QKB260515 QAF260515 PQJ260515 PGN260515 OWR260515 OMV260515 OCZ260515 NTD260515 NJH260515 MZL260515 MPP260515 MFT260515 LVX260515 LMB260515 LCF260515 KSJ260515 KIN260515 JYR260515 JOV260515 JEZ260515 IVD260515 ILH260515 IBL260515 HRP260515 HHT260515 GXX260515 GOB260515 GEF260515 FUJ260515 FKN260515 FAR260515 EQV260515 EGZ260515 DXD260515 DNH260515 DDL260515 CTP260515 CJT260515 BZX260515 BQB260515 BGF260515 AWJ260515 AMN260515 ACR260515 SV260515 IZ260515 D260516 WVL194979 WLP194979 WBT194979 VRX194979 VIB194979 UYF194979 UOJ194979 UEN194979 TUR194979 TKV194979 TAZ194979 SRD194979 SHH194979 RXL194979 RNP194979 RDT194979 QTX194979 QKB194979 QAF194979 PQJ194979 PGN194979 OWR194979 OMV194979 OCZ194979 NTD194979 NJH194979 MZL194979 MPP194979 MFT194979 LVX194979 LMB194979 LCF194979 KSJ194979 KIN194979 JYR194979 JOV194979 JEZ194979 IVD194979 ILH194979 IBL194979 HRP194979 HHT194979 GXX194979 GOB194979 GEF194979 FUJ194979 FKN194979 FAR194979 EQV194979 EGZ194979 DXD194979 DNH194979 DDL194979 CTP194979 CJT194979 BZX194979 BQB194979 BGF194979 AWJ194979 AMN194979 ACR194979 SV194979 IZ194979 D194980 WVL129443 WLP129443 WBT129443 VRX129443 VIB129443 UYF129443 UOJ129443 UEN129443 TUR129443 TKV129443 TAZ129443 SRD129443 SHH129443 RXL129443 RNP129443 RDT129443 QTX129443 QKB129443 QAF129443 PQJ129443 PGN129443 OWR129443 OMV129443 OCZ129443 NTD129443 NJH129443 MZL129443 MPP129443 MFT129443 LVX129443 LMB129443 LCF129443 KSJ129443 KIN129443 JYR129443 JOV129443 JEZ129443 IVD129443 ILH129443 IBL129443 HRP129443 HHT129443 GXX129443 GOB129443 GEF129443 FUJ129443 FKN129443 FAR129443 EQV129443 EGZ129443 DXD129443 DNH129443 DDL129443 CTP129443 CJT129443 BZX129443 BQB129443 BGF129443 AWJ129443 AMN129443 ACR129443 SV129443 IZ129443 D129444 WVL63907 WLP63907 WBT63907 VRX63907 VIB63907 UYF63907 UOJ63907 UEN63907 TUR63907 TKV63907 TAZ63907 SRD63907 SHH63907 RXL63907 RNP63907 RDT63907 QTX63907 QKB63907 QAF63907 PQJ63907 PGN63907 OWR63907 OMV63907 OCZ63907 NTD63907 NJH63907 MZL63907 MPP63907 MFT63907 LVX63907 LMB63907 LCF63907 KSJ63907 KIN63907 JYR63907 JOV63907 JEZ63907 IVD63907 ILH63907 IBL63907 HRP63907 HHT63907 GXX63907 GOB63907 GEF63907 FUJ63907 FKN63907 FAR63907 EQV63907 EGZ63907 DXD63907 DNH63907 DDL63907 CTP63907 CJT63907 BZX63907 BQB63907 BGF63907 AWJ63907 AMN63907 ACR63907 SV63907 IZ63907 D63908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WVL981427 WLP981427 WBT981427 VRX981427 VIB981427 UYF981427 UOJ981427 UEN981427 TUR981427 TKV981427 TAZ981427 SRD981427 SHH981427 RXL981427 RNP981427 RDT981427 QTX981427 QKB981427 QAF981427 PQJ981427 PGN981427 OWR981427 OMV981427 OCZ981427 NTD981427 NJH981427 MZL981427 MPP981427 MFT981427 LVX981427 LMB981427 LCF981427 KSJ981427 KIN981427 JYR981427 JOV981427 JEZ981427 IVD981427 ILH981427 IBL981427 HRP981427 HHT981427 GXX981427 GOB981427 GEF981427 FUJ981427 FKN981427 FAR981427 EQV981427 EGZ981427 DXD981427 DNH981427 DDL981427 CTP981427 CJT981427 BZX981427 BQB981427 BGF981427 AWJ981427 AMN981427 ACR981427 SV981427 IZ981427 D981428 WVL915891 WLP915891 WBT915891 VRX915891 VIB915891 UYF915891 UOJ915891 UEN915891 TUR915891 TKV915891 TAZ915891 SRD915891 SHH915891 RXL915891 RNP915891 RDT915891 QTX915891 QKB915891 QAF915891 PQJ915891 PGN915891 OWR915891 OMV915891 OCZ915891 NTD915891 NJH915891 MZL915891 MPP915891 MFT915891 LVX915891 LMB915891 LCF915891 KSJ915891 KIN915891 JYR915891 JOV915891 JEZ915891 IVD915891 ILH915891 IBL915891 HRP915891 HHT915891 GXX915891 GOB915891 GEF915891 FUJ915891 FKN915891 FAR915891 EQV915891 EGZ915891 DXD915891 DNH915891 DDL915891 CTP915891 CJT915891 BZX915891 BQB915891 BGF915891 AWJ915891 AMN915891 ACR915891 SV915891 IZ915891 D915892 WVL850355 WLP850355 WBT850355 VRX850355 VIB850355 UYF850355 UOJ850355 UEN850355 TUR850355 TKV850355 TAZ850355 SRD850355 SHH850355 RXL850355 RNP850355 RDT850355 QTX850355 QKB850355 QAF850355 PQJ850355 PGN850355 OWR850355 OMV850355 OCZ850355 NTD850355 NJH850355 MZL850355 MPP850355 MFT850355 LVX850355 LMB850355 LCF850355 KSJ850355 KIN850355 JYR850355 JOV850355 JEZ850355 IVD850355 ILH850355 IBL850355 HRP850355 HHT850355 GXX850355 GOB850355 GEF850355 FUJ850355 FKN850355 FAR850355 EQV850355 EGZ850355 DXD850355 DNH850355 DDL850355 CTP850355 CJT850355 BZX850355 BQB850355 BGF850355 AWJ850355 AMN850355 ACR850355 SV850355 IZ850355 D850356 WVL784819 WLP784819 WBT784819 VRX784819 VIB784819 UYF784819 UOJ784819 UEN784819 TUR784819 TKV784819 TAZ784819 SRD784819 SHH784819 RXL784819 RNP784819 RDT784819 QTX784819 QKB784819 QAF784819 PQJ784819 PGN784819 OWR784819 OMV784819 OCZ784819 NTD784819 NJH784819 MZL784819 MPP784819 MFT784819 LVX784819 LMB784819 LCF784819 KSJ784819 KIN784819 JYR784819 JOV784819 JEZ784819 IVD784819 ILH784819 IBL784819 HRP784819 HHT784819 GXX784819 GOB784819 GEF784819 FUJ784819 FKN784819 FAR784819 EQV784819 EGZ784819 DXD784819 DNH784819 DDL784819 CTP784819 CJT784819 BZX784819 BQB784819 BGF784819 AWJ784819 AMN784819 ACR784819 SV784819 IZ784819 D784820 WVL719283 WLP719283 WBT719283 VRX719283 VIB719283 UYF719283 UOJ719283 UEN719283 TUR719283 TKV719283 TAZ719283 SRD719283 SHH719283 RXL719283 RNP719283 RDT719283 QTX719283 QKB719283 QAF719283 PQJ719283 PGN719283 OWR719283 OMV719283 OCZ719283 NTD719283 NJH719283 MZL719283 MPP719283 MFT719283 LVX719283 LMB719283 LCF719283 KSJ719283 KIN719283 JYR719283 JOV719283 JEZ719283 IVD719283 ILH719283 IBL719283 HRP719283 HHT719283 GXX719283 GOB719283 GEF719283 FUJ719283 FKN719283 FAR719283 EQV719283 EGZ719283 DXD719283 DNH719283 DDL719283 CTP719283 CJT719283 BZX719283 BQB719283 BGF719283 AWJ719283 AMN719283 ACR719283 SV719283 IZ719283 D719284 WVL653747 WLP653747 WBT653747 VRX653747 VIB653747 UYF653747 UOJ653747 UEN653747 TUR653747 TKV653747 TAZ653747 SRD653747 SHH653747 RXL653747 RNP653747 RDT653747 QTX653747 QKB653747 QAF653747 PQJ653747 PGN653747 OWR653747 OMV653747 OCZ653747 NTD653747 NJH653747 MZL653747 MPP653747 MFT653747 LVX653747 LMB653747 LCF653747 KSJ653747 KIN653747 JYR653747 JOV653747 JEZ653747 IVD653747 ILH653747 IBL653747 HRP653747 HHT653747 GXX653747 GOB653747 GEF653747 FUJ653747 FKN653747 FAR653747 EQV653747 EGZ653747 DXD653747 DNH653747 DDL653747 CTP653747 CJT653747 BZX653747 BQB653747 BGF653747 AWJ653747 AMN653747 ACR653747 SV653747 IZ653747 D653748 WVL588211 WLP588211 WBT588211 VRX588211 VIB588211 UYF588211 UOJ588211 UEN588211 TUR588211 TKV588211 TAZ588211 SRD588211 SHH588211 RXL588211 RNP588211 RDT588211 QTX588211 QKB588211 QAF588211 PQJ588211 PGN588211 OWR588211 OMV588211 OCZ588211 NTD588211 NJH588211 MZL588211 MPP588211 MFT588211 LVX588211 LMB588211 LCF588211 KSJ588211 KIN588211 JYR588211 JOV588211 JEZ588211 IVD588211 ILH588211 IBL588211 HRP588211 HHT588211 GXX588211 GOB588211 GEF588211 FUJ588211 FKN588211 FAR588211 EQV588211 EGZ588211 DXD588211 DNH588211 DDL588211 CTP588211 CJT588211 BZX588211 BQB588211 BGF588211 AWJ588211 AMN588211 ACR588211 SV588211 IZ588211 D588212 WVL522675 WLP522675 WBT522675 VRX522675 VIB522675 UYF522675 UOJ522675 UEN522675 TUR522675 TKV522675 TAZ522675 SRD522675 SHH522675 RXL522675 RNP522675 RDT522675 QTX522675 QKB522675 QAF522675 PQJ522675 PGN522675 OWR522675 OMV522675 OCZ522675 NTD522675 NJH522675 MZL522675 MPP522675 MFT522675 LVX522675 LMB522675 LCF522675 KSJ522675 KIN522675 JYR522675 JOV522675 JEZ522675 IVD522675 ILH522675 IBL522675 HRP522675 HHT522675 GXX522675 GOB522675 GEF522675 FUJ522675 FKN522675 FAR522675 EQV522675 EGZ522675 DXD522675 DNH522675 DDL522675 CTP522675 CJT522675 BZX522675 BQB522675 BGF522675 AWJ522675 AMN522675 ACR522675 SV522675 IZ522675 D522676 WVL457139 WLP457139 WBT457139 VRX457139 VIB457139 UYF457139 UOJ457139 UEN457139 TUR457139 TKV457139 TAZ457139 SRD457139 SHH457139 RXL457139 RNP457139 RDT457139 QTX457139 QKB457139 QAF457139 PQJ457139 PGN457139 OWR457139 OMV457139 OCZ457139 NTD457139 NJH457139 MZL457139 MPP457139 MFT457139 LVX457139 LMB457139 LCF457139 KSJ457139 KIN457139 JYR457139 JOV457139 JEZ457139 IVD457139 ILH457139 IBL457139 HRP457139 HHT457139 GXX457139 GOB457139 GEF457139 FUJ457139 FKN457139 FAR457139 EQV457139 EGZ457139 DXD457139 DNH457139 DDL457139 CTP457139 CJT457139 BZX457139 BQB457139 BGF457139 AWJ457139 AMN457139 ACR457139 SV457139 IZ457139 D457140 WVL391603 WLP391603 WBT391603 VRX391603 VIB391603 UYF391603 UOJ391603 UEN391603 TUR391603 TKV391603 TAZ391603 SRD391603 SHH391603 RXL391603 RNP391603 RDT391603 QTX391603 QKB391603 QAF391603 PQJ391603 PGN391603 OWR391603 OMV391603 OCZ391603 NTD391603 NJH391603 MZL391603 MPP391603 MFT391603 LVX391603 LMB391603 LCF391603 KSJ391603 KIN391603 JYR391603 JOV391603 JEZ391603 IVD391603 ILH391603 IBL391603 HRP391603 HHT391603 GXX391603 GOB391603 GEF391603 FUJ391603 FKN391603 FAR391603 EQV391603 EGZ391603 DXD391603 DNH391603 DDL391603 CTP391603 CJT391603 BZX391603 BQB391603 BGF391603 AWJ391603 AMN391603 ACR391603 SV391603 IZ391603 D391604 WVL326067 WLP326067 WBT326067 VRX326067 VIB326067 UYF326067 UOJ326067 UEN326067 TUR326067 TKV326067 TAZ326067 SRD326067 SHH326067 RXL326067 RNP326067 RDT326067 QTX326067 QKB326067 QAF326067 PQJ326067 PGN326067 OWR326067 OMV326067 OCZ326067 NTD326067 NJH326067 MZL326067 MPP326067 MFT326067 LVX326067 LMB326067 LCF326067 KSJ326067 KIN326067 JYR326067 JOV326067 JEZ326067 IVD326067 ILH326067 IBL326067 HRP326067 HHT326067 GXX326067 GOB326067 GEF326067 FUJ326067 FKN326067 FAR326067 EQV326067 EGZ326067 DXD326067 DNH326067 DDL326067 CTP326067 CJT326067 BZX326067 BQB326067 BGF326067 AWJ326067 AMN326067 ACR326067 SV326067 IZ326067 D326068 WVL260531 WLP260531 WBT260531 VRX260531 VIB260531 UYF260531 UOJ260531 UEN260531 TUR260531 TKV260531 TAZ260531 SRD260531 SHH260531 RXL260531 RNP260531 RDT260531 QTX260531 QKB260531 QAF260531 PQJ260531 PGN260531 OWR260531 OMV260531 OCZ260531 NTD260531 NJH260531 MZL260531 MPP260531 MFT260531 LVX260531 LMB260531 LCF260531 KSJ260531 KIN260531 JYR260531 JOV260531 JEZ260531 IVD260531 ILH260531 IBL260531 HRP260531 HHT260531 GXX260531 GOB260531 GEF260531 FUJ260531 FKN260531 FAR260531 EQV260531 EGZ260531 DXD260531 DNH260531 DDL260531 CTP260531 CJT260531 BZX260531 BQB260531 BGF260531 AWJ260531 AMN260531 ACR260531 SV260531 IZ260531 D260532 WVL194995 WLP194995 WBT194995 VRX194995 VIB194995 UYF194995 UOJ194995 UEN194995 TUR194995 TKV194995 TAZ194995 SRD194995 SHH194995 RXL194995 RNP194995 RDT194995 QTX194995 QKB194995 QAF194995 PQJ194995 PGN194995 OWR194995 OMV194995 OCZ194995 NTD194995 NJH194995 MZL194995 MPP194995 MFT194995 LVX194995 LMB194995 LCF194995 KSJ194995 KIN194995 JYR194995 JOV194995 JEZ194995 IVD194995 ILH194995 IBL194995 HRP194995 HHT194995 GXX194995 GOB194995 GEF194995 FUJ194995 FKN194995 FAR194995 EQV194995 EGZ194995 DXD194995 DNH194995 DDL194995 CTP194995 CJT194995 BZX194995 BQB194995 BGF194995 AWJ194995 AMN194995 ACR194995 SV194995 IZ194995 D194996 WVL129459 WLP129459 WBT129459 VRX129459 VIB129459 UYF129459 UOJ129459 UEN129459 TUR129459 TKV129459 TAZ129459 SRD129459 SHH129459 RXL129459 RNP129459 RDT129459 QTX129459 QKB129459 QAF129459 PQJ129459 PGN129459 OWR129459 OMV129459 OCZ129459 NTD129459 NJH129459 MZL129459 MPP129459 MFT129459 LVX129459 LMB129459 LCF129459 KSJ129459 KIN129459 JYR129459 JOV129459 JEZ129459 IVD129459 ILH129459 IBL129459 HRP129459 HHT129459 GXX129459 GOB129459 GEF129459 FUJ129459 FKN129459 FAR129459 EQV129459 EGZ129459 DXD129459 DNH129459 DDL129459 CTP129459 CJT129459 BZX129459 BQB129459 BGF129459 AWJ129459 AMN129459 ACR129459 SV129459 IZ129459 D129460 WVL63923 WLP63923 WBT63923 VRX63923 VIB63923 UYF63923 UOJ63923 UEN63923 TUR63923 TKV63923 TAZ63923 SRD63923 SHH63923 RXL63923 RNP63923 RDT63923 QTX63923 QKB63923 QAF63923 PQJ63923 PGN63923 OWR63923 OMV63923 OCZ63923 NTD63923 NJH63923 MZL63923 MPP63923 MFT63923 LVX63923 LMB63923 LCF63923 KSJ63923 KIN63923 JYR63923 JOV63923 JEZ63923 IVD63923 ILH63923 IBL63923 HRP63923 HHT63923 GXX63923 GOB63923 GEF63923 FUJ63923 FKN63923 FAR63923 EQV63923 EGZ63923 DXD63923 DNH63923 DDL63923 CTP63923 CJT63923 BZX63923 BQB63923 BGF63923 AWJ63923 AMN63923 ACR63923 SV63923 IZ63923 D63924 S45 WVL981413 WLP981413 WBT981413 VRX981413 VIB981413 UYF981413 UOJ981413 UEN981413 TUR981413 TKV981413 TAZ981413 SRD981413 SHH981413 RXL981413 RNP981413 RDT981413 QTX981413 QKB981413 QAF981413 PQJ981413 PGN981413 OWR981413 OMV981413 OCZ981413 NTD981413 NJH981413 MZL981413 MPP981413 MFT981413 LVX981413 LMB981413 LCF981413 KSJ981413 KIN981413 JYR981413 JOV981413 JEZ981413 IVD981413 ILH981413 IBL981413 HRP981413 HHT981413 GXX981413 GOB981413 GEF981413 FUJ981413 FKN981413 FAR981413 EQV981413 EGZ981413 DXD981413 DNH981413 DDL981413 CTP981413 CJT981413 BZX981413 BQB981413 BGF981413 AWJ981413 AMN981413 ACR981413 SV981413 IZ981413 D981414 WVL915877 WLP915877 WBT915877 VRX915877 VIB915877 UYF915877 UOJ915877 UEN915877 TUR915877 TKV915877 TAZ915877 SRD915877 SHH915877 RXL915877 RNP915877 RDT915877 QTX915877 QKB915877 QAF915877 PQJ915877 PGN915877 OWR915877 OMV915877 OCZ915877 NTD915877 NJH915877 MZL915877 MPP915877 MFT915877 LVX915877 LMB915877 LCF915877 KSJ915877 KIN915877 JYR915877 JOV915877 JEZ915877 IVD915877 ILH915877 IBL915877 HRP915877 HHT915877 GXX915877 GOB915877 GEF915877 FUJ915877 FKN915877 FAR915877 EQV915877 EGZ915877 DXD915877 DNH915877 DDL915877 CTP915877 CJT915877 BZX915877 BQB915877 BGF915877 AWJ915877 AMN915877 ACR915877 SV915877 IZ915877 D915878 WVL850341 WLP850341 WBT850341 VRX850341 VIB850341 UYF850341 UOJ850341 UEN850341 TUR850341 TKV850341 TAZ850341 SRD850341 SHH850341 RXL850341 RNP850341 RDT850341 QTX850341 QKB850341 QAF850341 PQJ850341 PGN850341 OWR850341 OMV850341 OCZ850341 NTD850341 NJH850341 MZL850341 MPP850341 MFT850341 LVX850341 LMB850341 LCF850341 KSJ850341 KIN850341 JYR850341 JOV850341 JEZ850341 IVD850341 ILH850341 IBL850341 HRP850341 HHT850341 GXX850341 GOB850341 GEF850341 FUJ850341 FKN850341 FAR850341 EQV850341 EGZ850341 DXD850341 DNH850341 DDL850341 CTP850341 CJT850341 BZX850341 BQB850341 BGF850341 AWJ850341 AMN850341 ACR850341 SV850341 IZ850341 D850342 WVL784805 WLP784805 WBT784805 VRX784805 VIB784805 UYF784805 UOJ784805 UEN784805 TUR784805 TKV784805 TAZ784805 SRD784805 SHH784805 RXL784805 RNP784805 RDT784805 QTX784805 QKB784805 QAF784805 PQJ784805 PGN784805 OWR784805 OMV784805 OCZ784805 NTD784805 NJH784805 MZL784805 MPP784805 MFT784805 LVX784805 LMB784805 LCF784805 KSJ784805 KIN784805 JYR784805 JOV784805 JEZ784805 IVD784805 ILH784805 IBL784805 HRP784805 HHT784805 GXX784805 GOB784805 GEF784805 FUJ784805 FKN784805 FAR784805 EQV784805 EGZ784805 DXD784805 DNH784805 DDL784805 CTP784805 CJT784805 BZX784805 BQB784805 BGF784805 AWJ784805 AMN784805 ACR784805 SV784805 IZ784805 D784806 WVL719269 WLP719269 WBT719269 VRX719269 VIB719269 UYF719269 UOJ719269 UEN719269 TUR719269 TKV719269 TAZ719269 SRD719269 SHH719269 RXL719269 RNP719269 RDT719269 QTX719269 QKB719269 QAF719269 PQJ719269 PGN719269 OWR719269 OMV719269 OCZ719269 NTD719269 NJH719269 MZL719269 MPP719269 MFT719269 LVX719269 LMB719269 LCF719269 KSJ719269 KIN719269 JYR719269 JOV719269 JEZ719269 IVD719269 ILH719269 IBL719269 HRP719269 HHT719269 GXX719269 GOB719269 GEF719269 FUJ719269 FKN719269 FAR719269 EQV719269 EGZ719269 DXD719269 DNH719269 DDL719269 CTP719269 CJT719269 BZX719269 BQB719269 BGF719269 AWJ719269 AMN719269 ACR719269 SV719269 IZ719269 D719270 WVL653733 WLP653733 WBT653733 VRX653733 VIB653733 UYF653733 UOJ653733 UEN653733 TUR653733 TKV653733 TAZ653733 SRD653733 SHH653733 RXL653733 RNP653733 RDT653733 QTX653733 QKB653733 QAF653733 PQJ653733 PGN653733 OWR653733 OMV653733 OCZ653733 NTD653733 NJH653733 MZL653733 MPP653733 MFT653733 LVX653733 LMB653733 LCF653733 KSJ653733 KIN653733 JYR653733 JOV653733 JEZ653733 IVD653733 ILH653733 IBL653733 HRP653733 HHT653733 GXX653733 GOB653733 GEF653733 FUJ653733 FKN653733 FAR653733 EQV653733 EGZ653733 DXD653733 DNH653733 DDL653733 CTP653733 CJT653733 BZX653733 BQB653733 BGF653733 AWJ653733 AMN653733 ACR653733 SV653733 IZ653733 D653734 WVL588197 WLP588197 WBT588197 VRX588197 VIB588197 UYF588197 UOJ588197 UEN588197 TUR588197 TKV588197 TAZ588197 SRD588197 SHH588197 RXL588197 RNP588197 RDT588197 QTX588197 QKB588197 QAF588197 PQJ588197 PGN588197 OWR588197 OMV588197 OCZ588197 NTD588197 NJH588197 MZL588197 MPP588197 MFT588197 LVX588197 LMB588197 LCF588197 KSJ588197 KIN588197 JYR588197 JOV588197 JEZ588197 IVD588197 ILH588197 IBL588197 HRP588197 HHT588197 GXX588197 GOB588197 GEF588197 FUJ588197 FKN588197 FAR588197 EQV588197 EGZ588197 DXD588197 DNH588197 DDL588197 CTP588197 CJT588197 BZX588197 BQB588197 BGF588197 AWJ588197 AMN588197 ACR588197 SV588197 IZ588197 D588198 WVL522661 WLP522661 WBT522661 VRX522661 VIB522661 UYF522661 UOJ522661 UEN522661 TUR522661 TKV522661 TAZ522661 SRD522661 SHH522661 RXL522661 RNP522661 RDT522661 QTX522661 QKB522661 QAF522661 PQJ522661 PGN522661 OWR522661 OMV522661 OCZ522661 NTD522661 NJH522661 MZL522661 MPP522661 MFT522661 LVX522661 LMB522661 LCF522661 KSJ522661 KIN522661 JYR522661 JOV522661 JEZ522661 IVD522661 ILH522661 IBL522661 HRP522661 HHT522661 GXX522661 GOB522661 GEF522661 FUJ522661 FKN522661 FAR522661 EQV522661 EGZ522661 DXD522661 DNH522661 DDL522661 CTP522661 CJT522661 BZX522661 BQB522661 BGF522661 AWJ522661 AMN522661 ACR522661 SV522661 IZ522661 D522662 WVL457125 WLP457125 WBT457125 VRX457125 VIB457125 UYF457125 UOJ457125 UEN457125 TUR457125 TKV457125 TAZ457125 SRD457125 SHH457125 RXL457125 RNP457125 RDT457125 QTX457125 QKB457125 QAF457125 PQJ457125 PGN457125 OWR457125 OMV457125 OCZ457125 NTD457125 NJH457125 MZL457125 MPP457125 MFT457125 LVX457125 LMB457125 LCF457125 KSJ457125 KIN457125 JYR457125 JOV457125 JEZ457125 IVD457125 ILH457125 IBL457125 HRP457125 HHT457125 GXX457125 GOB457125 GEF457125 FUJ457125 FKN457125 FAR457125 EQV457125 EGZ457125 DXD457125 DNH457125 DDL457125 CTP457125 CJT457125 BZX457125 BQB457125 BGF457125 AWJ457125 AMN457125 ACR457125 SV457125 IZ457125 D457126 WVL391589 WLP391589 WBT391589 VRX391589 VIB391589 UYF391589 UOJ391589 UEN391589 TUR391589 TKV391589 TAZ391589 SRD391589 SHH391589 RXL391589 RNP391589 RDT391589 QTX391589 QKB391589 QAF391589 PQJ391589 PGN391589 OWR391589 OMV391589 OCZ391589 NTD391589 NJH391589 MZL391589 MPP391589 MFT391589 LVX391589 LMB391589 LCF391589 KSJ391589 KIN391589 JYR391589 JOV391589 JEZ391589 IVD391589 ILH391589 IBL391589 HRP391589 HHT391589 GXX391589 GOB391589 GEF391589 FUJ391589 FKN391589 FAR391589 EQV391589 EGZ391589 DXD391589 DNH391589 DDL391589 CTP391589 CJT391589 BZX391589 BQB391589 BGF391589 AWJ391589 AMN391589 ACR391589 SV391589 IZ391589 D391590 WVL326053 WLP326053 WBT326053 VRX326053 VIB326053 UYF326053 UOJ326053 UEN326053 TUR326053 TKV326053 TAZ326053 SRD326053 SHH326053 RXL326053 RNP326053 RDT326053 QTX326053 QKB326053 QAF326053 PQJ326053 PGN326053 OWR326053 OMV326053 OCZ326053 NTD326053 NJH326053 MZL326053 MPP326053 MFT326053 LVX326053 LMB326053 LCF326053 KSJ326053 KIN326053 JYR326053 JOV326053 JEZ326053 IVD326053 ILH326053 IBL326053 HRP326053 HHT326053 GXX326053 GOB326053 GEF326053 FUJ326053 FKN326053 FAR326053 EQV326053 EGZ326053 DXD326053 DNH326053 DDL326053 CTP326053 CJT326053 BZX326053 BQB326053 BGF326053 AWJ326053 AMN326053 ACR326053 SV326053 IZ326053 D326054 WVL260517 WLP260517 WBT260517 VRX260517 VIB260517 UYF260517 UOJ260517 UEN260517 TUR260517 TKV260517 TAZ260517 SRD260517 SHH260517 RXL260517 RNP260517 RDT260517 QTX260517 QKB260517 QAF260517 PQJ260517 PGN260517 OWR260517 OMV260517 OCZ260517 NTD260517 NJH260517 MZL260517 MPP260517 MFT260517 LVX260517 LMB260517 LCF260517 KSJ260517 KIN260517 JYR260517 JOV260517 JEZ260517 IVD260517 ILH260517 IBL260517 HRP260517 HHT260517 GXX260517 GOB260517 GEF260517 FUJ260517 FKN260517 FAR260517 EQV260517 EGZ260517 DXD260517 DNH260517 DDL260517 CTP260517 CJT260517 BZX260517 BQB260517 BGF260517 AWJ260517 AMN260517 ACR260517 SV260517 IZ260517 D260518 WVL194981 WLP194981 WBT194981 VRX194981 VIB194981 UYF194981 UOJ194981 UEN194981 TUR194981 TKV194981 TAZ194981 SRD194981 SHH194981 RXL194981 RNP194981 RDT194981 QTX194981 QKB194981 QAF194981 PQJ194981 PGN194981 OWR194981 OMV194981 OCZ194981 NTD194981 NJH194981 MZL194981 MPP194981 MFT194981 LVX194981 LMB194981 LCF194981 KSJ194981 KIN194981 JYR194981 JOV194981 JEZ194981 IVD194981 ILH194981 IBL194981 HRP194981 HHT194981 GXX194981 GOB194981 GEF194981 FUJ194981 FKN194981 FAR194981 EQV194981 EGZ194981 DXD194981 DNH194981 DDL194981 CTP194981 CJT194981 BZX194981 BQB194981 BGF194981 AWJ194981 AMN194981 ACR194981 SV194981 IZ194981 D194982 WVL129445 WLP129445 WBT129445 VRX129445 VIB129445 UYF129445 UOJ129445 UEN129445 TUR129445 TKV129445 TAZ129445 SRD129445 SHH129445 RXL129445 RNP129445 RDT129445 QTX129445 QKB129445 QAF129445 PQJ129445 PGN129445 OWR129445 OMV129445 OCZ129445 NTD129445 NJH129445 MZL129445 MPP129445 MFT129445 LVX129445 LMB129445 LCF129445 KSJ129445 KIN129445 JYR129445 JOV129445 JEZ129445 IVD129445 ILH129445 IBL129445 HRP129445 HHT129445 GXX129445 GOB129445 GEF129445 FUJ129445 FKN129445 FAR129445 EQV129445 EGZ129445 DXD129445 DNH129445 DDL129445 CTP129445 CJT129445 BZX129445 BQB129445 BGF129445 AWJ129445 AMN129445 ACR129445 SV129445 IZ129445 D129446 WVL63909 WLP63909 WBT63909 VRX63909 VIB63909 UYF63909 UOJ63909 UEN63909 TUR63909 TKV63909 TAZ63909 SRD63909 SHH63909 RXL63909 RNP63909 RDT63909 QTX63909 QKB63909 QAF63909 PQJ63909 PGN63909 OWR63909 OMV63909 OCZ63909 NTD63909 NJH63909 MZL63909 MPP63909 MFT63909 LVX63909 LMB63909 LCF63909 KSJ63909 KIN63909 JYR63909 JOV63909 JEZ63909 IVD63909 ILH63909 IBL63909 HRP63909 HHT63909 GXX63909 GOB63909 GEF63909 FUJ63909 FKN63909 FAR63909 EQV63909 EGZ63909 DXD63909 DNH63909 DDL63909 CTP63909 CJT63909 BZX63909 BQB63909 BGF63909 AWJ63909 AMN63909 ACR63909 SV63909 IZ63909 D63910 WVL39:WVL46 WLP39:WLP46 WBT39:WBT46 VRX39:VRX46 VIB39:VIB46 UYF39:UYF46 UOJ39:UOJ46 UEN39:UEN46 TUR39:TUR46 TKV39:TKV46 TAZ39:TAZ46 SRD39:SRD46 SHH39:SHH46 RXL39:RXL46 RNP39:RNP46 RDT39:RDT46 QTX39:QTX46 QKB39:QKB46 QAF39:QAF46 PQJ39:PQJ46 PGN39:PGN46 OWR39:OWR46 OMV39:OMV46 OCZ39:OCZ46 NTD39:NTD46 NJH39:NJH46 MZL39:MZL46 MPP39:MPP46 MFT39:MFT46 LVX39:LVX46 LMB39:LMB46 LCF39:LCF46 KSJ39:KSJ46 KIN39:KIN46 JYR39:JYR46 JOV39:JOV46 JEZ39:JEZ46 IVD39:IVD46 ILH39:ILH46 IBL39:IBL46 HRP39:HRP46 HHT39:HHT46 GXX39:GXX46 GOB39:GOB46 GEF39:GEF46 FUJ39:FUJ46 FKN39:FKN46 FAR39:FAR46 EQV39:EQV46 EGZ39:EGZ46 DXD39:DXD46 DNH39:DNH46 DDL39:DDL46 CTP39:CTP46 CJT39:CJT46 BZX39:BZX46 BQB39:BQB46 BGF39:BGF46 AWJ39:AWJ46 AMN39:AMN46 ACR39:ACR46 SV39:SV46 IZ39:IZ46 WVL981433 WLP981433 WBT981433 VRX981433 VIB981433 UYF981433 UOJ981433 UEN981433 TUR981433 TKV981433 TAZ981433 SRD981433 SHH981433 RXL981433 RNP981433 RDT981433 QTX981433 QKB981433 QAF981433 PQJ981433 PGN981433 OWR981433 OMV981433 OCZ981433 NTD981433 NJH981433 MZL981433 MPP981433 MFT981433 LVX981433 LMB981433 LCF981433 KSJ981433 KIN981433 JYR981433 JOV981433 JEZ981433 IVD981433 ILH981433 IBL981433 HRP981433 HHT981433 GXX981433 GOB981433 GEF981433 FUJ981433 FKN981433 FAR981433 EQV981433 EGZ981433 DXD981433 DNH981433 DDL981433 CTP981433 CJT981433 BZX981433 BQB981433 BGF981433 AWJ981433 AMN981433 ACR981433 SV981433 IZ981433 D981434 WVL915897 WLP915897 WBT915897 VRX915897 VIB915897 UYF915897 UOJ915897 UEN915897 TUR915897 TKV915897 TAZ915897 SRD915897 SHH915897 RXL915897 RNP915897 RDT915897 QTX915897 QKB915897 QAF915897 PQJ915897 PGN915897 OWR915897 OMV915897 OCZ915897 NTD915897 NJH915897 MZL915897 MPP915897 MFT915897 LVX915897 LMB915897 LCF915897 KSJ915897 KIN915897 JYR915897 JOV915897 JEZ915897 IVD915897 ILH915897 IBL915897 HRP915897 HHT915897 GXX915897 GOB915897 GEF915897 FUJ915897 FKN915897 FAR915897 EQV915897 EGZ915897 DXD915897 DNH915897 DDL915897 CTP915897 CJT915897 BZX915897 BQB915897 BGF915897 AWJ915897 AMN915897 ACR915897 SV915897 IZ915897 D915898 WVL850361 WLP850361 WBT850361 VRX850361 VIB850361 UYF850361 UOJ850361 UEN850361 TUR850361 TKV850361 TAZ850361 SRD850361 SHH850361 RXL850361 RNP850361 RDT850361 QTX850361 QKB850361 QAF850361 PQJ850361 PGN850361 OWR850361 OMV850361 OCZ850361 NTD850361 NJH850361 MZL850361 MPP850361 MFT850361 LVX850361 LMB850361 LCF850361 KSJ850361 KIN850361 JYR850361 JOV850361 JEZ850361 IVD850361 ILH850361 IBL850361 HRP850361 HHT850361 GXX850361 GOB850361 GEF850361 FUJ850361 FKN850361 FAR850361 EQV850361 EGZ850361 DXD850361 DNH850361 DDL850361 CTP850361 CJT850361 BZX850361 BQB850361 BGF850361 AWJ850361 AMN850361 ACR850361 SV850361 IZ850361 D850362 WVL784825 WLP784825 WBT784825 VRX784825 VIB784825 UYF784825 UOJ784825 UEN784825 TUR784825 TKV784825 TAZ784825 SRD784825 SHH784825 RXL784825 RNP784825 RDT784825 QTX784825 QKB784825 QAF784825 PQJ784825 PGN784825 OWR784825 OMV784825 OCZ784825 NTD784825 NJH784825 MZL784825 MPP784825 MFT784825 LVX784825 LMB784825 LCF784825 KSJ784825 KIN784825 JYR784825 JOV784825 JEZ784825 IVD784825 ILH784825 IBL784825 HRP784825 HHT784825 GXX784825 GOB784825 GEF784825 FUJ784825 FKN784825 FAR784825 EQV784825 EGZ784825 DXD784825 DNH784825 DDL784825 CTP784825 CJT784825 BZX784825 BQB784825 BGF784825 AWJ784825 AMN784825 ACR784825 SV784825 IZ784825 D784826 WVL719289 WLP719289 WBT719289 VRX719289 VIB719289 UYF719289 UOJ719289 UEN719289 TUR719289 TKV719289 TAZ719289 SRD719289 SHH719289 RXL719289 RNP719289 RDT719289 QTX719289 QKB719289 QAF719289 PQJ719289 PGN719289 OWR719289 OMV719289 OCZ719289 NTD719289 NJH719289 MZL719289 MPP719289 MFT719289 LVX719289 LMB719289 LCF719289 KSJ719289 KIN719289 JYR719289 JOV719289 JEZ719289 IVD719289 ILH719289 IBL719289 HRP719289 HHT719289 GXX719289 GOB719289 GEF719289 FUJ719289 FKN719289 FAR719289 EQV719289 EGZ719289 DXD719289 DNH719289 DDL719289 CTP719289 CJT719289 BZX719289 BQB719289 BGF719289 AWJ719289 AMN719289 ACR719289 SV719289 IZ719289 D719290 WVL653753 WLP653753 WBT653753 VRX653753 VIB653753 UYF653753 UOJ653753 UEN653753 TUR653753 TKV653753 TAZ653753 SRD653753 SHH653753 RXL653753 RNP653753 RDT653753 QTX653753 QKB653753 QAF653753 PQJ653753 PGN653753 OWR653753 OMV653753 OCZ653753 NTD653753 NJH653753 MZL653753 MPP653753 MFT653753 LVX653753 LMB653753 LCF653753 KSJ653753 KIN653753 JYR653753 JOV653753 JEZ653753 IVD653753 ILH653753 IBL653753 HRP653753 HHT653753 GXX653753 GOB653753 GEF653753 FUJ653753 FKN653753 FAR653753 EQV653753 EGZ653753 DXD653753 DNH653753 DDL653753 CTP653753 CJT653753 BZX653753 BQB653753 BGF653753 AWJ653753 AMN653753 ACR653753 SV653753 IZ653753 D653754 WVL588217 WLP588217 WBT588217 VRX588217 VIB588217 UYF588217 UOJ588217 UEN588217 TUR588217 TKV588217 TAZ588217 SRD588217 SHH588217 RXL588217 RNP588217 RDT588217 QTX588217 QKB588217 QAF588217 PQJ588217 PGN588217 OWR588217 OMV588217 OCZ588217 NTD588217 NJH588217 MZL588217 MPP588217 MFT588217 LVX588217 LMB588217 LCF588217 KSJ588217 KIN588217 JYR588217 JOV588217 JEZ588217 IVD588217 ILH588217 IBL588217 HRP588217 HHT588217 GXX588217 GOB588217 GEF588217 FUJ588217 FKN588217 FAR588217 EQV588217 EGZ588217 DXD588217 DNH588217 DDL588217 CTP588217 CJT588217 BZX588217 BQB588217 BGF588217 AWJ588217 AMN588217 ACR588217 SV588217 IZ588217 D588218 WVL522681 WLP522681 WBT522681 VRX522681 VIB522681 UYF522681 UOJ522681 UEN522681 TUR522681 TKV522681 TAZ522681 SRD522681 SHH522681 RXL522681 RNP522681 RDT522681 QTX522681 QKB522681 QAF522681 PQJ522681 PGN522681 OWR522681 OMV522681 OCZ522681 NTD522681 NJH522681 MZL522681 MPP522681 MFT522681 LVX522681 LMB522681 LCF522681 KSJ522681 KIN522681 JYR522681 JOV522681 JEZ522681 IVD522681 ILH522681 IBL522681 HRP522681 HHT522681 GXX522681 GOB522681 GEF522681 FUJ522681 FKN522681 FAR522681 EQV522681 EGZ522681 DXD522681 DNH522681 DDL522681 CTP522681 CJT522681 BZX522681 BQB522681 BGF522681 AWJ522681 AMN522681 ACR522681 SV522681 IZ522681 D522682 WVL457145 WLP457145 WBT457145 VRX457145 VIB457145 UYF457145 UOJ457145 UEN457145 TUR457145 TKV457145 TAZ457145 SRD457145 SHH457145 RXL457145 RNP457145 RDT457145 QTX457145 QKB457145 QAF457145 PQJ457145 PGN457145 OWR457145 OMV457145 OCZ457145 NTD457145 NJH457145 MZL457145 MPP457145 MFT457145 LVX457145 LMB457145 LCF457145 KSJ457145 KIN457145 JYR457145 JOV457145 JEZ457145 IVD457145 ILH457145 IBL457145 HRP457145 HHT457145 GXX457145 GOB457145 GEF457145 FUJ457145 FKN457145 FAR457145 EQV457145 EGZ457145 DXD457145 DNH457145 DDL457145 CTP457145 CJT457145 BZX457145 BQB457145 BGF457145 AWJ457145 AMN457145 ACR457145 SV457145 IZ457145 D457146 WVL391609 WLP391609 WBT391609 VRX391609 VIB391609 UYF391609 UOJ391609 UEN391609 TUR391609 TKV391609 TAZ391609 SRD391609 SHH391609 RXL391609 RNP391609 RDT391609 QTX391609 QKB391609 QAF391609 PQJ391609 PGN391609 OWR391609 OMV391609 OCZ391609 NTD391609 NJH391609 MZL391609 MPP391609 MFT391609 LVX391609 LMB391609 LCF391609 KSJ391609 KIN391609 JYR391609 JOV391609 JEZ391609 IVD391609 ILH391609 IBL391609 HRP391609 HHT391609 GXX391609 GOB391609 GEF391609 FUJ391609 FKN391609 FAR391609 EQV391609 EGZ391609 DXD391609 DNH391609 DDL391609 CTP391609 CJT391609 BZX391609 BQB391609 BGF391609 AWJ391609 AMN391609 ACR391609 SV391609 IZ391609 D391610 WVL326073 WLP326073 WBT326073 VRX326073 VIB326073 UYF326073 UOJ326073 UEN326073 TUR326073 TKV326073 TAZ326073 SRD326073 SHH326073 RXL326073 RNP326073 RDT326073 QTX326073 QKB326073 QAF326073 PQJ326073 PGN326073 OWR326073 OMV326073 OCZ326073 NTD326073 NJH326073 MZL326073 MPP326073 MFT326073 LVX326073 LMB326073 LCF326073 KSJ326073 KIN326073 JYR326073 JOV326073 JEZ326073 IVD326073 ILH326073 IBL326073 HRP326073 HHT326073 GXX326073 GOB326073 GEF326073 FUJ326073 FKN326073 FAR326073 EQV326073 EGZ326073 DXD326073 DNH326073 DDL326073 CTP326073 CJT326073 BZX326073 BQB326073 BGF326073 AWJ326073 AMN326073 ACR326073 SV326073 IZ326073 D326074 WVL260537 WLP260537 WBT260537 VRX260537 VIB260537 UYF260537 UOJ260537 UEN260537 TUR260537 TKV260537 TAZ260537 SRD260537 SHH260537 RXL260537 RNP260537 RDT260537 QTX260537 QKB260537 QAF260537 PQJ260537 PGN260537 OWR260537 OMV260537 OCZ260537 NTD260537 NJH260537 MZL260537 MPP260537 MFT260537 LVX260537 LMB260537 LCF260537 KSJ260537 KIN260537 JYR260537 JOV260537 JEZ260537 IVD260537 ILH260537 IBL260537 HRP260537 HHT260537 GXX260537 GOB260537 GEF260537 FUJ260537 FKN260537 FAR260537 EQV260537 EGZ260537 DXD260537 DNH260537 DDL260537 CTP260537 CJT260537 BZX260537 BQB260537 BGF260537 AWJ260537 AMN260537 ACR260537 SV260537 IZ260537 D260538 WVL195001 WLP195001 WBT195001 VRX195001 VIB195001 UYF195001 UOJ195001 UEN195001 TUR195001 TKV195001 TAZ195001 SRD195001 SHH195001 RXL195001 RNP195001 RDT195001 QTX195001 QKB195001 QAF195001 PQJ195001 PGN195001 OWR195001 OMV195001 OCZ195001 NTD195001 NJH195001 MZL195001 MPP195001 MFT195001 LVX195001 LMB195001 LCF195001 KSJ195001 KIN195001 JYR195001 JOV195001 JEZ195001 IVD195001 ILH195001 IBL195001 HRP195001 HHT195001 GXX195001 GOB195001 GEF195001 FUJ195001 FKN195001 FAR195001 EQV195001 EGZ195001 DXD195001 DNH195001 DDL195001 CTP195001 CJT195001 BZX195001 BQB195001 BGF195001 AWJ195001 AMN195001 ACR195001 SV195001 IZ195001 D195002 WVL129465 WLP129465 WBT129465 VRX129465 VIB129465 UYF129465 UOJ129465 UEN129465 TUR129465 TKV129465 TAZ129465 SRD129465 SHH129465 RXL129465 RNP129465 RDT129465 QTX129465 QKB129465 QAF129465 PQJ129465 PGN129465 OWR129465 OMV129465 OCZ129465 NTD129465 NJH129465 MZL129465 MPP129465 MFT129465 LVX129465 LMB129465 LCF129465 KSJ129465 KIN129465 JYR129465 JOV129465 JEZ129465 IVD129465 ILH129465 IBL129465 HRP129465 HHT129465 GXX129465 GOB129465 GEF129465 FUJ129465 FKN129465 FAR129465 EQV129465 EGZ129465 DXD129465 DNH129465 DDL129465 CTP129465 CJT129465 BZX129465 BQB129465 BGF129465 AWJ129465 AMN129465 ACR129465 SV129465 IZ129465 D129466 WVL63929 WLP63929 WBT63929 VRX63929 VIB63929 UYF63929 UOJ63929 UEN63929 TUR63929 TKV63929 TAZ63929 SRD63929 SHH63929 RXL63929 RNP63929 RDT63929 QTX63929 QKB63929 QAF63929 PQJ63929 PGN63929 OWR63929 OMV63929 OCZ63929 NTD63929 NJH63929 MZL63929 MPP63929 MFT63929 LVX63929 LMB63929 LCF63929 KSJ63929 KIN63929 JYR63929 JOV63929 JEZ63929 IVD63929 ILH63929 IBL63929 HRP63929 HHT63929 GXX63929 GOB63929 GEF63929 FUJ63929 FKN63929 FAR63929 EQV63929 EGZ63929 DXD63929 DNH63929 DDL63929 CTP63929 CJT63929 BZX63929 BQB63929 BGF63929 AWJ63929 AMN63929 ACR63929 SV63929 IZ63929 D63930 D39:D40 S39:S40 WVL981417 S59:S60 D43:D46 S37 S43 S49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Z276"/>
  <sheetViews>
    <sheetView showGridLines="0" zoomScaleNormal="100" workbookViewId="0"/>
  </sheetViews>
  <sheetFormatPr defaultRowHeight="12.5"/>
  <cols>
    <col min="1" max="1" width="2.7265625" style="5" customWidth="1"/>
    <col min="2" max="2" width="0.7265625" style="5" customWidth="1"/>
    <col min="3" max="3" width="3.7265625" style="5" customWidth="1"/>
    <col min="4" max="17" width="3.26953125" style="5" customWidth="1"/>
    <col min="18" max="18" width="3.7265625" style="5" customWidth="1"/>
    <col min="19" max="34" width="3.26953125" style="5" customWidth="1"/>
    <col min="35" max="36" width="0.7265625" style="5" customWidth="1"/>
    <col min="37" max="73" width="3.26953125" style="5" customWidth="1"/>
    <col min="74" max="256" width="8.7265625" style="5"/>
    <col min="257" max="257" width="2.7265625" style="5" customWidth="1"/>
    <col min="258" max="258" width="0.7265625" style="5" customWidth="1"/>
    <col min="259" max="259" width="3.7265625" style="5" customWidth="1"/>
    <col min="260" max="273" width="3.26953125" style="5" customWidth="1"/>
    <col min="274" max="274" width="3.7265625" style="5" customWidth="1"/>
    <col min="275" max="290" width="3.26953125" style="5" customWidth="1"/>
    <col min="291" max="292" width="0.7265625" style="5" customWidth="1"/>
    <col min="293" max="329" width="3.26953125" style="5" customWidth="1"/>
    <col min="330" max="512" width="8.7265625" style="5"/>
    <col min="513" max="513" width="2.7265625" style="5" customWidth="1"/>
    <col min="514" max="514" width="0.7265625" style="5" customWidth="1"/>
    <col min="515" max="515" width="3.7265625" style="5" customWidth="1"/>
    <col min="516" max="529" width="3.26953125" style="5" customWidth="1"/>
    <col min="530" max="530" width="3.7265625" style="5" customWidth="1"/>
    <col min="531" max="546" width="3.26953125" style="5" customWidth="1"/>
    <col min="547" max="548" width="0.7265625" style="5" customWidth="1"/>
    <col min="549" max="585" width="3.26953125" style="5" customWidth="1"/>
    <col min="586" max="768" width="8.7265625" style="5"/>
    <col min="769" max="769" width="2.7265625" style="5" customWidth="1"/>
    <col min="770" max="770" width="0.7265625" style="5" customWidth="1"/>
    <col min="771" max="771" width="3.7265625" style="5" customWidth="1"/>
    <col min="772" max="785" width="3.26953125" style="5" customWidth="1"/>
    <col min="786" max="786" width="3.7265625" style="5" customWidth="1"/>
    <col min="787" max="802" width="3.26953125" style="5" customWidth="1"/>
    <col min="803" max="804" width="0.7265625" style="5" customWidth="1"/>
    <col min="805" max="841" width="3.26953125" style="5" customWidth="1"/>
    <col min="842" max="1024" width="8.7265625" style="5"/>
    <col min="1025" max="1025" width="2.7265625" style="5" customWidth="1"/>
    <col min="1026" max="1026" width="0.7265625" style="5" customWidth="1"/>
    <col min="1027" max="1027" width="3.7265625" style="5" customWidth="1"/>
    <col min="1028" max="1041" width="3.26953125" style="5" customWidth="1"/>
    <col min="1042" max="1042" width="3.7265625" style="5" customWidth="1"/>
    <col min="1043" max="1058" width="3.26953125" style="5" customWidth="1"/>
    <col min="1059" max="1060" width="0.7265625" style="5" customWidth="1"/>
    <col min="1061" max="1097" width="3.26953125" style="5" customWidth="1"/>
    <col min="1098" max="1280" width="8.7265625" style="5"/>
    <col min="1281" max="1281" width="2.7265625" style="5" customWidth="1"/>
    <col min="1282" max="1282" width="0.7265625" style="5" customWidth="1"/>
    <col min="1283" max="1283" width="3.7265625" style="5" customWidth="1"/>
    <col min="1284" max="1297" width="3.26953125" style="5" customWidth="1"/>
    <col min="1298" max="1298" width="3.7265625" style="5" customWidth="1"/>
    <col min="1299" max="1314" width="3.26953125" style="5" customWidth="1"/>
    <col min="1315" max="1316" width="0.7265625" style="5" customWidth="1"/>
    <col min="1317" max="1353" width="3.26953125" style="5" customWidth="1"/>
    <col min="1354" max="1536" width="8.7265625" style="5"/>
    <col min="1537" max="1537" width="2.7265625" style="5" customWidth="1"/>
    <col min="1538" max="1538" width="0.7265625" style="5" customWidth="1"/>
    <col min="1539" max="1539" width="3.7265625" style="5" customWidth="1"/>
    <col min="1540" max="1553" width="3.26953125" style="5" customWidth="1"/>
    <col min="1554" max="1554" width="3.7265625" style="5" customWidth="1"/>
    <col min="1555" max="1570" width="3.26953125" style="5" customWidth="1"/>
    <col min="1571" max="1572" width="0.7265625" style="5" customWidth="1"/>
    <col min="1573" max="1609" width="3.26953125" style="5" customWidth="1"/>
    <col min="1610" max="1792" width="8.7265625" style="5"/>
    <col min="1793" max="1793" width="2.7265625" style="5" customWidth="1"/>
    <col min="1794" max="1794" width="0.7265625" style="5" customWidth="1"/>
    <col min="1795" max="1795" width="3.7265625" style="5" customWidth="1"/>
    <col min="1796" max="1809" width="3.26953125" style="5" customWidth="1"/>
    <col min="1810" max="1810" width="3.7265625" style="5" customWidth="1"/>
    <col min="1811" max="1826" width="3.26953125" style="5" customWidth="1"/>
    <col min="1827" max="1828" width="0.7265625" style="5" customWidth="1"/>
    <col min="1829" max="1865" width="3.26953125" style="5" customWidth="1"/>
    <col min="1866" max="2048" width="8.7265625" style="5"/>
    <col min="2049" max="2049" width="2.7265625" style="5" customWidth="1"/>
    <col min="2050" max="2050" width="0.7265625" style="5" customWidth="1"/>
    <col min="2051" max="2051" width="3.7265625" style="5" customWidth="1"/>
    <col min="2052" max="2065" width="3.26953125" style="5" customWidth="1"/>
    <col min="2066" max="2066" width="3.7265625" style="5" customWidth="1"/>
    <col min="2067" max="2082" width="3.26953125" style="5" customWidth="1"/>
    <col min="2083" max="2084" width="0.7265625" style="5" customWidth="1"/>
    <col min="2085" max="2121" width="3.26953125" style="5" customWidth="1"/>
    <col min="2122" max="2304" width="8.7265625" style="5"/>
    <col min="2305" max="2305" width="2.7265625" style="5" customWidth="1"/>
    <col min="2306" max="2306" width="0.7265625" style="5" customWidth="1"/>
    <col min="2307" max="2307" width="3.7265625" style="5" customWidth="1"/>
    <col min="2308" max="2321" width="3.26953125" style="5" customWidth="1"/>
    <col min="2322" max="2322" width="3.7265625" style="5" customWidth="1"/>
    <col min="2323" max="2338" width="3.26953125" style="5" customWidth="1"/>
    <col min="2339" max="2340" width="0.7265625" style="5" customWidth="1"/>
    <col min="2341" max="2377" width="3.26953125" style="5" customWidth="1"/>
    <col min="2378" max="2560" width="8.7265625" style="5"/>
    <col min="2561" max="2561" width="2.7265625" style="5" customWidth="1"/>
    <col min="2562" max="2562" width="0.7265625" style="5" customWidth="1"/>
    <col min="2563" max="2563" width="3.7265625" style="5" customWidth="1"/>
    <col min="2564" max="2577" width="3.26953125" style="5" customWidth="1"/>
    <col min="2578" max="2578" width="3.7265625" style="5" customWidth="1"/>
    <col min="2579" max="2594" width="3.26953125" style="5" customWidth="1"/>
    <col min="2595" max="2596" width="0.7265625" style="5" customWidth="1"/>
    <col min="2597" max="2633" width="3.26953125" style="5" customWidth="1"/>
    <col min="2634" max="2816" width="8.7265625" style="5"/>
    <col min="2817" max="2817" width="2.7265625" style="5" customWidth="1"/>
    <col min="2818" max="2818" width="0.7265625" style="5" customWidth="1"/>
    <col min="2819" max="2819" width="3.7265625" style="5" customWidth="1"/>
    <col min="2820" max="2833" width="3.26953125" style="5" customWidth="1"/>
    <col min="2834" max="2834" width="3.7265625" style="5" customWidth="1"/>
    <col min="2835" max="2850" width="3.26953125" style="5" customWidth="1"/>
    <col min="2851" max="2852" width="0.7265625" style="5" customWidth="1"/>
    <col min="2853" max="2889" width="3.26953125" style="5" customWidth="1"/>
    <col min="2890" max="3072" width="8.7265625" style="5"/>
    <col min="3073" max="3073" width="2.7265625" style="5" customWidth="1"/>
    <col min="3074" max="3074" width="0.7265625" style="5" customWidth="1"/>
    <col min="3075" max="3075" width="3.7265625" style="5" customWidth="1"/>
    <col min="3076" max="3089" width="3.26953125" style="5" customWidth="1"/>
    <col min="3090" max="3090" width="3.7265625" style="5" customWidth="1"/>
    <col min="3091" max="3106" width="3.26953125" style="5" customWidth="1"/>
    <col min="3107" max="3108" width="0.7265625" style="5" customWidth="1"/>
    <col min="3109" max="3145" width="3.26953125" style="5" customWidth="1"/>
    <col min="3146" max="3328" width="8.7265625" style="5"/>
    <col min="3329" max="3329" width="2.7265625" style="5" customWidth="1"/>
    <col min="3330" max="3330" width="0.7265625" style="5" customWidth="1"/>
    <col min="3331" max="3331" width="3.7265625" style="5" customWidth="1"/>
    <col min="3332" max="3345" width="3.26953125" style="5" customWidth="1"/>
    <col min="3346" max="3346" width="3.7265625" style="5" customWidth="1"/>
    <col min="3347" max="3362" width="3.26953125" style="5" customWidth="1"/>
    <col min="3363" max="3364" width="0.7265625" style="5" customWidth="1"/>
    <col min="3365" max="3401" width="3.26953125" style="5" customWidth="1"/>
    <col min="3402" max="3584" width="8.7265625" style="5"/>
    <col min="3585" max="3585" width="2.7265625" style="5" customWidth="1"/>
    <col min="3586" max="3586" width="0.7265625" style="5" customWidth="1"/>
    <col min="3587" max="3587" width="3.7265625" style="5" customWidth="1"/>
    <col min="3588" max="3601" width="3.26953125" style="5" customWidth="1"/>
    <col min="3602" max="3602" width="3.7265625" style="5" customWidth="1"/>
    <col min="3603" max="3618" width="3.26953125" style="5" customWidth="1"/>
    <col min="3619" max="3620" width="0.7265625" style="5" customWidth="1"/>
    <col min="3621" max="3657" width="3.26953125" style="5" customWidth="1"/>
    <col min="3658" max="3840" width="8.7265625" style="5"/>
    <col min="3841" max="3841" width="2.7265625" style="5" customWidth="1"/>
    <col min="3842" max="3842" width="0.7265625" style="5" customWidth="1"/>
    <col min="3843" max="3843" width="3.7265625" style="5" customWidth="1"/>
    <col min="3844" max="3857" width="3.26953125" style="5" customWidth="1"/>
    <col min="3858" max="3858" width="3.7265625" style="5" customWidth="1"/>
    <col min="3859" max="3874" width="3.26953125" style="5" customWidth="1"/>
    <col min="3875" max="3876" width="0.7265625" style="5" customWidth="1"/>
    <col min="3877" max="3913" width="3.26953125" style="5" customWidth="1"/>
    <col min="3914" max="4096" width="8.7265625" style="5"/>
    <col min="4097" max="4097" width="2.7265625" style="5" customWidth="1"/>
    <col min="4098" max="4098" width="0.7265625" style="5" customWidth="1"/>
    <col min="4099" max="4099" width="3.7265625" style="5" customWidth="1"/>
    <col min="4100" max="4113" width="3.26953125" style="5" customWidth="1"/>
    <col min="4114" max="4114" width="3.7265625" style="5" customWidth="1"/>
    <col min="4115" max="4130" width="3.26953125" style="5" customWidth="1"/>
    <col min="4131" max="4132" width="0.7265625" style="5" customWidth="1"/>
    <col min="4133" max="4169" width="3.26953125" style="5" customWidth="1"/>
    <col min="4170" max="4352" width="8.7265625" style="5"/>
    <col min="4353" max="4353" width="2.7265625" style="5" customWidth="1"/>
    <col min="4354" max="4354" width="0.7265625" style="5" customWidth="1"/>
    <col min="4355" max="4355" width="3.7265625" style="5" customWidth="1"/>
    <col min="4356" max="4369" width="3.26953125" style="5" customWidth="1"/>
    <col min="4370" max="4370" width="3.7265625" style="5" customWidth="1"/>
    <col min="4371" max="4386" width="3.26953125" style="5" customWidth="1"/>
    <col min="4387" max="4388" width="0.7265625" style="5" customWidth="1"/>
    <col min="4389" max="4425" width="3.26953125" style="5" customWidth="1"/>
    <col min="4426" max="4608" width="8.7265625" style="5"/>
    <col min="4609" max="4609" width="2.7265625" style="5" customWidth="1"/>
    <col min="4610" max="4610" width="0.7265625" style="5" customWidth="1"/>
    <col min="4611" max="4611" width="3.7265625" style="5" customWidth="1"/>
    <col min="4612" max="4625" width="3.26953125" style="5" customWidth="1"/>
    <col min="4626" max="4626" width="3.7265625" style="5" customWidth="1"/>
    <col min="4627" max="4642" width="3.26953125" style="5" customWidth="1"/>
    <col min="4643" max="4644" width="0.7265625" style="5" customWidth="1"/>
    <col min="4645" max="4681" width="3.26953125" style="5" customWidth="1"/>
    <col min="4682" max="4864" width="8.7265625" style="5"/>
    <col min="4865" max="4865" width="2.7265625" style="5" customWidth="1"/>
    <col min="4866" max="4866" width="0.7265625" style="5" customWidth="1"/>
    <col min="4867" max="4867" width="3.7265625" style="5" customWidth="1"/>
    <col min="4868" max="4881" width="3.26953125" style="5" customWidth="1"/>
    <col min="4882" max="4882" width="3.7265625" style="5" customWidth="1"/>
    <col min="4883" max="4898" width="3.26953125" style="5" customWidth="1"/>
    <col min="4899" max="4900" width="0.7265625" style="5" customWidth="1"/>
    <col min="4901" max="4937" width="3.26953125" style="5" customWidth="1"/>
    <col min="4938" max="5120" width="8.7265625" style="5"/>
    <col min="5121" max="5121" width="2.7265625" style="5" customWidth="1"/>
    <col min="5122" max="5122" width="0.7265625" style="5" customWidth="1"/>
    <col min="5123" max="5123" width="3.7265625" style="5" customWidth="1"/>
    <col min="5124" max="5137" width="3.26953125" style="5" customWidth="1"/>
    <col min="5138" max="5138" width="3.7265625" style="5" customWidth="1"/>
    <col min="5139" max="5154" width="3.26953125" style="5" customWidth="1"/>
    <col min="5155" max="5156" width="0.7265625" style="5" customWidth="1"/>
    <col min="5157" max="5193" width="3.26953125" style="5" customWidth="1"/>
    <col min="5194" max="5376" width="8.7265625" style="5"/>
    <col min="5377" max="5377" width="2.7265625" style="5" customWidth="1"/>
    <col min="5378" max="5378" width="0.7265625" style="5" customWidth="1"/>
    <col min="5379" max="5379" width="3.7265625" style="5" customWidth="1"/>
    <col min="5380" max="5393" width="3.26953125" style="5" customWidth="1"/>
    <col min="5394" max="5394" width="3.7265625" style="5" customWidth="1"/>
    <col min="5395" max="5410" width="3.26953125" style="5" customWidth="1"/>
    <col min="5411" max="5412" width="0.7265625" style="5" customWidth="1"/>
    <col min="5413" max="5449" width="3.26953125" style="5" customWidth="1"/>
    <col min="5450" max="5632" width="8.7265625" style="5"/>
    <col min="5633" max="5633" width="2.7265625" style="5" customWidth="1"/>
    <col min="5634" max="5634" width="0.7265625" style="5" customWidth="1"/>
    <col min="5635" max="5635" width="3.7265625" style="5" customWidth="1"/>
    <col min="5636" max="5649" width="3.26953125" style="5" customWidth="1"/>
    <col min="5650" max="5650" width="3.7265625" style="5" customWidth="1"/>
    <col min="5651" max="5666" width="3.26953125" style="5" customWidth="1"/>
    <col min="5667" max="5668" width="0.7265625" style="5" customWidth="1"/>
    <col min="5669" max="5705" width="3.26953125" style="5" customWidth="1"/>
    <col min="5706" max="5888" width="8.7265625" style="5"/>
    <col min="5889" max="5889" width="2.7265625" style="5" customWidth="1"/>
    <col min="5890" max="5890" width="0.7265625" style="5" customWidth="1"/>
    <col min="5891" max="5891" width="3.7265625" style="5" customWidth="1"/>
    <col min="5892" max="5905" width="3.26953125" style="5" customWidth="1"/>
    <col min="5906" max="5906" width="3.7265625" style="5" customWidth="1"/>
    <col min="5907" max="5922" width="3.26953125" style="5" customWidth="1"/>
    <col min="5923" max="5924" width="0.7265625" style="5" customWidth="1"/>
    <col min="5925" max="5961" width="3.26953125" style="5" customWidth="1"/>
    <col min="5962" max="6144" width="8.7265625" style="5"/>
    <col min="6145" max="6145" width="2.7265625" style="5" customWidth="1"/>
    <col min="6146" max="6146" width="0.7265625" style="5" customWidth="1"/>
    <col min="6147" max="6147" width="3.7265625" style="5" customWidth="1"/>
    <col min="6148" max="6161" width="3.26953125" style="5" customWidth="1"/>
    <col min="6162" max="6162" width="3.7265625" style="5" customWidth="1"/>
    <col min="6163" max="6178" width="3.26953125" style="5" customWidth="1"/>
    <col min="6179" max="6180" width="0.7265625" style="5" customWidth="1"/>
    <col min="6181" max="6217" width="3.26953125" style="5" customWidth="1"/>
    <col min="6218" max="6400" width="8.7265625" style="5"/>
    <col min="6401" max="6401" width="2.7265625" style="5" customWidth="1"/>
    <col min="6402" max="6402" width="0.7265625" style="5" customWidth="1"/>
    <col min="6403" max="6403" width="3.7265625" style="5" customWidth="1"/>
    <col min="6404" max="6417" width="3.26953125" style="5" customWidth="1"/>
    <col min="6418" max="6418" width="3.7265625" style="5" customWidth="1"/>
    <col min="6419" max="6434" width="3.26953125" style="5" customWidth="1"/>
    <col min="6435" max="6436" width="0.7265625" style="5" customWidth="1"/>
    <col min="6437" max="6473" width="3.26953125" style="5" customWidth="1"/>
    <col min="6474" max="6656" width="8.7265625" style="5"/>
    <col min="6657" max="6657" width="2.7265625" style="5" customWidth="1"/>
    <col min="6658" max="6658" width="0.7265625" style="5" customWidth="1"/>
    <col min="6659" max="6659" width="3.7265625" style="5" customWidth="1"/>
    <col min="6660" max="6673" width="3.26953125" style="5" customWidth="1"/>
    <col min="6674" max="6674" width="3.7265625" style="5" customWidth="1"/>
    <col min="6675" max="6690" width="3.26953125" style="5" customWidth="1"/>
    <col min="6691" max="6692" width="0.7265625" style="5" customWidth="1"/>
    <col min="6693" max="6729" width="3.26953125" style="5" customWidth="1"/>
    <col min="6730" max="6912" width="8.7265625" style="5"/>
    <col min="6913" max="6913" width="2.7265625" style="5" customWidth="1"/>
    <col min="6914" max="6914" width="0.7265625" style="5" customWidth="1"/>
    <col min="6915" max="6915" width="3.7265625" style="5" customWidth="1"/>
    <col min="6916" max="6929" width="3.26953125" style="5" customWidth="1"/>
    <col min="6930" max="6930" width="3.7265625" style="5" customWidth="1"/>
    <col min="6931" max="6946" width="3.26953125" style="5" customWidth="1"/>
    <col min="6947" max="6948" width="0.7265625" style="5" customWidth="1"/>
    <col min="6949" max="6985" width="3.26953125" style="5" customWidth="1"/>
    <col min="6986" max="7168" width="8.7265625" style="5"/>
    <col min="7169" max="7169" width="2.7265625" style="5" customWidth="1"/>
    <col min="7170" max="7170" width="0.7265625" style="5" customWidth="1"/>
    <col min="7171" max="7171" width="3.7265625" style="5" customWidth="1"/>
    <col min="7172" max="7185" width="3.26953125" style="5" customWidth="1"/>
    <col min="7186" max="7186" width="3.7265625" style="5" customWidth="1"/>
    <col min="7187" max="7202" width="3.26953125" style="5" customWidth="1"/>
    <col min="7203" max="7204" width="0.7265625" style="5" customWidth="1"/>
    <col min="7205" max="7241" width="3.26953125" style="5" customWidth="1"/>
    <col min="7242" max="7424" width="8.7265625" style="5"/>
    <col min="7425" max="7425" width="2.7265625" style="5" customWidth="1"/>
    <col min="7426" max="7426" width="0.7265625" style="5" customWidth="1"/>
    <col min="7427" max="7427" width="3.7265625" style="5" customWidth="1"/>
    <col min="7428" max="7441" width="3.26953125" style="5" customWidth="1"/>
    <col min="7442" max="7442" width="3.7265625" style="5" customWidth="1"/>
    <col min="7443" max="7458" width="3.26953125" style="5" customWidth="1"/>
    <col min="7459" max="7460" width="0.7265625" style="5" customWidth="1"/>
    <col min="7461" max="7497" width="3.26953125" style="5" customWidth="1"/>
    <col min="7498" max="7680" width="8.7265625" style="5"/>
    <col min="7681" max="7681" width="2.7265625" style="5" customWidth="1"/>
    <col min="7682" max="7682" width="0.7265625" style="5" customWidth="1"/>
    <col min="7683" max="7683" width="3.7265625" style="5" customWidth="1"/>
    <col min="7684" max="7697" width="3.26953125" style="5" customWidth="1"/>
    <col min="7698" max="7698" width="3.7265625" style="5" customWidth="1"/>
    <col min="7699" max="7714" width="3.26953125" style="5" customWidth="1"/>
    <col min="7715" max="7716" width="0.7265625" style="5" customWidth="1"/>
    <col min="7717" max="7753" width="3.26953125" style="5" customWidth="1"/>
    <col min="7754" max="7936" width="8.7265625" style="5"/>
    <col min="7937" max="7937" width="2.7265625" style="5" customWidth="1"/>
    <col min="7938" max="7938" width="0.7265625" style="5" customWidth="1"/>
    <col min="7939" max="7939" width="3.7265625" style="5" customWidth="1"/>
    <col min="7940" max="7953" width="3.26953125" style="5" customWidth="1"/>
    <col min="7954" max="7954" width="3.7265625" style="5" customWidth="1"/>
    <col min="7955" max="7970" width="3.26953125" style="5" customWidth="1"/>
    <col min="7971" max="7972" width="0.7265625" style="5" customWidth="1"/>
    <col min="7973" max="8009" width="3.26953125" style="5" customWidth="1"/>
    <col min="8010" max="8192" width="8.7265625" style="5"/>
    <col min="8193" max="8193" width="2.7265625" style="5" customWidth="1"/>
    <col min="8194" max="8194" width="0.7265625" style="5" customWidth="1"/>
    <col min="8195" max="8195" width="3.7265625" style="5" customWidth="1"/>
    <col min="8196" max="8209" width="3.26953125" style="5" customWidth="1"/>
    <col min="8210" max="8210" width="3.7265625" style="5" customWidth="1"/>
    <col min="8211" max="8226" width="3.26953125" style="5" customWidth="1"/>
    <col min="8227" max="8228" width="0.7265625" style="5" customWidth="1"/>
    <col min="8229" max="8265" width="3.26953125" style="5" customWidth="1"/>
    <col min="8266" max="8448" width="8.7265625" style="5"/>
    <col min="8449" max="8449" width="2.7265625" style="5" customWidth="1"/>
    <col min="8450" max="8450" width="0.7265625" style="5" customWidth="1"/>
    <col min="8451" max="8451" width="3.7265625" style="5" customWidth="1"/>
    <col min="8452" max="8465" width="3.26953125" style="5" customWidth="1"/>
    <col min="8466" max="8466" width="3.7265625" style="5" customWidth="1"/>
    <col min="8467" max="8482" width="3.26953125" style="5" customWidth="1"/>
    <col min="8483" max="8484" width="0.7265625" style="5" customWidth="1"/>
    <col min="8485" max="8521" width="3.26953125" style="5" customWidth="1"/>
    <col min="8522" max="8704" width="8.7265625" style="5"/>
    <col min="8705" max="8705" width="2.7265625" style="5" customWidth="1"/>
    <col min="8706" max="8706" width="0.7265625" style="5" customWidth="1"/>
    <col min="8707" max="8707" width="3.7265625" style="5" customWidth="1"/>
    <col min="8708" max="8721" width="3.26953125" style="5" customWidth="1"/>
    <col min="8722" max="8722" width="3.7265625" style="5" customWidth="1"/>
    <col min="8723" max="8738" width="3.26953125" style="5" customWidth="1"/>
    <col min="8739" max="8740" width="0.7265625" style="5" customWidth="1"/>
    <col min="8741" max="8777" width="3.26953125" style="5" customWidth="1"/>
    <col min="8778" max="8960" width="8.7265625" style="5"/>
    <col min="8961" max="8961" width="2.7265625" style="5" customWidth="1"/>
    <col min="8962" max="8962" width="0.7265625" style="5" customWidth="1"/>
    <col min="8963" max="8963" width="3.7265625" style="5" customWidth="1"/>
    <col min="8964" max="8977" width="3.26953125" style="5" customWidth="1"/>
    <col min="8978" max="8978" width="3.7265625" style="5" customWidth="1"/>
    <col min="8979" max="8994" width="3.26953125" style="5" customWidth="1"/>
    <col min="8995" max="8996" width="0.7265625" style="5" customWidth="1"/>
    <col min="8997" max="9033" width="3.26953125" style="5" customWidth="1"/>
    <col min="9034" max="9216" width="8.7265625" style="5"/>
    <col min="9217" max="9217" width="2.7265625" style="5" customWidth="1"/>
    <col min="9218" max="9218" width="0.7265625" style="5" customWidth="1"/>
    <col min="9219" max="9219" width="3.7265625" style="5" customWidth="1"/>
    <col min="9220" max="9233" width="3.26953125" style="5" customWidth="1"/>
    <col min="9234" max="9234" width="3.7265625" style="5" customWidth="1"/>
    <col min="9235" max="9250" width="3.26953125" style="5" customWidth="1"/>
    <col min="9251" max="9252" width="0.7265625" style="5" customWidth="1"/>
    <col min="9253" max="9289" width="3.26953125" style="5" customWidth="1"/>
    <col min="9290" max="9472" width="8.7265625" style="5"/>
    <col min="9473" max="9473" width="2.7265625" style="5" customWidth="1"/>
    <col min="9474" max="9474" width="0.7265625" style="5" customWidth="1"/>
    <col min="9475" max="9475" width="3.7265625" style="5" customWidth="1"/>
    <col min="9476" max="9489" width="3.26953125" style="5" customWidth="1"/>
    <col min="9490" max="9490" width="3.7265625" style="5" customWidth="1"/>
    <col min="9491" max="9506" width="3.26953125" style="5" customWidth="1"/>
    <col min="9507" max="9508" width="0.7265625" style="5" customWidth="1"/>
    <col min="9509" max="9545" width="3.26953125" style="5" customWidth="1"/>
    <col min="9546" max="9728" width="8.7265625" style="5"/>
    <col min="9729" max="9729" width="2.7265625" style="5" customWidth="1"/>
    <col min="9730" max="9730" width="0.7265625" style="5" customWidth="1"/>
    <col min="9731" max="9731" width="3.7265625" style="5" customWidth="1"/>
    <col min="9732" max="9745" width="3.26953125" style="5" customWidth="1"/>
    <col min="9746" max="9746" width="3.7265625" style="5" customWidth="1"/>
    <col min="9747" max="9762" width="3.26953125" style="5" customWidth="1"/>
    <col min="9763" max="9764" width="0.7265625" style="5" customWidth="1"/>
    <col min="9765" max="9801" width="3.26953125" style="5" customWidth="1"/>
    <col min="9802" max="9984" width="8.7265625" style="5"/>
    <col min="9985" max="9985" width="2.7265625" style="5" customWidth="1"/>
    <col min="9986" max="9986" width="0.7265625" style="5" customWidth="1"/>
    <col min="9987" max="9987" width="3.7265625" style="5" customWidth="1"/>
    <col min="9988" max="10001" width="3.26953125" style="5" customWidth="1"/>
    <col min="10002" max="10002" width="3.7265625" style="5" customWidth="1"/>
    <col min="10003" max="10018" width="3.26953125" style="5" customWidth="1"/>
    <col min="10019" max="10020" width="0.7265625" style="5" customWidth="1"/>
    <col min="10021" max="10057" width="3.26953125" style="5" customWidth="1"/>
    <col min="10058" max="10240" width="8.7265625" style="5"/>
    <col min="10241" max="10241" width="2.7265625" style="5" customWidth="1"/>
    <col min="10242" max="10242" width="0.7265625" style="5" customWidth="1"/>
    <col min="10243" max="10243" width="3.7265625" style="5" customWidth="1"/>
    <col min="10244" max="10257" width="3.26953125" style="5" customWidth="1"/>
    <col min="10258" max="10258" width="3.7265625" style="5" customWidth="1"/>
    <col min="10259" max="10274" width="3.26953125" style="5" customWidth="1"/>
    <col min="10275" max="10276" width="0.7265625" style="5" customWidth="1"/>
    <col min="10277" max="10313" width="3.26953125" style="5" customWidth="1"/>
    <col min="10314" max="10496" width="8.7265625" style="5"/>
    <col min="10497" max="10497" width="2.7265625" style="5" customWidth="1"/>
    <col min="10498" max="10498" width="0.7265625" style="5" customWidth="1"/>
    <col min="10499" max="10499" width="3.7265625" style="5" customWidth="1"/>
    <col min="10500" max="10513" width="3.26953125" style="5" customWidth="1"/>
    <col min="10514" max="10514" width="3.7265625" style="5" customWidth="1"/>
    <col min="10515" max="10530" width="3.26953125" style="5" customWidth="1"/>
    <col min="10531" max="10532" width="0.7265625" style="5" customWidth="1"/>
    <col min="10533" max="10569" width="3.26953125" style="5" customWidth="1"/>
    <col min="10570" max="10752" width="8.7265625" style="5"/>
    <col min="10753" max="10753" width="2.7265625" style="5" customWidth="1"/>
    <col min="10754" max="10754" width="0.7265625" style="5" customWidth="1"/>
    <col min="10755" max="10755" width="3.7265625" style="5" customWidth="1"/>
    <col min="10756" max="10769" width="3.26953125" style="5" customWidth="1"/>
    <col min="10770" max="10770" width="3.7265625" style="5" customWidth="1"/>
    <col min="10771" max="10786" width="3.26953125" style="5" customWidth="1"/>
    <col min="10787" max="10788" width="0.7265625" style="5" customWidth="1"/>
    <col min="10789" max="10825" width="3.26953125" style="5" customWidth="1"/>
    <col min="10826" max="11008" width="8.7265625" style="5"/>
    <col min="11009" max="11009" width="2.7265625" style="5" customWidth="1"/>
    <col min="11010" max="11010" width="0.7265625" style="5" customWidth="1"/>
    <col min="11011" max="11011" width="3.7265625" style="5" customWidth="1"/>
    <col min="11012" max="11025" width="3.26953125" style="5" customWidth="1"/>
    <col min="11026" max="11026" width="3.7265625" style="5" customWidth="1"/>
    <col min="11027" max="11042" width="3.26953125" style="5" customWidth="1"/>
    <col min="11043" max="11044" width="0.7265625" style="5" customWidth="1"/>
    <col min="11045" max="11081" width="3.26953125" style="5" customWidth="1"/>
    <col min="11082" max="11264" width="8.7265625" style="5"/>
    <col min="11265" max="11265" width="2.7265625" style="5" customWidth="1"/>
    <col min="11266" max="11266" width="0.7265625" style="5" customWidth="1"/>
    <col min="11267" max="11267" width="3.7265625" style="5" customWidth="1"/>
    <col min="11268" max="11281" width="3.26953125" style="5" customWidth="1"/>
    <col min="11282" max="11282" width="3.7265625" style="5" customWidth="1"/>
    <col min="11283" max="11298" width="3.26953125" style="5" customWidth="1"/>
    <col min="11299" max="11300" width="0.7265625" style="5" customWidth="1"/>
    <col min="11301" max="11337" width="3.26953125" style="5" customWidth="1"/>
    <col min="11338" max="11520" width="8.7265625" style="5"/>
    <col min="11521" max="11521" width="2.7265625" style="5" customWidth="1"/>
    <col min="11522" max="11522" width="0.7265625" style="5" customWidth="1"/>
    <col min="11523" max="11523" width="3.7265625" style="5" customWidth="1"/>
    <col min="11524" max="11537" width="3.26953125" style="5" customWidth="1"/>
    <col min="11538" max="11538" width="3.7265625" style="5" customWidth="1"/>
    <col min="11539" max="11554" width="3.26953125" style="5" customWidth="1"/>
    <col min="11555" max="11556" width="0.7265625" style="5" customWidth="1"/>
    <col min="11557" max="11593" width="3.26953125" style="5" customWidth="1"/>
    <col min="11594" max="11776" width="8.7265625" style="5"/>
    <col min="11777" max="11777" width="2.7265625" style="5" customWidth="1"/>
    <col min="11778" max="11778" width="0.7265625" style="5" customWidth="1"/>
    <col min="11779" max="11779" width="3.7265625" style="5" customWidth="1"/>
    <col min="11780" max="11793" width="3.26953125" style="5" customWidth="1"/>
    <col min="11794" max="11794" width="3.7265625" style="5" customWidth="1"/>
    <col min="11795" max="11810" width="3.26953125" style="5" customWidth="1"/>
    <col min="11811" max="11812" width="0.7265625" style="5" customWidth="1"/>
    <col min="11813" max="11849" width="3.26953125" style="5" customWidth="1"/>
    <col min="11850" max="12032" width="8.7265625" style="5"/>
    <col min="12033" max="12033" width="2.7265625" style="5" customWidth="1"/>
    <col min="12034" max="12034" width="0.7265625" style="5" customWidth="1"/>
    <col min="12035" max="12035" width="3.7265625" style="5" customWidth="1"/>
    <col min="12036" max="12049" width="3.26953125" style="5" customWidth="1"/>
    <col min="12050" max="12050" width="3.7265625" style="5" customWidth="1"/>
    <col min="12051" max="12066" width="3.26953125" style="5" customWidth="1"/>
    <col min="12067" max="12068" width="0.7265625" style="5" customWidth="1"/>
    <col min="12069" max="12105" width="3.26953125" style="5" customWidth="1"/>
    <col min="12106" max="12288" width="8.7265625" style="5"/>
    <col min="12289" max="12289" width="2.7265625" style="5" customWidth="1"/>
    <col min="12290" max="12290" width="0.7265625" style="5" customWidth="1"/>
    <col min="12291" max="12291" width="3.7265625" style="5" customWidth="1"/>
    <col min="12292" max="12305" width="3.26953125" style="5" customWidth="1"/>
    <col min="12306" max="12306" width="3.7265625" style="5" customWidth="1"/>
    <col min="12307" max="12322" width="3.26953125" style="5" customWidth="1"/>
    <col min="12323" max="12324" width="0.7265625" style="5" customWidth="1"/>
    <col min="12325" max="12361" width="3.26953125" style="5" customWidth="1"/>
    <col min="12362" max="12544" width="8.7265625" style="5"/>
    <col min="12545" max="12545" width="2.7265625" style="5" customWidth="1"/>
    <col min="12546" max="12546" width="0.7265625" style="5" customWidth="1"/>
    <col min="12547" max="12547" width="3.7265625" style="5" customWidth="1"/>
    <col min="12548" max="12561" width="3.26953125" style="5" customWidth="1"/>
    <col min="12562" max="12562" width="3.7265625" style="5" customWidth="1"/>
    <col min="12563" max="12578" width="3.26953125" style="5" customWidth="1"/>
    <col min="12579" max="12580" width="0.7265625" style="5" customWidth="1"/>
    <col min="12581" max="12617" width="3.26953125" style="5" customWidth="1"/>
    <col min="12618" max="12800" width="8.7265625" style="5"/>
    <col min="12801" max="12801" width="2.7265625" style="5" customWidth="1"/>
    <col min="12802" max="12802" width="0.7265625" style="5" customWidth="1"/>
    <col min="12803" max="12803" width="3.7265625" style="5" customWidth="1"/>
    <col min="12804" max="12817" width="3.26953125" style="5" customWidth="1"/>
    <col min="12818" max="12818" width="3.7265625" style="5" customWidth="1"/>
    <col min="12819" max="12834" width="3.26953125" style="5" customWidth="1"/>
    <col min="12835" max="12836" width="0.7265625" style="5" customWidth="1"/>
    <col min="12837" max="12873" width="3.26953125" style="5" customWidth="1"/>
    <col min="12874" max="13056" width="8.7265625" style="5"/>
    <col min="13057" max="13057" width="2.7265625" style="5" customWidth="1"/>
    <col min="13058" max="13058" width="0.7265625" style="5" customWidth="1"/>
    <col min="13059" max="13059" width="3.7265625" style="5" customWidth="1"/>
    <col min="13060" max="13073" width="3.26953125" style="5" customWidth="1"/>
    <col min="13074" max="13074" width="3.7265625" style="5" customWidth="1"/>
    <col min="13075" max="13090" width="3.26953125" style="5" customWidth="1"/>
    <col min="13091" max="13092" width="0.7265625" style="5" customWidth="1"/>
    <col min="13093" max="13129" width="3.26953125" style="5" customWidth="1"/>
    <col min="13130" max="13312" width="8.7265625" style="5"/>
    <col min="13313" max="13313" width="2.7265625" style="5" customWidth="1"/>
    <col min="13314" max="13314" width="0.7265625" style="5" customWidth="1"/>
    <col min="13315" max="13315" width="3.7265625" style="5" customWidth="1"/>
    <col min="13316" max="13329" width="3.26953125" style="5" customWidth="1"/>
    <col min="13330" max="13330" width="3.7265625" style="5" customWidth="1"/>
    <col min="13331" max="13346" width="3.26953125" style="5" customWidth="1"/>
    <col min="13347" max="13348" width="0.7265625" style="5" customWidth="1"/>
    <col min="13349" max="13385" width="3.26953125" style="5" customWidth="1"/>
    <col min="13386" max="13568" width="8.7265625" style="5"/>
    <col min="13569" max="13569" width="2.7265625" style="5" customWidth="1"/>
    <col min="13570" max="13570" width="0.7265625" style="5" customWidth="1"/>
    <col min="13571" max="13571" width="3.7265625" style="5" customWidth="1"/>
    <col min="13572" max="13585" width="3.26953125" style="5" customWidth="1"/>
    <col min="13586" max="13586" width="3.7265625" style="5" customWidth="1"/>
    <col min="13587" max="13602" width="3.26953125" style="5" customWidth="1"/>
    <col min="13603" max="13604" width="0.7265625" style="5" customWidth="1"/>
    <col min="13605" max="13641" width="3.26953125" style="5" customWidth="1"/>
    <col min="13642" max="13824" width="8.7265625" style="5"/>
    <col min="13825" max="13825" width="2.7265625" style="5" customWidth="1"/>
    <col min="13826" max="13826" width="0.7265625" style="5" customWidth="1"/>
    <col min="13827" max="13827" width="3.7265625" style="5" customWidth="1"/>
    <col min="13828" max="13841" width="3.26953125" style="5" customWidth="1"/>
    <col min="13842" max="13842" width="3.7265625" style="5" customWidth="1"/>
    <col min="13843" max="13858" width="3.26953125" style="5" customWidth="1"/>
    <col min="13859" max="13860" width="0.7265625" style="5" customWidth="1"/>
    <col min="13861" max="13897" width="3.26953125" style="5" customWidth="1"/>
    <col min="13898" max="14080" width="8.7265625" style="5"/>
    <col min="14081" max="14081" width="2.7265625" style="5" customWidth="1"/>
    <col min="14082" max="14082" width="0.7265625" style="5" customWidth="1"/>
    <col min="14083" max="14083" width="3.7265625" style="5" customWidth="1"/>
    <col min="14084" max="14097" width="3.26953125" style="5" customWidth="1"/>
    <col min="14098" max="14098" width="3.7265625" style="5" customWidth="1"/>
    <col min="14099" max="14114" width="3.26953125" style="5" customWidth="1"/>
    <col min="14115" max="14116" width="0.7265625" style="5" customWidth="1"/>
    <col min="14117" max="14153" width="3.26953125" style="5" customWidth="1"/>
    <col min="14154" max="14336" width="8.7265625" style="5"/>
    <col min="14337" max="14337" width="2.7265625" style="5" customWidth="1"/>
    <col min="14338" max="14338" width="0.7265625" style="5" customWidth="1"/>
    <col min="14339" max="14339" width="3.7265625" style="5" customWidth="1"/>
    <col min="14340" max="14353" width="3.26953125" style="5" customWidth="1"/>
    <col min="14354" max="14354" width="3.7265625" style="5" customWidth="1"/>
    <col min="14355" max="14370" width="3.26953125" style="5" customWidth="1"/>
    <col min="14371" max="14372" width="0.7265625" style="5" customWidth="1"/>
    <col min="14373" max="14409" width="3.26953125" style="5" customWidth="1"/>
    <col min="14410" max="14592" width="8.7265625" style="5"/>
    <col min="14593" max="14593" width="2.7265625" style="5" customWidth="1"/>
    <col min="14594" max="14594" width="0.7265625" style="5" customWidth="1"/>
    <col min="14595" max="14595" width="3.7265625" style="5" customWidth="1"/>
    <col min="14596" max="14609" width="3.26953125" style="5" customWidth="1"/>
    <col min="14610" max="14610" width="3.7265625" style="5" customWidth="1"/>
    <col min="14611" max="14626" width="3.26953125" style="5" customWidth="1"/>
    <col min="14627" max="14628" width="0.7265625" style="5" customWidth="1"/>
    <col min="14629" max="14665" width="3.26953125" style="5" customWidth="1"/>
    <col min="14666" max="14848" width="8.7265625" style="5"/>
    <col min="14849" max="14849" width="2.7265625" style="5" customWidth="1"/>
    <col min="14850" max="14850" width="0.7265625" style="5" customWidth="1"/>
    <col min="14851" max="14851" width="3.7265625" style="5" customWidth="1"/>
    <col min="14852" max="14865" width="3.26953125" style="5" customWidth="1"/>
    <col min="14866" max="14866" width="3.7265625" style="5" customWidth="1"/>
    <col min="14867" max="14882" width="3.26953125" style="5" customWidth="1"/>
    <col min="14883" max="14884" width="0.7265625" style="5" customWidth="1"/>
    <col min="14885" max="14921" width="3.26953125" style="5" customWidth="1"/>
    <col min="14922" max="15104" width="8.7265625" style="5"/>
    <col min="15105" max="15105" width="2.7265625" style="5" customWidth="1"/>
    <col min="15106" max="15106" width="0.7265625" style="5" customWidth="1"/>
    <col min="15107" max="15107" width="3.7265625" style="5" customWidth="1"/>
    <col min="15108" max="15121" width="3.26953125" style="5" customWidth="1"/>
    <col min="15122" max="15122" width="3.7265625" style="5" customWidth="1"/>
    <col min="15123" max="15138" width="3.26953125" style="5" customWidth="1"/>
    <col min="15139" max="15140" width="0.7265625" style="5" customWidth="1"/>
    <col min="15141" max="15177" width="3.26953125" style="5" customWidth="1"/>
    <col min="15178" max="15360" width="8.7265625" style="5"/>
    <col min="15361" max="15361" width="2.7265625" style="5" customWidth="1"/>
    <col min="15362" max="15362" width="0.7265625" style="5" customWidth="1"/>
    <col min="15363" max="15363" width="3.7265625" style="5" customWidth="1"/>
    <col min="15364" max="15377" width="3.26953125" style="5" customWidth="1"/>
    <col min="15378" max="15378" width="3.7265625" style="5" customWidth="1"/>
    <col min="15379" max="15394" width="3.26953125" style="5" customWidth="1"/>
    <col min="15395" max="15396" width="0.7265625" style="5" customWidth="1"/>
    <col min="15397" max="15433" width="3.26953125" style="5" customWidth="1"/>
    <col min="15434" max="15616" width="8.7265625" style="5"/>
    <col min="15617" max="15617" width="2.7265625" style="5" customWidth="1"/>
    <col min="15618" max="15618" width="0.7265625" style="5" customWidth="1"/>
    <col min="15619" max="15619" width="3.7265625" style="5" customWidth="1"/>
    <col min="15620" max="15633" width="3.26953125" style="5" customWidth="1"/>
    <col min="15634" max="15634" width="3.7265625" style="5" customWidth="1"/>
    <col min="15635" max="15650" width="3.26953125" style="5" customWidth="1"/>
    <col min="15651" max="15652" width="0.7265625" style="5" customWidth="1"/>
    <col min="15653" max="15689" width="3.26953125" style="5" customWidth="1"/>
    <col min="15690" max="15872" width="8.7265625" style="5"/>
    <col min="15873" max="15873" width="2.7265625" style="5" customWidth="1"/>
    <col min="15874" max="15874" width="0.7265625" style="5" customWidth="1"/>
    <col min="15875" max="15875" width="3.7265625" style="5" customWidth="1"/>
    <col min="15876" max="15889" width="3.26953125" style="5" customWidth="1"/>
    <col min="15890" max="15890" width="3.7265625" style="5" customWidth="1"/>
    <col min="15891" max="15906" width="3.26953125" style="5" customWidth="1"/>
    <col min="15907" max="15908" width="0.7265625" style="5" customWidth="1"/>
    <col min="15909" max="15945" width="3.26953125" style="5" customWidth="1"/>
    <col min="15946" max="16128" width="8.7265625" style="5"/>
    <col min="16129" max="16129" width="2.7265625" style="5" customWidth="1"/>
    <col min="16130" max="16130" width="0.7265625" style="5" customWidth="1"/>
    <col min="16131" max="16131" width="3.7265625" style="5" customWidth="1"/>
    <col min="16132" max="16145" width="3.26953125" style="5" customWidth="1"/>
    <col min="16146" max="16146" width="3.7265625" style="5" customWidth="1"/>
    <col min="16147" max="16162" width="3.26953125" style="5" customWidth="1"/>
    <col min="16163" max="16164" width="0.7265625" style="5" customWidth="1"/>
    <col min="16165" max="16201" width="3.26953125" style="5" customWidth="1"/>
    <col min="16202" max="16384" width="8.7265625" style="5"/>
  </cols>
  <sheetData>
    <row r="1" spans="1:78" ht="18" customHeight="1">
      <c r="A1" s="255"/>
      <c r="B1" s="880"/>
      <c r="C1" s="881"/>
      <c r="D1" s="881"/>
      <c r="E1" s="881"/>
      <c r="F1" s="881"/>
      <c r="G1" s="884" t="s">
        <v>624</v>
      </c>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6"/>
      <c r="AK1" s="255"/>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8" ht="13" customHeight="1" thickBot="1">
      <c r="A2" s="356"/>
      <c r="B2" s="882"/>
      <c r="C2" s="883"/>
      <c r="D2" s="883"/>
      <c r="E2" s="883"/>
      <c r="F2" s="883"/>
      <c r="G2" s="887"/>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9"/>
      <c r="AK2" s="255"/>
      <c r="AL2" s="4"/>
      <c r="AM2" s="752" t="str">
        <f>VLOOKUP(H16,AA114:AK198,11,FALSE)</f>
        <v>Building Use description will appear here.</v>
      </c>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4"/>
      <c r="BM2" s="4"/>
      <c r="BN2" s="4"/>
      <c r="BO2" s="4"/>
      <c r="BP2" s="4"/>
      <c r="BQ2" s="4"/>
      <c r="BR2" s="4"/>
      <c r="BS2" s="4"/>
      <c r="BT2" s="4"/>
      <c r="BU2" s="4"/>
    </row>
    <row r="3" spans="1:78" ht="12.75" customHeight="1">
      <c r="A3" s="255"/>
      <c r="B3" s="890" t="s">
        <v>201</v>
      </c>
      <c r="C3" s="891"/>
      <c r="D3" s="891"/>
      <c r="E3" s="891"/>
      <c r="F3" s="891"/>
      <c r="G3" s="892"/>
      <c r="H3" s="893">
        <v>1201</v>
      </c>
      <c r="I3" s="894"/>
      <c r="J3" s="895"/>
      <c r="K3" s="893">
        <v>525</v>
      </c>
      <c r="L3" s="894"/>
      <c r="M3" s="894"/>
      <c r="N3" s="895"/>
      <c r="O3" s="893" t="s">
        <v>667</v>
      </c>
      <c r="P3" s="894"/>
      <c r="Q3" s="894"/>
      <c r="R3" s="894"/>
      <c r="S3" s="894"/>
      <c r="T3" s="894"/>
      <c r="U3" s="894"/>
      <c r="V3" s="894"/>
      <c r="W3" s="894"/>
      <c r="X3" s="894"/>
      <c r="Y3" s="895"/>
      <c r="Z3" s="896" t="s">
        <v>202</v>
      </c>
      <c r="AA3" s="897"/>
      <c r="AB3" s="897"/>
      <c r="AC3" s="897"/>
      <c r="AD3" s="898"/>
      <c r="AE3" s="902" t="s">
        <v>686</v>
      </c>
      <c r="AF3" s="903"/>
      <c r="AG3" s="903"/>
      <c r="AH3" s="903"/>
      <c r="AI3" s="903"/>
      <c r="AJ3" s="904"/>
      <c r="AK3" s="255"/>
      <c r="AL3" s="4"/>
      <c r="AM3" s="755"/>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7"/>
      <c r="BM3" s="4"/>
      <c r="BN3" s="4"/>
      <c r="BO3" s="4"/>
      <c r="BP3" s="4"/>
      <c r="BQ3" s="4"/>
      <c r="BR3" s="4"/>
      <c r="BS3" s="4"/>
      <c r="BT3" s="4"/>
      <c r="BU3" s="4"/>
      <c r="BV3" s="4"/>
      <c r="BW3" s="4"/>
      <c r="BX3" s="4"/>
      <c r="BY3" s="4"/>
      <c r="BZ3" s="4"/>
    </row>
    <row r="4" spans="1:78" ht="13" thickBot="1">
      <c r="A4" s="255"/>
      <c r="B4" s="908" t="s">
        <v>203</v>
      </c>
      <c r="C4" s="909"/>
      <c r="D4" s="909"/>
      <c r="E4" s="909"/>
      <c r="F4" s="909"/>
      <c r="G4" s="910"/>
      <c r="H4" s="874"/>
      <c r="I4" s="875"/>
      <c r="J4" s="876"/>
      <c r="K4" s="874"/>
      <c r="L4" s="875"/>
      <c r="M4" s="875"/>
      <c r="N4" s="876"/>
      <c r="O4" s="875"/>
      <c r="P4" s="875"/>
      <c r="Q4" s="875"/>
      <c r="R4" s="875"/>
      <c r="S4" s="875"/>
      <c r="T4" s="875"/>
      <c r="U4" s="875"/>
      <c r="V4" s="875"/>
      <c r="W4" s="875"/>
      <c r="X4" s="875"/>
      <c r="Y4" s="876"/>
      <c r="Z4" s="899"/>
      <c r="AA4" s="900"/>
      <c r="AB4" s="900"/>
      <c r="AC4" s="900"/>
      <c r="AD4" s="901"/>
      <c r="AE4" s="905"/>
      <c r="AF4" s="906"/>
      <c r="AG4" s="906"/>
      <c r="AH4" s="906"/>
      <c r="AI4" s="906"/>
      <c r="AJ4" s="907"/>
      <c r="AK4" s="255"/>
      <c r="AL4" s="4"/>
      <c r="AM4" s="755"/>
      <c r="AN4" s="756"/>
      <c r="AO4" s="756"/>
      <c r="AP4" s="756"/>
      <c r="AQ4" s="756"/>
      <c r="AR4" s="756"/>
      <c r="AS4" s="756"/>
      <c r="AT4" s="756"/>
      <c r="AU4" s="756"/>
      <c r="AV4" s="756"/>
      <c r="AW4" s="756"/>
      <c r="AX4" s="756"/>
      <c r="AY4" s="756"/>
      <c r="AZ4" s="756"/>
      <c r="BA4" s="756"/>
      <c r="BB4" s="756"/>
      <c r="BC4" s="756"/>
      <c r="BD4" s="756"/>
      <c r="BE4" s="756"/>
      <c r="BF4" s="756"/>
      <c r="BG4" s="756"/>
      <c r="BH4" s="756"/>
      <c r="BI4" s="756"/>
      <c r="BJ4" s="756"/>
      <c r="BK4" s="756"/>
      <c r="BL4" s="757"/>
      <c r="BM4" s="4"/>
      <c r="BN4" s="4"/>
      <c r="BO4" s="4"/>
      <c r="BP4" s="4"/>
      <c r="BQ4" s="4"/>
      <c r="BR4" s="4"/>
      <c r="BS4" s="4"/>
      <c r="BT4" s="4"/>
      <c r="BU4" s="4"/>
      <c r="BV4" s="4"/>
      <c r="BW4" s="4"/>
      <c r="BX4" s="4"/>
      <c r="BY4" s="4"/>
      <c r="BZ4" s="4"/>
    </row>
    <row r="5" spans="1:78" ht="12" customHeight="1">
      <c r="A5" s="255"/>
      <c r="B5" s="357"/>
      <c r="C5" s="877" t="s">
        <v>204</v>
      </c>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358"/>
      <c r="AJ5" s="359"/>
      <c r="AK5" s="255"/>
      <c r="AL5" s="4"/>
      <c r="AM5" s="755"/>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7"/>
      <c r="BM5" s="4"/>
      <c r="BN5" s="4"/>
      <c r="BO5" s="4"/>
      <c r="BP5" s="4"/>
      <c r="BQ5" s="4"/>
      <c r="BR5" s="4"/>
      <c r="BS5" s="4"/>
      <c r="BT5" s="4"/>
      <c r="BU5" s="4"/>
      <c r="BV5" s="4"/>
      <c r="BW5" s="4"/>
      <c r="BX5" s="4"/>
      <c r="BY5" s="4"/>
      <c r="BZ5" s="4"/>
    </row>
    <row r="6" spans="1:78" ht="12" customHeight="1">
      <c r="A6" s="255"/>
      <c r="B6" s="360"/>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361"/>
      <c r="AJ6" s="362"/>
      <c r="AK6" s="255"/>
      <c r="AL6" s="4"/>
      <c r="AM6" s="755"/>
      <c r="AN6" s="756"/>
      <c r="AO6" s="756"/>
      <c r="AP6" s="756"/>
      <c r="AQ6" s="756"/>
      <c r="AR6" s="756"/>
      <c r="AS6" s="756"/>
      <c r="AT6" s="756"/>
      <c r="AU6" s="756"/>
      <c r="AV6" s="756"/>
      <c r="AW6" s="756"/>
      <c r="AX6" s="756"/>
      <c r="AY6" s="756"/>
      <c r="AZ6" s="756"/>
      <c r="BA6" s="756"/>
      <c r="BB6" s="756"/>
      <c r="BC6" s="756"/>
      <c r="BD6" s="756"/>
      <c r="BE6" s="756"/>
      <c r="BF6" s="756"/>
      <c r="BG6" s="756"/>
      <c r="BH6" s="756"/>
      <c r="BI6" s="756"/>
      <c r="BJ6" s="756"/>
      <c r="BK6" s="756"/>
      <c r="BL6" s="757"/>
      <c r="BM6" s="4"/>
      <c r="BN6" s="4"/>
      <c r="BO6" s="4"/>
      <c r="BP6" s="4"/>
      <c r="BQ6" s="4"/>
      <c r="BR6" s="4"/>
      <c r="BS6" s="4"/>
      <c r="BT6" s="4"/>
      <c r="BU6" s="4"/>
      <c r="BV6" s="4"/>
      <c r="BW6" s="4"/>
      <c r="BX6" s="4"/>
      <c r="BY6" s="4"/>
      <c r="BZ6" s="4"/>
    </row>
    <row r="7" spans="1:78">
      <c r="A7" s="363"/>
      <c r="B7" s="360"/>
      <c r="C7" s="364" t="s">
        <v>205</v>
      </c>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6"/>
      <c r="AK7" s="363"/>
      <c r="AL7" s="4"/>
      <c r="AM7" s="755"/>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7"/>
      <c r="BM7" s="4"/>
      <c r="BN7" s="4"/>
      <c r="BO7" s="4"/>
      <c r="BP7" s="4"/>
      <c r="BQ7" s="4"/>
      <c r="BR7" s="4"/>
      <c r="BS7" s="4"/>
      <c r="BT7" s="4"/>
      <c r="BU7" s="4"/>
      <c r="BV7" s="4"/>
      <c r="BW7" s="4"/>
      <c r="BX7" s="4"/>
      <c r="BY7" s="4"/>
      <c r="BZ7" s="4"/>
    </row>
    <row r="8" spans="1:78" ht="12.75" customHeight="1">
      <c r="A8" s="255"/>
      <c r="B8" s="360"/>
      <c r="C8" s="879" t="s">
        <v>684</v>
      </c>
      <c r="D8" s="879"/>
      <c r="E8" s="879"/>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367"/>
      <c r="AJ8" s="366"/>
      <c r="AK8" s="363"/>
      <c r="AL8" s="4"/>
      <c r="AM8" s="755"/>
      <c r="AN8" s="756"/>
      <c r="AO8" s="756"/>
      <c r="AP8" s="756"/>
      <c r="AQ8" s="756"/>
      <c r="AR8" s="756"/>
      <c r="AS8" s="756"/>
      <c r="AT8" s="756"/>
      <c r="AU8" s="756"/>
      <c r="AV8" s="756"/>
      <c r="AW8" s="756"/>
      <c r="AX8" s="756"/>
      <c r="AY8" s="756"/>
      <c r="AZ8" s="756"/>
      <c r="BA8" s="756"/>
      <c r="BB8" s="756"/>
      <c r="BC8" s="756"/>
      <c r="BD8" s="756"/>
      <c r="BE8" s="756"/>
      <c r="BF8" s="756"/>
      <c r="BG8" s="756"/>
      <c r="BH8" s="756"/>
      <c r="BI8" s="756"/>
      <c r="BJ8" s="756"/>
      <c r="BK8" s="756"/>
      <c r="BL8" s="757"/>
      <c r="BM8" s="4"/>
      <c r="BN8" s="4"/>
      <c r="BO8" s="4"/>
      <c r="BP8" s="4"/>
      <c r="BQ8" s="4"/>
      <c r="BR8" s="4"/>
      <c r="BS8" s="4"/>
      <c r="BT8" s="4"/>
      <c r="BU8" s="4"/>
      <c r="BV8" s="4"/>
      <c r="BW8" s="4"/>
      <c r="BX8" s="4"/>
      <c r="BY8" s="4"/>
      <c r="BZ8" s="4"/>
    </row>
    <row r="9" spans="1:78">
      <c r="A9" s="255"/>
      <c r="B9" s="360"/>
      <c r="C9" s="879"/>
      <c r="D9" s="879"/>
      <c r="E9" s="879"/>
      <c r="F9" s="879"/>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367"/>
      <c r="AJ9" s="366"/>
      <c r="AK9" s="363"/>
      <c r="AL9" s="4"/>
      <c r="AM9" s="755"/>
      <c r="AN9" s="756"/>
      <c r="AO9" s="756"/>
      <c r="AP9" s="756"/>
      <c r="AQ9" s="756"/>
      <c r="AR9" s="756"/>
      <c r="AS9" s="756"/>
      <c r="AT9" s="756"/>
      <c r="AU9" s="756"/>
      <c r="AV9" s="756"/>
      <c r="AW9" s="756"/>
      <c r="AX9" s="756"/>
      <c r="AY9" s="756"/>
      <c r="AZ9" s="756"/>
      <c r="BA9" s="756"/>
      <c r="BB9" s="756"/>
      <c r="BC9" s="756"/>
      <c r="BD9" s="756"/>
      <c r="BE9" s="756"/>
      <c r="BF9" s="756"/>
      <c r="BG9" s="756"/>
      <c r="BH9" s="756"/>
      <c r="BI9" s="756"/>
      <c r="BJ9" s="756"/>
      <c r="BK9" s="756"/>
      <c r="BL9" s="757"/>
      <c r="BM9" s="4"/>
      <c r="BN9" s="4"/>
      <c r="BO9" s="4"/>
      <c r="BP9" s="4"/>
      <c r="BQ9" s="4"/>
      <c r="BR9" s="4"/>
      <c r="BS9" s="4"/>
      <c r="BT9" s="4"/>
      <c r="BU9" s="4"/>
      <c r="BV9" s="4"/>
      <c r="BW9" s="4"/>
      <c r="BX9" s="4"/>
      <c r="BY9" s="4"/>
      <c r="BZ9" s="4"/>
    </row>
    <row r="10" spans="1:78" ht="11.5" customHeight="1">
      <c r="A10" s="368"/>
      <c r="B10" s="369"/>
      <c r="C10" s="361"/>
      <c r="D10" s="361"/>
      <c r="E10" s="361"/>
      <c r="F10" s="361"/>
      <c r="G10" s="361"/>
      <c r="H10" s="361"/>
      <c r="I10" s="361"/>
      <c r="J10" s="361"/>
      <c r="K10" s="361"/>
      <c r="L10" s="361"/>
      <c r="M10" s="361"/>
      <c r="N10" s="367"/>
      <c r="O10" s="367"/>
      <c r="P10" s="367"/>
      <c r="Q10" s="367"/>
      <c r="R10" s="367"/>
      <c r="S10" s="367"/>
      <c r="T10" s="367"/>
      <c r="U10" s="367"/>
      <c r="V10" s="367"/>
      <c r="W10" s="367"/>
      <c r="X10" s="367"/>
      <c r="Y10" s="367"/>
      <c r="Z10" s="361"/>
      <c r="AA10" s="361"/>
      <c r="AB10" s="361"/>
      <c r="AC10" s="361"/>
      <c r="AD10" s="361"/>
      <c r="AE10" s="361"/>
      <c r="AF10" s="361"/>
      <c r="AG10" s="361"/>
      <c r="AH10" s="367"/>
      <c r="AI10" s="367"/>
      <c r="AJ10" s="366"/>
      <c r="AK10" s="363"/>
      <c r="AL10" s="4"/>
      <c r="AM10" s="755"/>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756"/>
      <c r="BL10" s="757"/>
      <c r="BM10" s="4"/>
      <c r="BN10" s="4"/>
      <c r="BO10" s="4"/>
      <c r="BP10" s="4"/>
      <c r="BQ10" s="4"/>
      <c r="BR10" s="4"/>
      <c r="BS10" s="4"/>
      <c r="BT10" s="4"/>
      <c r="BU10" s="4"/>
      <c r="BV10" s="4"/>
      <c r="BW10" s="4"/>
      <c r="BX10" s="4"/>
      <c r="BY10" s="4"/>
      <c r="BZ10" s="4"/>
    </row>
    <row r="11" spans="1:78">
      <c r="A11" s="255"/>
      <c r="B11" s="360"/>
      <c r="C11" s="846" t="s">
        <v>206</v>
      </c>
      <c r="D11" s="847"/>
      <c r="E11" s="847"/>
      <c r="F11" s="847"/>
      <c r="G11" s="847"/>
      <c r="H11" s="847"/>
      <c r="I11" s="847"/>
      <c r="J11" s="847"/>
      <c r="K11" s="847"/>
      <c r="L11" s="847"/>
      <c r="M11" s="847"/>
      <c r="N11" s="847"/>
      <c r="O11" s="848"/>
      <c r="P11" s="367"/>
      <c r="Q11" s="370"/>
      <c r="R11" s="370"/>
      <c r="S11" s="370"/>
      <c r="T11" s="370"/>
      <c r="U11" s="370"/>
      <c r="V11" s="370"/>
      <c r="W11" s="371"/>
      <c r="X11" s="371"/>
      <c r="Y11" s="371"/>
      <c r="Z11" s="371"/>
      <c r="AA11" s="371"/>
      <c r="AB11" s="371"/>
      <c r="AC11" s="371"/>
      <c r="AD11" s="371"/>
      <c r="AE11" s="371"/>
      <c r="AF11" s="371"/>
      <c r="AG11" s="371"/>
      <c r="AH11" s="371"/>
      <c r="AI11" s="367"/>
      <c r="AJ11" s="366"/>
      <c r="AK11" s="363"/>
      <c r="AL11" s="4"/>
      <c r="AM11" s="755"/>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7"/>
      <c r="BM11" s="4"/>
      <c r="BN11" s="4"/>
      <c r="BO11" s="4"/>
      <c r="BP11" s="4"/>
      <c r="BQ11" s="4"/>
      <c r="BR11" s="4"/>
      <c r="BS11" s="4"/>
      <c r="BT11" s="4"/>
      <c r="BU11" s="4"/>
      <c r="BV11" s="4"/>
      <c r="BW11" s="4"/>
      <c r="BX11" s="4"/>
      <c r="BY11" s="4"/>
      <c r="BZ11" s="4"/>
    </row>
    <row r="12" spans="1:78" ht="5.15" customHeight="1">
      <c r="A12" s="368"/>
      <c r="B12" s="360"/>
      <c r="C12" s="367"/>
      <c r="D12" s="367"/>
      <c r="E12" s="367"/>
      <c r="F12" s="367"/>
      <c r="G12" s="367"/>
      <c r="H12" s="367"/>
      <c r="I12" s="367"/>
      <c r="J12" s="367"/>
      <c r="K12" s="367"/>
      <c r="L12" s="367"/>
      <c r="M12" s="367"/>
      <c r="N12" s="367"/>
      <c r="O12" s="372"/>
      <c r="P12" s="367"/>
      <c r="Q12" s="367"/>
      <c r="R12" s="367"/>
      <c r="S12" s="367"/>
      <c r="T12" s="367"/>
      <c r="U12" s="367"/>
      <c r="V12" s="367"/>
      <c r="W12" s="367"/>
      <c r="X12" s="367"/>
      <c r="Y12" s="367"/>
      <c r="Z12" s="367"/>
      <c r="AA12" s="367"/>
      <c r="AB12" s="367"/>
      <c r="AC12" s="367"/>
      <c r="AD12" s="367"/>
      <c r="AE12" s="367"/>
      <c r="AF12" s="367"/>
      <c r="AG12" s="367"/>
      <c r="AH12" s="367"/>
      <c r="AI12" s="367"/>
      <c r="AJ12" s="366"/>
      <c r="AK12" s="363"/>
      <c r="AL12" s="4"/>
      <c r="AM12" s="755"/>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7"/>
      <c r="BM12" s="4"/>
      <c r="BN12" s="4"/>
      <c r="BO12" s="4"/>
      <c r="BP12" s="4"/>
      <c r="BQ12" s="4"/>
      <c r="BR12" s="4"/>
      <c r="BS12" s="4"/>
      <c r="BT12" s="4"/>
      <c r="BU12" s="4"/>
      <c r="BV12" s="4"/>
      <c r="BW12" s="4"/>
      <c r="BX12" s="4"/>
      <c r="BY12" s="4"/>
      <c r="BZ12" s="4"/>
    </row>
    <row r="13" spans="1:78" ht="12.75" customHeight="1">
      <c r="A13" s="368"/>
      <c r="B13" s="360"/>
      <c r="C13" s="870" t="s">
        <v>207</v>
      </c>
      <c r="D13" s="870"/>
      <c r="E13" s="870"/>
      <c r="F13" s="870"/>
      <c r="G13" s="870"/>
      <c r="H13" s="871" t="s">
        <v>54</v>
      </c>
      <c r="I13" s="871"/>
      <c r="J13" s="871"/>
      <c r="K13" s="871"/>
      <c r="L13" s="871"/>
      <c r="M13" s="871"/>
      <c r="N13" s="871"/>
      <c r="O13" s="862">
        <v>4250</v>
      </c>
      <c r="P13" s="862"/>
      <c r="Q13" s="862"/>
      <c r="R13" s="863">
        <f>IF(O13="","",O13/O$16)</f>
        <v>0.73913043478260865</v>
      </c>
      <c r="S13" s="863"/>
      <c r="T13" s="864" t="s">
        <v>208</v>
      </c>
      <c r="U13" s="373" t="s">
        <v>600</v>
      </c>
      <c r="V13" s="367"/>
      <c r="W13" s="367"/>
      <c r="X13" s="367"/>
      <c r="Y13" s="367"/>
      <c r="Z13" s="367"/>
      <c r="AA13" s="367"/>
      <c r="AB13" s="367"/>
      <c r="AC13" s="367"/>
      <c r="AD13" s="367"/>
      <c r="AE13" s="374"/>
      <c r="AF13" s="867">
        <v>425</v>
      </c>
      <c r="AG13" s="868"/>
      <c r="AH13" s="869"/>
      <c r="AI13" s="367"/>
      <c r="AJ13" s="366"/>
      <c r="AK13" s="363"/>
      <c r="AL13" s="4"/>
      <c r="AM13" s="755"/>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7"/>
      <c r="BM13" s="4"/>
      <c r="BN13" s="4"/>
      <c r="BO13" s="4"/>
      <c r="BP13" s="4"/>
      <c r="BQ13" s="4"/>
      <c r="BR13" s="4"/>
      <c r="BS13" s="4"/>
      <c r="BT13" s="4"/>
      <c r="BU13" s="4"/>
      <c r="BV13" s="4"/>
      <c r="BW13" s="4"/>
      <c r="BX13" s="4"/>
      <c r="BY13" s="4"/>
      <c r="BZ13" s="4"/>
    </row>
    <row r="14" spans="1:78" ht="12.75" customHeight="1">
      <c r="A14" s="368"/>
      <c r="B14" s="360"/>
      <c r="C14" s="870" t="s">
        <v>209</v>
      </c>
      <c r="D14" s="870"/>
      <c r="E14" s="870"/>
      <c r="F14" s="870"/>
      <c r="G14" s="870"/>
      <c r="H14" s="871" t="s">
        <v>426</v>
      </c>
      <c r="I14" s="871"/>
      <c r="J14" s="871"/>
      <c r="K14" s="871"/>
      <c r="L14" s="871"/>
      <c r="M14" s="871"/>
      <c r="N14" s="871"/>
      <c r="O14" s="862">
        <v>1500</v>
      </c>
      <c r="P14" s="862"/>
      <c r="Q14" s="862"/>
      <c r="R14" s="863">
        <f>IF(O14="","",O14/O$16)</f>
        <v>0.2608695652173913</v>
      </c>
      <c r="S14" s="863"/>
      <c r="T14" s="865"/>
      <c r="U14" s="373" t="s">
        <v>601</v>
      </c>
      <c r="V14" s="255"/>
      <c r="W14" s="255"/>
      <c r="X14" s="255"/>
      <c r="Y14" s="255"/>
      <c r="Z14" s="255"/>
      <c r="AA14" s="255"/>
      <c r="AB14" s="255"/>
      <c r="AC14" s="255"/>
      <c r="AD14" s="255"/>
      <c r="AE14" s="255"/>
      <c r="AF14" s="911">
        <v>0</v>
      </c>
      <c r="AG14" s="912"/>
      <c r="AH14" s="913"/>
      <c r="AI14" s="367"/>
      <c r="AJ14" s="366"/>
      <c r="AK14" s="363"/>
      <c r="AL14" s="4"/>
      <c r="AM14" s="755"/>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7"/>
      <c r="BM14" s="4"/>
      <c r="BN14" s="4"/>
      <c r="BO14" s="4"/>
      <c r="BP14" s="4"/>
      <c r="BQ14" s="4"/>
      <c r="BR14" s="4"/>
      <c r="BS14" s="4"/>
      <c r="BT14" s="4"/>
      <c r="BU14" s="4"/>
      <c r="BV14" s="4"/>
      <c r="BW14" s="4"/>
      <c r="BX14" s="4"/>
      <c r="BY14" s="4"/>
      <c r="BZ14" s="4"/>
    </row>
    <row r="15" spans="1:78" ht="12.75" customHeight="1">
      <c r="A15" s="368"/>
      <c r="B15" s="360"/>
      <c r="C15" s="870" t="s">
        <v>210</v>
      </c>
      <c r="D15" s="870"/>
      <c r="E15" s="870"/>
      <c r="F15" s="870"/>
      <c r="G15" s="914"/>
      <c r="H15" s="871"/>
      <c r="I15" s="871"/>
      <c r="J15" s="871"/>
      <c r="K15" s="871"/>
      <c r="L15" s="871"/>
      <c r="M15" s="871"/>
      <c r="N15" s="871"/>
      <c r="O15" s="862"/>
      <c r="P15" s="862"/>
      <c r="Q15" s="862"/>
      <c r="R15" s="863" t="str">
        <f>IF(O15="","",O15/O$16)</f>
        <v/>
      </c>
      <c r="S15" s="863"/>
      <c r="T15" s="865"/>
      <c r="U15" s="375" t="s">
        <v>602</v>
      </c>
      <c r="V15" s="376"/>
      <c r="W15" s="377"/>
      <c r="X15" s="377"/>
      <c r="Y15" s="377"/>
      <c r="Z15" s="377"/>
      <c r="AA15" s="377"/>
      <c r="AB15" s="377"/>
      <c r="AC15" s="377"/>
      <c r="AD15" s="377"/>
      <c r="AE15" s="201"/>
      <c r="AF15" s="911">
        <v>0</v>
      </c>
      <c r="AG15" s="912"/>
      <c r="AH15" s="913"/>
      <c r="AI15" s="367"/>
      <c r="AJ15" s="366"/>
      <c r="AK15" s="363"/>
      <c r="AL15" s="4"/>
      <c r="AM15" s="755"/>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7"/>
      <c r="BM15" s="4"/>
      <c r="BN15" s="4"/>
      <c r="BO15" s="4"/>
      <c r="BP15" s="4"/>
      <c r="BQ15" s="4"/>
      <c r="BR15" s="4"/>
      <c r="BS15" s="4"/>
      <c r="BT15" s="4"/>
      <c r="BU15" s="4"/>
      <c r="BV15" s="4"/>
      <c r="BW15" s="4"/>
      <c r="BX15" s="4"/>
      <c r="BY15" s="4"/>
      <c r="BZ15" s="4"/>
    </row>
    <row r="16" spans="1:78" ht="12.75" customHeight="1">
      <c r="A16" s="368"/>
      <c r="B16" s="378"/>
      <c r="C16" s="372" t="s">
        <v>212</v>
      </c>
      <c r="D16" s="367"/>
      <c r="E16" s="367"/>
      <c r="F16" s="367"/>
      <c r="G16" s="367"/>
      <c r="H16" s="872" t="s">
        <v>213</v>
      </c>
      <c r="I16" s="872"/>
      <c r="J16" s="872"/>
      <c r="K16" s="872"/>
      <c r="L16" s="872"/>
      <c r="M16" s="872"/>
      <c r="N16" s="872"/>
      <c r="O16" s="873">
        <f>IF(SUM(O13:Q15)=0,"",SUM(O13:Q15))</f>
        <v>5750</v>
      </c>
      <c r="P16" s="873"/>
      <c r="Q16" s="873"/>
      <c r="R16" s="379"/>
      <c r="S16" s="380"/>
      <c r="T16" s="865"/>
      <c r="U16" s="381" t="s">
        <v>211</v>
      </c>
      <c r="V16" s="382"/>
      <c r="W16" s="382"/>
      <c r="X16" s="382"/>
      <c r="Y16" s="382"/>
      <c r="Z16" s="382"/>
      <c r="AA16" s="382"/>
      <c r="AB16" s="382"/>
      <c r="AC16" s="382"/>
      <c r="AD16" s="382"/>
      <c r="AE16" s="361"/>
      <c r="AF16" s="361"/>
      <c r="AG16" s="836" t="s">
        <v>183</v>
      </c>
      <c r="AH16" s="837"/>
      <c r="AI16" s="383"/>
      <c r="AJ16" s="366"/>
      <c r="AK16" s="363"/>
      <c r="AL16" s="4"/>
      <c r="AM16" s="755"/>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7"/>
      <c r="BM16" s="4"/>
      <c r="BN16" s="4"/>
      <c r="BO16" s="4"/>
      <c r="BP16" s="4"/>
      <c r="BQ16" s="4"/>
      <c r="BR16" s="4"/>
      <c r="BS16" s="4"/>
      <c r="BT16" s="4"/>
      <c r="BU16" s="4"/>
      <c r="BV16" s="4"/>
      <c r="BW16" s="4"/>
      <c r="BX16" s="4"/>
      <c r="BY16" s="4"/>
      <c r="BZ16" s="4"/>
    </row>
    <row r="17" spans="1:78" ht="12.75" customHeight="1">
      <c r="A17" s="363"/>
      <c r="B17" s="369"/>
      <c r="C17" s="361"/>
      <c r="D17" s="367"/>
      <c r="E17" s="367"/>
      <c r="F17" s="367"/>
      <c r="G17" s="367"/>
      <c r="H17" s="367"/>
      <c r="I17" s="367"/>
      <c r="J17" s="361"/>
      <c r="K17" s="367"/>
      <c r="L17" s="367"/>
      <c r="M17" s="367"/>
      <c r="N17" s="361"/>
      <c r="O17" s="361"/>
      <c r="P17" s="361"/>
      <c r="Q17" s="361"/>
      <c r="R17" s="361"/>
      <c r="S17" s="361"/>
      <c r="T17" s="866"/>
      <c r="U17" s="381" t="s">
        <v>214</v>
      </c>
      <c r="V17" s="255"/>
      <c r="W17" s="255"/>
      <c r="X17" s="255"/>
      <c r="Y17" s="255"/>
      <c r="Z17" s="255"/>
      <c r="AA17" s="255"/>
      <c r="AB17" s="255"/>
      <c r="AC17" s="255"/>
      <c r="AD17" s="255"/>
      <c r="AE17" s="255"/>
      <c r="AF17" s="255"/>
      <c r="AG17" s="836" t="s">
        <v>183</v>
      </c>
      <c r="AH17" s="837"/>
      <c r="AI17" s="361"/>
      <c r="AJ17" s="366"/>
      <c r="AK17" s="363"/>
      <c r="AL17" s="4"/>
      <c r="AM17" s="755"/>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7"/>
      <c r="BM17" s="4"/>
      <c r="BN17" s="4"/>
      <c r="BO17" s="4"/>
      <c r="BP17" s="4"/>
      <c r="BQ17" s="4"/>
      <c r="BR17" s="4"/>
      <c r="BS17" s="4"/>
      <c r="BT17" s="4"/>
      <c r="BU17" s="4"/>
      <c r="BV17" s="4"/>
      <c r="BW17" s="4"/>
      <c r="BX17" s="4"/>
      <c r="BY17" s="4"/>
      <c r="BZ17" s="4"/>
    </row>
    <row r="18" spans="1:78" ht="12.75" customHeight="1">
      <c r="A18" s="363"/>
      <c r="B18" s="360"/>
      <c r="C18" s="846" t="s">
        <v>215</v>
      </c>
      <c r="D18" s="847"/>
      <c r="E18" s="847"/>
      <c r="F18" s="847"/>
      <c r="G18" s="847"/>
      <c r="H18" s="847"/>
      <c r="I18" s="847"/>
      <c r="J18" s="847"/>
      <c r="K18" s="847"/>
      <c r="L18" s="847"/>
      <c r="M18" s="847"/>
      <c r="N18" s="847"/>
      <c r="O18" s="848"/>
      <c r="P18" s="381"/>
      <c r="Q18" s="381"/>
      <c r="R18" s="381"/>
      <c r="S18" s="381"/>
      <c r="T18" s="381"/>
      <c r="U18" s="381"/>
      <c r="V18" s="381"/>
      <c r="W18" s="381"/>
      <c r="X18" s="381"/>
      <c r="Y18" s="381"/>
      <c r="Z18" s="381"/>
      <c r="AA18" s="381"/>
      <c r="AB18" s="381"/>
      <c r="AC18" s="381"/>
      <c r="AD18" s="381"/>
      <c r="AE18" s="381"/>
      <c r="AF18" s="381"/>
      <c r="AG18" s="381"/>
      <c r="AH18" s="381"/>
      <c r="AI18" s="361"/>
      <c r="AJ18" s="366"/>
      <c r="AK18" s="363"/>
      <c r="AL18" s="4"/>
      <c r="AM18" s="755"/>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7"/>
      <c r="BM18" s="4"/>
      <c r="BN18" s="4"/>
      <c r="BO18" s="4"/>
      <c r="BP18" s="4"/>
      <c r="BQ18" s="4"/>
      <c r="BR18" s="4"/>
      <c r="BS18" s="4"/>
      <c r="BT18" s="4"/>
      <c r="BU18" s="4"/>
      <c r="BV18" s="4"/>
      <c r="BW18" s="4"/>
      <c r="BX18" s="4"/>
      <c r="BY18" s="4"/>
      <c r="BZ18" s="4"/>
    </row>
    <row r="19" spans="1:78" ht="5.15" hidden="1" customHeight="1">
      <c r="A19" s="363"/>
      <c r="B19" s="369"/>
      <c r="C19" s="367"/>
      <c r="D19" s="361"/>
      <c r="E19" s="367"/>
      <c r="F19" s="367"/>
      <c r="G19" s="367"/>
      <c r="H19" s="367"/>
      <c r="I19" s="367"/>
      <c r="J19" s="367"/>
      <c r="K19" s="361"/>
      <c r="L19" s="367"/>
      <c r="M19" s="367"/>
      <c r="N19" s="367"/>
      <c r="O19" s="384"/>
      <c r="P19" s="385"/>
      <c r="Q19" s="385"/>
      <c r="R19" s="367"/>
      <c r="S19" s="361"/>
      <c r="T19" s="361"/>
      <c r="U19" s="361"/>
      <c r="V19" s="361"/>
      <c r="W19" s="361"/>
      <c r="X19" s="361"/>
      <c r="Y19" s="361"/>
      <c r="Z19" s="361"/>
      <c r="AA19" s="361"/>
      <c r="AB19" s="361"/>
      <c r="AC19" s="361"/>
      <c r="AD19" s="361"/>
      <c r="AE19" s="361"/>
      <c r="AF19" s="361"/>
      <c r="AG19" s="361"/>
      <c r="AH19" s="361"/>
      <c r="AI19" s="361"/>
      <c r="AJ19" s="366"/>
      <c r="AK19" s="363"/>
      <c r="AL19" s="4"/>
      <c r="AM19" s="755"/>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7"/>
      <c r="BM19" s="4"/>
      <c r="BN19" s="4"/>
      <c r="BO19" s="4"/>
      <c r="BP19" s="4"/>
      <c r="BQ19" s="4"/>
      <c r="BR19" s="4"/>
      <c r="BS19" s="4"/>
      <c r="BT19" s="4"/>
      <c r="BU19" s="4"/>
      <c r="BV19" s="4"/>
      <c r="BW19" s="4"/>
      <c r="BX19" s="4"/>
      <c r="BY19" s="4"/>
      <c r="BZ19" s="4"/>
    </row>
    <row r="20" spans="1:78" ht="12.75" hidden="1" customHeight="1">
      <c r="A20" s="363"/>
      <c r="B20" s="369"/>
      <c r="C20" s="861" t="s">
        <v>216</v>
      </c>
      <c r="D20" s="861"/>
      <c r="E20" s="854" t="s">
        <v>217</v>
      </c>
      <c r="F20" s="854"/>
      <c r="G20" s="854"/>
      <c r="H20" s="854"/>
      <c r="I20" s="857"/>
      <c r="J20" s="858"/>
      <c r="K20" s="854" t="s">
        <v>218</v>
      </c>
      <c r="L20" s="854"/>
      <c r="M20" s="854"/>
      <c r="N20" s="854"/>
      <c r="O20" s="854"/>
      <c r="P20" s="855"/>
      <c r="Q20" s="859"/>
      <c r="R20" s="860"/>
      <c r="S20" s="854" t="s">
        <v>219</v>
      </c>
      <c r="T20" s="854"/>
      <c r="U20" s="854"/>
      <c r="V20" s="855"/>
      <c r="W20" s="836"/>
      <c r="X20" s="838"/>
      <c r="Y20" s="837"/>
      <c r="Z20" s="856" t="s">
        <v>220</v>
      </c>
      <c r="AA20" s="854"/>
      <c r="AB20" s="854"/>
      <c r="AC20" s="854"/>
      <c r="AD20" s="855"/>
      <c r="AE20" s="836"/>
      <c r="AF20" s="837"/>
      <c r="AG20" s="836"/>
      <c r="AH20" s="837"/>
      <c r="AI20" s="361"/>
      <c r="AJ20" s="366"/>
      <c r="AK20" s="363"/>
      <c r="AL20" s="4"/>
      <c r="AM20" s="755"/>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7"/>
      <c r="BM20" s="4"/>
      <c r="BN20" s="4"/>
      <c r="BO20" s="4"/>
      <c r="BP20" s="4"/>
      <c r="BQ20" s="4"/>
      <c r="BR20" s="4"/>
      <c r="BS20" s="4"/>
      <c r="BT20" s="4"/>
      <c r="BU20" s="4"/>
      <c r="BV20" s="4"/>
      <c r="BW20" s="4"/>
      <c r="BX20" s="4"/>
      <c r="BY20" s="4"/>
      <c r="BZ20" s="4"/>
    </row>
    <row r="21" spans="1:78" ht="12.75" hidden="1" customHeight="1">
      <c r="A21" s="363"/>
      <c r="B21" s="369"/>
      <c r="C21" s="861"/>
      <c r="D21" s="861"/>
      <c r="E21" s="854" t="s">
        <v>221</v>
      </c>
      <c r="F21" s="854"/>
      <c r="G21" s="854"/>
      <c r="H21" s="854"/>
      <c r="I21" s="857"/>
      <c r="J21" s="858"/>
      <c r="K21" s="255"/>
      <c r="L21" s="854" t="s">
        <v>221</v>
      </c>
      <c r="M21" s="854"/>
      <c r="N21" s="854"/>
      <c r="O21" s="854"/>
      <c r="P21" s="855"/>
      <c r="Q21" s="859"/>
      <c r="R21" s="860"/>
      <c r="S21" s="255"/>
      <c r="T21" s="836"/>
      <c r="U21" s="838"/>
      <c r="V21" s="838"/>
      <c r="W21" s="838"/>
      <c r="X21" s="838"/>
      <c r="Y21" s="837"/>
      <c r="Z21" s="255"/>
      <c r="AA21" s="854" t="s">
        <v>221</v>
      </c>
      <c r="AB21" s="854"/>
      <c r="AC21" s="854"/>
      <c r="AD21" s="855"/>
      <c r="AE21" s="836"/>
      <c r="AF21" s="837"/>
      <c r="AG21" s="836"/>
      <c r="AH21" s="837"/>
      <c r="AI21" s="361"/>
      <c r="AJ21" s="366"/>
      <c r="AK21" s="363"/>
      <c r="AL21" s="4"/>
      <c r="AM21" s="755"/>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7"/>
      <c r="BM21" s="4"/>
      <c r="BN21" s="4"/>
      <c r="BO21" s="4"/>
      <c r="BP21" s="4"/>
      <c r="BQ21" s="4"/>
      <c r="BR21" s="4"/>
      <c r="BS21" s="4"/>
      <c r="BT21" s="4"/>
      <c r="BU21" s="4"/>
      <c r="BV21" s="4"/>
      <c r="BW21" s="4"/>
      <c r="BX21" s="4"/>
      <c r="BY21" s="4"/>
      <c r="BZ21" s="4"/>
    </row>
    <row r="22" spans="1:78" ht="5.15" hidden="1" customHeight="1">
      <c r="A22" s="363"/>
      <c r="B22" s="369"/>
      <c r="C22" s="361"/>
      <c r="D22" s="361"/>
      <c r="E22" s="367"/>
      <c r="F22" s="367"/>
      <c r="G22" s="361"/>
      <c r="H22" s="361"/>
      <c r="I22" s="367"/>
      <c r="J22" s="367"/>
      <c r="K22" s="367"/>
      <c r="L22" s="367"/>
      <c r="M22" s="367"/>
      <c r="N22" s="367"/>
      <c r="O22" s="367"/>
      <c r="P22" s="386"/>
      <c r="Q22" s="386"/>
      <c r="R22" s="361"/>
      <c r="S22" s="361"/>
      <c r="T22" s="361"/>
      <c r="U22" s="361"/>
      <c r="V22" s="361"/>
      <c r="W22" s="361"/>
      <c r="X22" s="361"/>
      <c r="Y22" s="361"/>
      <c r="Z22" s="361"/>
      <c r="AA22" s="361"/>
      <c r="AB22" s="361"/>
      <c r="AC22" s="361"/>
      <c r="AD22" s="361"/>
      <c r="AE22" s="361"/>
      <c r="AF22" s="361"/>
      <c r="AG22" s="361"/>
      <c r="AH22" s="361"/>
      <c r="AI22" s="361"/>
      <c r="AJ22" s="366"/>
      <c r="AK22" s="363"/>
      <c r="AL22" s="4"/>
      <c r="AM22" s="755"/>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7"/>
      <c r="BM22" s="4"/>
      <c r="BN22" s="4"/>
      <c r="BO22" s="4"/>
      <c r="BP22" s="4"/>
      <c r="BQ22" s="4"/>
      <c r="BR22" s="4"/>
      <c r="BS22" s="4"/>
      <c r="BT22" s="4"/>
      <c r="BU22" s="4"/>
      <c r="BV22" s="4"/>
      <c r="BW22" s="4"/>
      <c r="BX22" s="4"/>
      <c r="BY22" s="4"/>
      <c r="BZ22" s="4"/>
    </row>
    <row r="23" spans="1:78" ht="12.75" hidden="1" customHeight="1">
      <c r="A23" s="363"/>
      <c r="B23" s="369"/>
      <c r="C23" s="387" t="s">
        <v>222</v>
      </c>
      <c r="D23" s="387"/>
      <c r="E23" s="387"/>
      <c r="F23" s="387"/>
      <c r="G23" s="387"/>
      <c r="H23" s="387"/>
      <c r="I23" s="387"/>
      <c r="J23" s="387"/>
      <c r="K23" s="387"/>
      <c r="L23" s="387"/>
      <c r="M23" s="387"/>
      <c r="N23" s="387"/>
      <c r="O23" s="370"/>
      <c r="P23" s="387"/>
      <c r="Q23" s="387"/>
      <c r="R23" s="387"/>
      <c r="S23" s="387"/>
      <c r="T23" s="387"/>
      <c r="U23" s="387"/>
      <c r="V23" s="387"/>
      <c r="W23" s="387"/>
      <c r="X23" s="387"/>
      <c r="Y23" s="387"/>
      <c r="Z23" s="361"/>
      <c r="AA23" s="361"/>
      <c r="AB23" s="361"/>
      <c r="AC23" s="361"/>
      <c r="AD23" s="361"/>
      <c r="AE23" s="361"/>
      <c r="AF23" s="361"/>
      <c r="AG23" s="361"/>
      <c r="AH23" s="361"/>
      <c r="AI23" s="361"/>
      <c r="AJ23" s="366"/>
      <c r="AK23" s="363"/>
      <c r="AL23" s="4"/>
      <c r="AM23" s="755"/>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7"/>
      <c r="BM23" s="4"/>
      <c r="BN23" s="4"/>
      <c r="BO23" s="4"/>
      <c r="BP23" s="4"/>
      <c r="BQ23" s="4"/>
      <c r="BR23" s="4"/>
      <c r="BS23" s="4"/>
      <c r="BT23" s="4"/>
      <c r="BU23" s="4"/>
      <c r="BV23" s="4"/>
      <c r="BW23" s="4"/>
      <c r="BX23" s="4"/>
      <c r="BY23" s="4"/>
      <c r="BZ23" s="4"/>
    </row>
    <row r="24" spans="1:78" ht="12.75" hidden="1" customHeight="1">
      <c r="A24" s="363"/>
      <c r="B24" s="369"/>
      <c r="C24" s="849" t="s">
        <v>223</v>
      </c>
      <c r="D24" s="849"/>
      <c r="E24" s="849"/>
      <c r="F24" s="849"/>
      <c r="G24" s="849"/>
      <c r="H24" s="849"/>
      <c r="I24" s="849"/>
      <c r="J24" s="849"/>
      <c r="K24" s="850"/>
      <c r="L24" s="836"/>
      <c r="M24" s="838"/>
      <c r="N24" s="838"/>
      <c r="O24" s="838"/>
      <c r="P24" s="838"/>
      <c r="Q24" s="837"/>
      <c r="R24" s="836"/>
      <c r="S24" s="838"/>
      <c r="T24" s="838"/>
      <c r="U24" s="838"/>
      <c r="V24" s="838"/>
      <c r="W24" s="837"/>
      <c r="X24" s="836"/>
      <c r="Y24" s="838"/>
      <c r="Z24" s="838"/>
      <c r="AA24" s="838"/>
      <c r="AB24" s="838"/>
      <c r="AC24" s="837"/>
      <c r="AD24" s="836"/>
      <c r="AE24" s="838"/>
      <c r="AF24" s="838"/>
      <c r="AG24" s="838"/>
      <c r="AH24" s="837"/>
      <c r="AI24" s="361"/>
      <c r="AJ24" s="366"/>
      <c r="AK24" s="363"/>
      <c r="AL24" s="4"/>
      <c r="AM24" s="755"/>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7"/>
      <c r="BM24" s="4"/>
      <c r="BN24" s="4"/>
      <c r="BO24" s="4"/>
      <c r="BP24" s="4"/>
      <c r="BQ24" s="4"/>
      <c r="BR24" s="4"/>
      <c r="BS24" s="4"/>
      <c r="BT24" s="4"/>
      <c r="BU24" s="4"/>
      <c r="BV24" s="4"/>
      <c r="BW24" s="4"/>
      <c r="BX24" s="4"/>
      <c r="BY24" s="4"/>
      <c r="BZ24" s="4"/>
    </row>
    <row r="25" spans="1:78" ht="12.75" hidden="1" customHeight="1">
      <c r="A25" s="363"/>
      <c r="B25" s="369"/>
      <c r="C25" s="849" t="s">
        <v>224</v>
      </c>
      <c r="D25" s="849"/>
      <c r="E25" s="849"/>
      <c r="F25" s="849"/>
      <c r="G25" s="849"/>
      <c r="H25" s="849"/>
      <c r="I25" s="849"/>
      <c r="J25" s="849"/>
      <c r="K25" s="850"/>
      <c r="L25" s="836"/>
      <c r="M25" s="838"/>
      <c r="N25" s="838"/>
      <c r="O25" s="838"/>
      <c r="P25" s="838"/>
      <c r="Q25" s="838"/>
      <c r="R25" s="838"/>
      <c r="S25" s="837"/>
      <c r="T25" s="836"/>
      <c r="U25" s="838"/>
      <c r="V25" s="838"/>
      <c r="W25" s="838"/>
      <c r="X25" s="838"/>
      <c r="Y25" s="838"/>
      <c r="Z25" s="838"/>
      <c r="AA25" s="837"/>
      <c r="AB25" s="836"/>
      <c r="AC25" s="838"/>
      <c r="AD25" s="838"/>
      <c r="AE25" s="838"/>
      <c r="AF25" s="838"/>
      <c r="AG25" s="838"/>
      <c r="AH25" s="837"/>
      <c r="AI25" s="361"/>
      <c r="AJ25" s="366"/>
      <c r="AK25" s="363"/>
      <c r="AL25" s="4"/>
      <c r="AM25" s="755"/>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7"/>
      <c r="BM25" s="4"/>
      <c r="BN25" s="4"/>
      <c r="BO25" s="4"/>
      <c r="BP25" s="4"/>
      <c r="BQ25" s="4"/>
      <c r="BR25" s="4"/>
      <c r="BS25" s="4"/>
      <c r="BT25" s="4"/>
      <c r="BU25" s="4"/>
      <c r="BV25" s="4"/>
      <c r="BW25" s="4"/>
      <c r="BX25" s="4"/>
      <c r="BY25" s="4"/>
      <c r="BZ25" s="4"/>
    </row>
    <row r="26" spans="1:78" ht="5.15" customHeight="1">
      <c r="A26" s="363"/>
      <c r="B26" s="369"/>
      <c r="C26" s="367"/>
      <c r="D26" s="361"/>
      <c r="E26" s="367"/>
      <c r="F26" s="367"/>
      <c r="G26" s="361"/>
      <c r="H26" s="361"/>
      <c r="I26" s="367"/>
      <c r="J26" s="367"/>
      <c r="K26" s="367"/>
      <c r="L26" s="367"/>
      <c r="M26" s="367"/>
      <c r="N26" s="367"/>
      <c r="O26" s="367"/>
      <c r="P26" s="361"/>
      <c r="Q26" s="361"/>
      <c r="R26" s="361"/>
      <c r="S26" s="361"/>
      <c r="T26" s="361"/>
      <c r="U26" s="361"/>
      <c r="V26" s="361"/>
      <c r="W26" s="361"/>
      <c r="X26" s="361"/>
      <c r="Y26" s="361"/>
      <c r="Z26" s="361"/>
      <c r="AA26" s="361"/>
      <c r="AB26" s="361"/>
      <c r="AC26" s="361"/>
      <c r="AD26" s="388"/>
      <c r="AE26" s="388"/>
      <c r="AF26" s="388"/>
      <c r="AG26" s="367"/>
      <c r="AH26" s="367"/>
      <c r="AI26" s="361"/>
      <c r="AJ26" s="366"/>
      <c r="AK26" s="363"/>
      <c r="AL26" s="4"/>
      <c r="AM26" s="755"/>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7"/>
      <c r="BM26" s="4"/>
      <c r="BN26" s="4"/>
      <c r="BO26" s="4"/>
      <c r="BP26" s="4"/>
      <c r="BQ26" s="4"/>
      <c r="BR26" s="4"/>
      <c r="BS26" s="4"/>
      <c r="BT26" s="4"/>
      <c r="BU26" s="4"/>
      <c r="BV26" s="4"/>
      <c r="BW26" s="4"/>
      <c r="BX26" s="4"/>
      <c r="BY26" s="4"/>
      <c r="BZ26" s="4"/>
    </row>
    <row r="27" spans="1:78" ht="12.75" customHeight="1">
      <c r="A27" s="363"/>
      <c r="B27" s="369"/>
      <c r="C27" s="372" t="s">
        <v>225</v>
      </c>
      <c r="D27" s="389"/>
      <c r="E27" s="389"/>
      <c r="F27" s="389"/>
      <c r="G27" s="389"/>
      <c r="H27" s="255"/>
      <c r="I27" s="361"/>
      <c r="J27" s="361"/>
      <c r="K27" s="361"/>
      <c r="L27" s="361"/>
      <c r="M27" s="361"/>
      <c r="N27" s="361"/>
      <c r="O27" s="361"/>
      <c r="P27" s="361"/>
      <c r="Q27" s="361"/>
      <c r="R27" s="361"/>
      <c r="S27" s="255"/>
      <c r="T27" s="390"/>
      <c r="U27" s="390"/>
      <c r="V27" s="391"/>
      <c r="W27" s="851" t="s">
        <v>186</v>
      </c>
      <c r="X27" s="852"/>
      <c r="Y27" s="852"/>
      <c r="Z27" s="852"/>
      <c r="AA27" s="852"/>
      <c r="AB27" s="852"/>
      <c r="AC27" s="852"/>
      <c r="AD27" s="852"/>
      <c r="AE27" s="852"/>
      <c r="AF27" s="852"/>
      <c r="AG27" s="852"/>
      <c r="AH27" s="853"/>
      <c r="AI27" s="361"/>
      <c r="AJ27" s="366"/>
      <c r="AK27" s="363"/>
      <c r="AL27" s="4"/>
      <c r="AM27" s="755"/>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7"/>
      <c r="BM27" s="4"/>
      <c r="BN27" s="4"/>
      <c r="BO27" s="4"/>
      <c r="BP27" s="4"/>
      <c r="BQ27" s="4"/>
      <c r="BR27" s="4"/>
      <c r="BS27" s="4"/>
      <c r="BT27" s="4"/>
      <c r="BU27" s="4"/>
      <c r="BV27" s="4"/>
      <c r="BW27" s="4"/>
      <c r="BX27" s="4"/>
      <c r="BY27" s="4"/>
      <c r="BZ27" s="4"/>
    </row>
    <row r="28" spans="1:78">
      <c r="A28" s="363"/>
      <c r="B28" s="369"/>
      <c r="C28" s="255" t="s">
        <v>226</v>
      </c>
      <c r="D28" s="389"/>
      <c r="E28" s="389"/>
      <c r="F28" s="389"/>
      <c r="G28" s="389"/>
      <c r="H28" s="255"/>
      <c r="I28" s="361"/>
      <c r="J28" s="851" t="s">
        <v>186</v>
      </c>
      <c r="K28" s="852"/>
      <c r="L28" s="852"/>
      <c r="M28" s="852"/>
      <c r="N28" s="852"/>
      <c r="O28" s="852"/>
      <c r="P28" s="852"/>
      <c r="Q28" s="853"/>
      <c r="R28" s="381"/>
      <c r="S28" s="381"/>
      <c r="T28" s="361"/>
      <c r="U28" s="388"/>
      <c r="V28" s="388"/>
      <c r="W28" s="361"/>
      <c r="X28" s="361"/>
      <c r="Y28" s="361"/>
      <c r="Z28" s="361"/>
      <c r="AA28" s="392" t="s">
        <v>227</v>
      </c>
      <c r="AB28" s="851" t="str">
        <f>IF(J28="Connected to N/E System","Use Base Building N/E System","N/A")</f>
        <v>N/A</v>
      </c>
      <c r="AC28" s="852"/>
      <c r="AD28" s="852"/>
      <c r="AE28" s="852"/>
      <c r="AF28" s="852"/>
      <c r="AG28" s="852"/>
      <c r="AH28" s="853"/>
      <c r="AI28" s="361"/>
      <c r="AJ28" s="366"/>
      <c r="AK28" s="363"/>
      <c r="AL28" s="4"/>
      <c r="AM28" s="755"/>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7"/>
      <c r="BM28" s="4"/>
      <c r="BN28" s="4"/>
      <c r="BO28" s="4"/>
      <c r="BP28" s="4"/>
      <c r="BQ28" s="4"/>
      <c r="BR28" s="4"/>
      <c r="BS28" s="4"/>
      <c r="BT28" s="4"/>
      <c r="BU28" s="4"/>
      <c r="BV28" s="4"/>
      <c r="BW28" s="4"/>
      <c r="BX28" s="4"/>
      <c r="BY28" s="4"/>
      <c r="BZ28" s="4"/>
    </row>
    <row r="29" spans="1:78" ht="5.15" customHeight="1" thickBot="1">
      <c r="A29" s="255"/>
      <c r="B29" s="393"/>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5"/>
      <c r="AK29" s="363"/>
      <c r="AL29" s="4"/>
      <c r="AM29" s="755"/>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7"/>
      <c r="BM29" s="4"/>
      <c r="BN29" s="4"/>
      <c r="BO29" s="4"/>
      <c r="BP29" s="4"/>
      <c r="BQ29" s="4"/>
      <c r="BR29" s="4"/>
      <c r="BS29" s="4"/>
      <c r="BT29" s="4"/>
      <c r="BU29" s="4"/>
      <c r="BV29" s="4"/>
      <c r="BW29" s="4"/>
      <c r="BX29" s="4"/>
      <c r="BY29" s="4"/>
      <c r="BZ29" s="4"/>
    </row>
    <row r="30" spans="1:78" ht="11.5" customHeight="1">
      <c r="A30" s="368"/>
      <c r="B30" s="357"/>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96"/>
      <c r="AK30" s="363"/>
      <c r="AL30" s="17"/>
      <c r="AM30" s="755"/>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7"/>
      <c r="BM30" s="4"/>
      <c r="BN30" s="4"/>
      <c r="BO30" s="4"/>
      <c r="BP30" s="4"/>
      <c r="BQ30" s="4"/>
      <c r="BR30" s="4"/>
      <c r="BS30" s="4"/>
      <c r="BT30" s="4"/>
      <c r="BU30" s="4"/>
      <c r="BV30" s="4"/>
      <c r="BW30" s="4"/>
      <c r="BX30" s="4"/>
      <c r="BY30" s="4"/>
      <c r="BZ30" s="4"/>
    </row>
    <row r="31" spans="1:78" ht="12.75" customHeight="1">
      <c r="A31" s="363"/>
      <c r="B31" s="360"/>
      <c r="C31" s="846" t="s">
        <v>636</v>
      </c>
      <c r="D31" s="847"/>
      <c r="E31" s="847"/>
      <c r="F31" s="847"/>
      <c r="G31" s="847"/>
      <c r="H31" s="847"/>
      <c r="I31" s="847"/>
      <c r="J31" s="847"/>
      <c r="K31" s="847"/>
      <c r="L31" s="847"/>
      <c r="M31" s="847"/>
      <c r="N31" s="847"/>
      <c r="O31" s="847"/>
      <c r="P31" s="847"/>
      <c r="Q31" s="847"/>
      <c r="R31" s="848"/>
      <c r="S31" s="361"/>
      <c r="T31" s="397"/>
      <c r="U31" s="397"/>
      <c r="V31" s="361"/>
      <c r="W31" s="367"/>
      <c r="X31" s="367"/>
      <c r="Y31" s="361"/>
      <c r="Z31" s="367"/>
      <c r="AA31" s="361"/>
      <c r="AB31" s="361"/>
      <c r="AC31" s="367"/>
      <c r="AD31" s="361"/>
      <c r="AE31" s="361"/>
      <c r="AF31" s="392" t="s">
        <v>228</v>
      </c>
      <c r="AG31" s="836" t="s">
        <v>183</v>
      </c>
      <c r="AH31" s="837"/>
      <c r="AI31" s="361"/>
      <c r="AJ31" s="366"/>
      <c r="AK31" s="363"/>
      <c r="AL31" s="17"/>
      <c r="AM31" s="758"/>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60"/>
      <c r="BM31" s="4"/>
      <c r="BN31" s="4"/>
      <c r="BO31" s="4"/>
      <c r="BP31" s="4"/>
      <c r="BQ31" s="4"/>
      <c r="BR31" s="4"/>
      <c r="BS31" s="4"/>
      <c r="BT31" s="4"/>
      <c r="BU31" s="4"/>
      <c r="BV31" s="4"/>
      <c r="BW31" s="4"/>
      <c r="BX31" s="4"/>
      <c r="BY31" s="4"/>
      <c r="BZ31" s="4"/>
    </row>
    <row r="32" spans="1:78" ht="5.15" customHeight="1">
      <c r="A32" s="363"/>
      <c r="B32" s="360"/>
      <c r="C32" s="367"/>
      <c r="D32" s="367"/>
      <c r="E32" s="372"/>
      <c r="F32" s="372"/>
      <c r="G32" s="372"/>
      <c r="H32" s="372"/>
      <c r="I32" s="372"/>
      <c r="J32" s="372"/>
      <c r="K32" s="372"/>
      <c r="L32" s="372"/>
      <c r="M32" s="372"/>
      <c r="N32" s="372"/>
      <c r="O32" s="397"/>
      <c r="P32" s="397"/>
      <c r="Q32" s="397"/>
      <c r="R32" s="397"/>
      <c r="S32" s="367"/>
      <c r="T32" s="397"/>
      <c r="U32" s="397"/>
      <c r="V32" s="397"/>
      <c r="W32" s="397"/>
      <c r="X32" s="397"/>
      <c r="Y32" s="397"/>
      <c r="Z32" s="361"/>
      <c r="AA32" s="398"/>
      <c r="AB32" s="398"/>
      <c r="AC32" s="398"/>
      <c r="AD32" s="398"/>
      <c r="AE32" s="398"/>
      <c r="AF32" s="361"/>
      <c r="AG32" s="399"/>
      <c r="AH32" s="399"/>
      <c r="AI32" s="361"/>
      <c r="AJ32" s="366"/>
      <c r="AK32" s="363"/>
      <c r="AL32" s="17"/>
      <c r="AM32" s="17"/>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78" ht="12.75" customHeight="1">
      <c r="A33" s="363"/>
      <c r="B33" s="360"/>
      <c r="C33" s="255"/>
      <c r="D33" s="255"/>
      <c r="E33" s="367"/>
      <c r="F33" s="367"/>
      <c r="G33" s="367"/>
      <c r="H33" s="367"/>
      <c r="I33" s="367"/>
      <c r="J33" s="367"/>
      <c r="K33" s="367"/>
      <c r="L33" s="367"/>
      <c r="M33" s="367"/>
      <c r="N33" s="367"/>
      <c r="O33" s="400"/>
      <c r="P33" s="367"/>
      <c r="Q33" s="367"/>
      <c r="R33" s="367"/>
      <c r="S33" s="367"/>
      <c r="T33" s="367"/>
      <c r="U33" s="367"/>
      <c r="V33" s="367"/>
      <c r="W33" s="367"/>
      <c r="X33" s="367"/>
      <c r="Y33" s="367"/>
      <c r="Z33" s="367"/>
      <c r="AA33" s="367"/>
      <c r="AB33" s="367"/>
      <c r="AC33" s="367"/>
      <c r="AD33" s="367"/>
      <c r="AE33" s="367"/>
      <c r="AF33" s="392" t="s">
        <v>685</v>
      </c>
      <c r="AG33" s="836" t="s">
        <v>183</v>
      </c>
      <c r="AH33" s="837"/>
      <c r="AI33" s="361"/>
      <c r="AJ33" s="366"/>
      <c r="AK33" s="363"/>
      <c r="AL33" s="17"/>
      <c r="AM33" s="17"/>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ht="5.15" customHeight="1">
      <c r="A34" s="363"/>
      <c r="B34" s="369"/>
      <c r="C34" s="367"/>
      <c r="D34" s="367"/>
      <c r="E34" s="367"/>
      <c r="F34" s="367"/>
      <c r="G34" s="367"/>
      <c r="H34" s="367"/>
      <c r="I34" s="367"/>
      <c r="J34" s="367"/>
      <c r="K34" s="367"/>
      <c r="L34" s="367"/>
      <c r="M34" s="367"/>
      <c r="N34" s="367"/>
      <c r="O34" s="385"/>
      <c r="P34" s="367"/>
      <c r="Q34" s="367"/>
      <c r="R34" s="367"/>
      <c r="S34" s="367"/>
      <c r="T34" s="367"/>
      <c r="U34" s="367"/>
      <c r="V34" s="367"/>
      <c r="W34" s="367"/>
      <c r="X34" s="367"/>
      <c r="Y34" s="367"/>
      <c r="Z34" s="367"/>
      <c r="AA34" s="367"/>
      <c r="AB34" s="367"/>
      <c r="AC34" s="367"/>
      <c r="AD34" s="367"/>
      <c r="AE34" s="367"/>
      <c r="AF34" s="367"/>
      <c r="AG34" s="367"/>
      <c r="AH34" s="367"/>
      <c r="AI34" s="401"/>
      <c r="AJ34" s="366"/>
      <c r="AK34" s="363"/>
      <c r="AL34" s="17"/>
      <c r="AM34" s="17"/>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ht="12.75" customHeight="1">
      <c r="A35" s="363"/>
      <c r="B35" s="369"/>
      <c r="C35" s="846" t="s">
        <v>483</v>
      </c>
      <c r="D35" s="840"/>
      <c r="E35" s="840"/>
      <c r="F35" s="840"/>
      <c r="G35" s="840"/>
      <c r="H35" s="840"/>
      <c r="I35" s="840"/>
      <c r="J35" s="841"/>
      <c r="K35" s="402"/>
      <c r="L35" s="367"/>
      <c r="M35" s="367"/>
      <c r="N35" s="836" t="s">
        <v>183</v>
      </c>
      <c r="O35" s="837"/>
      <c r="P35" s="836" t="s">
        <v>670</v>
      </c>
      <c r="Q35" s="838"/>
      <c r="R35" s="838"/>
      <c r="S35" s="838"/>
      <c r="T35" s="838"/>
      <c r="U35" s="838"/>
      <c r="V35" s="838"/>
      <c r="W35" s="838"/>
      <c r="X35" s="838"/>
      <c r="Y35" s="838"/>
      <c r="Z35" s="838"/>
      <c r="AA35" s="837"/>
      <c r="AB35" s="361"/>
      <c r="AC35" s="361"/>
      <c r="AD35" s="361"/>
      <c r="AE35" s="361"/>
      <c r="AF35" s="403" t="s">
        <v>229</v>
      </c>
      <c r="AG35" s="836" t="str">
        <f>IF(N35=0,"",VLOOKUP(N35,C$141:E$142,3,FALSE))</f>
        <v>N/A</v>
      </c>
      <c r="AH35" s="837"/>
      <c r="AI35" s="401"/>
      <c r="AJ35" s="366"/>
      <c r="AK35" s="363"/>
      <c r="AL35" s="17"/>
      <c r="AM35" s="17"/>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ht="5.15" customHeight="1">
      <c r="A36" s="363"/>
      <c r="B36" s="369"/>
      <c r="C36" s="367"/>
      <c r="D36" s="367"/>
      <c r="E36" s="367"/>
      <c r="F36" s="367"/>
      <c r="G36" s="367"/>
      <c r="H36" s="367"/>
      <c r="I36" s="367"/>
      <c r="J36" s="367"/>
      <c r="K36" s="367"/>
      <c r="L36" s="367"/>
      <c r="M36" s="367"/>
      <c r="N36" s="367"/>
      <c r="O36" s="367"/>
      <c r="P36" s="367"/>
      <c r="Q36" s="372"/>
      <c r="R36" s="372"/>
      <c r="S36" s="372"/>
      <c r="T36" s="372"/>
      <c r="U36" s="372"/>
      <c r="V36" s="372"/>
      <c r="W36" s="372"/>
      <c r="X36" s="372"/>
      <c r="Y36" s="372"/>
      <c r="Z36" s="372"/>
      <c r="AA36" s="372"/>
      <c r="AB36" s="372"/>
      <c r="AC36" s="372"/>
      <c r="AD36" s="372"/>
      <c r="AE36" s="372"/>
      <c r="AF36" s="372"/>
      <c r="AG36" s="372"/>
      <c r="AH36" s="372"/>
      <c r="AI36" s="401"/>
      <c r="AJ36" s="366"/>
      <c r="AK36" s="363"/>
      <c r="AL36" s="17"/>
      <c r="AM36" s="17"/>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ht="12.75" customHeight="1">
      <c r="A37" s="363"/>
      <c r="B37" s="369"/>
      <c r="C37" s="367"/>
      <c r="D37" s="404" t="s">
        <v>186</v>
      </c>
      <c r="E37" s="361"/>
      <c r="F37" s="844" t="s">
        <v>457</v>
      </c>
      <c r="G37" s="844"/>
      <c r="H37" s="844"/>
      <c r="I37" s="844"/>
      <c r="J37" s="844"/>
      <c r="K37" s="844"/>
      <c r="L37" s="844"/>
      <c r="M37" s="844"/>
      <c r="N37" s="844"/>
      <c r="O37" s="844"/>
      <c r="P37" s="844"/>
      <c r="Q37" s="844"/>
      <c r="R37" s="370"/>
      <c r="S37" s="404" t="s">
        <v>186</v>
      </c>
      <c r="T37" s="370"/>
      <c r="U37" s="835" t="s">
        <v>230</v>
      </c>
      <c r="V37" s="835"/>
      <c r="W37" s="835"/>
      <c r="X37" s="835"/>
      <c r="Y37" s="835"/>
      <c r="Z37" s="835"/>
      <c r="AA37" s="835"/>
      <c r="AB37" s="835"/>
      <c r="AC37" s="835"/>
      <c r="AD37" s="367"/>
      <c r="AE37" s="367"/>
      <c r="AF37" s="392" t="s">
        <v>231</v>
      </c>
      <c r="AG37" s="836" t="s">
        <v>186</v>
      </c>
      <c r="AH37" s="837"/>
      <c r="AI37" s="401"/>
      <c r="AJ37" s="366"/>
      <c r="AK37" s="363"/>
      <c r="AL37" s="17"/>
      <c r="AM37" s="17"/>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ht="5.25" customHeight="1">
      <c r="A38" s="363"/>
      <c r="B38" s="369"/>
      <c r="C38" s="367"/>
      <c r="D38" s="367"/>
      <c r="E38" s="367"/>
      <c r="F38" s="367"/>
      <c r="G38" s="367"/>
      <c r="H38" s="367"/>
      <c r="I38" s="367"/>
      <c r="J38" s="367"/>
      <c r="K38" s="367"/>
      <c r="L38" s="367"/>
      <c r="M38" s="367"/>
      <c r="N38" s="367"/>
      <c r="O38" s="367"/>
      <c r="P38" s="367"/>
      <c r="Q38" s="372"/>
      <c r="R38" s="372"/>
      <c r="S38" s="372"/>
      <c r="T38" s="372"/>
      <c r="U38" s="372"/>
      <c r="V38" s="372"/>
      <c r="W38" s="372"/>
      <c r="X38" s="372"/>
      <c r="Y38" s="372"/>
      <c r="Z38" s="372"/>
      <c r="AA38" s="372"/>
      <c r="AB38" s="372"/>
      <c r="AC38" s="372"/>
      <c r="AD38" s="372"/>
      <c r="AE38" s="372"/>
      <c r="AF38" s="372"/>
      <c r="AG38" s="372"/>
      <c r="AH38" s="372"/>
      <c r="AI38" s="401"/>
      <c r="AJ38" s="366"/>
      <c r="AK38" s="363"/>
      <c r="AL38" s="17"/>
      <c r="AM38" s="17"/>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ht="12.75" customHeight="1">
      <c r="A39" s="363"/>
      <c r="B39" s="369"/>
      <c r="C39" s="405" t="s">
        <v>232</v>
      </c>
      <c r="D39" s="404" t="s">
        <v>186</v>
      </c>
      <c r="E39" s="367"/>
      <c r="F39" s="845" t="s">
        <v>233</v>
      </c>
      <c r="G39" s="845"/>
      <c r="H39" s="845"/>
      <c r="I39" s="845"/>
      <c r="J39" s="845"/>
      <c r="K39" s="845"/>
      <c r="L39" s="845"/>
      <c r="M39" s="845"/>
      <c r="N39" s="845"/>
      <c r="O39" s="845"/>
      <c r="P39" s="845"/>
      <c r="Q39" s="845"/>
      <c r="R39" s="372"/>
      <c r="S39" s="404" t="s">
        <v>186</v>
      </c>
      <c r="T39" s="367"/>
      <c r="U39" s="835" t="s">
        <v>234</v>
      </c>
      <c r="V39" s="835"/>
      <c r="W39" s="835"/>
      <c r="X39" s="835"/>
      <c r="Y39" s="835"/>
      <c r="Z39" s="835"/>
      <c r="AA39" s="835"/>
      <c r="AB39" s="835"/>
      <c r="AC39" s="835"/>
      <c r="AD39" s="835"/>
      <c r="AE39" s="835"/>
      <c r="AF39" s="835"/>
      <c r="AG39" s="835"/>
      <c r="AH39" s="372"/>
      <c r="AI39" s="401"/>
      <c r="AJ39" s="366"/>
      <c r="AK39" s="363"/>
      <c r="AL39" s="17"/>
      <c r="AM39" s="17"/>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ht="12.75" customHeight="1">
      <c r="A40" s="363"/>
      <c r="B40" s="369"/>
      <c r="C40" s="405"/>
      <c r="D40" s="397"/>
      <c r="E40" s="367"/>
      <c r="F40" s="406"/>
      <c r="G40" s="390"/>
      <c r="H40" s="390"/>
      <c r="I40" s="390"/>
      <c r="J40" s="390"/>
      <c r="K40" s="390"/>
      <c r="L40" s="390"/>
      <c r="M40" s="390"/>
      <c r="N40" s="390"/>
      <c r="O40" s="390"/>
      <c r="P40" s="390"/>
      <c r="Q40" s="390"/>
      <c r="R40" s="372"/>
      <c r="S40" s="397"/>
      <c r="T40" s="367"/>
      <c r="U40" s="407"/>
      <c r="V40" s="407"/>
      <c r="W40" s="407"/>
      <c r="X40" s="407"/>
      <c r="Y40" s="407"/>
      <c r="Z40" s="407"/>
      <c r="AA40" s="407"/>
      <c r="AB40" s="407"/>
      <c r="AC40" s="407"/>
      <c r="AD40" s="407"/>
      <c r="AE40" s="407"/>
      <c r="AF40" s="407"/>
      <c r="AG40" s="407"/>
      <c r="AH40" s="372"/>
      <c r="AI40" s="401"/>
      <c r="AJ40" s="366"/>
      <c r="AK40" s="363"/>
      <c r="AL40" s="17"/>
      <c r="AM40" s="17"/>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ht="12.75" customHeight="1">
      <c r="A41" s="363"/>
      <c r="B41" s="369"/>
      <c r="C41" s="839" t="s">
        <v>482</v>
      </c>
      <c r="D41" s="840"/>
      <c r="E41" s="840"/>
      <c r="F41" s="840"/>
      <c r="G41" s="840"/>
      <c r="H41" s="840"/>
      <c r="I41" s="840"/>
      <c r="J41" s="841"/>
      <c r="K41" s="402"/>
      <c r="L41" s="367"/>
      <c r="M41" s="372"/>
      <c r="N41" s="836" t="s">
        <v>180</v>
      </c>
      <c r="O41" s="837"/>
      <c r="P41" s="821" t="s">
        <v>671</v>
      </c>
      <c r="Q41" s="822"/>
      <c r="R41" s="822"/>
      <c r="S41" s="822"/>
      <c r="T41" s="822"/>
      <c r="U41" s="822"/>
      <c r="V41" s="822"/>
      <c r="W41" s="822"/>
      <c r="X41" s="822"/>
      <c r="Y41" s="822"/>
      <c r="Z41" s="822"/>
      <c r="AA41" s="823"/>
      <c r="AB41" s="361"/>
      <c r="AC41" s="361"/>
      <c r="AD41" s="361"/>
      <c r="AE41" s="361"/>
      <c r="AF41" s="403" t="s">
        <v>229</v>
      </c>
      <c r="AG41" s="836" t="str">
        <f>IF(N41=0,"",VLOOKUP(N41,C$141:E$142,3,FALSE))</f>
        <v>Applies</v>
      </c>
      <c r="AH41" s="837"/>
      <c r="AI41" s="401"/>
      <c r="AJ41" s="366"/>
      <c r="AK41" s="363"/>
      <c r="AL41" s="17"/>
      <c r="AM41" s="17"/>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ht="5.25" customHeight="1">
      <c r="A42" s="363"/>
      <c r="B42" s="369"/>
      <c r="C42" s="367"/>
      <c r="D42" s="408"/>
      <c r="E42" s="367"/>
      <c r="F42" s="367"/>
      <c r="G42" s="367"/>
      <c r="H42" s="367"/>
      <c r="I42" s="361"/>
      <c r="J42" s="361"/>
      <c r="K42" s="367"/>
      <c r="L42" s="367"/>
      <c r="M42" s="367"/>
      <c r="N42" s="367"/>
      <c r="O42" s="361"/>
      <c r="P42" s="361"/>
      <c r="Q42" s="361"/>
      <c r="R42" s="361"/>
      <c r="S42" s="361"/>
      <c r="T42" s="361"/>
      <c r="U42" s="361"/>
      <c r="V42" s="361"/>
      <c r="W42" s="361"/>
      <c r="X42" s="361"/>
      <c r="Y42" s="367"/>
      <c r="Z42" s="367"/>
      <c r="AA42" s="367"/>
      <c r="AB42" s="367"/>
      <c r="AC42" s="367"/>
      <c r="AD42" s="367"/>
      <c r="AE42" s="367"/>
      <c r="AF42" s="367"/>
      <c r="AG42" s="367"/>
      <c r="AH42" s="367"/>
      <c r="AI42" s="401"/>
      <c r="AJ42" s="366"/>
      <c r="AK42" s="363"/>
      <c r="AL42" s="17"/>
      <c r="AM42" s="17"/>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ht="12.75" customHeight="1">
      <c r="A43" s="363"/>
      <c r="B43" s="369"/>
      <c r="C43" s="409"/>
      <c r="D43" s="404" t="s">
        <v>248</v>
      </c>
      <c r="E43" s="361"/>
      <c r="F43" s="833" t="s">
        <v>626</v>
      </c>
      <c r="G43" s="833"/>
      <c r="H43" s="833"/>
      <c r="I43" s="833"/>
      <c r="J43" s="833"/>
      <c r="K43" s="833"/>
      <c r="L43" s="833"/>
      <c r="M43" s="833"/>
      <c r="N43" s="833"/>
      <c r="O43" s="833"/>
      <c r="P43" s="833"/>
      <c r="Q43" s="833"/>
      <c r="R43" s="842"/>
      <c r="S43" s="404" t="s">
        <v>248</v>
      </c>
      <c r="T43" s="370"/>
      <c r="U43" s="835" t="s">
        <v>230</v>
      </c>
      <c r="V43" s="835"/>
      <c r="W43" s="835"/>
      <c r="X43" s="835"/>
      <c r="Y43" s="835"/>
      <c r="Z43" s="835"/>
      <c r="AA43" s="835"/>
      <c r="AB43" s="835"/>
      <c r="AC43" s="835"/>
      <c r="AD43" s="367"/>
      <c r="AE43" s="367"/>
      <c r="AF43" s="392" t="s">
        <v>231</v>
      </c>
      <c r="AG43" s="836" t="s">
        <v>669</v>
      </c>
      <c r="AH43" s="837"/>
      <c r="AI43" s="401"/>
      <c r="AJ43" s="366"/>
      <c r="AK43" s="363"/>
      <c r="AL43" s="17"/>
      <c r="AM43" s="17"/>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ht="5.25" customHeight="1">
      <c r="A44" s="363"/>
      <c r="B44" s="369"/>
      <c r="C44" s="409"/>
      <c r="D44" s="397"/>
      <c r="E44" s="361"/>
      <c r="F44" s="410"/>
      <c r="G44" s="410"/>
      <c r="H44" s="410"/>
      <c r="I44" s="410"/>
      <c r="J44" s="410"/>
      <c r="K44" s="410"/>
      <c r="L44" s="410"/>
      <c r="M44" s="410"/>
      <c r="N44" s="410"/>
      <c r="O44" s="410"/>
      <c r="P44" s="410"/>
      <c r="Q44" s="410"/>
      <c r="R44" s="411"/>
      <c r="S44" s="411"/>
      <c r="T44" s="370"/>
      <c r="U44" s="361"/>
      <c r="V44" s="361"/>
      <c r="W44" s="361"/>
      <c r="X44" s="361"/>
      <c r="Y44" s="361"/>
      <c r="Z44" s="361"/>
      <c r="AA44" s="361"/>
      <c r="AB44" s="361"/>
      <c r="AC44" s="361"/>
      <c r="AD44" s="367"/>
      <c r="AE44" s="367"/>
      <c r="AF44" s="392"/>
      <c r="AG44" s="397"/>
      <c r="AH44" s="397"/>
      <c r="AI44" s="401"/>
      <c r="AJ44" s="366"/>
      <c r="AK44" s="363"/>
      <c r="AL44" s="17"/>
      <c r="AM44" s="17"/>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12.75" customHeight="1">
      <c r="A45" s="363"/>
      <c r="B45" s="369"/>
      <c r="C45" s="409"/>
      <c r="D45" s="397"/>
      <c r="E45" s="361"/>
      <c r="F45" s="410"/>
      <c r="G45" s="410"/>
      <c r="H45" s="410"/>
      <c r="I45" s="410"/>
      <c r="J45" s="410"/>
      <c r="K45" s="410"/>
      <c r="L45" s="410"/>
      <c r="M45" s="410"/>
      <c r="N45" s="410"/>
      <c r="O45" s="410"/>
      <c r="P45" s="410"/>
      <c r="Q45" s="410"/>
      <c r="R45" s="411"/>
      <c r="S45" s="404" t="s">
        <v>248</v>
      </c>
      <c r="T45" s="370"/>
      <c r="U45" s="843" t="s">
        <v>235</v>
      </c>
      <c r="V45" s="843"/>
      <c r="W45" s="843"/>
      <c r="X45" s="843"/>
      <c r="Y45" s="843"/>
      <c r="Z45" s="843"/>
      <c r="AA45" s="843"/>
      <c r="AB45" s="843"/>
      <c r="AC45" s="843"/>
      <c r="AD45" s="367"/>
      <c r="AE45" s="367"/>
      <c r="AF45" s="392" t="s">
        <v>231</v>
      </c>
      <c r="AG45" s="836" t="s">
        <v>668</v>
      </c>
      <c r="AH45" s="837"/>
      <c r="AI45" s="401"/>
      <c r="AJ45" s="366"/>
      <c r="AK45" s="363"/>
      <c r="AL45" s="17"/>
      <c r="AM45" s="17"/>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12.75" customHeight="1">
      <c r="A46" s="363"/>
      <c r="B46" s="369"/>
      <c r="C46" s="405"/>
      <c r="D46" s="397"/>
      <c r="E46" s="367"/>
      <c r="F46" s="406"/>
      <c r="G46" s="390"/>
      <c r="H46" s="390"/>
      <c r="I46" s="390"/>
      <c r="J46" s="390"/>
      <c r="K46" s="390"/>
      <c r="L46" s="390"/>
      <c r="M46" s="390"/>
      <c r="N46" s="390"/>
      <c r="O46" s="390"/>
      <c r="P46" s="390"/>
      <c r="Q46" s="390"/>
      <c r="R46" s="372"/>
      <c r="S46" s="372"/>
      <c r="T46" s="367"/>
      <c r="U46" s="407"/>
      <c r="V46" s="407"/>
      <c r="W46" s="407"/>
      <c r="X46" s="407"/>
      <c r="Y46" s="407"/>
      <c r="Z46" s="407"/>
      <c r="AA46" s="407"/>
      <c r="AB46" s="407"/>
      <c r="AC46" s="407"/>
      <c r="AD46" s="407"/>
      <c r="AE46" s="407"/>
      <c r="AF46" s="407"/>
      <c r="AG46" s="407"/>
      <c r="AH46" s="372"/>
      <c r="AI46" s="401"/>
      <c r="AJ46" s="366"/>
      <c r="AK46" s="363"/>
      <c r="AL46" s="17"/>
      <c r="AM46" s="17"/>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12.75" customHeight="1">
      <c r="A47" s="363"/>
      <c r="B47" s="369"/>
      <c r="C47" s="839" t="s">
        <v>484</v>
      </c>
      <c r="D47" s="840"/>
      <c r="E47" s="840"/>
      <c r="F47" s="840"/>
      <c r="G47" s="840"/>
      <c r="H47" s="840"/>
      <c r="I47" s="840"/>
      <c r="J47" s="841"/>
      <c r="K47" s="402"/>
      <c r="L47" s="367"/>
      <c r="M47" s="372"/>
      <c r="N47" s="836" t="s">
        <v>180</v>
      </c>
      <c r="O47" s="837"/>
      <c r="P47" s="821" t="s">
        <v>672</v>
      </c>
      <c r="Q47" s="822"/>
      <c r="R47" s="822"/>
      <c r="S47" s="822"/>
      <c r="T47" s="822"/>
      <c r="U47" s="822"/>
      <c r="V47" s="822"/>
      <c r="W47" s="822"/>
      <c r="X47" s="822"/>
      <c r="Y47" s="822"/>
      <c r="Z47" s="822"/>
      <c r="AA47" s="823"/>
      <c r="AB47" s="361"/>
      <c r="AC47" s="361"/>
      <c r="AD47" s="361"/>
      <c r="AE47" s="361"/>
      <c r="AF47" s="403" t="s">
        <v>229</v>
      </c>
      <c r="AG47" s="836" t="str">
        <f>IF(N47=0,"",VLOOKUP(N47,C$141:E$142,3,FALSE))</f>
        <v>Applies</v>
      </c>
      <c r="AH47" s="837"/>
      <c r="AI47" s="401"/>
      <c r="AJ47" s="366"/>
      <c r="AK47" s="363"/>
      <c r="AL47" s="17"/>
      <c r="AM47" s="17"/>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5.15" customHeight="1">
      <c r="A48" s="363"/>
      <c r="B48" s="369"/>
      <c r="C48" s="367"/>
      <c r="D48" s="408"/>
      <c r="E48" s="408"/>
      <c r="F48" s="408"/>
      <c r="G48" s="408"/>
      <c r="H48" s="367"/>
      <c r="I48" s="361"/>
      <c r="J48" s="361"/>
      <c r="K48" s="367"/>
      <c r="L48" s="367"/>
      <c r="M48" s="367"/>
      <c r="N48" s="367"/>
      <c r="O48" s="361"/>
      <c r="P48" s="361"/>
      <c r="Q48" s="361"/>
      <c r="R48" s="361"/>
      <c r="S48" s="361"/>
      <c r="T48" s="361"/>
      <c r="U48" s="361"/>
      <c r="V48" s="361"/>
      <c r="W48" s="361"/>
      <c r="X48" s="361"/>
      <c r="Y48" s="361"/>
      <c r="Z48" s="361"/>
      <c r="AA48" s="367"/>
      <c r="AB48" s="367"/>
      <c r="AC48" s="367"/>
      <c r="AD48" s="367"/>
      <c r="AE48" s="367"/>
      <c r="AF48" s="367"/>
      <c r="AG48" s="367"/>
      <c r="AH48" s="367"/>
      <c r="AI48" s="401"/>
      <c r="AJ48" s="366"/>
      <c r="AK48" s="363"/>
      <c r="AL48" s="17"/>
      <c r="AM48" s="17"/>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12.75" customHeight="1">
      <c r="A49" s="363"/>
      <c r="B49" s="369"/>
      <c r="C49" s="367"/>
      <c r="D49" s="404" t="s">
        <v>248</v>
      </c>
      <c r="E49" s="361"/>
      <c r="F49" s="833" t="s">
        <v>627</v>
      </c>
      <c r="G49" s="833"/>
      <c r="H49" s="833"/>
      <c r="I49" s="833"/>
      <c r="J49" s="833"/>
      <c r="K49" s="833"/>
      <c r="L49" s="833"/>
      <c r="M49" s="833"/>
      <c r="N49" s="833"/>
      <c r="O49" s="833"/>
      <c r="P49" s="412"/>
      <c r="Q49" s="412"/>
      <c r="R49" s="367"/>
      <c r="S49" s="404" t="s">
        <v>248</v>
      </c>
      <c r="T49" s="370"/>
      <c r="U49" s="835" t="s">
        <v>230</v>
      </c>
      <c r="V49" s="835"/>
      <c r="W49" s="835"/>
      <c r="X49" s="835"/>
      <c r="Y49" s="835"/>
      <c r="Z49" s="835"/>
      <c r="AA49" s="835"/>
      <c r="AB49" s="835"/>
      <c r="AC49" s="835"/>
      <c r="AD49" s="367"/>
      <c r="AE49" s="367"/>
      <c r="AF49" s="392" t="s">
        <v>231</v>
      </c>
      <c r="AG49" s="836"/>
      <c r="AH49" s="837"/>
      <c r="AI49" s="401"/>
      <c r="AJ49" s="366"/>
      <c r="AK49" s="363"/>
      <c r="AL49" s="17"/>
      <c r="AM49" s="17"/>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ht="5.25" customHeight="1">
      <c r="A50" s="363"/>
      <c r="B50" s="369"/>
      <c r="C50" s="367"/>
      <c r="D50" s="397"/>
      <c r="E50" s="361"/>
      <c r="F50" s="410"/>
      <c r="G50" s="410"/>
      <c r="H50" s="410"/>
      <c r="I50" s="410"/>
      <c r="J50" s="410"/>
      <c r="K50" s="410"/>
      <c r="L50" s="410"/>
      <c r="M50" s="410"/>
      <c r="N50" s="410"/>
      <c r="O50" s="410"/>
      <c r="P50" s="412"/>
      <c r="Q50" s="412"/>
      <c r="R50" s="367"/>
      <c r="S50" s="397"/>
      <c r="T50" s="370"/>
      <c r="U50" s="382"/>
      <c r="V50" s="382"/>
      <c r="W50" s="382"/>
      <c r="X50" s="392"/>
      <c r="Y50" s="397"/>
      <c r="Z50" s="397"/>
      <c r="AA50" s="397"/>
      <c r="AB50" s="397"/>
      <c r="AC50" s="397"/>
      <c r="AD50" s="397"/>
      <c r="AE50" s="397"/>
      <c r="AF50" s="397"/>
      <c r="AG50" s="397"/>
      <c r="AH50" s="397"/>
      <c r="AI50" s="401"/>
      <c r="AJ50" s="366"/>
      <c r="AK50" s="363"/>
      <c r="AL50" s="17"/>
      <c r="AM50" s="17"/>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ht="12.75" customHeight="1">
      <c r="A51" s="363"/>
      <c r="B51" s="369"/>
      <c r="C51" s="367"/>
      <c r="D51" s="397"/>
      <c r="E51" s="361"/>
      <c r="F51" s="410"/>
      <c r="G51" s="410"/>
      <c r="H51" s="410"/>
      <c r="I51" s="410"/>
      <c r="J51" s="410"/>
      <c r="K51" s="410"/>
      <c r="L51" s="410"/>
      <c r="M51" s="410"/>
      <c r="N51" s="410"/>
      <c r="O51" s="410"/>
      <c r="P51" s="412"/>
      <c r="Q51" s="412"/>
      <c r="R51" s="367"/>
      <c r="S51" s="397"/>
      <c r="T51" s="370"/>
      <c r="U51" s="382"/>
      <c r="V51" s="382"/>
      <c r="W51" s="382"/>
      <c r="X51" s="392" t="s">
        <v>628</v>
      </c>
      <c r="Y51" s="836" t="s">
        <v>673</v>
      </c>
      <c r="Z51" s="838"/>
      <c r="AA51" s="838"/>
      <c r="AB51" s="838"/>
      <c r="AC51" s="838"/>
      <c r="AD51" s="838"/>
      <c r="AE51" s="838"/>
      <c r="AF51" s="838"/>
      <c r="AG51" s="838"/>
      <c r="AH51" s="837"/>
      <c r="AI51" s="401"/>
      <c r="AJ51" s="366"/>
      <c r="AK51" s="363"/>
      <c r="AL51" s="17"/>
      <c r="AM51" s="17"/>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ht="5.25" customHeight="1">
      <c r="A52" s="363"/>
      <c r="B52" s="369"/>
      <c r="C52" s="367"/>
      <c r="D52" s="397"/>
      <c r="E52" s="361"/>
      <c r="F52" s="410"/>
      <c r="G52" s="410"/>
      <c r="H52" s="410"/>
      <c r="I52" s="410"/>
      <c r="J52" s="410"/>
      <c r="K52" s="410"/>
      <c r="L52" s="410"/>
      <c r="M52" s="410"/>
      <c r="N52" s="410"/>
      <c r="O52" s="410"/>
      <c r="P52" s="412"/>
      <c r="Q52" s="412"/>
      <c r="R52" s="367"/>
      <c r="S52" s="397"/>
      <c r="T52" s="370"/>
      <c r="U52" s="382"/>
      <c r="V52" s="382"/>
      <c r="W52" s="382"/>
      <c r="X52" s="392"/>
      <c r="Y52" s="397"/>
      <c r="Z52" s="397"/>
      <c r="AA52" s="397"/>
      <c r="AB52" s="397"/>
      <c r="AC52" s="397"/>
      <c r="AD52" s="397"/>
      <c r="AE52" s="397"/>
      <c r="AF52" s="397"/>
      <c r="AG52" s="397"/>
      <c r="AH52" s="397"/>
      <c r="AI52" s="401"/>
      <c r="AJ52" s="366"/>
      <c r="AK52" s="363"/>
      <c r="AL52" s="17"/>
      <c r="AM52" s="17"/>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ht="12.75" customHeight="1">
      <c r="A53" s="363"/>
      <c r="B53" s="369"/>
      <c r="C53" s="367"/>
      <c r="D53" s="397"/>
      <c r="E53" s="361"/>
      <c r="F53" s="410"/>
      <c r="G53" s="410"/>
      <c r="H53" s="410"/>
      <c r="I53" s="410"/>
      <c r="J53" s="410"/>
      <c r="K53" s="410"/>
      <c r="L53" s="410"/>
      <c r="M53" s="410"/>
      <c r="N53" s="410"/>
      <c r="O53" s="410"/>
      <c r="P53" s="412"/>
      <c r="Q53" s="412"/>
      <c r="R53" s="367"/>
      <c r="S53" s="397"/>
      <c r="T53" s="370"/>
      <c r="U53" s="382"/>
      <c r="V53" s="382"/>
      <c r="W53" s="382"/>
      <c r="X53" s="413" t="s">
        <v>674</v>
      </c>
      <c r="Y53" s="821" t="s">
        <v>675</v>
      </c>
      <c r="Z53" s="822"/>
      <c r="AA53" s="822"/>
      <c r="AB53" s="822"/>
      <c r="AC53" s="822"/>
      <c r="AD53" s="822"/>
      <c r="AE53" s="822"/>
      <c r="AF53" s="822"/>
      <c r="AG53" s="822"/>
      <c r="AH53" s="823"/>
      <c r="AI53" s="401"/>
      <c r="AJ53" s="366"/>
      <c r="AK53" s="363"/>
      <c r="AL53" s="17"/>
      <c r="AM53" s="17"/>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ht="11.5" customHeight="1">
      <c r="A54" s="363"/>
      <c r="B54" s="369"/>
      <c r="C54" s="367"/>
      <c r="D54" s="408"/>
      <c r="E54" s="408"/>
      <c r="F54" s="408"/>
      <c r="G54" s="408"/>
      <c r="H54" s="367"/>
      <c r="I54" s="361"/>
      <c r="J54" s="361"/>
      <c r="K54" s="367"/>
      <c r="L54" s="367"/>
      <c r="M54" s="367"/>
      <c r="N54" s="367"/>
      <c r="O54" s="385"/>
      <c r="P54" s="367"/>
      <c r="Q54" s="367"/>
      <c r="R54" s="367"/>
      <c r="S54" s="367"/>
      <c r="T54" s="367"/>
      <c r="U54" s="367"/>
      <c r="V54" s="367"/>
      <c r="W54" s="367"/>
      <c r="X54" s="367"/>
      <c r="Y54" s="367"/>
      <c r="Z54" s="367"/>
      <c r="AA54" s="367"/>
      <c r="AB54" s="367"/>
      <c r="AC54" s="367"/>
      <c r="AD54" s="367"/>
      <c r="AE54" s="367"/>
      <c r="AF54" s="367"/>
      <c r="AG54" s="367"/>
      <c r="AH54" s="367"/>
      <c r="AI54" s="401"/>
      <c r="AJ54" s="366"/>
      <c r="AK54" s="363"/>
      <c r="AL54" s="17"/>
      <c r="AM54" s="17"/>
      <c r="AN54" s="17"/>
      <c r="AO54" s="17"/>
      <c r="AP54" s="17"/>
      <c r="AQ54" s="17"/>
      <c r="AR54" s="17"/>
      <c r="AS54" s="17"/>
      <c r="AT54" s="17"/>
      <c r="AU54" s="17"/>
      <c r="AV54" s="17"/>
      <c r="AW54" s="17"/>
      <c r="AX54" s="17"/>
      <c r="AY54" s="4"/>
      <c r="AZ54" s="17"/>
      <c r="BA54" s="17"/>
      <c r="BB54" s="17"/>
      <c r="BC54" s="17"/>
      <c r="BD54" s="17"/>
      <c r="BE54" s="4"/>
      <c r="BF54" s="4"/>
      <c r="BG54" s="4"/>
      <c r="BH54" s="4"/>
      <c r="BI54" s="4"/>
      <c r="BJ54" s="4"/>
      <c r="BK54" s="4"/>
      <c r="BL54" s="4"/>
      <c r="BM54" s="4"/>
      <c r="BN54" s="4"/>
      <c r="BO54" s="4"/>
      <c r="BP54" s="4"/>
      <c r="BQ54" s="4"/>
      <c r="BR54" s="4"/>
      <c r="BS54" s="4"/>
      <c r="BT54" s="4"/>
      <c r="BU54" s="4"/>
      <c r="BV54" s="4"/>
      <c r="BW54" s="4"/>
      <c r="BX54" s="4"/>
      <c r="BY54" s="4"/>
      <c r="BZ54" s="4"/>
    </row>
    <row r="55" spans="1:78" ht="12.75" customHeight="1">
      <c r="A55" s="363"/>
      <c r="B55" s="369"/>
      <c r="C55" s="839" t="s">
        <v>485</v>
      </c>
      <c r="D55" s="840"/>
      <c r="E55" s="840"/>
      <c r="F55" s="840"/>
      <c r="G55" s="840"/>
      <c r="H55" s="840"/>
      <c r="I55" s="840"/>
      <c r="J55" s="841"/>
      <c r="K55" s="402"/>
      <c r="L55" s="367"/>
      <c r="M55" s="372"/>
      <c r="N55" s="836" t="s">
        <v>183</v>
      </c>
      <c r="O55" s="837"/>
      <c r="P55" s="821" t="s">
        <v>672</v>
      </c>
      <c r="Q55" s="822"/>
      <c r="R55" s="822"/>
      <c r="S55" s="822"/>
      <c r="T55" s="822"/>
      <c r="U55" s="822"/>
      <c r="V55" s="822"/>
      <c r="W55" s="822"/>
      <c r="X55" s="822"/>
      <c r="Y55" s="822"/>
      <c r="Z55" s="822"/>
      <c r="AA55" s="823"/>
      <c r="AB55" s="398"/>
      <c r="AC55" s="361"/>
      <c r="AD55" s="361"/>
      <c r="AE55" s="361"/>
      <c r="AF55" s="403" t="s">
        <v>229</v>
      </c>
      <c r="AG55" s="836" t="str">
        <f>IF(N55=0,"",VLOOKUP(N55,C$141:E$142,3,FALSE))</f>
        <v>N/A</v>
      </c>
      <c r="AH55" s="837"/>
      <c r="AI55" s="401"/>
      <c r="AJ55" s="366"/>
      <c r="AK55" s="363"/>
      <c r="AL55" s="17"/>
      <c r="AM55" s="17"/>
      <c r="AN55" s="17"/>
      <c r="AO55" s="17"/>
      <c r="AP55" s="17"/>
      <c r="AQ55" s="17"/>
      <c r="AR55" s="17"/>
      <c r="AS55" s="17"/>
      <c r="AT55" s="17"/>
      <c r="AU55" s="17"/>
      <c r="AV55" s="17"/>
      <c r="AW55" s="17"/>
      <c r="AX55" s="17"/>
      <c r="AY55" s="17"/>
      <c r="AZ55" s="17"/>
      <c r="BA55" s="17"/>
      <c r="BB55" s="17"/>
      <c r="BC55" s="17"/>
      <c r="BD55" s="17"/>
      <c r="BE55" s="4"/>
      <c r="BF55" s="4"/>
      <c r="BG55" s="4"/>
      <c r="BH55" s="4"/>
      <c r="BI55" s="4"/>
      <c r="BJ55" s="4"/>
      <c r="BK55" s="4"/>
      <c r="BL55" s="4"/>
      <c r="BM55" s="4"/>
      <c r="BN55" s="4"/>
      <c r="BO55" s="4"/>
      <c r="BP55" s="4"/>
      <c r="BQ55" s="4"/>
      <c r="BR55" s="4"/>
      <c r="BS55" s="4"/>
      <c r="BT55" s="4"/>
      <c r="BU55" s="4"/>
      <c r="BV55" s="4"/>
      <c r="BW55" s="4"/>
      <c r="BX55" s="4"/>
      <c r="BY55" s="4"/>
      <c r="BZ55" s="4"/>
    </row>
    <row r="56" spans="1:78" ht="5.15" customHeight="1">
      <c r="A56" s="363"/>
      <c r="B56" s="369"/>
      <c r="C56" s="367"/>
      <c r="D56" s="408"/>
      <c r="E56" s="408"/>
      <c r="F56" s="408"/>
      <c r="G56" s="408"/>
      <c r="H56" s="367"/>
      <c r="I56" s="361"/>
      <c r="J56" s="361"/>
      <c r="K56" s="367"/>
      <c r="L56" s="367"/>
      <c r="M56" s="367"/>
      <c r="N56" s="367"/>
      <c r="O56" s="385"/>
      <c r="P56" s="361"/>
      <c r="Q56" s="361"/>
      <c r="R56" s="361"/>
      <c r="S56" s="361"/>
      <c r="T56" s="361"/>
      <c r="U56" s="361"/>
      <c r="V56" s="361"/>
      <c r="W56" s="361"/>
      <c r="X56" s="361"/>
      <c r="Y56" s="361"/>
      <c r="Z56" s="361"/>
      <c r="AA56" s="361"/>
      <c r="AB56" s="361"/>
      <c r="AC56" s="367"/>
      <c r="AD56" s="367"/>
      <c r="AE56" s="367"/>
      <c r="AF56" s="367"/>
      <c r="AG56" s="367"/>
      <c r="AH56" s="367"/>
      <c r="AI56" s="401"/>
      <c r="AJ56" s="366"/>
      <c r="AK56" s="363"/>
      <c r="AL56" s="17"/>
      <c r="AM56" s="17"/>
      <c r="AN56" s="17"/>
      <c r="AO56" s="17"/>
      <c r="AP56" s="17"/>
      <c r="AQ56" s="17"/>
      <c r="AR56" s="17"/>
      <c r="AS56" s="17"/>
      <c r="AT56" s="17"/>
      <c r="AU56" s="17"/>
      <c r="AV56" s="17"/>
      <c r="AW56" s="17"/>
      <c r="AX56" s="17"/>
      <c r="AY56" s="17"/>
      <c r="AZ56" s="17"/>
      <c r="BA56" s="17"/>
      <c r="BB56" s="17"/>
      <c r="BC56" s="17"/>
      <c r="BD56" s="17"/>
      <c r="BE56" s="4"/>
      <c r="BF56" s="4"/>
      <c r="BG56" s="4"/>
      <c r="BH56" s="4"/>
      <c r="BI56" s="4"/>
      <c r="BJ56" s="4"/>
      <c r="BK56" s="4"/>
      <c r="BL56" s="4"/>
      <c r="BM56" s="4"/>
      <c r="BN56" s="4"/>
      <c r="BO56" s="4"/>
      <c r="BP56" s="4"/>
      <c r="BQ56" s="4"/>
      <c r="BR56" s="4"/>
      <c r="BS56" s="4"/>
      <c r="BT56" s="4"/>
      <c r="BU56" s="4"/>
      <c r="BV56" s="4"/>
      <c r="BW56" s="4"/>
      <c r="BX56" s="4"/>
      <c r="BY56" s="4"/>
      <c r="BZ56" s="4"/>
    </row>
    <row r="57" spans="1:78" ht="12.75" customHeight="1">
      <c r="A57" s="363"/>
      <c r="B57" s="369"/>
      <c r="C57" s="367"/>
      <c r="D57" s="404" t="s">
        <v>186</v>
      </c>
      <c r="E57" s="361"/>
      <c r="F57" s="833" t="s">
        <v>458</v>
      </c>
      <c r="G57" s="833"/>
      <c r="H57" s="833"/>
      <c r="I57" s="833"/>
      <c r="J57" s="833"/>
      <c r="K57" s="833"/>
      <c r="L57" s="833"/>
      <c r="M57" s="833"/>
      <c r="N57" s="833"/>
      <c r="O57" s="833"/>
      <c r="P57" s="833"/>
      <c r="Q57" s="833"/>
      <c r="R57" s="834"/>
      <c r="S57" s="404" t="s">
        <v>186</v>
      </c>
      <c r="T57" s="370"/>
      <c r="U57" s="835" t="s">
        <v>230</v>
      </c>
      <c r="V57" s="835"/>
      <c r="W57" s="835"/>
      <c r="X57" s="835"/>
      <c r="Y57" s="835"/>
      <c r="Z57" s="835"/>
      <c r="AA57" s="835"/>
      <c r="AB57" s="835"/>
      <c r="AC57" s="835"/>
      <c r="AD57" s="367"/>
      <c r="AE57" s="367"/>
      <c r="AF57" s="392" t="s">
        <v>231</v>
      </c>
      <c r="AG57" s="836" t="s">
        <v>186</v>
      </c>
      <c r="AH57" s="837"/>
      <c r="AI57" s="401"/>
      <c r="AJ57" s="366"/>
      <c r="AK57" s="363"/>
      <c r="AL57" s="17"/>
      <c r="AM57" s="17"/>
      <c r="AN57" s="17"/>
      <c r="AO57" s="17"/>
      <c r="AP57" s="17"/>
      <c r="AQ57" s="17"/>
      <c r="AR57" s="17"/>
      <c r="AS57" s="17"/>
      <c r="AT57" s="17"/>
      <c r="AU57" s="17"/>
      <c r="AV57" s="17"/>
      <c r="AW57" s="17"/>
      <c r="AX57" s="17"/>
      <c r="AY57" s="17"/>
      <c r="AZ57" s="17"/>
      <c r="BA57" s="17"/>
      <c r="BB57" s="17"/>
      <c r="BC57" s="17"/>
      <c r="BD57" s="17"/>
      <c r="BE57" s="4"/>
      <c r="BF57" s="4"/>
      <c r="BG57" s="4"/>
      <c r="BH57" s="4"/>
      <c r="BI57" s="4"/>
      <c r="BJ57" s="4"/>
      <c r="BK57" s="4"/>
      <c r="BL57" s="4"/>
      <c r="BM57" s="4"/>
      <c r="BN57" s="4"/>
      <c r="BO57" s="4"/>
      <c r="BP57" s="4"/>
      <c r="BQ57" s="4"/>
      <c r="BR57" s="4"/>
      <c r="BS57" s="4"/>
      <c r="BT57" s="4"/>
      <c r="BU57" s="4"/>
      <c r="BV57" s="4"/>
      <c r="BW57" s="4"/>
      <c r="BX57" s="4"/>
      <c r="BY57" s="4"/>
      <c r="BZ57" s="4"/>
    </row>
    <row r="58" spans="1:78" ht="5.25" customHeight="1">
      <c r="A58" s="363"/>
      <c r="B58" s="369"/>
      <c r="C58" s="367"/>
      <c r="D58" s="397"/>
      <c r="E58" s="361"/>
      <c r="F58" s="410"/>
      <c r="G58" s="410"/>
      <c r="H58" s="410"/>
      <c r="I58" s="410"/>
      <c r="J58" s="410"/>
      <c r="K58" s="410"/>
      <c r="L58" s="410"/>
      <c r="M58" s="410"/>
      <c r="N58" s="410"/>
      <c r="O58" s="410"/>
      <c r="P58" s="410"/>
      <c r="Q58" s="410"/>
      <c r="R58" s="411"/>
      <c r="S58" s="411"/>
      <c r="T58" s="361"/>
      <c r="U58" s="370"/>
      <c r="V58" s="382"/>
      <c r="W58" s="382"/>
      <c r="X58" s="382"/>
      <c r="Y58" s="382"/>
      <c r="Z58" s="382"/>
      <c r="AA58" s="382"/>
      <c r="AB58" s="382"/>
      <c r="AC58" s="382"/>
      <c r="AD58" s="367"/>
      <c r="AE58" s="367"/>
      <c r="AF58" s="392"/>
      <c r="AG58" s="371"/>
      <c r="AH58" s="371"/>
      <c r="AI58" s="401"/>
      <c r="AJ58" s="366"/>
      <c r="AK58" s="363"/>
      <c r="AL58" s="17"/>
      <c r="AM58" s="17"/>
      <c r="AN58" s="17"/>
      <c r="AO58" s="17"/>
      <c r="AP58" s="17"/>
      <c r="AQ58" s="17"/>
      <c r="AR58" s="17"/>
      <c r="AS58" s="17"/>
      <c r="AT58" s="17"/>
      <c r="AU58" s="17"/>
      <c r="AV58" s="17"/>
      <c r="AW58" s="17"/>
      <c r="AX58" s="17"/>
      <c r="AY58" s="17"/>
      <c r="AZ58" s="17"/>
      <c r="BA58" s="17"/>
      <c r="BB58" s="17"/>
      <c r="BC58" s="17"/>
      <c r="BD58" s="17"/>
      <c r="BE58" s="4"/>
      <c r="BF58" s="4"/>
      <c r="BG58" s="4"/>
      <c r="BH58" s="4"/>
      <c r="BI58" s="4"/>
      <c r="BJ58" s="4"/>
      <c r="BK58" s="4"/>
      <c r="BL58" s="4"/>
      <c r="BM58" s="4"/>
      <c r="BN58" s="4"/>
      <c r="BO58" s="4"/>
      <c r="BP58" s="4"/>
      <c r="BQ58" s="4"/>
      <c r="BR58" s="4"/>
      <c r="BS58" s="4"/>
      <c r="BT58" s="4"/>
      <c r="BU58" s="4"/>
      <c r="BV58" s="4"/>
      <c r="BW58" s="4"/>
      <c r="BX58" s="4"/>
      <c r="BY58" s="4"/>
      <c r="BZ58" s="4"/>
    </row>
    <row r="59" spans="1:78" ht="12.75" customHeight="1">
      <c r="A59" s="363"/>
      <c r="B59" s="369"/>
      <c r="C59" s="367"/>
      <c r="D59" s="397"/>
      <c r="E59" s="361"/>
      <c r="F59" s="410"/>
      <c r="G59" s="410"/>
      <c r="H59" s="410"/>
      <c r="I59" s="410"/>
      <c r="J59" s="410"/>
      <c r="K59" s="410"/>
      <c r="L59" s="410"/>
      <c r="M59" s="410"/>
      <c r="N59" s="410"/>
      <c r="O59" s="410"/>
      <c r="P59" s="410"/>
      <c r="Q59" s="410"/>
      <c r="R59" s="411"/>
      <c r="S59" s="404" t="s">
        <v>186</v>
      </c>
      <c r="T59" s="361"/>
      <c r="U59" s="370" t="str">
        <f>IF(AB28="Use Base Building N/E System","Water Heating System to be non-Electric/Gas","Electric/Gas Water Heating System is Allowed")</f>
        <v>Electric/Gas Water Heating System is Allowed</v>
      </c>
      <c r="V59" s="382"/>
      <c r="W59" s="382"/>
      <c r="X59" s="382"/>
      <c r="Y59" s="382"/>
      <c r="Z59" s="382"/>
      <c r="AA59" s="382"/>
      <c r="AB59" s="382"/>
      <c r="AC59" s="382"/>
      <c r="AD59" s="367"/>
      <c r="AE59" s="367"/>
      <c r="AF59" s="392"/>
      <c r="AG59" s="371"/>
      <c r="AH59" s="371"/>
      <c r="AI59" s="401"/>
      <c r="AJ59" s="366"/>
      <c r="AK59" s="363"/>
      <c r="AL59" s="17"/>
      <c r="AM59" s="17"/>
      <c r="AN59" s="17"/>
      <c r="AO59" s="17"/>
      <c r="AP59" s="17"/>
      <c r="AQ59" s="17"/>
      <c r="AR59" s="17"/>
      <c r="AS59" s="17"/>
      <c r="AT59" s="17"/>
      <c r="AU59" s="17"/>
      <c r="AV59" s="17"/>
      <c r="AW59" s="17"/>
      <c r="AX59" s="17"/>
      <c r="AY59" s="17"/>
      <c r="AZ59" s="17"/>
      <c r="BA59" s="17"/>
      <c r="BB59" s="17"/>
      <c r="BC59" s="17"/>
      <c r="BD59" s="17"/>
      <c r="BE59" s="4"/>
      <c r="BF59" s="4"/>
      <c r="BG59" s="4"/>
      <c r="BH59" s="4"/>
      <c r="BI59" s="4"/>
      <c r="BJ59" s="4"/>
      <c r="BK59" s="4"/>
      <c r="BL59" s="4"/>
      <c r="BM59" s="4"/>
      <c r="BN59" s="4"/>
      <c r="BO59" s="4"/>
      <c r="BP59" s="4"/>
      <c r="BQ59" s="4"/>
      <c r="BR59" s="4"/>
      <c r="BS59" s="4"/>
      <c r="BT59" s="4"/>
      <c r="BU59" s="4"/>
      <c r="BV59" s="4"/>
      <c r="BW59" s="4"/>
      <c r="BX59" s="4"/>
      <c r="BY59" s="4"/>
      <c r="BZ59" s="4"/>
    </row>
    <row r="60" spans="1:78" ht="5.15" customHeight="1" thickBot="1">
      <c r="A60" s="363"/>
      <c r="B60" s="369"/>
      <c r="C60" s="409"/>
      <c r="D60" s="397"/>
      <c r="E60" s="361"/>
      <c r="F60" s="407"/>
      <c r="G60" s="407"/>
      <c r="H60" s="407"/>
      <c r="I60" s="407"/>
      <c r="J60" s="407"/>
      <c r="K60" s="407"/>
      <c r="L60" s="407"/>
      <c r="M60" s="407"/>
      <c r="N60" s="407"/>
      <c r="O60" s="407"/>
      <c r="P60" s="407"/>
      <c r="Q60" s="390"/>
      <c r="R60" s="390"/>
      <c r="S60" s="397"/>
      <c r="T60" s="367"/>
      <c r="U60" s="414"/>
      <c r="V60" s="407"/>
      <c r="W60" s="407"/>
      <c r="X60" s="407"/>
      <c r="Y60" s="407"/>
      <c r="Z60" s="407"/>
      <c r="AA60" s="407"/>
      <c r="AB60" s="407"/>
      <c r="AC60" s="407"/>
      <c r="AD60" s="407"/>
      <c r="AE60" s="407"/>
      <c r="AF60" s="407"/>
      <c r="AG60" s="407"/>
      <c r="AH60" s="407"/>
      <c r="AI60" s="415"/>
      <c r="AJ60" s="416"/>
      <c r="AK60" s="363"/>
      <c r="AL60" s="17"/>
      <c r="AM60" s="17"/>
      <c r="AN60" s="17"/>
      <c r="AO60" s="17"/>
      <c r="AP60" s="17"/>
      <c r="AQ60" s="17"/>
      <c r="AR60" s="17"/>
      <c r="AS60" s="17"/>
      <c r="AT60" s="17"/>
      <c r="AU60" s="17"/>
      <c r="AV60" s="17"/>
      <c r="AW60" s="17"/>
      <c r="AX60" s="17"/>
      <c r="AY60" s="17"/>
      <c r="AZ60" s="17"/>
      <c r="BA60" s="17"/>
      <c r="BB60" s="17"/>
      <c r="BC60" s="17"/>
      <c r="BD60" s="17"/>
      <c r="BE60" s="4"/>
      <c r="BF60" s="4"/>
      <c r="BG60" s="4"/>
      <c r="BH60" s="4"/>
      <c r="BI60" s="4"/>
      <c r="BJ60" s="4"/>
      <c r="BK60" s="4"/>
      <c r="BL60" s="4"/>
      <c r="BM60" s="4"/>
      <c r="BN60" s="4"/>
      <c r="BO60" s="4"/>
      <c r="BP60" s="4"/>
      <c r="BQ60" s="4"/>
      <c r="BR60" s="4"/>
      <c r="BS60" s="4"/>
      <c r="BT60" s="4"/>
      <c r="BU60" s="4"/>
      <c r="BV60" s="4"/>
      <c r="BW60" s="4"/>
      <c r="BX60" s="4"/>
      <c r="BY60" s="4"/>
      <c r="BZ60" s="4"/>
    </row>
    <row r="61" spans="1:78" ht="11.5" customHeight="1">
      <c r="A61" s="363"/>
      <c r="B61" s="417"/>
      <c r="C61" s="418"/>
      <c r="D61" s="419"/>
      <c r="E61" s="196"/>
      <c r="F61" s="420"/>
      <c r="G61" s="420"/>
      <c r="H61" s="420"/>
      <c r="I61" s="420"/>
      <c r="J61" s="420"/>
      <c r="K61" s="420"/>
      <c r="L61" s="420"/>
      <c r="M61" s="420"/>
      <c r="N61" s="420"/>
      <c r="O61" s="420"/>
      <c r="P61" s="420"/>
      <c r="Q61" s="421"/>
      <c r="R61" s="421"/>
      <c r="S61" s="419"/>
      <c r="T61" s="422"/>
      <c r="U61" s="423"/>
      <c r="V61" s="420"/>
      <c r="W61" s="420"/>
      <c r="X61" s="420"/>
      <c r="Y61" s="420"/>
      <c r="Z61" s="420"/>
      <c r="AA61" s="420"/>
      <c r="AB61" s="420"/>
      <c r="AC61" s="420"/>
      <c r="AD61" s="420"/>
      <c r="AE61" s="420"/>
      <c r="AF61" s="420"/>
      <c r="AG61" s="420"/>
      <c r="AH61" s="420"/>
      <c r="AI61" s="367"/>
      <c r="AJ61" s="366"/>
      <c r="AK61" s="363"/>
      <c r="AL61" s="17"/>
      <c r="AM61" s="17"/>
      <c r="AN61" s="17"/>
      <c r="AO61" s="17"/>
      <c r="AP61" s="17"/>
      <c r="AQ61" s="17"/>
      <c r="AR61" s="17"/>
      <c r="AS61" s="17"/>
      <c r="AT61" s="17"/>
      <c r="AU61" s="17"/>
      <c r="AV61" s="17"/>
      <c r="AW61" s="17"/>
      <c r="AX61" s="17"/>
      <c r="AY61" s="17"/>
      <c r="AZ61" s="17"/>
      <c r="BA61" s="17"/>
      <c r="BB61" s="17"/>
      <c r="BC61" s="17"/>
      <c r="BD61" s="17"/>
      <c r="BE61" s="4"/>
      <c r="BF61" s="4"/>
      <c r="BG61" s="4"/>
      <c r="BH61" s="4"/>
      <c r="BI61" s="4"/>
      <c r="BJ61" s="4"/>
      <c r="BK61" s="4"/>
      <c r="BL61" s="4"/>
      <c r="BM61" s="4"/>
      <c r="BN61" s="4"/>
      <c r="BO61" s="4"/>
      <c r="BP61" s="4"/>
      <c r="BQ61" s="4"/>
      <c r="BR61" s="4"/>
      <c r="BS61" s="4"/>
      <c r="BT61" s="4"/>
      <c r="BU61" s="4"/>
      <c r="BV61" s="4"/>
      <c r="BW61" s="4"/>
      <c r="BX61" s="4"/>
      <c r="BY61" s="4"/>
      <c r="BZ61" s="4"/>
    </row>
    <row r="62" spans="1:78" ht="12.75" customHeight="1">
      <c r="A62" s="363"/>
      <c r="B62" s="424"/>
      <c r="C62" s="425" t="s">
        <v>629</v>
      </c>
      <c r="D62" s="193"/>
      <c r="E62" s="426"/>
      <c r="F62" s="426"/>
      <c r="G62" s="201"/>
      <c r="H62" s="201"/>
      <c r="I62" s="426"/>
      <c r="J62" s="426"/>
      <c r="K62" s="426"/>
      <c r="L62" s="426"/>
      <c r="M62" s="193"/>
      <c r="N62" s="193"/>
      <c r="O62" s="193"/>
      <c r="P62" s="193"/>
      <c r="Q62" s="193"/>
      <c r="R62" s="193"/>
      <c r="S62" s="193"/>
      <c r="T62" s="193"/>
      <c r="U62" s="193"/>
      <c r="V62" s="193"/>
      <c r="W62" s="426"/>
      <c r="X62" s="201"/>
      <c r="Y62" s="201"/>
      <c r="Z62" s="426"/>
      <c r="AA62" s="426"/>
      <c r="AB62" s="426"/>
      <c r="AC62" s="426"/>
      <c r="AD62" s="426"/>
      <c r="AE62" s="426"/>
      <c r="AF62" s="426"/>
      <c r="AG62" s="201"/>
      <c r="AH62" s="407"/>
      <c r="AI62" s="401"/>
      <c r="AJ62" s="366"/>
      <c r="AK62" s="363"/>
      <c r="AL62" s="17"/>
      <c r="AM62" s="17"/>
      <c r="AN62" s="17"/>
      <c r="AO62" s="17"/>
      <c r="AP62" s="17"/>
      <c r="AQ62" s="17"/>
      <c r="AR62" s="17"/>
      <c r="AS62" s="17"/>
      <c r="AT62" s="17"/>
      <c r="AU62" s="17"/>
      <c r="AV62" s="17"/>
      <c r="AW62" s="17"/>
      <c r="AX62" s="17"/>
      <c r="AY62" s="17"/>
      <c r="AZ62" s="17"/>
      <c r="BA62" s="17"/>
      <c r="BB62" s="17"/>
      <c r="BC62" s="17"/>
      <c r="BD62" s="17"/>
      <c r="BE62" s="4"/>
      <c r="BF62" s="4"/>
      <c r="BG62" s="4"/>
      <c r="BH62" s="4"/>
      <c r="BI62" s="4"/>
      <c r="BJ62" s="4"/>
      <c r="BK62" s="4"/>
      <c r="BL62" s="4"/>
      <c r="BM62" s="4"/>
      <c r="BN62" s="4"/>
      <c r="BO62" s="4"/>
      <c r="BP62" s="4"/>
      <c r="BQ62" s="4"/>
      <c r="BR62" s="4"/>
      <c r="BS62" s="4"/>
      <c r="BT62" s="4"/>
      <c r="BU62" s="4"/>
      <c r="BV62" s="4"/>
      <c r="BW62" s="4"/>
      <c r="BX62" s="4"/>
      <c r="BY62" s="4"/>
      <c r="BZ62" s="4"/>
    </row>
    <row r="63" spans="1:78" ht="5.15" customHeight="1">
      <c r="A63" s="363"/>
      <c r="B63" s="424"/>
      <c r="C63" s="426"/>
      <c r="D63" s="426"/>
      <c r="E63" s="426"/>
      <c r="F63" s="426"/>
      <c r="G63" s="201"/>
      <c r="H63" s="201"/>
      <c r="I63" s="426"/>
      <c r="J63" s="426"/>
      <c r="K63" s="426"/>
      <c r="L63" s="426"/>
      <c r="M63" s="426"/>
      <c r="N63" s="426"/>
      <c r="O63" s="426"/>
      <c r="P63" s="201"/>
      <c r="Q63" s="426"/>
      <c r="R63" s="426"/>
      <c r="S63" s="426"/>
      <c r="T63" s="427"/>
      <c r="U63" s="426"/>
      <c r="V63" s="426"/>
      <c r="W63" s="426"/>
      <c r="X63" s="201"/>
      <c r="Y63" s="201"/>
      <c r="Z63" s="426"/>
      <c r="AA63" s="426"/>
      <c r="AB63" s="426"/>
      <c r="AC63" s="426"/>
      <c r="AD63" s="426"/>
      <c r="AE63" s="426"/>
      <c r="AF63" s="426"/>
      <c r="AG63" s="201"/>
      <c r="AH63" s="407"/>
      <c r="AI63" s="401"/>
      <c r="AJ63" s="366"/>
      <c r="AK63" s="363"/>
      <c r="AL63" s="17"/>
      <c r="AM63" s="17"/>
      <c r="AN63" s="17"/>
      <c r="AO63" s="17"/>
      <c r="AP63" s="17"/>
      <c r="AQ63" s="17"/>
      <c r="AR63" s="17"/>
      <c r="AS63" s="17"/>
      <c r="AT63" s="17"/>
      <c r="AU63" s="17"/>
      <c r="AV63" s="17"/>
      <c r="AW63" s="17"/>
      <c r="AX63" s="17"/>
      <c r="AY63" s="17"/>
      <c r="AZ63" s="17"/>
      <c r="BA63" s="17"/>
      <c r="BB63" s="17"/>
      <c r="BC63" s="17"/>
      <c r="BD63" s="17"/>
      <c r="BE63" s="4"/>
      <c r="BF63" s="4"/>
      <c r="BG63" s="4"/>
      <c r="BH63" s="4"/>
      <c r="BI63" s="4"/>
      <c r="BJ63" s="4"/>
      <c r="BK63" s="4"/>
      <c r="BL63" s="4"/>
      <c r="BM63" s="4"/>
      <c r="BN63" s="4"/>
      <c r="BO63" s="4"/>
      <c r="BP63" s="4"/>
      <c r="BQ63" s="4"/>
      <c r="BR63" s="4"/>
      <c r="BS63" s="4"/>
      <c r="BT63" s="4"/>
      <c r="BU63" s="4"/>
      <c r="BV63" s="4"/>
      <c r="BW63" s="4"/>
      <c r="BX63" s="4"/>
      <c r="BY63" s="4"/>
      <c r="BZ63" s="4"/>
    </row>
    <row r="64" spans="1:78" ht="12.75" customHeight="1">
      <c r="A64" s="363"/>
      <c r="B64" s="424"/>
      <c r="C64" s="426" t="s">
        <v>630</v>
      </c>
      <c r="D64" s="193"/>
      <c r="E64" s="426"/>
      <c r="F64" s="193"/>
      <c r="G64" s="193"/>
      <c r="H64" s="428"/>
      <c r="I64" s="828" t="s">
        <v>631</v>
      </c>
      <c r="J64" s="828"/>
      <c r="K64" s="828"/>
      <c r="L64" s="828"/>
      <c r="M64" s="828"/>
      <c r="N64" s="828"/>
      <c r="O64" s="828"/>
      <c r="P64" s="828"/>
      <c r="Q64" s="828"/>
      <c r="R64" s="828"/>
      <c r="S64" s="429" t="s">
        <v>632</v>
      </c>
      <c r="T64" s="428"/>
      <c r="U64" s="828" t="s">
        <v>633</v>
      </c>
      <c r="V64" s="828"/>
      <c r="W64" s="828"/>
      <c r="X64" s="828"/>
      <c r="Y64" s="828"/>
      <c r="Z64" s="828"/>
      <c r="AA64" s="828"/>
      <c r="AB64" s="828"/>
      <c r="AC64" s="828"/>
      <c r="AD64" s="828"/>
      <c r="AE64" s="828"/>
      <c r="AF64" s="828"/>
      <c r="AG64" s="828"/>
      <c r="AH64" s="828"/>
      <c r="AI64" s="401"/>
      <c r="AJ64" s="366"/>
      <c r="AK64" s="363"/>
      <c r="AL64" s="17"/>
      <c r="AM64" s="17"/>
      <c r="AN64" s="17"/>
      <c r="AO64" s="17"/>
      <c r="AP64" s="17"/>
      <c r="AQ64" s="17"/>
      <c r="AR64" s="17"/>
      <c r="AS64" s="17"/>
      <c r="AT64" s="17"/>
      <c r="AU64" s="17"/>
      <c r="AV64" s="17"/>
      <c r="AW64" s="17"/>
      <c r="AX64" s="17"/>
      <c r="AY64" s="17"/>
      <c r="AZ64" s="17"/>
      <c r="BA64" s="17"/>
      <c r="BB64" s="17"/>
      <c r="BC64" s="17"/>
      <c r="BD64" s="17"/>
      <c r="BE64" s="4"/>
      <c r="BF64" s="4"/>
      <c r="BG64" s="4"/>
      <c r="BH64" s="4"/>
      <c r="BI64" s="4"/>
      <c r="BJ64" s="4"/>
      <c r="BK64" s="4"/>
      <c r="BL64" s="4"/>
      <c r="BM64" s="4"/>
      <c r="BN64" s="4"/>
      <c r="BO64" s="4"/>
      <c r="BP64" s="4"/>
      <c r="BQ64" s="4"/>
      <c r="BR64" s="4"/>
      <c r="BS64" s="4"/>
      <c r="BT64" s="4"/>
      <c r="BU64" s="4"/>
      <c r="BV64" s="4"/>
      <c r="BW64" s="4"/>
      <c r="BX64" s="4"/>
      <c r="BY64" s="4"/>
      <c r="BZ64" s="4"/>
    </row>
    <row r="65" spans="1:78" ht="12.75" customHeight="1">
      <c r="A65" s="363"/>
      <c r="B65" s="424"/>
      <c r="C65" s="193"/>
      <c r="D65" s="201"/>
      <c r="E65" s="426"/>
      <c r="F65" s="193"/>
      <c r="G65" s="193"/>
      <c r="H65" s="193"/>
      <c r="I65" s="828"/>
      <c r="J65" s="828"/>
      <c r="K65" s="828"/>
      <c r="L65" s="828"/>
      <c r="M65" s="828"/>
      <c r="N65" s="828"/>
      <c r="O65" s="828"/>
      <c r="P65" s="828"/>
      <c r="Q65" s="828"/>
      <c r="R65" s="828"/>
      <c r="S65" s="426"/>
      <c r="T65" s="427"/>
      <c r="U65" s="828"/>
      <c r="V65" s="828"/>
      <c r="W65" s="828"/>
      <c r="X65" s="828"/>
      <c r="Y65" s="828"/>
      <c r="Z65" s="828"/>
      <c r="AA65" s="828"/>
      <c r="AB65" s="828"/>
      <c r="AC65" s="828"/>
      <c r="AD65" s="828"/>
      <c r="AE65" s="828"/>
      <c r="AF65" s="828"/>
      <c r="AG65" s="828"/>
      <c r="AH65" s="828"/>
      <c r="AI65" s="401"/>
      <c r="AJ65" s="366"/>
      <c r="AK65" s="363"/>
      <c r="AL65" s="17"/>
      <c r="AM65" s="17"/>
      <c r="AN65" s="17"/>
      <c r="AO65" s="17"/>
      <c r="AP65" s="17"/>
      <c r="AQ65" s="17"/>
      <c r="AR65" s="17"/>
      <c r="AS65" s="17"/>
      <c r="AT65" s="17"/>
      <c r="AU65" s="17"/>
      <c r="AV65" s="17"/>
      <c r="AW65" s="17"/>
      <c r="AX65" s="17"/>
      <c r="AY65" s="17"/>
      <c r="AZ65" s="17"/>
      <c r="BA65" s="17"/>
      <c r="BB65" s="17"/>
      <c r="BC65" s="17"/>
      <c r="BD65" s="17"/>
      <c r="BE65" s="4"/>
      <c r="BF65" s="4"/>
      <c r="BG65" s="4"/>
      <c r="BH65" s="4"/>
      <c r="BI65" s="4"/>
      <c r="BJ65" s="4"/>
      <c r="BK65" s="4"/>
      <c r="BL65" s="4"/>
      <c r="BM65" s="4"/>
      <c r="BN65" s="4"/>
      <c r="BO65" s="4"/>
      <c r="BP65" s="4"/>
      <c r="BQ65" s="4"/>
      <c r="BR65" s="4"/>
      <c r="BS65" s="4"/>
      <c r="BT65" s="4"/>
      <c r="BU65" s="4"/>
      <c r="BV65" s="4"/>
      <c r="BW65" s="4"/>
      <c r="BX65" s="4"/>
      <c r="BY65" s="4"/>
      <c r="BZ65" s="4"/>
    </row>
    <row r="66" spans="1:78" ht="12.75" customHeight="1">
      <c r="A66" s="363"/>
      <c r="B66" s="424"/>
      <c r="C66" s="430"/>
      <c r="D66" s="426"/>
      <c r="E66" s="426"/>
      <c r="F66" s="426"/>
      <c r="G66" s="201"/>
      <c r="H66" s="201"/>
      <c r="I66" s="426"/>
      <c r="J66" s="426"/>
      <c r="K66" s="426"/>
      <c r="L66" s="426"/>
      <c r="M66" s="426"/>
      <c r="N66" s="426"/>
      <c r="O66" s="426"/>
      <c r="P66" s="201"/>
      <c r="Q66" s="426"/>
      <c r="R66" s="426"/>
      <c r="S66" s="426"/>
      <c r="T66" s="427"/>
      <c r="U66" s="426"/>
      <c r="V66" s="426"/>
      <c r="W66" s="426"/>
      <c r="X66" s="201"/>
      <c r="Y66" s="201"/>
      <c r="Z66" s="426"/>
      <c r="AA66" s="426"/>
      <c r="AB66" s="426"/>
      <c r="AC66" s="426"/>
      <c r="AD66" s="426"/>
      <c r="AE66" s="426"/>
      <c r="AF66" s="426"/>
      <c r="AG66" s="201"/>
      <c r="AH66" s="407"/>
      <c r="AI66" s="401"/>
      <c r="AJ66" s="366"/>
      <c r="AK66" s="363"/>
      <c r="AL66" s="17"/>
      <c r="AM66" s="17"/>
      <c r="AN66" s="17"/>
      <c r="AO66" s="17"/>
      <c r="AP66" s="17"/>
      <c r="AQ66" s="17"/>
      <c r="AR66" s="17"/>
      <c r="AS66" s="17"/>
      <c r="AT66" s="17"/>
      <c r="AU66" s="17"/>
      <c r="AV66" s="17"/>
      <c r="AW66" s="17"/>
      <c r="AX66" s="17"/>
      <c r="AY66" s="17"/>
      <c r="AZ66" s="17"/>
      <c r="BA66" s="17"/>
      <c r="BB66" s="17"/>
      <c r="BC66" s="17"/>
      <c r="BD66" s="17"/>
      <c r="BE66" s="4"/>
      <c r="BF66" s="4"/>
      <c r="BG66" s="4"/>
      <c r="BH66" s="4"/>
      <c r="BI66" s="4"/>
      <c r="BJ66" s="4"/>
      <c r="BK66" s="4"/>
      <c r="BL66" s="4"/>
      <c r="BM66" s="4"/>
      <c r="BN66" s="4"/>
      <c r="BO66" s="4"/>
      <c r="BP66" s="4"/>
      <c r="BQ66" s="4"/>
      <c r="BR66" s="4"/>
      <c r="BS66" s="4"/>
      <c r="BT66" s="4"/>
      <c r="BU66" s="4"/>
      <c r="BV66" s="4"/>
      <c r="BW66" s="4"/>
      <c r="BX66" s="4"/>
      <c r="BY66" s="4"/>
      <c r="BZ66" s="4"/>
    </row>
    <row r="67" spans="1:78" ht="12.75" customHeight="1">
      <c r="A67" s="363"/>
      <c r="B67" s="424"/>
      <c r="C67" s="377" t="s">
        <v>634</v>
      </c>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407"/>
      <c r="AI67" s="401"/>
      <c r="AJ67" s="366"/>
      <c r="AK67" s="363"/>
      <c r="AL67" s="17"/>
      <c r="AM67" s="17"/>
      <c r="AN67" s="17"/>
      <c r="AO67" s="17"/>
      <c r="AP67" s="17"/>
      <c r="AQ67" s="17"/>
      <c r="AR67" s="17"/>
      <c r="AS67" s="17"/>
      <c r="AT67" s="17"/>
      <c r="AU67" s="17"/>
      <c r="AV67" s="17"/>
      <c r="AW67" s="17"/>
      <c r="AX67" s="17"/>
      <c r="AY67" s="17"/>
      <c r="AZ67" s="17"/>
      <c r="BA67" s="17"/>
      <c r="BB67" s="17"/>
      <c r="BC67" s="17"/>
      <c r="BD67" s="17"/>
      <c r="BE67" s="4"/>
      <c r="BF67" s="4"/>
      <c r="BG67" s="4"/>
      <c r="BH67" s="4"/>
      <c r="BI67" s="4"/>
      <c r="BJ67" s="4"/>
      <c r="BK67" s="4"/>
      <c r="BL67" s="4"/>
      <c r="BM67" s="4"/>
      <c r="BN67" s="4"/>
      <c r="BO67" s="4"/>
      <c r="BP67" s="4"/>
      <c r="BQ67" s="4"/>
      <c r="BR67" s="4"/>
      <c r="BS67" s="4"/>
      <c r="BT67" s="4"/>
      <c r="BU67" s="4"/>
      <c r="BV67" s="4"/>
      <c r="BW67" s="4"/>
      <c r="BX67" s="4"/>
      <c r="BY67" s="4"/>
      <c r="BZ67" s="4"/>
    </row>
    <row r="68" spans="1:78" ht="5.15" customHeight="1">
      <c r="A68" s="363"/>
      <c r="B68" s="424"/>
      <c r="C68" s="426"/>
      <c r="D68" s="426"/>
      <c r="E68" s="201"/>
      <c r="F68" s="426"/>
      <c r="G68" s="201"/>
      <c r="H68" s="201"/>
      <c r="I68" s="426"/>
      <c r="J68" s="426"/>
      <c r="K68" s="426"/>
      <c r="L68" s="426"/>
      <c r="M68" s="426"/>
      <c r="N68" s="426"/>
      <c r="O68" s="201"/>
      <c r="P68" s="201"/>
      <c r="Q68" s="426"/>
      <c r="R68" s="426"/>
      <c r="S68" s="426"/>
      <c r="T68" s="427"/>
      <c r="U68" s="426"/>
      <c r="V68" s="426"/>
      <c r="W68" s="426"/>
      <c r="X68" s="201"/>
      <c r="Y68" s="201"/>
      <c r="Z68" s="426"/>
      <c r="AA68" s="426"/>
      <c r="AB68" s="426"/>
      <c r="AC68" s="426"/>
      <c r="AD68" s="426"/>
      <c r="AE68" s="426"/>
      <c r="AF68" s="426"/>
      <c r="AG68" s="201"/>
      <c r="AH68" s="407"/>
      <c r="AI68" s="401"/>
      <c r="AJ68" s="366"/>
      <c r="AK68" s="363"/>
      <c r="AL68" s="17"/>
      <c r="AM68" s="17"/>
      <c r="AN68" s="17"/>
      <c r="AO68" s="17"/>
      <c r="AP68" s="17"/>
      <c r="AQ68" s="17"/>
      <c r="AR68" s="17"/>
      <c r="AS68" s="17"/>
      <c r="AT68" s="17"/>
      <c r="AU68" s="17"/>
      <c r="AV68" s="17"/>
      <c r="AW68" s="17"/>
      <c r="AX68" s="17"/>
      <c r="AY68" s="17"/>
      <c r="AZ68" s="17"/>
      <c r="BA68" s="17"/>
      <c r="BB68" s="17"/>
      <c r="BC68" s="17"/>
      <c r="BD68" s="17"/>
      <c r="BE68" s="4"/>
      <c r="BF68" s="4"/>
      <c r="BG68" s="4"/>
      <c r="BH68" s="4"/>
      <c r="BI68" s="4"/>
      <c r="BJ68" s="4"/>
      <c r="BK68" s="4"/>
      <c r="BL68" s="4"/>
      <c r="BM68" s="4"/>
      <c r="BN68" s="4"/>
      <c r="BO68" s="4"/>
      <c r="BP68" s="4"/>
      <c r="BQ68" s="4"/>
      <c r="BR68" s="4"/>
      <c r="BS68" s="4"/>
      <c r="BT68" s="4"/>
      <c r="BU68" s="4"/>
      <c r="BV68" s="4"/>
      <c r="BW68" s="4"/>
      <c r="BX68" s="4"/>
      <c r="BY68" s="4"/>
      <c r="BZ68" s="4"/>
    </row>
    <row r="69" spans="1:78" ht="12.75" customHeight="1">
      <c r="A69" s="363"/>
      <c r="B69" s="424"/>
      <c r="C69" s="426"/>
      <c r="D69" s="829" t="s">
        <v>647</v>
      </c>
      <c r="E69" s="830"/>
      <c r="F69" s="830"/>
      <c r="G69" s="830"/>
      <c r="H69" s="830"/>
      <c r="I69" s="830"/>
      <c r="J69" s="831"/>
      <c r="K69" s="201"/>
      <c r="L69" s="426"/>
      <c r="M69" s="832" t="s">
        <v>635</v>
      </c>
      <c r="N69" s="830"/>
      <c r="O69" s="830"/>
      <c r="P69" s="830"/>
      <c r="Q69" s="830"/>
      <c r="R69" s="830"/>
      <c r="S69" s="830"/>
      <c r="T69" s="830"/>
      <c r="U69" s="830"/>
      <c r="V69" s="830"/>
      <c r="W69" s="830"/>
      <c r="X69" s="830"/>
      <c r="Y69" s="830"/>
      <c r="Z69" s="830"/>
      <c r="AA69" s="830"/>
      <c r="AB69" s="830"/>
      <c r="AC69" s="830"/>
      <c r="AD69" s="830"/>
      <c r="AE69" s="830"/>
      <c r="AF69" s="831"/>
      <c r="AG69" s="426"/>
      <c r="AH69" s="407"/>
      <c r="AI69" s="401"/>
      <c r="AJ69" s="366"/>
      <c r="AK69" s="363"/>
      <c r="AL69" s="17"/>
      <c r="AM69" s="17"/>
      <c r="AN69" s="17"/>
      <c r="AO69" s="17"/>
      <c r="AP69" s="17"/>
      <c r="AQ69" s="17"/>
      <c r="AR69" s="17"/>
      <c r="AS69" s="17"/>
      <c r="AT69" s="17"/>
      <c r="AU69" s="17"/>
      <c r="AV69" s="17"/>
      <c r="AW69" s="17"/>
      <c r="AX69" s="17"/>
      <c r="AY69" s="17"/>
      <c r="AZ69" s="17"/>
      <c r="BA69" s="17"/>
      <c r="BB69" s="17"/>
      <c r="BC69" s="17"/>
      <c r="BD69" s="17"/>
      <c r="BE69" s="4"/>
      <c r="BF69" s="4"/>
      <c r="BG69" s="4"/>
      <c r="BH69" s="4"/>
      <c r="BI69" s="4"/>
      <c r="BJ69" s="4"/>
      <c r="BK69" s="4"/>
      <c r="BL69" s="4"/>
      <c r="BM69" s="4"/>
      <c r="BN69" s="4"/>
      <c r="BO69" s="4"/>
      <c r="BP69" s="4"/>
      <c r="BQ69" s="4"/>
      <c r="BR69" s="4"/>
      <c r="BS69" s="4"/>
      <c r="BT69" s="4"/>
      <c r="BU69" s="4"/>
      <c r="BV69" s="4"/>
      <c r="BW69" s="4"/>
      <c r="BX69" s="4"/>
      <c r="BY69" s="4"/>
      <c r="BZ69" s="4"/>
    </row>
    <row r="70" spans="1:78" ht="12.75" customHeight="1">
      <c r="A70" s="363"/>
      <c r="B70" s="424"/>
      <c r="C70" s="426"/>
      <c r="D70" s="821"/>
      <c r="E70" s="822"/>
      <c r="F70" s="822"/>
      <c r="G70" s="822"/>
      <c r="H70" s="822"/>
      <c r="I70" s="822"/>
      <c r="J70" s="823"/>
      <c r="K70" s="201"/>
      <c r="L70" s="824"/>
      <c r="M70" s="825"/>
      <c r="N70" s="825"/>
      <c r="O70" s="825"/>
      <c r="P70" s="825"/>
      <c r="Q70" s="825"/>
      <c r="R70" s="825"/>
      <c r="S70" s="825"/>
      <c r="T70" s="825"/>
      <c r="U70" s="825"/>
      <c r="V70" s="825"/>
      <c r="W70" s="825"/>
      <c r="X70" s="825"/>
      <c r="Y70" s="825"/>
      <c r="Z70" s="825"/>
      <c r="AA70" s="825"/>
      <c r="AB70" s="825"/>
      <c r="AC70" s="825"/>
      <c r="AD70" s="825"/>
      <c r="AE70" s="825"/>
      <c r="AF70" s="825"/>
      <c r="AG70" s="826"/>
      <c r="AH70" s="407"/>
      <c r="AI70" s="401"/>
      <c r="AJ70" s="366"/>
      <c r="AK70" s="363"/>
      <c r="AL70" s="17"/>
      <c r="AM70" s="17"/>
      <c r="AN70" s="17"/>
      <c r="AO70" s="17"/>
      <c r="AP70" s="17"/>
      <c r="AQ70" s="17"/>
      <c r="AR70" s="17"/>
      <c r="AS70" s="17"/>
      <c r="AT70" s="17"/>
      <c r="AU70" s="17"/>
      <c r="AV70" s="17"/>
      <c r="AW70" s="17"/>
      <c r="AX70" s="17"/>
      <c r="AY70" s="17"/>
      <c r="AZ70" s="17"/>
      <c r="BA70" s="17"/>
      <c r="BB70" s="17"/>
      <c r="BC70" s="17"/>
      <c r="BD70" s="17"/>
      <c r="BE70" s="4"/>
      <c r="BF70" s="4"/>
      <c r="BG70" s="4"/>
      <c r="BH70" s="4"/>
      <c r="BI70" s="4"/>
      <c r="BJ70" s="4"/>
      <c r="BK70" s="4"/>
      <c r="BL70" s="4"/>
      <c r="BM70" s="4"/>
      <c r="BN70" s="4"/>
      <c r="BO70" s="4"/>
      <c r="BP70" s="4"/>
      <c r="BQ70" s="4"/>
      <c r="BR70" s="4"/>
      <c r="BS70" s="4"/>
      <c r="BT70" s="4"/>
      <c r="BU70" s="4"/>
      <c r="BV70" s="4"/>
      <c r="BW70" s="4"/>
      <c r="BX70" s="4"/>
      <c r="BY70" s="4"/>
      <c r="BZ70" s="4"/>
    </row>
    <row r="71" spans="1:78" ht="12.75" customHeight="1">
      <c r="A71" s="363"/>
      <c r="B71" s="424"/>
      <c r="C71" s="431"/>
      <c r="D71" s="821"/>
      <c r="E71" s="822"/>
      <c r="F71" s="822"/>
      <c r="G71" s="822"/>
      <c r="H71" s="822"/>
      <c r="I71" s="822"/>
      <c r="J71" s="823"/>
      <c r="K71" s="201"/>
      <c r="L71" s="824"/>
      <c r="M71" s="825"/>
      <c r="N71" s="825"/>
      <c r="O71" s="825"/>
      <c r="P71" s="825"/>
      <c r="Q71" s="825"/>
      <c r="R71" s="825"/>
      <c r="S71" s="825"/>
      <c r="T71" s="825"/>
      <c r="U71" s="825"/>
      <c r="V71" s="825"/>
      <c r="W71" s="825"/>
      <c r="X71" s="825"/>
      <c r="Y71" s="825"/>
      <c r="Z71" s="825"/>
      <c r="AA71" s="825"/>
      <c r="AB71" s="825"/>
      <c r="AC71" s="825"/>
      <c r="AD71" s="825"/>
      <c r="AE71" s="825"/>
      <c r="AF71" s="825"/>
      <c r="AG71" s="826"/>
      <c r="AH71" s="407"/>
      <c r="AI71" s="401"/>
      <c r="AJ71" s="366"/>
      <c r="AK71" s="363"/>
      <c r="AL71" s="17"/>
      <c r="AM71" s="17"/>
      <c r="AN71" s="17"/>
      <c r="AO71" s="17"/>
      <c r="AP71" s="17"/>
      <c r="AQ71" s="17"/>
      <c r="AR71" s="17"/>
      <c r="AS71" s="17"/>
      <c r="AT71" s="17"/>
      <c r="AU71" s="17"/>
      <c r="AV71" s="17"/>
      <c r="AW71" s="17"/>
      <c r="AX71" s="17"/>
      <c r="AY71" s="17"/>
      <c r="AZ71" s="17"/>
      <c r="BA71" s="17"/>
      <c r="BB71" s="17"/>
      <c r="BC71" s="17"/>
      <c r="BD71" s="17"/>
      <c r="BE71" s="4"/>
      <c r="BF71" s="4"/>
      <c r="BG71" s="4"/>
      <c r="BH71" s="4"/>
      <c r="BI71" s="4"/>
      <c r="BJ71" s="4"/>
      <c r="BK71" s="4"/>
      <c r="BL71" s="4"/>
      <c r="BM71" s="4"/>
      <c r="BN71" s="4"/>
      <c r="BO71" s="4"/>
      <c r="BP71" s="4"/>
      <c r="BQ71" s="4"/>
      <c r="BR71" s="4"/>
      <c r="BS71" s="4"/>
      <c r="BT71" s="4"/>
      <c r="BU71" s="4"/>
      <c r="BV71" s="4"/>
      <c r="BW71" s="4"/>
      <c r="BX71" s="4"/>
      <c r="BY71" s="4"/>
      <c r="BZ71" s="4"/>
    </row>
    <row r="72" spans="1:78" ht="12.75" customHeight="1">
      <c r="A72" s="363"/>
      <c r="B72" s="424"/>
      <c r="C72" s="431"/>
      <c r="D72" s="821"/>
      <c r="E72" s="822"/>
      <c r="F72" s="822"/>
      <c r="G72" s="822"/>
      <c r="H72" s="822"/>
      <c r="I72" s="822"/>
      <c r="J72" s="823"/>
      <c r="K72" s="201"/>
      <c r="L72" s="824"/>
      <c r="M72" s="825"/>
      <c r="N72" s="825"/>
      <c r="O72" s="825"/>
      <c r="P72" s="825"/>
      <c r="Q72" s="825"/>
      <c r="R72" s="825"/>
      <c r="S72" s="825"/>
      <c r="T72" s="825"/>
      <c r="U72" s="825"/>
      <c r="V72" s="825"/>
      <c r="W72" s="825"/>
      <c r="X72" s="825"/>
      <c r="Y72" s="825"/>
      <c r="Z72" s="825"/>
      <c r="AA72" s="825"/>
      <c r="AB72" s="825"/>
      <c r="AC72" s="825"/>
      <c r="AD72" s="825"/>
      <c r="AE72" s="825"/>
      <c r="AF72" s="825"/>
      <c r="AG72" s="826"/>
      <c r="AH72" s="407"/>
      <c r="AI72" s="401"/>
      <c r="AJ72" s="366"/>
      <c r="AK72" s="363"/>
      <c r="AL72" s="17"/>
      <c r="AM72" s="17"/>
      <c r="AN72" s="17"/>
      <c r="AO72" s="17"/>
      <c r="AP72" s="17"/>
      <c r="AQ72" s="17"/>
      <c r="AR72" s="17"/>
      <c r="AS72" s="17"/>
      <c r="AT72" s="17"/>
      <c r="AU72" s="17"/>
      <c r="AV72" s="17"/>
      <c r="AW72" s="17"/>
      <c r="AX72" s="17"/>
      <c r="AY72" s="17"/>
      <c r="AZ72" s="17"/>
      <c r="BA72" s="17"/>
      <c r="BB72" s="17"/>
      <c r="BC72" s="17"/>
      <c r="BD72" s="17"/>
      <c r="BE72" s="4"/>
      <c r="BF72" s="4"/>
      <c r="BG72" s="4"/>
      <c r="BH72" s="4"/>
      <c r="BI72" s="4"/>
      <c r="BJ72" s="4"/>
      <c r="BK72" s="4"/>
      <c r="BL72" s="4"/>
      <c r="BM72" s="4"/>
      <c r="BN72" s="4"/>
      <c r="BO72" s="4"/>
      <c r="BP72" s="4"/>
      <c r="BQ72" s="4"/>
      <c r="BR72" s="4"/>
      <c r="BS72" s="4"/>
      <c r="BT72" s="4"/>
      <c r="BU72" s="4"/>
      <c r="BV72" s="4"/>
      <c r="BW72" s="4"/>
      <c r="BX72" s="4"/>
      <c r="BY72" s="4"/>
      <c r="BZ72" s="4"/>
    </row>
    <row r="73" spans="1:78" ht="12.75" customHeight="1">
      <c r="A73" s="363"/>
      <c r="B73" s="424"/>
      <c r="C73" s="431"/>
      <c r="D73" s="821"/>
      <c r="E73" s="822"/>
      <c r="F73" s="822"/>
      <c r="G73" s="822"/>
      <c r="H73" s="822"/>
      <c r="I73" s="822"/>
      <c r="J73" s="823"/>
      <c r="K73" s="201"/>
      <c r="L73" s="824"/>
      <c r="M73" s="825"/>
      <c r="N73" s="825"/>
      <c r="O73" s="825"/>
      <c r="P73" s="825"/>
      <c r="Q73" s="825"/>
      <c r="R73" s="825"/>
      <c r="S73" s="825"/>
      <c r="T73" s="825"/>
      <c r="U73" s="825"/>
      <c r="V73" s="825"/>
      <c r="W73" s="825"/>
      <c r="X73" s="825"/>
      <c r="Y73" s="825"/>
      <c r="Z73" s="825"/>
      <c r="AA73" s="825"/>
      <c r="AB73" s="825"/>
      <c r="AC73" s="825"/>
      <c r="AD73" s="825"/>
      <c r="AE73" s="825"/>
      <c r="AF73" s="825"/>
      <c r="AG73" s="826"/>
      <c r="AH73" s="407"/>
      <c r="AI73" s="401"/>
      <c r="AJ73" s="366"/>
      <c r="AK73" s="363"/>
      <c r="AL73" s="17"/>
      <c r="AM73" s="17"/>
      <c r="AN73" s="17"/>
      <c r="AO73" s="17"/>
      <c r="AP73" s="17"/>
      <c r="AQ73" s="17"/>
      <c r="AR73" s="17"/>
      <c r="AS73" s="17"/>
      <c r="AT73" s="17"/>
      <c r="AU73" s="17"/>
      <c r="AV73" s="17"/>
      <c r="AW73" s="17"/>
      <c r="AX73" s="17"/>
      <c r="AY73" s="17"/>
      <c r="AZ73" s="17"/>
      <c r="BA73" s="17"/>
      <c r="BB73" s="17"/>
      <c r="BC73" s="17"/>
      <c r="BD73" s="17"/>
      <c r="BE73" s="4"/>
      <c r="BF73" s="4"/>
      <c r="BG73" s="4"/>
      <c r="BH73" s="4"/>
      <c r="BI73" s="4"/>
      <c r="BJ73" s="4"/>
      <c r="BK73" s="4"/>
      <c r="BL73" s="4"/>
      <c r="BM73" s="4"/>
      <c r="BN73" s="4"/>
      <c r="BO73" s="4"/>
      <c r="BP73" s="4"/>
      <c r="BQ73" s="4"/>
      <c r="BR73" s="4"/>
      <c r="BS73" s="4"/>
      <c r="BT73" s="4"/>
      <c r="BU73" s="4"/>
      <c r="BV73" s="4"/>
      <c r="BW73" s="4"/>
      <c r="BX73" s="4"/>
      <c r="BY73" s="4"/>
      <c r="BZ73" s="4"/>
    </row>
    <row r="74" spans="1:78" ht="12.75" customHeight="1">
      <c r="A74" s="363"/>
      <c r="B74" s="424"/>
      <c r="C74" s="431"/>
      <c r="D74" s="821"/>
      <c r="E74" s="822"/>
      <c r="F74" s="822"/>
      <c r="G74" s="822"/>
      <c r="H74" s="822"/>
      <c r="I74" s="822"/>
      <c r="J74" s="823"/>
      <c r="K74" s="201"/>
      <c r="L74" s="824"/>
      <c r="M74" s="825"/>
      <c r="N74" s="825"/>
      <c r="O74" s="825"/>
      <c r="P74" s="825"/>
      <c r="Q74" s="825"/>
      <c r="R74" s="825"/>
      <c r="S74" s="825"/>
      <c r="T74" s="825"/>
      <c r="U74" s="825"/>
      <c r="V74" s="825"/>
      <c r="W74" s="825"/>
      <c r="X74" s="825"/>
      <c r="Y74" s="825"/>
      <c r="Z74" s="825"/>
      <c r="AA74" s="825"/>
      <c r="AB74" s="825"/>
      <c r="AC74" s="825"/>
      <c r="AD74" s="825"/>
      <c r="AE74" s="825"/>
      <c r="AF74" s="825"/>
      <c r="AG74" s="826"/>
      <c r="AH74" s="407"/>
      <c r="AI74" s="401"/>
      <c r="AJ74" s="366"/>
      <c r="AK74" s="363"/>
      <c r="AL74" s="17"/>
      <c r="AM74" s="17"/>
      <c r="AN74" s="17"/>
      <c r="AO74" s="17"/>
      <c r="AP74" s="17"/>
      <c r="AQ74" s="17"/>
      <c r="AR74" s="17"/>
      <c r="AS74" s="17"/>
      <c r="AT74" s="17"/>
      <c r="AU74" s="17"/>
      <c r="AV74" s="17"/>
      <c r="AW74" s="17"/>
      <c r="AX74" s="17"/>
      <c r="AY74" s="17"/>
      <c r="AZ74" s="17"/>
      <c r="BA74" s="17"/>
      <c r="BB74" s="17"/>
      <c r="BC74" s="17"/>
      <c r="BD74" s="17"/>
      <c r="BE74" s="4"/>
      <c r="BF74" s="4"/>
      <c r="BG74" s="4"/>
      <c r="BH74" s="4"/>
      <c r="BI74" s="4"/>
      <c r="BJ74" s="4"/>
      <c r="BK74" s="4"/>
      <c r="BL74" s="4"/>
      <c r="BM74" s="4"/>
      <c r="BN74" s="4"/>
      <c r="BO74" s="4"/>
      <c r="BP74" s="4"/>
      <c r="BQ74" s="4"/>
      <c r="BR74" s="4"/>
      <c r="BS74" s="4"/>
      <c r="BT74" s="4"/>
      <c r="BU74" s="4"/>
      <c r="BV74" s="4"/>
      <c r="BW74" s="4"/>
      <c r="BX74" s="4"/>
      <c r="BY74" s="4"/>
      <c r="BZ74" s="4"/>
    </row>
    <row r="75" spans="1:78" ht="5.15" customHeight="1" thickBot="1">
      <c r="A75" s="363"/>
      <c r="B75" s="432"/>
      <c r="C75" s="433"/>
      <c r="D75" s="434"/>
      <c r="E75" s="434"/>
      <c r="F75" s="434"/>
      <c r="G75" s="434"/>
      <c r="H75" s="434"/>
      <c r="I75" s="434"/>
      <c r="J75" s="434"/>
      <c r="K75" s="434"/>
      <c r="L75" s="434"/>
      <c r="M75" s="213"/>
      <c r="N75" s="435"/>
      <c r="O75" s="435"/>
      <c r="P75" s="435"/>
      <c r="Q75" s="435"/>
      <c r="R75" s="435"/>
      <c r="S75" s="435"/>
      <c r="T75" s="435"/>
      <c r="U75" s="435"/>
      <c r="V75" s="435"/>
      <c r="W75" s="435"/>
      <c r="X75" s="435"/>
      <c r="Y75" s="435"/>
      <c r="Z75" s="213"/>
      <c r="AA75" s="436"/>
      <c r="AB75" s="436"/>
      <c r="AC75" s="436"/>
      <c r="AD75" s="436"/>
      <c r="AE75" s="436"/>
      <c r="AF75" s="213"/>
      <c r="AG75" s="433"/>
      <c r="AH75" s="433"/>
      <c r="AI75" s="415"/>
      <c r="AJ75" s="416"/>
      <c r="AK75" s="363"/>
      <c r="AL75" s="17"/>
      <c r="AM75" s="17"/>
      <c r="AN75" s="17"/>
      <c r="AO75" s="17"/>
      <c r="AP75" s="17"/>
      <c r="AQ75" s="17"/>
      <c r="AR75" s="17"/>
      <c r="AS75" s="17"/>
      <c r="AT75" s="17"/>
      <c r="AU75" s="17"/>
      <c r="AV75" s="17"/>
      <c r="AW75" s="17"/>
      <c r="AX75" s="17"/>
      <c r="AY75" s="17"/>
      <c r="AZ75" s="17"/>
      <c r="BA75" s="17"/>
      <c r="BB75" s="17"/>
      <c r="BC75" s="17"/>
      <c r="BD75" s="17"/>
      <c r="BE75" s="4"/>
      <c r="BF75" s="4"/>
      <c r="BG75" s="4"/>
      <c r="BH75" s="4"/>
      <c r="BI75" s="4"/>
      <c r="BJ75" s="4"/>
      <c r="BK75" s="4"/>
      <c r="BL75" s="4"/>
      <c r="BM75" s="4"/>
      <c r="BN75" s="4"/>
      <c r="BO75" s="4"/>
      <c r="BP75" s="4"/>
      <c r="BQ75" s="4"/>
      <c r="BR75" s="4"/>
      <c r="BS75" s="4"/>
      <c r="BT75" s="4"/>
      <c r="BU75" s="4"/>
      <c r="BV75" s="4"/>
      <c r="BW75" s="4"/>
      <c r="BX75" s="4"/>
      <c r="BY75" s="4"/>
      <c r="BZ75" s="4"/>
    </row>
    <row r="76" spans="1:78" s="67" customFormat="1">
      <c r="A76" s="367"/>
      <c r="B76" s="408"/>
      <c r="C76" s="827" t="s">
        <v>237</v>
      </c>
      <c r="D76" s="827"/>
      <c r="E76" s="827"/>
      <c r="F76" s="827"/>
      <c r="G76" s="827"/>
      <c r="H76" s="827"/>
      <c r="I76" s="827"/>
      <c r="J76" s="827"/>
      <c r="K76" s="827"/>
      <c r="L76" s="827"/>
      <c r="M76" s="827"/>
      <c r="N76" s="827"/>
      <c r="O76" s="827"/>
      <c r="P76" s="827"/>
      <c r="Q76" s="827"/>
      <c r="R76" s="827"/>
      <c r="S76" s="827"/>
      <c r="T76" s="827"/>
      <c r="U76" s="827"/>
      <c r="V76" s="827"/>
      <c r="W76" s="827"/>
      <c r="X76" s="827"/>
      <c r="Y76" s="827"/>
      <c r="Z76" s="437" t="s">
        <v>238</v>
      </c>
      <c r="AA76" s="438"/>
      <c r="AB76" s="439"/>
      <c r="AC76" s="438"/>
      <c r="AD76" s="438"/>
      <c r="AE76" s="440" t="s">
        <v>239</v>
      </c>
      <c r="AF76" s="438"/>
      <c r="AG76" s="65" t="s">
        <v>1291</v>
      </c>
      <c r="AH76" s="441"/>
      <c r="AI76" s="401"/>
      <c r="AJ76" s="367"/>
      <c r="AK76" s="367"/>
      <c r="AL76" s="17"/>
      <c r="AM76" s="17"/>
      <c r="AN76" s="17"/>
      <c r="AO76" s="17"/>
      <c r="AP76" s="17"/>
      <c r="AQ76" s="17"/>
      <c r="AR76" s="17"/>
      <c r="AS76" s="17"/>
      <c r="AT76" s="17"/>
      <c r="AU76" s="17"/>
      <c r="AV76" s="17"/>
      <c r="AW76" s="17"/>
      <c r="AX76" s="17"/>
      <c r="AY76" s="17"/>
      <c r="AZ76" s="17"/>
      <c r="BA76" s="17"/>
      <c r="BB76" s="17"/>
      <c r="BC76" s="17"/>
      <c r="BD76" s="17"/>
      <c r="BE76" s="62"/>
      <c r="BF76" s="62"/>
      <c r="BG76" s="62"/>
      <c r="BH76" s="62"/>
      <c r="BI76" s="62"/>
      <c r="BJ76" s="62"/>
      <c r="BK76" s="62"/>
      <c r="BL76" s="62"/>
      <c r="BM76" s="62"/>
      <c r="BN76" s="62"/>
      <c r="BO76" s="62"/>
      <c r="BP76" s="62"/>
      <c r="BQ76" s="62"/>
      <c r="BR76" s="62"/>
      <c r="BS76" s="62"/>
      <c r="BT76" s="62"/>
      <c r="BU76" s="62"/>
      <c r="BV76" s="62"/>
      <c r="BW76" s="62"/>
      <c r="BX76" s="62"/>
      <c r="BY76" s="62"/>
      <c r="BZ76" s="62"/>
    </row>
    <row r="77" spans="1:78" ht="13" customHeight="1">
      <c r="A77" s="367"/>
      <c r="B77" s="367"/>
      <c r="C77" s="367"/>
      <c r="D77" s="367"/>
      <c r="E77" s="367"/>
      <c r="F77" s="367"/>
      <c r="G77" s="367"/>
      <c r="H77" s="367"/>
      <c r="I77" s="367"/>
      <c r="J77" s="367"/>
      <c r="K77" s="367"/>
      <c r="L77" s="367"/>
      <c r="M77" s="367"/>
      <c r="N77" s="367"/>
      <c r="O77" s="384"/>
      <c r="P77" s="385"/>
      <c r="Q77" s="385"/>
      <c r="R77" s="367"/>
      <c r="S77" s="367"/>
      <c r="T77" s="367"/>
      <c r="U77" s="367"/>
      <c r="V77" s="367"/>
      <c r="W77" s="367"/>
      <c r="X77" s="367"/>
      <c r="Y77" s="367"/>
      <c r="Z77" s="255"/>
      <c r="AA77" s="367"/>
      <c r="AB77" s="367"/>
      <c r="AC77" s="367"/>
      <c r="AD77" s="367"/>
      <c r="AE77" s="367"/>
      <c r="AF77" s="367"/>
      <c r="AG77" s="442"/>
      <c r="AH77" s="367"/>
      <c r="AI77" s="367"/>
      <c r="AJ77" s="367"/>
      <c r="AK77" s="367"/>
      <c r="AL77" s="17"/>
      <c r="AM77" s="17"/>
      <c r="AN77" s="17"/>
      <c r="AO77" s="17"/>
      <c r="AP77" s="17"/>
      <c r="AQ77" s="17"/>
      <c r="AR77" s="17"/>
      <c r="AS77" s="17"/>
      <c r="AT77" s="17"/>
      <c r="AU77" s="17"/>
      <c r="AV77" s="17"/>
      <c r="AW77" s="17"/>
      <c r="AX77" s="17"/>
      <c r="AY77" s="17"/>
      <c r="AZ77" s="17"/>
      <c r="BA77" s="17"/>
      <c r="BB77" s="17"/>
      <c r="BC77" s="17"/>
      <c r="BD77" s="17"/>
      <c r="BE77" s="4"/>
      <c r="BF77" s="4"/>
      <c r="BG77" s="4"/>
      <c r="BH77" s="4"/>
      <c r="BI77" s="4"/>
      <c r="BJ77" s="4"/>
      <c r="BK77" s="4"/>
      <c r="BL77" s="4"/>
      <c r="BM77" s="4"/>
      <c r="BN77" s="4"/>
      <c r="BO77" s="4"/>
      <c r="BP77" s="4"/>
      <c r="BQ77" s="4"/>
      <c r="BR77" s="4"/>
      <c r="BS77" s="4"/>
      <c r="BT77" s="4"/>
      <c r="BU77" s="4"/>
      <c r="BV77" s="4"/>
      <c r="BW77" s="4"/>
      <c r="BX77" s="4"/>
      <c r="BY77" s="4"/>
      <c r="BZ77" s="4"/>
    </row>
    <row r="78" spans="1:78" ht="12.75" customHeight="1">
      <c r="A78" s="367"/>
      <c r="B78" s="367"/>
      <c r="C78" s="367"/>
      <c r="D78" s="367"/>
      <c r="E78" s="367"/>
      <c r="F78" s="367"/>
      <c r="G78" s="367"/>
      <c r="H78" s="367"/>
      <c r="I78" s="367"/>
      <c r="J78" s="367"/>
      <c r="K78" s="367"/>
      <c r="L78" s="367"/>
      <c r="M78" s="367"/>
      <c r="N78" s="367"/>
      <c r="O78" s="384"/>
      <c r="P78" s="385"/>
      <c r="Q78" s="385"/>
      <c r="R78" s="367"/>
      <c r="S78" s="367"/>
      <c r="T78" s="367"/>
      <c r="U78" s="367"/>
      <c r="V78" s="367"/>
      <c r="W78" s="367"/>
      <c r="X78" s="367"/>
      <c r="Y78" s="367"/>
      <c r="Z78" s="255"/>
      <c r="AA78" s="367"/>
      <c r="AB78" s="367"/>
      <c r="AC78" s="367"/>
      <c r="AD78" s="367"/>
      <c r="AE78" s="367"/>
      <c r="AF78" s="367"/>
      <c r="AG78" s="442"/>
      <c r="AH78" s="367"/>
      <c r="AI78" s="367"/>
      <c r="AJ78" s="367"/>
      <c r="AK78" s="367"/>
      <c r="AL78" s="17"/>
      <c r="AM78" s="17"/>
      <c r="AN78" s="17"/>
      <c r="AO78" s="17"/>
      <c r="AP78" s="17"/>
      <c r="AQ78" s="17"/>
      <c r="AR78" s="17"/>
      <c r="AS78" s="17"/>
      <c r="AT78" s="17"/>
      <c r="AU78" s="17"/>
      <c r="AV78" s="17"/>
      <c r="AW78" s="17"/>
      <c r="AX78" s="17"/>
      <c r="AY78" s="17"/>
      <c r="AZ78" s="17"/>
      <c r="BA78" s="17"/>
      <c r="BB78" s="17"/>
      <c r="BC78" s="17"/>
      <c r="BD78" s="17"/>
      <c r="BE78" s="4"/>
      <c r="BF78" s="4"/>
      <c r="BG78" s="4"/>
      <c r="BH78" s="4"/>
      <c r="BI78" s="4"/>
      <c r="BJ78" s="4"/>
      <c r="BK78" s="4"/>
      <c r="BL78" s="4"/>
      <c r="BM78" s="4"/>
      <c r="BN78" s="4"/>
      <c r="BO78" s="4"/>
      <c r="BP78" s="4"/>
      <c r="BQ78" s="4"/>
      <c r="BR78" s="4"/>
      <c r="BS78" s="4"/>
      <c r="BT78" s="4"/>
      <c r="BU78" s="4"/>
      <c r="BV78" s="4"/>
      <c r="BW78" s="4"/>
      <c r="BX78" s="4"/>
      <c r="BY78" s="4"/>
      <c r="BZ78" s="4"/>
    </row>
    <row r="79" spans="1:78" ht="12.75" customHeight="1">
      <c r="A79" s="21"/>
      <c r="B79" s="21"/>
      <c r="C79" s="21"/>
      <c r="D79" s="21"/>
      <c r="E79" s="21"/>
      <c r="F79" s="21"/>
      <c r="G79" s="21"/>
      <c r="H79" s="21"/>
      <c r="I79" s="21"/>
      <c r="J79" s="21"/>
      <c r="K79" s="21"/>
      <c r="L79" s="21"/>
      <c r="M79" s="21"/>
      <c r="N79" s="21"/>
      <c r="O79" s="33"/>
      <c r="P79" s="34"/>
      <c r="Q79" s="34"/>
      <c r="R79" s="21"/>
      <c r="S79" s="21"/>
      <c r="T79" s="21"/>
      <c r="U79" s="21"/>
      <c r="V79" s="21"/>
      <c r="W79" s="21"/>
      <c r="X79" s="21"/>
      <c r="Y79" s="21"/>
      <c r="Z79" s="4"/>
      <c r="AA79" s="21"/>
      <c r="AB79" s="21"/>
      <c r="AC79" s="21"/>
      <c r="AD79" s="21"/>
      <c r="AE79" s="21"/>
      <c r="AF79" s="21"/>
      <c r="AG79" s="68"/>
      <c r="AH79" s="21"/>
      <c r="AI79" s="21"/>
      <c r="AJ79" s="21"/>
      <c r="AK79" s="21"/>
      <c r="AL79" s="17"/>
      <c r="AM79" s="17"/>
      <c r="AN79" s="17"/>
      <c r="AO79" s="17"/>
      <c r="AP79" s="17"/>
      <c r="AQ79" s="17"/>
      <c r="AR79" s="17"/>
      <c r="AS79" s="17"/>
      <c r="AT79" s="17"/>
      <c r="AU79" s="17"/>
      <c r="AV79" s="17"/>
      <c r="AW79" s="17"/>
      <c r="AX79" s="17"/>
      <c r="AY79" s="17"/>
      <c r="AZ79" s="17"/>
      <c r="BA79" s="17"/>
      <c r="BB79" s="17"/>
      <c r="BC79" s="17"/>
      <c r="BD79" s="17"/>
      <c r="BE79" s="4"/>
      <c r="BF79" s="4"/>
      <c r="BG79" s="4"/>
      <c r="BH79" s="4"/>
      <c r="BI79" s="4"/>
      <c r="BJ79" s="4"/>
      <c r="BK79" s="4"/>
      <c r="BL79" s="4"/>
      <c r="BM79" s="4"/>
      <c r="BN79" s="4"/>
      <c r="BO79" s="4"/>
      <c r="BP79" s="4"/>
      <c r="BQ79" s="4"/>
      <c r="BR79" s="4"/>
      <c r="BS79" s="4"/>
      <c r="BT79" s="4"/>
      <c r="BU79" s="4"/>
      <c r="BV79" s="4"/>
      <c r="BW79" s="4"/>
      <c r="BX79" s="4"/>
      <c r="BY79" s="4"/>
      <c r="BZ79" s="4"/>
    </row>
    <row r="80" spans="1:78" ht="12.75" customHeight="1">
      <c r="A80" s="21"/>
      <c r="B80" s="21"/>
      <c r="C80" s="21"/>
      <c r="D80" s="21"/>
      <c r="E80" s="21"/>
      <c r="F80" s="21"/>
      <c r="G80" s="21"/>
      <c r="H80" s="21"/>
      <c r="I80" s="21"/>
      <c r="J80" s="21"/>
      <c r="K80" s="21"/>
      <c r="L80" s="21"/>
      <c r="M80" s="21"/>
      <c r="N80" s="21"/>
      <c r="O80" s="33"/>
      <c r="P80" s="34"/>
      <c r="Q80" s="34"/>
      <c r="R80" s="21"/>
      <c r="S80" s="21"/>
      <c r="T80" s="21"/>
      <c r="U80" s="21"/>
      <c r="V80" s="21"/>
      <c r="W80" s="21"/>
      <c r="X80" s="21"/>
      <c r="Y80" s="21"/>
      <c r="Z80" s="4"/>
      <c r="AA80" s="21"/>
      <c r="AB80" s="21"/>
      <c r="AC80" s="21"/>
      <c r="AD80" s="21"/>
      <c r="AE80" s="21"/>
      <c r="AF80" s="21"/>
      <c r="AG80" s="68"/>
      <c r="AH80" s="21"/>
      <c r="AI80" s="21"/>
      <c r="AJ80" s="21"/>
      <c r="AK80" s="21"/>
      <c r="AL80" s="17"/>
      <c r="AM80" s="17"/>
      <c r="AN80" s="17"/>
      <c r="AO80" s="17"/>
      <c r="AP80" s="17"/>
      <c r="AQ80" s="17"/>
      <c r="AR80" s="17"/>
      <c r="AS80" s="17"/>
      <c r="AT80" s="17"/>
      <c r="AU80" s="17"/>
      <c r="AV80" s="17"/>
      <c r="AW80" s="17"/>
      <c r="AX80" s="17"/>
      <c r="AY80" s="17"/>
      <c r="AZ80" s="17"/>
      <c r="BA80" s="17"/>
      <c r="BB80" s="17"/>
      <c r="BC80" s="17"/>
      <c r="BD80" s="17"/>
      <c r="BE80" s="4"/>
      <c r="BF80" s="4"/>
      <c r="BG80" s="4"/>
      <c r="BH80" s="4"/>
      <c r="BI80" s="4"/>
      <c r="BJ80" s="4"/>
      <c r="BK80" s="4"/>
      <c r="BL80" s="4"/>
      <c r="BM80" s="4"/>
      <c r="BN80" s="4"/>
      <c r="BO80" s="4"/>
      <c r="BP80" s="4"/>
      <c r="BQ80" s="4"/>
      <c r="BR80" s="4"/>
      <c r="BS80" s="4"/>
      <c r="BT80" s="4"/>
      <c r="BU80" s="4"/>
      <c r="BV80" s="4"/>
      <c r="BW80" s="4"/>
      <c r="BX80" s="4"/>
      <c r="BY80" s="4"/>
      <c r="BZ80" s="4"/>
    </row>
    <row r="81" spans="1:78" ht="12.75" customHeight="1">
      <c r="A81" s="21"/>
      <c r="B81" s="21"/>
      <c r="C81" s="21"/>
      <c r="D81" s="21"/>
      <c r="E81" s="21"/>
      <c r="F81" s="21"/>
      <c r="G81" s="21"/>
      <c r="H81" s="21"/>
      <c r="I81" s="21"/>
      <c r="J81" s="21"/>
      <c r="K81" s="21"/>
      <c r="L81" s="21"/>
      <c r="M81" s="21"/>
      <c r="N81" s="21"/>
      <c r="O81" s="33"/>
      <c r="P81" s="34"/>
      <c r="Q81" s="34"/>
      <c r="R81" s="21"/>
      <c r="S81" s="21"/>
      <c r="T81" s="21"/>
      <c r="U81" s="21"/>
      <c r="V81" s="21"/>
      <c r="W81" s="21"/>
      <c r="X81" s="21"/>
      <c r="Y81" s="21"/>
      <c r="Z81" s="4"/>
      <c r="AA81" s="21"/>
      <c r="AB81" s="21"/>
      <c r="AC81" s="21"/>
      <c r="AD81" s="21"/>
      <c r="AE81" s="21"/>
      <c r="AF81" s="21"/>
      <c r="AG81" s="68"/>
      <c r="AH81" s="21"/>
      <c r="AI81" s="21"/>
      <c r="AJ81" s="21"/>
      <c r="AK81" s="21"/>
      <c r="AL81" s="17"/>
      <c r="AM81" s="17"/>
      <c r="AN81" s="17"/>
      <c r="AO81" s="17"/>
      <c r="AP81" s="17"/>
      <c r="AQ81" s="17"/>
      <c r="AR81" s="17"/>
      <c r="AS81" s="17"/>
      <c r="AT81" s="17"/>
      <c r="AU81" s="17"/>
      <c r="AV81" s="17"/>
      <c r="AW81" s="17"/>
      <c r="AX81" s="17"/>
      <c r="AY81" s="17"/>
      <c r="AZ81" s="17"/>
      <c r="BA81" s="17"/>
      <c r="BB81" s="17"/>
      <c r="BC81" s="17"/>
      <c r="BD81" s="17"/>
      <c r="BE81" s="4"/>
      <c r="BF81" s="4"/>
      <c r="BG81" s="4"/>
      <c r="BH81" s="4"/>
      <c r="BI81" s="4"/>
      <c r="BJ81" s="4"/>
      <c r="BK81" s="4"/>
      <c r="BL81" s="4"/>
      <c r="BM81" s="4"/>
      <c r="BN81" s="4"/>
      <c r="BO81" s="4"/>
      <c r="BP81" s="4"/>
      <c r="BQ81" s="4"/>
      <c r="BR81" s="4"/>
      <c r="BS81" s="4"/>
      <c r="BT81" s="4"/>
      <c r="BU81" s="4"/>
      <c r="BV81" s="4"/>
      <c r="BW81" s="4"/>
      <c r="BX81" s="4"/>
      <c r="BY81" s="4"/>
      <c r="BZ81" s="4"/>
    </row>
    <row r="82" spans="1:78" ht="12.75" customHeight="1">
      <c r="A82" s="21"/>
      <c r="B82" s="21"/>
      <c r="C82" s="21"/>
      <c r="D82" s="21"/>
      <c r="E82" s="21"/>
      <c r="F82" s="21"/>
      <c r="G82" s="21"/>
      <c r="H82" s="21"/>
      <c r="I82" s="21"/>
      <c r="J82" s="21"/>
      <c r="K82" s="21"/>
      <c r="L82" s="21"/>
      <c r="M82" s="21"/>
      <c r="N82" s="21"/>
      <c r="O82" s="33"/>
      <c r="P82" s="34"/>
      <c r="Q82" s="34"/>
      <c r="R82" s="21"/>
      <c r="S82" s="21"/>
      <c r="T82" s="21"/>
      <c r="U82" s="21"/>
      <c r="V82" s="21"/>
      <c r="W82" s="21"/>
      <c r="X82" s="21"/>
      <c r="Y82" s="21"/>
      <c r="Z82" s="4"/>
      <c r="AA82" s="21"/>
      <c r="AB82" s="21"/>
      <c r="AC82" s="21"/>
      <c r="AD82" s="21"/>
      <c r="AE82" s="21"/>
      <c r="AF82" s="21"/>
      <c r="AG82" s="68"/>
      <c r="AH82" s="21"/>
      <c r="AI82" s="21"/>
      <c r="AJ82" s="21"/>
      <c r="AK82" s="21"/>
      <c r="AL82" s="17"/>
      <c r="AM82" s="17"/>
      <c r="AN82" s="17"/>
      <c r="AO82" s="17"/>
      <c r="AP82" s="17"/>
      <c r="AQ82" s="17"/>
      <c r="AR82" s="17"/>
      <c r="AS82" s="17"/>
      <c r="AT82" s="17"/>
      <c r="AU82" s="17"/>
      <c r="AV82" s="17"/>
      <c r="AW82" s="17"/>
      <c r="AX82" s="17"/>
      <c r="AY82" s="17"/>
      <c r="AZ82" s="17"/>
      <c r="BA82" s="17"/>
      <c r="BB82" s="17"/>
      <c r="BC82" s="17"/>
      <c r="BD82" s="17"/>
      <c r="BE82" s="4"/>
      <c r="BF82" s="4"/>
      <c r="BG82" s="4"/>
      <c r="BH82" s="4"/>
      <c r="BI82" s="4"/>
      <c r="BJ82" s="4"/>
      <c r="BK82" s="4"/>
      <c r="BL82" s="4"/>
      <c r="BM82" s="4"/>
      <c r="BN82" s="4"/>
      <c r="BO82" s="4"/>
      <c r="BP82" s="4"/>
      <c r="BQ82" s="4"/>
      <c r="BR82" s="4"/>
      <c r="BS82" s="4"/>
      <c r="BT82" s="4"/>
      <c r="BU82" s="4"/>
      <c r="BV82" s="4"/>
      <c r="BW82" s="4"/>
      <c r="BX82" s="4"/>
      <c r="BY82" s="4"/>
      <c r="BZ82" s="4"/>
    </row>
    <row r="83" spans="1:78" ht="12.75" customHeight="1">
      <c r="A83" s="21"/>
      <c r="B83" s="21"/>
      <c r="C83" s="21"/>
      <c r="D83" s="21"/>
      <c r="E83" s="21"/>
      <c r="F83" s="21"/>
      <c r="G83" s="21"/>
      <c r="H83" s="21"/>
      <c r="I83" s="21"/>
      <c r="J83" s="21"/>
      <c r="K83" s="21"/>
      <c r="L83" s="21"/>
      <c r="M83" s="21"/>
      <c r="N83" s="21"/>
      <c r="O83" s="33"/>
      <c r="P83" s="34"/>
      <c r="Q83" s="34"/>
      <c r="R83" s="21"/>
      <c r="S83" s="21"/>
      <c r="T83" s="21"/>
      <c r="U83" s="21"/>
      <c r="V83" s="21"/>
      <c r="W83" s="21"/>
      <c r="X83" s="21"/>
      <c r="Y83" s="21"/>
      <c r="Z83" s="4"/>
      <c r="AA83" s="21"/>
      <c r="AB83" s="21"/>
      <c r="AC83" s="21"/>
      <c r="AD83" s="21"/>
      <c r="AE83" s="21"/>
      <c r="AF83" s="21"/>
      <c r="AG83" s="68"/>
      <c r="AH83" s="21"/>
      <c r="AI83" s="21"/>
      <c r="AJ83" s="21"/>
      <c r="AK83" s="21"/>
      <c r="AL83" s="17"/>
      <c r="AM83" s="17"/>
      <c r="AN83" s="17"/>
      <c r="AO83" s="17"/>
      <c r="AP83" s="17"/>
      <c r="AQ83" s="17"/>
      <c r="AR83" s="17"/>
      <c r="AS83" s="17"/>
      <c r="AT83" s="17"/>
      <c r="AU83" s="17"/>
      <c r="AV83" s="17"/>
      <c r="AW83" s="17"/>
      <c r="AX83" s="17"/>
      <c r="AY83" s="17"/>
      <c r="AZ83" s="17"/>
      <c r="BA83" s="17"/>
      <c r="BB83" s="17"/>
      <c r="BC83" s="17"/>
      <c r="BD83" s="17"/>
      <c r="BE83" s="4"/>
      <c r="BF83" s="4"/>
      <c r="BG83" s="4"/>
      <c r="BH83" s="4"/>
      <c r="BI83" s="4"/>
      <c r="BJ83" s="4"/>
      <c r="BK83" s="4"/>
      <c r="BL83" s="4"/>
      <c r="BM83" s="4"/>
      <c r="BN83" s="4"/>
      <c r="BO83" s="4"/>
      <c r="BP83" s="4"/>
      <c r="BQ83" s="4"/>
      <c r="BR83" s="4"/>
      <c r="BS83" s="4"/>
      <c r="BT83" s="4"/>
      <c r="BU83" s="4"/>
      <c r="BV83" s="4"/>
      <c r="BW83" s="4"/>
      <c r="BX83" s="4"/>
      <c r="BY83" s="4"/>
      <c r="BZ83" s="4"/>
    </row>
    <row r="84" spans="1:78" ht="12.75" customHeight="1">
      <c r="A84" s="21"/>
      <c r="B84" s="21"/>
      <c r="C84" s="21"/>
      <c r="D84" s="21"/>
      <c r="E84" s="21"/>
      <c r="F84" s="21"/>
      <c r="G84" s="21"/>
      <c r="H84" s="21"/>
      <c r="I84" s="21"/>
      <c r="J84" s="21"/>
      <c r="K84" s="21"/>
      <c r="L84" s="21"/>
      <c r="M84" s="21"/>
      <c r="N84" s="21"/>
      <c r="O84" s="33"/>
      <c r="P84" s="34"/>
      <c r="Q84" s="34"/>
      <c r="R84" s="21"/>
      <c r="S84" s="21"/>
      <c r="T84" s="21"/>
      <c r="U84" s="21"/>
      <c r="V84" s="21"/>
      <c r="W84" s="21"/>
      <c r="X84" s="21"/>
      <c r="Y84" s="21"/>
      <c r="Z84" s="4"/>
      <c r="AA84" s="21"/>
      <c r="AB84" s="21"/>
      <c r="AC84" s="21"/>
      <c r="AD84" s="21"/>
      <c r="AE84" s="21"/>
      <c r="AF84" s="21"/>
      <c r="AG84" s="68"/>
      <c r="AH84" s="21"/>
      <c r="AI84" s="21"/>
      <c r="AJ84" s="21"/>
      <c r="AK84" s="21"/>
      <c r="AL84" s="17"/>
      <c r="AM84" s="17"/>
      <c r="AN84" s="17"/>
      <c r="AO84" s="17"/>
      <c r="AP84" s="17"/>
      <c r="AQ84" s="17"/>
      <c r="AR84" s="17"/>
      <c r="AS84" s="17"/>
      <c r="AT84" s="17"/>
      <c r="AU84" s="17"/>
      <c r="AV84" s="17"/>
      <c r="AW84" s="17"/>
      <c r="AX84" s="17"/>
      <c r="AY84" s="17"/>
      <c r="AZ84" s="17"/>
      <c r="BA84" s="17"/>
      <c r="BB84" s="17"/>
      <c r="BC84" s="17"/>
      <c r="BD84" s="17"/>
      <c r="BE84" s="4"/>
      <c r="BF84" s="4"/>
      <c r="BG84" s="4"/>
      <c r="BH84" s="4"/>
      <c r="BI84" s="4"/>
      <c r="BJ84" s="4"/>
      <c r="BK84" s="4"/>
      <c r="BL84" s="4"/>
      <c r="BM84" s="4"/>
      <c r="BN84" s="4"/>
      <c r="BO84" s="4"/>
      <c r="BP84" s="4"/>
      <c r="BQ84" s="4"/>
      <c r="BR84" s="4"/>
      <c r="BS84" s="4"/>
      <c r="BT84" s="4"/>
      <c r="BU84" s="4"/>
      <c r="BV84" s="4"/>
      <c r="BW84" s="4"/>
      <c r="BX84" s="4"/>
      <c r="BY84" s="4"/>
      <c r="BZ84" s="4"/>
    </row>
    <row r="85" spans="1:78" ht="12.75" customHeight="1">
      <c r="A85" s="21"/>
      <c r="B85" s="21"/>
      <c r="C85" s="21"/>
      <c r="D85" s="21"/>
      <c r="E85" s="21"/>
      <c r="F85" s="21"/>
      <c r="G85" s="21"/>
      <c r="H85" s="21"/>
      <c r="I85" s="21"/>
      <c r="J85" s="21"/>
      <c r="K85" s="21"/>
      <c r="L85" s="21"/>
      <c r="M85" s="21"/>
      <c r="N85" s="21"/>
      <c r="O85" s="33"/>
      <c r="P85" s="34"/>
      <c r="Q85" s="34"/>
      <c r="R85" s="21"/>
      <c r="S85" s="21"/>
      <c r="T85" s="21"/>
      <c r="U85" s="21"/>
      <c r="V85" s="21"/>
      <c r="W85" s="21"/>
      <c r="X85" s="21"/>
      <c r="Y85" s="21"/>
      <c r="Z85" s="4"/>
      <c r="AA85" s="21"/>
      <c r="AB85" s="21"/>
      <c r="AC85" s="21"/>
      <c r="AD85" s="21"/>
      <c r="AE85" s="21"/>
      <c r="AF85" s="21"/>
      <c r="AG85" s="68"/>
      <c r="AH85" s="21"/>
      <c r="AI85" s="21"/>
      <c r="AJ85" s="21"/>
      <c r="AK85" s="21"/>
      <c r="AL85" s="17"/>
      <c r="AM85" s="17"/>
      <c r="AN85" s="17"/>
      <c r="AO85" s="17"/>
      <c r="AP85" s="17"/>
      <c r="AQ85" s="17"/>
      <c r="AR85" s="17"/>
      <c r="AS85" s="17"/>
      <c r="AT85" s="17"/>
      <c r="AU85" s="17"/>
      <c r="AV85" s="17"/>
      <c r="AW85" s="17"/>
      <c r="AX85" s="17"/>
      <c r="AY85" s="17"/>
      <c r="AZ85" s="17"/>
      <c r="BA85" s="17"/>
      <c r="BB85" s="17"/>
      <c r="BC85" s="17"/>
      <c r="BD85" s="17"/>
      <c r="BE85" s="4"/>
      <c r="BF85" s="4"/>
      <c r="BG85" s="4"/>
      <c r="BH85" s="4"/>
      <c r="BI85" s="4"/>
      <c r="BJ85" s="4"/>
      <c r="BK85" s="4"/>
      <c r="BL85" s="4"/>
      <c r="BM85" s="4"/>
      <c r="BN85" s="4"/>
      <c r="BO85" s="4"/>
      <c r="BP85" s="4"/>
      <c r="BQ85" s="4"/>
      <c r="BR85" s="4"/>
      <c r="BS85" s="4"/>
      <c r="BT85" s="4"/>
      <c r="BU85" s="4"/>
      <c r="BV85" s="4"/>
      <c r="BW85" s="4"/>
      <c r="BX85" s="4"/>
      <c r="BY85" s="4"/>
      <c r="BZ85" s="4"/>
    </row>
    <row r="86" spans="1:78" ht="12.75" customHeight="1">
      <c r="A86" s="21"/>
      <c r="B86" s="21"/>
      <c r="C86" s="21"/>
      <c r="D86" s="21"/>
      <c r="E86" s="21"/>
      <c r="F86" s="21"/>
      <c r="G86" s="21"/>
      <c r="H86" s="21"/>
      <c r="I86" s="21"/>
      <c r="J86" s="21"/>
      <c r="K86" s="21"/>
      <c r="L86" s="21"/>
      <c r="M86" s="21"/>
      <c r="N86" s="21"/>
      <c r="O86" s="33"/>
      <c r="P86" s="34"/>
      <c r="Q86" s="34"/>
      <c r="R86" s="21"/>
      <c r="S86" s="21"/>
      <c r="T86" s="21"/>
      <c r="U86" s="21"/>
      <c r="V86" s="21"/>
      <c r="W86" s="21"/>
      <c r="X86" s="21"/>
      <c r="Y86" s="21"/>
      <c r="Z86" s="4"/>
      <c r="AA86" s="21"/>
      <c r="AB86" s="21"/>
      <c r="AC86" s="21"/>
      <c r="AD86" s="21"/>
      <c r="AE86" s="21"/>
      <c r="AF86" s="21"/>
      <c r="AG86" s="68"/>
      <c r="AH86" s="21"/>
      <c r="AI86" s="21"/>
      <c r="AJ86" s="21"/>
      <c r="AK86" s="21"/>
      <c r="AL86" s="17"/>
      <c r="AM86" s="17"/>
      <c r="AN86" s="17"/>
      <c r="AO86" s="17"/>
      <c r="AP86" s="17"/>
      <c r="AQ86" s="17"/>
      <c r="AR86" s="17"/>
      <c r="AS86" s="17"/>
      <c r="AT86" s="17"/>
      <c r="AU86" s="17"/>
      <c r="AV86" s="17"/>
      <c r="AW86" s="17"/>
      <c r="AX86" s="17"/>
      <c r="AY86" s="17"/>
      <c r="AZ86" s="17"/>
      <c r="BA86" s="17"/>
      <c r="BB86" s="17"/>
      <c r="BC86" s="17"/>
      <c r="BD86" s="17"/>
      <c r="BE86" s="4"/>
      <c r="BF86" s="4"/>
      <c r="BG86" s="4"/>
      <c r="BH86" s="4"/>
      <c r="BI86" s="4"/>
      <c r="BJ86" s="4"/>
      <c r="BK86" s="4"/>
      <c r="BL86" s="4"/>
      <c r="BM86" s="4"/>
      <c r="BN86" s="4"/>
      <c r="BO86" s="4"/>
      <c r="BP86" s="4"/>
      <c r="BQ86" s="4"/>
      <c r="BR86" s="4"/>
      <c r="BS86" s="4"/>
      <c r="BT86" s="4"/>
      <c r="BU86" s="4"/>
      <c r="BV86" s="4"/>
      <c r="BW86" s="4"/>
      <c r="BX86" s="4"/>
      <c r="BY86" s="4"/>
      <c r="BZ86" s="4"/>
    </row>
    <row r="87" spans="1:78" ht="12.75" customHeight="1">
      <c r="A87" s="21"/>
      <c r="B87" s="21"/>
      <c r="C87" s="21"/>
      <c r="D87" s="21"/>
      <c r="E87" s="21"/>
      <c r="F87" s="21"/>
      <c r="G87" s="21"/>
      <c r="H87" s="21"/>
      <c r="I87" s="21"/>
      <c r="J87" s="21"/>
      <c r="K87" s="21"/>
      <c r="L87" s="21"/>
      <c r="M87" s="21"/>
      <c r="N87" s="21"/>
      <c r="O87" s="33"/>
      <c r="P87" s="34"/>
      <c r="Q87" s="34"/>
      <c r="R87" s="21"/>
      <c r="S87" s="21"/>
      <c r="T87" s="21"/>
      <c r="U87" s="21"/>
      <c r="V87" s="21"/>
      <c r="W87" s="21"/>
      <c r="X87" s="21"/>
      <c r="Y87" s="21"/>
      <c r="Z87" s="4"/>
      <c r="AA87" s="21"/>
      <c r="AB87" s="21"/>
      <c r="AC87" s="21"/>
      <c r="AD87" s="21"/>
      <c r="AE87" s="21"/>
      <c r="AF87" s="21"/>
      <c r="AG87" s="68"/>
      <c r="AH87" s="21"/>
      <c r="AI87" s="21"/>
      <c r="AJ87" s="21"/>
      <c r="AK87" s="21"/>
      <c r="AL87" s="17"/>
      <c r="AM87" s="17"/>
      <c r="AN87" s="17"/>
      <c r="AO87" s="17"/>
      <c r="AP87" s="17"/>
      <c r="AQ87" s="17"/>
      <c r="AR87" s="17"/>
      <c r="AS87" s="17"/>
      <c r="AT87" s="17"/>
      <c r="AU87" s="17"/>
      <c r="AV87" s="17"/>
      <c r="AW87" s="17"/>
      <c r="AX87" s="17"/>
      <c r="AY87" s="17"/>
      <c r="AZ87" s="17"/>
      <c r="BA87" s="17"/>
      <c r="BB87" s="17"/>
      <c r="BC87" s="17"/>
      <c r="BD87" s="17"/>
      <c r="BE87" s="4"/>
      <c r="BF87" s="4"/>
      <c r="BG87" s="4"/>
      <c r="BH87" s="4"/>
      <c r="BI87" s="4"/>
      <c r="BJ87" s="4"/>
      <c r="BK87" s="4"/>
      <c r="BL87" s="4"/>
      <c r="BM87" s="4"/>
      <c r="BN87" s="4"/>
      <c r="BO87" s="4"/>
      <c r="BP87" s="4"/>
      <c r="BQ87" s="4"/>
      <c r="BR87" s="4"/>
      <c r="BS87" s="4"/>
      <c r="BT87" s="4"/>
      <c r="BU87" s="4"/>
      <c r="BV87" s="4"/>
      <c r="BW87" s="4"/>
      <c r="BX87" s="4"/>
      <c r="BY87" s="4"/>
      <c r="BZ87" s="4"/>
    </row>
    <row r="88" spans="1:78" ht="12.75" customHeight="1">
      <c r="A88" s="21"/>
      <c r="B88" s="21"/>
      <c r="C88" s="21"/>
      <c r="D88" s="21"/>
      <c r="E88" s="21"/>
      <c r="F88" s="21"/>
      <c r="G88" s="21"/>
      <c r="H88" s="21"/>
      <c r="I88" s="21"/>
      <c r="J88" s="21"/>
      <c r="K88" s="21"/>
      <c r="L88" s="21"/>
      <c r="M88" s="21"/>
      <c r="N88" s="21"/>
      <c r="O88" s="33"/>
      <c r="P88" s="34"/>
      <c r="Q88" s="34"/>
      <c r="R88" s="21"/>
      <c r="S88" s="21"/>
      <c r="T88" s="21"/>
      <c r="U88" s="21"/>
      <c r="V88" s="21"/>
      <c r="W88" s="21"/>
      <c r="X88" s="21"/>
      <c r="Y88" s="21"/>
      <c r="Z88" s="4"/>
      <c r="AA88" s="21"/>
      <c r="AB88" s="21"/>
      <c r="AC88" s="21"/>
      <c r="AD88" s="21"/>
      <c r="AE88" s="21"/>
      <c r="AF88" s="21"/>
      <c r="AG88" s="68"/>
      <c r="AH88" s="21"/>
      <c r="AI88" s="21"/>
      <c r="AJ88" s="21"/>
      <c r="AK88" s="21"/>
      <c r="AL88" s="17"/>
      <c r="AM88" s="17"/>
      <c r="AN88" s="17"/>
      <c r="AO88" s="17"/>
      <c r="AP88" s="17"/>
      <c r="AQ88" s="17"/>
      <c r="AR88" s="17"/>
      <c r="AS88" s="17"/>
      <c r="AT88" s="17"/>
      <c r="AU88" s="17"/>
      <c r="AV88" s="17"/>
      <c r="AW88" s="17"/>
      <c r="AX88" s="17"/>
      <c r="AY88" s="17"/>
      <c r="AZ88" s="17"/>
      <c r="BA88" s="17"/>
      <c r="BB88" s="17"/>
      <c r="BC88" s="17"/>
      <c r="BD88" s="17"/>
      <c r="BE88" s="4"/>
      <c r="BF88" s="4"/>
      <c r="BG88" s="4"/>
      <c r="BH88" s="4"/>
      <c r="BI88" s="4"/>
      <c r="BJ88" s="4"/>
      <c r="BK88" s="4"/>
      <c r="BL88" s="4"/>
      <c r="BM88" s="4"/>
      <c r="BN88" s="4"/>
      <c r="BO88" s="4"/>
      <c r="BP88" s="4"/>
      <c r="BQ88" s="4"/>
      <c r="BR88" s="4"/>
      <c r="BS88" s="4"/>
      <c r="BT88" s="4"/>
      <c r="BU88" s="4"/>
      <c r="BV88" s="4"/>
      <c r="BW88" s="4"/>
      <c r="BX88" s="4"/>
      <c r="BY88" s="4"/>
      <c r="BZ88" s="4"/>
    </row>
    <row r="89" spans="1:78" ht="12.75" customHeight="1">
      <c r="A89" s="21"/>
      <c r="B89" s="21"/>
      <c r="C89" s="21"/>
      <c r="D89" s="21"/>
      <c r="E89" s="21"/>
      <c r="F89" s="21"/>
      <c r="G89" s="21"/>
      <c r="H89" s="21"/>
      <c r="I89" s="21"/>
      <c r="J89" s="21"/>
      <c r="K89" s="21"/>
      <c r="L89" s="21"/>
      <c r="M89" s="21"/>
      <c r="N89" s="21"/>
      <c r="O89" s="33"/>
      <c r="P89" s="34"/>
      <c r="Q89" s="34"/>
      <c r="R89" s="21"/>
      <c r="S89" s="21"/>
      <c r="T89" s="21"/>
      <c r="U89" s="21"/>
      <c r="V89" s="21"/>
      <c r="W89" s="21"/>
      <c r="X89" s="21"/>
      <c r="Y89" s="21"/>
      <c r="Z89" s="4"/>
      <c r="AA89" s="21"/>
      <c r="AB89" s="21"/>
      <c r="AC89" s="21"/>
      <c r="AD89" s="21"/>
      <c r="AE89" s="21"/>
      <c r="AF89" s="21"/>
      <c r="AG89" s="68"/>
      <c r="AH89" s="21"/>
      <c r="AI89" s="21"/>
      <c r="AJ89" s="21"/>
      <c r="AK89" s="21"/>
      <c r="AL89" s="17"/>
      <c r="AM89" s="17"/>
      <c r="AN89" s="17"/>
      <c r="AO89" s="17"/>
      <c r="AP89" s="17"/>
      <c r="AQ89" s="17"/>
      <c r="AR89" s="17"/>
      <c r="AS89" s="17"/>
      <c r="AT89" s="17"/>
      <c r="AU89" s="17"/>
      <c r="AV89" s="17"/>
      <c r="AW89" s="17"/>
      <c r="AX89" s="17"/>
      <c r="AY89" s="17"/>
      <c r="AZ89" s="17"/>
      <c r="BA89" s="17"/>
      <c r="BB89" s="17"/>
      <c r="BC89" s="17"/>
      <c r="BD89" s="17"/>
      <c r="BE89" s="4"/>
      <c r="BF89" s="4"/>
      <c r="BG89" s="4"/>
      <c r="BH89" s="4"/>
      <c r="BI89" s="4"/>
      <c r="BJ89" s="4"/>
      <c r="BK89" s="4"/>
      <c r="BL89" s="4"/>
      <c r="BM89" s="4"/>
      <c r="BN89" s="4"/>
      <c r="BO89" s="4"/>
      <c r="BP89" s="4"/>
      <c r="BQ89" s="4"/>
      <c r="BR89" s="4"/>
      <c r="BS89" s="4"/>
      <c r="BT89" s="4"/>
      <c r="BU89" s="4"/>
      <c r="BV89" s="4"/>
      <c r="BW89" s="4"/>
      <c r="BX89" s="4"/>
      <c r="BY89" s="4"/>
      <c r="BZ89" s="4"/>
    </row>
    <row r="90" spans="1:78" ht="12.75" customHeight="1">
      <c r="A90" s="21"/>
      <c r="B90" s="21"/>
      <c r="C90" s="21"/>
      <c r="D90" s="21"/>
      <c r="E90" s="21"/>
      <c r="F90" s="21"/>
      <c r="G90" s="21"/>
      <c r="H90" s="21"/>
      <c r="I90" s="21"/>
      <c r="J90" s="21"/>
      <c r="K90" s="21"/>
      <c r="L90" s="21"/>
      <c r="M90" s="21"/>
      <c r="N90" s="21"/>
      <c r="O90" s="33"/>
      <c r="P90" s="34"/>
      <c r="Q90" s="34"/>
      <c r="R90" s="21"/>
      <c r="S90" s="21"/>
      <c r="T90" s="21"/>
      <c r="U90" s="21"/>
      <c r="V90" s="21"/>
      <c r="W90" s="21"/>
      <c r="X90" s="21"/>
      <c r="Y90" s="21"/>
      <c r="Z90" s="4"/>
      <c r="AA90" s="21"/>
      <c r="AB90" s="21"/>
      <c r="AC90" s="21"/>
      <c r="AD90" s="21"/>
      <c r="AE90" s="21"/>
      <c r="AF90" s="21"/>
      <c r="AG90" s="68"/>
      <c r="AH90" s="21"/>
      <c r="AI90" s="21"/>
      <c r="AJ90" s="21"/>
      <c r="AK90" s="21"/>
      <c r="AL90" s="17"/>
      <c r="AM90" s="17"/>
      <c r="AN90" s="17"/>
      <c r="AO90" s="17"/>
      <c r="AP90" s="17"/>
      <c r="AQ90" s="17"/>
      <c r="AR90" s="17"/>
      <c r="AS90" s="17"/>
      <c r="AT90" s="17"/>
      <c r="AU90" s="17"/>
      <c r="AV90" s="17"/>
      <c r="AW90" s="17"/>
      <c r="AX90" s="17"/>
      <c r="AY90" s="17"/>
      <c r="AZ90" s="17"/>
      <c r="BA90" s="17"/>
      <c r="BB90" s="17"/>
      <c r="BC90" s="17"/>
      <c r="BD90" s="17"/>
      <c r="BE90" s="4"/>
      <c r="BF90" s="4"/>
      <c r="BG90" s="4"/>
      <c r="BH90" s="4"/>
      <c r="BI90" s="4"/>
      <c r="BJ90" s="4"/>
      <c r="BK90" s="4"/>
      <c r="BL90" s="4"/>
      <c r="BM90" s="4"/>
      <c r="BN90" s="4"/>
      <c r="BO90" s="4"/>
      <c r="BP90" s="4"/>
      <c r="BQ90" s="4"/>
      <c r="BR90" s="4"/>
      <c r="BS90" s="4"/>
      <c r="BT90" s="4"/>
      <c r="BU90" s="4"/>
      <c r="BV90" s="4"/>
      <c r="BW90" s="4"/>
      <c r="BX90" s="4"/>
      <c r="BY90" s="4"/>
      <c r="BZ90" s="4"/>
    </row>
    <row r="91" spans="1:78" ht="12.75" customHeight="1">
      <c r="A91" s="21"/>
      <c r="B91" s="21"/>
      <c r="C91" s="21"/>
      <c r="D91" s="21"/>
      <c r="E91" s="21"/>
      <c r="F91" s="21"/>
      <c r="G91" s="21"/>
      <c r="H91" s="21"/>
      <c r="I91" s="21"/>
      <c r="J91" s="21"/>
      <c r="K91" s="21"/>
      <c r="L91" s="21"/>
      <c r="M91" s="21"/>
      <c r="N91" s="21"/>
      <c r="O91" s="33"/>
      <c r="P91" s="34"/>
      <c r="Q91" s="34"/>
      <c r="R91" s="21"/>
      <c r="S91" s="21"/>
      <c r="T91" s="21"/>
      <c r="U91" s="21"/>
      <c r="V91" s="21"/>
      <c r="W91" s="21"/>
      <c r="X91" s="21"/>
      <c r="Y91" s="21"/>
      <c r="Z91" s="4"/>
      <c r="AA91" s="21"/>
      <c r="AB91" s="21"/>
      <c r="AC91" s="21"/>
      <c r="AD91" s="21"/>
      <c r="AE91" s="21"/>
      <c r="AF91" s="21"/>
      <c r="AG91" s="68"/>
      <c r="AH91" s="21"/>
      <c r="AI91" s="21"/>
      <c r="AJ91" s="21"/>
      <c r="AK91" s="21"/>
      <c r="AL91" s="17"/>
      <c r="AM91" s="17"/>
      <c r="AN91" s="17"/>
      <c r="AO91" s="17"/>
      <c r="AP91" s="17"/>
      <c r="AQ91" s="17"/>
      <c r="AR91" s="17"/>
      <c r="AS91" s="17"/>
      <c r="AT91" s="17"/>
      <c r="AU91" s="17"/>
      <c r="AV91" s="17"/>
      <c r="AW91" s="17"/>
      <c r="AX91" s="17"/>
      <c r="AY91" s="17"/>
      <c r="AZ91" s="17"/>
      <c r="BA91" s="17"/>
      <c r="BB91" s="17"/>
      <c r="BC91" s="17"/>
      <c r="BD91" s="17"/>
      <c r="BE91" s="4"/>
      <c r="BF91" s="4"/>
      <c r="BG91" s="4"/>
      <c r="BH91" s="4"/>
      <c r="BI91" s="4"/>
      <c r="BJ91" s="4"/>
      <c r="BK91" s="4"/>
      <c r="BL91" s="4"/>
      <c r="BM91" s="4"/>
      <c r="BN91" s="4"/>
      <c r="BO91" s="4"/>
      <c r="BP91" s="4"/>
      <c r="BQ91" s="4"/>
      <c r="BR91" s="4"/>
      <c r="BS91" s="4"/>
      <c r="BT91" s="4"/>
      <c r="BU91" s="4"/>
      <c r="BV91" s="4"/>
      <c r="BW91" s="4"/>
      <c r="BX91" s="4"/>
      <c r="BY91" s="4"/>
      <c r="BZ91" s="4"/>
    </row>
    <row r="92" spans="1:78" ht="12.75" customHeight="1">
      <c r="A92" s="21"/>
      <c r="B92" s="21"/>
      <c r="C92" s="21"/>
      <c r="D92" s="21"/>
      <c r="E92" s="21"/>
      <c r="F92" s="21"/>
      <c r="G92" s="21"/>
      <c r="H92" s="21"/>
      <c r="I92" s="21"/>
      <c r="J92" s="21"/>
      <c r="K92" s="21"/>
      <c r="L92" s="21"/>
      <c r="M92" s="21"/>
      <c r="N92" s="21"/>
      <c r="O92" s="33"/>
      <c r="P92" s="34"/>
      <c r="Q92" s="34"/>
      <c r="R92" s="21"/>
      <c r="S92" s="21"/>
      <c r="T92" s="21"/>
      <c r="U92" s="21"/>
      <c r="V92" s="21"/>
      <c r="W92" s="21"/>
      <c r="X92" s="21"/>
      <c r="Y92" s="21"/>
      <c r="Z92" s="4"/>
      <c r="AA92" s="21"/>
      <c r="AB92" s="21"/>
      <c r="AC92" s="21"/>
      <c r="AD92" s="21"/>
      <c r="AE92" s="21"/>
      <c r="AF92" s="21"/>
      <c r="AG92" s="68"/>
      <c r="AH92" s="21"/>
      <c r="AI92" s="21"/>
      <c r="AJ92" s="21"/>
      <c r="AK92" s="21"/>
      <c r="AL92" s="17"/>
      <c r="AM92" s="17"/>
      <c r="AN92" s="17"/>
      <c r="AO92" s="17"/>
      <c r="AP92" s="17"/>
      <c r="AQ92" s="17"/>
      <c r="AR92" s="17"/>
      <c r="AS92" s="17"/>
      <c r="AT92" s="17"/>
      <c r="AU92" s="17"/>
      <c r="AV92" s="17"/>
      <c r="AW92" s="17"/>
      <c r="AX92" s="17"/>
      <c r="AY92" s="17"/>
      <c r="AZ92" s="17"/>
      <c r="BA92" s="17"/>
      <c r="BB92" s="17"/>
      <c r="BC92" s="17"/>
      <c r="BD92" s="17"/>
      <c r="BE92" s="4"/>
      <c r="BF92" s="4"/>
      <c r="BG92" s="4"/>
      <c r="BH92" s="4"/>
      <c r="BI92" s="4"/>
      <c r="BJ92" s="4"/>
      <c r="BK92" s="4"/>
      <c r="BL92" s="4"/>
      <c r="BM92" s="4"/>
      <c r="BN92" s="4"/>
      <c r="BO92" s="4"/>
      <c r="BP92" s="4"/>
      <c r="BQ92" s="4"/>
      <c r="BR92" s="4"/>
      <c r="BS92" s="4"/>
      <c r="BT92" s="4"/>
      <c r="BU92" s="4"/>
      <c r="BV92" s="4"/>
      <c r="BW92" s="4"/>
      <c r="BX92" s="4"/>
      <c r="BY92" s="4"/>
      <c r="BZ92" s="4"/>
    </row>
    <row r="93" spans="1:78" ht="12.75" customHeight="1">
      <c r="A93" s="21"/>
      <c r="B93" s="21"/>
      <c r="C93" s="21"/>
      <c r="D93" s="21"/>
      <c r="E93" s="21"/>
      <c r="F93" s="21"/>
      <c r="G93" s="21"/>
      <c r="H93" s="21"/>
      <c r="I93" s="21"/>
      <c r="J93" s="21"/>
      <c r="K93" s="21"/>
      <c r="L93" s="21"/>
      <c r="M93" s="21"/>
      <c r="N93" s="21"/>
      <c r="O93" s="33"/>
      <c r="P93" s="34"/>
      <c r="Q93" s="34"/>
      <c r="R93" s="21"/>
      <c r="S93" s="21"/>
      <c r="T93" s="21"/>
      <c r="U93" s="21"/>
      <c r="V93" s="21"/>
      <c r="W93" s="21"/>
      <c r="X93" s="21"/>
      <c r="Y93" s="21"/>
      <c r="Z93" s="4"/>
      <c r="AA93" s="21"/>
      <c r="AB93" s="21"/>
      <c r="AC93" s="21"/>
      <c r="AD93" s="21"/>
      <c r="AE93" s="21"/>
      <c r="AF93" s="21"/>
      <c r="AG93" s="68"/>
      <c r="AH93" s="21"/>
      <c r="AI93" s="21"/>
      <c r="AJ93" s="21"/>
      <c r="AK93" s="21"/>
      <c r="AL93" s="17"/>
      <c r="AM93" s="17"/>
      <c r="AN93" s="17"/>
      <c r="AO93" s="17"/>
      <c r="AP93" s="17"/>
      <c r="AQ93" s="17"/>
      <c r="AR93" s="17"/>
      <c r="AS93" s="17"/>
      <c r="AT93" s="17"/>
      <c r="AU93" s="17"/>
      <c r="AV93" s="17"/>
      <c r="AW93" s="17"/>
      <c r="AX93" s="17"/>
      <c r="AY93" s="17"/>
      <c r="AZ93" s="17"/>
      <c r="BA93" s="17"/>
      <c r="BB93" s="17"/>
      <c r="BC93" s="17"/>
      <c r="BD93" s="17"/>
      <c r="BE93" s="4"/>
      <c r="BF93" s="4"/>
      <c r="BG93" s="4"/>
      <c r="BH93" s="4"/>
      <c r="BI93" s="4"/>
      <c r="BJ93" s="4"/>
      <c r="BK93" s="4"/>
      <c r="BL93" s="4"/>
      <c r="BM93" s="4"/>
      <c r="BN93" s="4"/>
      <c r="BO93" s="4"/>
      <c r="BP93" s="4"/>
      <c r="BQ93" s="4"/>
      <c r="BR93" s="4"/>
      <c r="BS93" s="4"/>
      <c r="BT93" s="4"/>
      <c r="BU93" s="4"/>
      <c r="BV93" s="4"/>
      <c r="BW93" s="4"/>
      <c r="BX93" s="4"/>
      <c r="BY93" s="4"/>
      <c r="BZ93" s="4"/>
    </row>
    <row r="94" spans="1:78" ht="12.75" customHeight="1">
      <c r="A94" s="21"/>
      <c r="B94" s="21"/>
      <c r="C94" s="21"/>
      <c r="D94" s="21"/>
      <c r="E94" s="21"/>
      <c r="F94" s="21"/>
      <c r="G94" s="21"/>
      <c r="H94" s="21"/>
      <c r="I94" s="21"/>
      <c r="J94" s="21"/>
      <c r="K94" s="21"/>
      <c r="L94" s="21"/>
      <c r="M94" s="21"/>
      <c r="N94" s="21"/>
      <c r="O94" s="33"/>
      <c r="P94" s="34"/>
      <c r="Q94" s="34"/>
      <c r="R94" s="21"/>
      <c r="S94" s="21"/>
      <c r="T94" s="21"/>
      <c r="U94" s="21"/>
      <c r="V94" s="21"/>
      <c r="W94" s="21"/>
      <c r="X94" s="21"/>
      <c r="Y94" s="21"/>
      <c r="Z94" s="4"/>
      <c r="AA94" s="21"/>
      <c r="AB94" s="21"/>
      <c r="AC94" s="21"/>
      <c r="AD94" s="21"/>
      <c r="AE94" s="21"/>
      <c r="AF94" s="21"/>
      <c r="AG94" s="68"/>
      <c r="AH94" s="21"/>
      <c r="AI94" s="21"/>
      <c r="AJ94" s="21"/>
      <c r="AK94" s="21"/>
      <c r="AL94" s="17"/>
      <c r="AM94" s="17"/>
      <c r="AN94" s="17"/>
      <c r="AO94" s="17"/>
      <c r="AP94" s="17"/>
      <c r="AQ94" s="17"/>
      <c r="AR94" s="17"/>
      <c r="AS94" s="17"/>
      <c r="AT94" s="17"/>
      <c r="AU94" s="17"/>
      <c r="AV94" s="17"/>
      <c r="AW94" s="17"/>
      <c r="AX94" s="17"/>
      <c r="AY94" s="17"/>
      <c r="AZ94" s="17"/>
      <c r="BA94" s="17"/>
      <c r="BB94" s="17"/>
      <c r="BC94" s="17"/>
      <c r="BD94" s="17"/>
      <c r="BE94" s="4"/>
      <c r="BF94" s="4"/>
      <c r="BG94" s="4"/>
      <c r="BH94" s="4"/>
      <c r="BI94" s="4"/>
      <c r="BJ94" s="4"/>
      <c r="BK94" s="4"/>
      <c r="BL94" s="4"/>
      <c r="BM94" s="4"/>
      <c r="BN94" s="4"/>
      <c r="BO94" s="4"/>
      <c r="BP94" s="4"/>
      <c r="BQ94" s="4"/>
      <c r="BR94" s="4"/>
      <c r="BS94" s="4"/>
      <c r="BT94" s="4"/>
      <c r="BU94" s="4"/>
      <c r="BV94" s="4"/>
      <c r="BW94" s="4"/>
      <c r="BX94" s="4"/>
      <c r="BY94" s="4"/>
      <c r="BZ94" s="4"/>
    </row>
    <row r="95" spans="1:78" ht="12.75" customHeight="1">
      <c r="A95" s="21"/>
      <c r="B95" s="21"/>
      <c r="C95" s="21"/>
      <c r="D95" s="21"/>
      <c r="E95" s="21"/>
      <c r="F95" s="21"/>
      <c r="G95" s="21"/>
      <c r="H95" s="21"/>
      <c r="I95" s="21"/>
      <c r="J95" s="21"/>
      <c r="K95" s="21"/>
      <c r="L95" s="21"/>
      <c r="M95" s="21"/>
      <c r="N95" s="21"/>
      <c r="O95" s="33"/>
      <c r="P95" s="34"/>
      <c r="Q95" s="34"/>
      <c r="R95" s="21"/>
      <c r="S95" s="21"/>
      <c r="T95" s="21"/>
      <c r="U95" s="21"/>
      <c r="V95" s="21"/>
      <c r="W95" s="21"/>
      <c r="X95" s="21"/>
      <c r="Y95" s="21"/>
      <c r="Z95" s="4"/>
      <c r="AA95" s="21"/>
      <c r="AB95" s="21"/>
      <c r="AC95" s="21"/>
      <c r="AD95" s="21"/>
      <c r="AE95" s="21"/>
      <c r="AF95" s="21"/>
      <c r="AG95" s="68"/>
      <c r="AH95" s="21"/>
      <c r="AI95" s="21"/>
      <c r="AJ95" s="21"/>
      <c r="AK95" s="21"/>
      <c r="AL95" s="17"/>
      <c r="AM95" s="17"/>
      <c r="AN95" s="17"/>
      <c r="AO95" s="17"/>
      <c r="AP95" s="17"/>
      <c r="AQ95" s="17"/>
      <c r="AR95" s="17"/>
      <c r="AS95" s="17"/>
      <c r="AT95" s="17"/>
      <c r="AU95" s="17"/>
      <c r="AV95" s="17"/>
      <c r="AW95" s="17"/>
      <c r="AX95" s="17"/>
      <c r="AY95" s="17"/>
      <c r="AZ95" s="17"/>
      <c r="BA95" s="17"/>
      <c r="BB95" s="17"/>
      <c r="BC95" s="17"/>
      <c r="BD95" s="17"/>
      <c r="BE95" s="4"/>
      <c r="BF95" s="4"/>
      <c r="BG95" s="4"/>
      <c r="BH95" s="4"/>
      <c r="BI95" s="4"/>
      <c r="BJ95" s="4"/>
      <c r="BK95" s="4"/>
      <c r="BL95" s="4"/>
      <c r="BM95" s="4"/>
      <c r="BN95" s="4"/>
      <c r="BO95" s="4"/>
      <c r="BP95" s="4"/>
      <c r="BQ95" s="4"/>
      <c r="BR95" s="4"/>
      <c r="BS95" s="4"/>
      <c r="BT95" s="4"/>
      <c r="BU95" s="4"/>
      <c r="BV95" s="4"/>
      <c r="BW95" s="4"/>
      <c r="BX95" s="4"/>
      <c r="BY95" s="4"/>
      <c r="BZ95" s="4"/>
    </row>
    <row r="96" spans="1:78" ht="12.75" customHeight="1">
      <c r="A96" s="21"/>
      <c r="B96" s="21"/>
      <c r="C96" s="21"/>
      <c r="D96" s="21"/>
      <c r="E96" s="21"/>
      <c r="F96" s="21"/>
      <c r="G96" s="21"/>
      <c r="H96" s="21"/>
      <c r="I96" s="21"/>
      <c r="J96" s="21"/>
      <c r="K96" s="21"/>
      <c r="L96" s="21"/>
      <c r="M96" s="21"/>
      <c r="N96" s="21"/>
      <c r="O96" s="33"/>
      <c r="P96" s="34"/>
      <c r="Q96" s="34"/>
      <c r="R96" s="21"/>
      <c r="S96" s="21"/>
      <c r="T96" s="21"/>
      <c r="U96" s="21"/>
      <c r="V96" s="21"/>
      <c r="W96" s="21"/>
      <c r="X96" s="21"/>
      <c r="Y96" s="21"/>
      <c r="Z96" s="4"/>
      <c r="AA96" s="21"/>
      <c r="AB96" s="21"/>
      <c r="AC96" s="21"/>
      <c r="AD96" s="21"/>
      <c r="AE96" s="21"/>
      <c r="AF96" s="21"/>
      <c r="AG96" s="68"/>
      <c r="AH96" s="21"/>
      <c r="AI96" s="21"/>
      <c r="AJ96" s="21"/>
      <c r="AK96" s="21"/>
      <c r="AL96" s="17"/>
      <c r="AM96" s="17"/>
      <c r="AN96" s="17"/>
      <c r="AO96" s="17"/>
      <c r="AP96" s="17"/>
      <c r="AQ96" s="17"/>
      <c r="AR96" s="17"/>
      <c r="AS96" s="17"/>
      <c r="AT96" s="17"/>
      <c r="AU96" s="17"/>
      <c r="AV96" s="17"/>
      <c r="AW96" s="17"/>
      <c r="AX96" s="17"/>
      <c r="AY96" s="17"/>
      <c r="AZ96" s="17"/>
      <c r="BA96" s="17"/>
      <c r="BB96" s="17"/>
      <c r="BC96" s="17"/>
      <c r="BD96" s="17"/>
      <c r="BE96" s="4"/>
      <c r="BF96" s="4"/>
      <c r="BG96" s="4"/>
      <c r="BH96" s="4"/>
      <c r="BI96" s="4"/>
      <c r="BJ96" s="4"/>
      <c r="BK96" s="4"/>
      <c r="BL96" s="4"/>
      <c r="BM96" s="4"/>
      <c r="BN96" s="4"/>
      <c r="BO96" s="4"/>
      <c r="BP96" s="4"/>
      <c r="BQ96" s="4"/>
      <c r="BR96" s="4"/>
      <c r="BS96" s="4"/>
      <c r="BT96" s="4"/>
      <c r="BU96" s="4"/>
      <c r="BV96" s="4"/>
      <c r="BW96" s="4"/>
      <c r="BX96" s="4"/>
      <c r="BY96" s="4"/>
      <c r="BZ96" s="4"/>
    </row>
    <row r="97" spans="1:78" ht="12.75" customHeight="1">
      <c r="A97" s="21"/>
      <c r="B97" s="21"/>
      <c r="C97" s="21"/>
      <c r="D97" s="21"/>
      <c r="E97" s="21"/>
      <c r="F97" s="21"/>
      <c r="G97" s="21"/>
      <c r="H97" s="21"/>
      <c r="I97" s="21"/>
      <c r="J97" s="21"/>
      <c r="K97" s="21"/>
      <c r="L97" s="21"/>
      <c r="M97" s="21"/>
      <c r="N97" s="21"/>
      <c r="O97" s="33"/>
      <c r="P97" s="34"/>
      <c r="Q97" s="34"/>
      <c r="R97" s="21"/>
      <c r="S97" s="21"/>
      <c r="T97" s="21"/>
      <c r="U97" s="21"/>
      <c r="V97" s="21"/>
      <c r="W97" s="21"/>
      <c r="X97" s="21"/>
      <c r="Y97" s="21"/>
      <c r="Z97" s="4"/>
      <c r="AA97" s="21"/>
      <c r="AB97" s="21"/>
      <c r="AC97" s="21"/>
      <c r="AD97" s="21"/>
      <c r="AE97" s="21"/>
      <c r="AF97" s="21"/>
      <c r="AG97" s="68"/>
      <c r="AH97" s="21"/>
      <c r="AI97" s="21"/>
      <c r="AJ97" s="21"/>
      <c r="AK97" s="21"/>
      <c r="AL97" s="17"/>
      <c r="AM97" s="17"/>
      <c r="AN97" s="17"/>
      <c r="AO97" s="17"/>
      <c r="AP97" s="17"/>
      <c r="AQ97" s="17"/>
      <c r="AR97" s="17"/>
      <c r="AS97" s="17"/>
      <c r="AT97" s="17"/>
      <c r="AU97" s="17"/>
      <c r="AV97" s="17"/>
      <c r="AW97" s="17"/>
      <c r="AX97" s="17"/>
      <c r="AY97" s="17"/>
      <c r="AZ97" s="17"/>
      <c r="BA97" s="17"/>
      <c r="BB97" s="17"/>
      <c r="BC97" s="17"/>
      <c r="BD97" s="17"/>
      <c r="BE97" s="4"/>
      <c r="BF97" s="4"/>
      <c r="BG97" s="4"/>
      <c r="BH97" s="4"/>
      <c r="BI97" s="4"/>
      <c r="BJ97" s="4"/>
      <c r="BK97" s="4"/>
      <c r="BL97" s="4"/>
      <c r="BM97" s="4"/>
      <c r="BN97" s="4"/>
      <c r="BO97" s="4"/>
      <c r="BP97" s="4"/>
      <c r="BQ97" s="4"/>
      <c r="BR97" s="4"/>
      <c r="BS97" s="4"/>
      <c r="BT97" s="4"/>
      <c r="BU97" s="4"/>
      <c r="BV97" s="4"/>
      <c r="BW97" s="4"/>
      <c r="BX97" s="4"/>
      <c r="BY97" s="4"/>
      <c r="BZ97" s="4"/>
    </row>
    <row r="98" spans="1:78" ht="13">
      <c r="A98" s="69"/>
      <c r="B98" s="69"/>
      <c r="C98" s="4"/>
      <c r="D98" s="4"/>
      <c r="E98" s="4"/>
      <c r="F98" s="4"/>
      <c r="G98" s="4"/>
      <c r="H98" s="4"/>
      <c r="I98" s="4"/>
      <c r="J98" s="4"/>
      <c r="K98" s="4"/>
      <c r="L98" s="4"/>
      <c r="M98" s="4"/>
      <c r="N98" s="4"/>
      <c r="O98" s="4"/>
      <c r="P98" s="4"/>
      <c r="Q98" s="4"/>
      <c r="R98" s="4"/>
      <c r="S98" s="4"/>
      <c r="T98" s="4"/>
      <c r="U98" s="4"/>
      <c r="V98" s="4"/>
      <c r="W98" s="4"/>
      <c r="X98" s="4"/>
      <c r="Y98" s="4"/>
      <c r="Z98" s="28"/>
      <c r="AA98" s="28"/>
      <c r="AB98" s="28"/>
      <c r="AC98" s="28"/>
      <c r="AD98" s="28"/>
      <c r="AE98" s="28"/>
      <c r="AF98" s="28"/>
      <c r="AG98" s="68"/>
      <c r="AH98" s="17"/>
      <c r="AI98" s="17"/>
      <c r="AJ98" s="21"/>
      <c r="AK98" s="17"/>
      <c r="AL98" s="17"/>
      <c r="AM98" s="17"/>
      <c r="AN98" s="17"/>
      <c r="AO98" s="17"/>
      <c r="AP98" s="17"/>
      <c r="AQ98" s="17"/>
      <c r="AR98" s="17"/>
      <c r="AS98" s="17"/>
      <c r="AT98" s="17"/>
      <c r="AU98" s="17"/>
      <c r="AV98" s="17"/>
      <c r="AW98" s="17"/>
      <c r="AX98" s="17"/>
      <c r="AY98" s="17"/>
      <c r="AZ98" s="17"/>
      <c r="BA98" s="17"/>
      <c r="BB98" s="17"/>
      <c r="BC98" s="17"/>
      <c r="BD98" s="17"/>
      <c r="BE98" s="4"/>
      <c r="BF98" s="4"/>
      <c r="BG98" s="4"/>
      <c r="BH98" s="4"/>
      <c r="BI98" s="4"/>
      <c r="BJ98" s="4"/>
      <c r="BK98" s="4"/>
      <c r="BL98" s="4"/>
      <c r="BM98" s="4"/>
      <c r="BN98" s="4"/>
      <c r="BO98" s="4"/>
      <c r="BP98" s="4"/>
      <c r="BQ98" s="4"/>
      <c r="BR98" s="4"/>
      <c r="BS98" s="4"/>
      <c r="BT98" s="4"/>
      <c r="BU98" s="4"/>
      <c r="BV98" s="4"/>
      <c r="BW98" s="4"/>
      <c r="BX98" s="4"/>
      <c r="BY98" s="4"/>
      <c r="BZ98" s="4"/>
    </row>
    <row r="99" spans="1:78" hidden="1">
      <c r="A99" s="266"/>
      <c r="B99" s="266"/>
      <c r="C99" s="266"/>
      <c r="D99" s="58"/>
      <c r="E99" s="70"/>
      <c r="F99" s="70"/>
      <c r="G99" s="58"/>
      <c r="H99" s="58"/>
      <c r="I99" s="266"/>
      <c r="J99" s="266"/>
      <c r="K99" s="266"/>
      <c r="L99" s="266"/>
      <c r="M99" s="266"/>
      <c r="N99" s="266"/>
      <c r="O99" s="70"/>
      <c r="P99" s="58"/>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hidden="1">
      <c r="A100" s="266"/>
      <c r="B100" s="266"/>
      <c r="C100" s="795" t="s">
        <v>240</v>
      </c>
      <c r="D100" s="795"/>
      <c r="E100" s="795"/>
      <c r="F100" s="795"/>
      <c r="G100" s="795"/>
      <c r="H100" s="58"/>
      <c r="I100" s="266"/>
      <c r="J100" s="266"/>
      <c r="K100" s="266"/>
      <c r="L100" s="266"/>
      <c r="M100" s="266"/>
      <c r="N100" s="266"/>
      <c r="O100" s="266"/>
      <c r="P100" s="70"/>
      <c r="Q100" s="266"/>
      <c r="R100" s="266"/>
      <c r="S100" s="266"/>
      <c r="T100" s="266"/>
      <c r="U100" s="266"/>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hidden="1">
      <c r="A101" s="266"/>
      <c r="B101" s="266"/>
      <c r="C101" s="709" t="s">
        <v>241</v>
      </c>
      <c r="D101" s="710"/>
      <c r="E101" s="4"/>
      <c r="F101" s="709" t="s">
        <v>242</v>
      </c>
      <c r="G101" s="710"/>
      <c r="H101" s="4"/>
      <c r="I101" s="696" t="s">
        <v>243</v>
      </c>
      <c r="J101" s="712"/>
      <c r="K101" s="712"/>
      <c r="L101" s="712"/>
      <c r="M101" s="712"/>
      <c r="N101" s="710"/>
      <c r="O101" s="266"/>
      <c r="P101" s="709" t="s">
        <v>244</v>
      </c>
      <c r="Q101" s="710"/>
      <c r="R101" s="4"/>
      <c r="S101" s="711"/>
      <c r="T101" s="713"/>
      <c r="U101" s="713"/>
      <c r="V101" s="713"/>
      <c r="W101" s="713"/>
      <c r="X101" s="713"/>
      <c r="Y101" s="713"/>
      <c r="Z101" s="4"/>
      <c r="AA101" s="709" t="s">
        <v>245</v>
      </c>
      <c r="AB101" s="710"/>
      <c r="AC101" s="28"/>
      <c r="AD101" s="705" t="s">
        <v>246</v>
      </c>
      <c r="AE101" s="706"/>
      <c r="AF101" s="706"/>
      <c r="AG101" s="706"/>
      <c r="AH101" s="706"/>
      <c r="AI101" s="706"/>
      <c r="AJ101" s="706"/>
      <c r="AK101" s="706"/>
      <c r="AL101" s="707"/>
      <c r="AM101" s="4"/>
      <c r="AN101" s="4"/>
      <c r="AO101" s="709" t="s">
        <v>247</v>
      </c>
      <c r="AP101" s="710"/>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hidden="1">
      <c r="A102" s="266"/>
      <c r="B102" s="266"/>
      <c r="C102" s="4"/>
      <c r="D102" s="4"/>
      <c r="E102" s="4"/>
      <c r="F102" s="4"/>
      <c r="G102" s="4"/>
      <c r="H102" s="266"/>
      <c r="I102" s="4"/>
      <c r="J102" s="4"/>
      <c r="K102" s="4"/>
      <c r="L102" s="266"/>
      <c r="M102" s="266"/>
      <c r="N102" s="266"/>
      <c r="O102" s="266"/>
      <c r="P102" s="266"/>
      <c r="Q102" s="266"/>
      <c r="R102" s="4"/>
      <c r="S102" s="266"/>
      <c r="T102" s="266"/>
      <c r="U102" s="266"/>
      <c r="V102" s="266"/>
      <c r="W102" s="266"/>
      <c r="X102" s="266"/>
      <c r="Y102" s="266"/>
      <c r="Z102" s="4"/>
      <c r="AA102" s="4"/>
      <c r="AB102" s="4"/>
      <c r="AC102" s="266"/>
      <c r="AD102" s="4"/>
      <c r="AE102" s="266"/>
      <c r="AF102" s="4"/>
      <c r="AG102" s="4"/>
      <c r="AH102" s="4"/>
      <c r="AI102" s="4"/>
      <c r="AJ102" s="4"/>
      <c r="AK102" s="4"/>
      <c r="AL102" s="4"/>
      <c r="AM102" s="4"/>
      <c r="AN102" s="4"/>
      <c r="AO102" s="4"/>
      <c r="AP102" s="4"/>
      <c r="AQ102" s="4"/>
      <c r="AR102" s="71"/>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hidden="1">
      <c r="A103" s="266"/>
      <c r="B103" s="266"/>
      <c r="C103" s="90" t="s">
        <v>180</v>
      </c>
      <c r="D103" s="90"/>
      <c r="E103" s="31"/>
      <c r="F103" s="90" t="s">
        <v>180</v>
      </c>
      <c r="G103" s="31"/>
      <c r="H103" s="37"/>
      <c r="I103" s="31" t="s">
        <v>186</v>
      </c>
      <c r="J103" s="31"/>
      <c r="K103" s="31"/>
      <c r="L103" s="31"/>
      <c r="M103" s="37"/>
      <c r="N103" s="37"/>
      <c r="O103" s="37"/>
      <c r="P103" s="37" t="s">
        <v>248</v>
      </c>
      <c r="Q103" s="37"/>
      <c r="R103" s="31"/>
      <c r="S103" s="37"/>
      <c r="T103" s="37"/>
      <c r="U103" s="37"/>
      <c r="V103" s="320"/>
      <c r="W103" s="37"/>
      <c r="X103" s="37"/>
      <c r="Y103" s="37"/>
      <c r="Z103" s="31"/>
      <c r="AA103" s="90" t="s">
        <v>180</v>
      </c>
      <c r="AB103" s="90"/>
      <c r="AC103" s="37"/>
      <c r="AD103" s="90" t="s">
        <v>249</v>
      </c>
      <c r="AE103" s="37"/>
      <c r="AF103" s="31"/>
      <c r="AG103" s="31"/>
      <c r="AH103" s="31"/>
      <c r="AI103" s="31"/>
      <c r="AJ103" s="31"/>
      <c r="AK103" s="31"/>
      <c r="AL103" s="31"/>
      <c r="AM103" s="31"/>
      <c r="AN103" s="31"/>
      <c r="AO103" s="263" t="s">
        <v>248</v>
      </c>
      <c r="AP103" s="31"/>
      <c r="AQ103" s="31"/>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hidden="1">
      <c r="A104" s="266"/>
      <c r="B104" s="266"/>
      <c r="C104" s="90" t="s">
        <v>183</v>
      </c>
      <c r="D104" s="90"/>
      <c r="E104" s="31"/>
      <c r="F104" s="90" t="s">
        <v>183</v>
      </c>
      <c r="G104" s="31"/>
      <c r="H104" s="37"/>
      <c r="I104" s="31" t="s">
        <v>250</v>
      </c>
      <c r="J104" s="31"/>
      <c r="K104" s="31"/>
      <c r="L104" s="31"/>
      <c r="M104" s="37"/>
      <c r="N104" s="37"/>
      <c r="O104" s="37"/>
      <c r="P104" s="90" t="s">
        <v>186</v>
      </c>
      <c r="Q104" s="37"/>
      <c r="R104" s="31"/>
      <c r="S104" s="37"/>
      <c r="T104" s="37"/>
      <c r="U104" s="37"/>
      <c r="V104" s="37"/>
      <c r="W104" s="37"/>
      <c r="X104" s="37"/>
      <c r="Y104" s="37"/>
      <c r="Z104" s="31"/>
      <c r="AA104" s="90" t="s">
        <v>186</v>
      </c>
      <c r="AB104" s="90"/>
      <c r="AC104" s="37"/>
      <c r="AD104" s="31" t="s">
        <v>252</v>
      </c>
      <c r="AE104" s="37"/>
      <c r="AF104" s="31"/>
      <c r="AG104" s="31"/>
      <c r="AH104" s="31"/>
      <c r="AI104" s="31"/>
      <c r="AJ104" s="31"/>
      <c r="AK104" s="31"/>
      <c r="AL104" s="31"/>
      <c r="AM104" s="31"/>
      <c r="AN104" s="31"/>
      <c r="AO104" s="37"/>
      <c r="AP104" s="31"/>
      <c r="AQ104" s="31"/>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hidden="1">
      <c r="A105" s="266"/>
      <c r="B105" s="266"/>
      <c r="C105" s="37"/>
      <c r="D105" s="99"/>
      <c r="E105" s="31"/>
      <c r="F105" s="90" t="s">
        <v>186</v>
      </c>
      <c r="G105" s="31"/>
      <c r="H105" s="37"/>
      <c r="I105" s="31" t="s">
        <v>253</v>
      </c>
      <c r="J105" s="31"/>
      <c r="K105" s="31"/>
      <c r="L105" s="37"/>
      <c r="M105" s="37"/>
      <c r="N105" s="37"/>
      <c r="O105" s="37"/>
      <c r="P105" s="37"/>
      <c r="Q105" s="37"/>
      <c r="R105" s="31"/>
      <c r="S105" s="37"/>
      <c r="T105" s="37"/>
      <c r="U105" s="37"/>
      <c r="V105" s="37"/>
      <c r="W105" s="37"/>
      <c r="X105" s="37"/>
      <c r="Y105" s="37"/>
      <c r="Z105" s="31"/>
      <c r="AA105" s="37"/>
      <c r="AB105" s="99"/>
      <c r="AC105" s="37"/>
      <c r="AD105" s="31" t="s">
        <v>186</v>
      </c>
      <c r="AE105" s="37"/>
      <c r="AF105" s="31"/>
      <c r="AG105" s="31"/>
      <c r="AH105" s="31"/>
      <c r="AI105" s="31"/>
      <c r="AJ105" s="31"/>
      <c r="AK105" s="31"/>
      <c r="AL105" s="31"/>
      <c r="AM105" s="31"/>
      <c r="AN105" s="31"/>
      <c r="AO105" s="31"/>
      <c r="AP105" s="31"/>
      <c r="AQ105" s="31"/>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hidden="1">
      <c r="A106" s="266"/>
      <c r="B106" s="266"/>
      <c r="C106" s="37"/>
      <c r="D106" s="99"/>
      <c r="E106" s="31"/>
      <c r="F106" s="31"/>
      <c r="G106" s="31"/>
      <c r="H106" s="37"/>
      <c r="I106" s="31" t="s">
        <v>254</v>
      </c>
      <c r="J106" s="31"/>
      <c r="K106" s="31"/>
      <c r="L106" s="37"/>
      <c r="M106" s="37"/>
      <c r="N106" s="37"/>
      <c r="O106" s="37"/>
      <c r="P106" s="37"/>
      <c r="Q106" s="37"/>
      <c r="R106" s="37"/>
      <c r="S106" s="37"/>
      <c r="T106" s="37"/>
      <c r="U106" s="37"/>
      <c r="V106" s="37"/>
      <c r="W106" s="37"/>
      <c r="X106" s="37"/>
      <c r="Y106" s="37"/>
      <c r="Z106" s="31"/>
      <c r="AA106" s="37"/>
      <c r="AB106" s="37"/>
      <c r="AC106" s="37"/>
      <c r="AD106" s="90"/>
      <c r="AE106" s="37"/>
      <c r="AF106" s="31"/>
      <c r="AG106" s="31"/>
      <c r="AH106" s="31"/>
      <c r="AI106" s="31"/>
      <c r="AJ106" s="31"/>
      <c r="AK106" s="31"/>
      <c r="AL106" s="31"/>
      <c r="AM106" s="31"/>
      <c r="AN106" s="31"/>
      <c r="AO106" s="31"/>
      <c r="AP106" s="31"/>
      <c r="AQ106" s="31"/>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hidden="1">
      <c r="A107" s="266"/>
      <c r="B107" s="266"/>
      <c r="C107" s="100"/>
      <c r="D107" s="37"/>
      <c r="E107" s="31"/>
      <c r="F107" s="37"/>
      <c r="G107" s="37"/>
      <c r="H107" s="37"/>
      <c r="I107" s="31" t="s">
        <v>255</v>
      </c>
      <c r="J107" s="31"/>
      <c r="K107" s="31"/>
      <c r="L107" s="37"/>
      <c r="M107" s="37"/>
      <c r="N107" s="37"/>
      <c r="O107" s="37"/>
      <c r="P107" s="37"/>
      <c r="Q107" s="37"/>
      <c r="R107" s="37"/>
      <c r="S107" s="37"/>
      <c r="T107" s="37"/>
      <c r="U107" s="37"/>
      <c r="V107" s="37"/>
      <c r="W107" s="37"/>
      <c r="X107" s="37"/>
      <c r="Y107" s="37"/>
      <c r="Z107" s="31"/>
      <c r="AA107" s="37"/>
      <c r="AB107" s="37"/>
      <c r="AC107" s="37"/>
      <c r="AD107" s="31"/>
      <c r="AE107" s="37"/>
      <c r="AF107" s="31"/>
      <c r="AG107" s="31"/>
      <c r="AH107" s="31"/>
      <c r="AI107" s="31"/>
      <c r="AJ107" s="31"/>
      <c r="AK107" s="31"/>
      <c r="AL107" s="31"/>
      <c r="AM107" s="31"/>
      <c r="AN107" s="31"/>
      <c r="AO107" s="31"/>
      <c r="AP107" s="31"/>
      <c r="AQ107" s="31"/>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hidden="1">
      <c r="A108" s="266"/>
      <c r="B108" s="266"/>
      <c r="C108" s="100"/>
      <c r="D108" s="37"/>
      <c r="E108" s="31"/>
      <c r="F108" s="37"/>
      <c r="G108" s="37"/>
      <c r="H108" s="37"/>
      <c r="I108" s="31" t="s">
        <v>256</v>
      </c>
      <c r="J108" s="31"/>
      <c r="K108" s="31"/>
      <c r="L108" s="37"/>
      <c r="M108" s="37"/>
      <c r="N108" s="37"/>
      <c r="O108" s="37"/>
      <c r="P108" s="37"/>
      <c r="Q108" s="37"/>
      <c r="R108" s="37"/>
      <c r="S108" s="37"/>
      <c r="T108" s="37"/>
      <c r="U108" s="37"/>
      <c r="V108" s="37"/>
      <c r="W108" s="37"/>
      <c r="X108" s="37"/>
      <c r="Y108" s="37"/>
      <c r="Z108" s="31"/>
      <c r="AA108" s="31"/>
      <c r="AB108" s="31"/>
      <c r="AC108" s="31"/>
      <c r="AD108" s="31"/>
      <c r="AE108" s="31"/>
      <c r="AF108" s="31"/>
      <c r="AG108" s="31"/>
      <c r="AH108" s="31"/>
      <c r="AI108" s="31"/>
      <c r="AJ108" s="31"/>
      <c r="AK108" s="31"/>
      <c r="AL108" s="31"/>
      <c r="AM108" s="31"/>
      <c r="AN108" s="31"/>
      <c r="AO108" s="31"/>
      <c r="AP108" s="31"/>
      <c r="AQ108" s="31"/>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hidden="1">
      <c r="A109" s="266"/>
      <c r="B109" s="266"/>
      <c r="C109" s="100"/>
      <c r="D109" s="37"/>
      <c r="E109" s="31"/>
      <c r="F109" s="37"/>
      <c r="G109" s="37"/>
      <c r="H109" s="37"/>
      <c r="I109" s="31" t="s">
        <v>257</v>
      </c>
      <c r="J109" s="31"/>
      <c r="K109" s="31"/>
      <c r="L109" s="37"/>
      <c r="M109" s="37"/>
      <c r="N109" s="37"/>
      <c r="O109" s="37"/>
      <c r="P109" s="99"/>
      <c r="Q109" s="37"/>
      <c r="R109" s="37"/>
      <c r="S109" s="37"/>
      <c r="T109" s="37"/>
      <c r="U109" s="37"/>
      <c r="V109" s="37"/>
      <c r="W109" s="37"/>
      <c r="X109" s="37"/>
      <c r="Y109" s="37"/>
      <c r="Z109" s="31"/>
      <c r="AA109" s="31"/>
      <c r="AB109" s="31"/>
      <c r="AC109" s="31"/>
      <c r="AD109" s="31"/>
      <c r="AE109" s="31"/>
      <c r="AF109" s="31"/>
      <c r="AG109" s="31"/>
      <c r="AH109" s="31"/>
      <c r="AI109" s="31"/>
      <c r="AJ109" s="31"/>
      <c r="AK109" s="31"/>
      <c r="AL109" s="31"/>
      <c r="AM109" s="31"/>
      <c r="AN109" s="31"/>
      <c r="AO109" s="31"/>
      <c r="AP109" s="31"/>
      <c r="AQ109" s="31"/>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hidden="1">
      <c r="A110" s="74"/>
      <c r="B110" s="75"/>
      <c r="C110" s="101"/>
      <c r="D110" s="100"/>
      <c r="E110" s="37"/>
      <c r="F110" s="37"/>
      <c r="G110" s="37"/>
      <c r="H110" s="37"/>
      <c r="I110" s="31" t="s">
        <v>258</v>
      </c>
      <c r="J110" s="37"/>
      <c r="K110" s="31"/>
      <c r="L110" s="37"/>
      <c r="M110" s="37"/>
      <c r="N110" s="37"/>
      <c r="O110" s="37"/>
      <c r="P110" s="37"/>
      <c r="Q110" s="37"/>
      <c r="R110" s="37"/>
      <c r="S110" s="37"/>
      <c r="T110" s="37"/>
      <c r="U110" s="37"/>
      <c r="V110" s="37"/>
      <c r="W110" s="37"/>
      <c r="X110" s="37"/>
      <c r="Y110" s="37"/>
      <c r="Z110" s="31"/>
      <c r="AA110" s="31"/>
      <c r="AB110" s="31"/>
      <c r="AC110" s="31"/>
      <c r="AD110" s="31"/>
      <c r="AE110" s="31"/>
      <c r="AF110" s="31"/>
      <c r="AG110" s="31"/>
      <c r="AH110" s="31"/>
      <c r="AI110" s="31"/>
      <c r="AJ110" s="31"/>
      <c r="AK110" s="31"/>
      <c r="AL110" s="31"/>
      <c r="AM110" s="31"/>
      <c r="AN110" s="31"/>
      <c r="AO110" s="31"/>
      <c r="AP110" s="31"/>
      <c r="AQ110" s="31"/>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hidden="1">
      <c r="A111" s="74"/>
      <c r="B111" s="77"/>
      <c r="C111" s="37"/>
      <c r="D111" s="37"/>
      <c r="E111" s="37"/>
      <c r="F111" s="37"/>
      <c r="G111" s="37"/>
      <c r="H111" s="37"/>
      <c r="I111" s="31"/>
      <c r="J111" s="37"/>
      <c r="K111" s="31"/>
      <c r="L111" s="37"/>
      <c r="M111" s="37"/>
      <c r="N111" s="37"/>
      <c r="O111" s="37"/>
      <c r="P111" s="37"/>
      <c r="Q111" s="37"/>
      <c r="R111" s="37"/>
      <c r="S111" s="37"/>
      <c r="T111" s="37"/>
      <c r="U111" s="37"/>
      <c r="V111" s="37"/>
      <c r="W111" s="37"/>
      <c r="X111" s="37"/>
      <c r="Y111" s="37"/>
      <c r="Z111" s="31"/>
      <c r="AA111" s="31"/>
      <c r="AB111" s="31"/>
      <c r="AC111" s="31"/>
      <c r="AD111" s="31"/>
      <c r="AE111" s="31"/>
      <c r="AF111" s="31"/>
      <c r="AG111" s="31"/>
      <c r="AH111" s="31"/>
      <c r="AI111" s="31"/>
      <c r="AJ111" s="31"/>
      <c r="AK111" s="31"/>
      <c r="AL111" s="31"/>
      <c r="AM111" s="31"/>
      <c r="AN111" s="31"/>
      <c r="AO111" s="31"/>
      <c r="AP111" s="31"/>
      <c r="AQ111" s="31"/>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hidden="1">
      <c r="A112" s="74"/>
      <c r="B112" s="77"/>
      <c r="C112" s="4"/>
      <c r="D112" s="4"/>
      <c r="E112" s="266"/>
      <c r="F112" s="4"/>
      <c r="G112" s="266"/>
      <c r="H112" s="266"/>
      <c r="I112" s="4"/>
      <c r="J112" s="711"/>
      <c r="K112" s="711"/>
      <c r="L112" s="711"/>
      <c r="M112" s="711"/>
      <c r="N112" s="711"/>
      <c r="O112" s="266"/>
      <c r="P112" s="266"/>
      <c r="Q112" s="266"/>
      <c r="R112" s="266"/>
      <c r="S112" s="266"/>
      <c r="T112" s="266"/>
      <c r="U112" s="266"/>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hidden="1">
      <c r="A113" s="74"/>
      <c r="B113" s="77"/>
      <c r="C113" s="696" t="s">
        <v>259</v>
      </c>
      <c r="D113" s="697"/>
      <c r="E113" s="697"/>
      <c r="F113" s="698"/>
      <c r="G113" s="28"/>
      <c r="H113" s="266"/>
      <c r="I113" s="4"/>
      <c r="J113" s="696" t="s">
        <v>260</v>
      </c>
      <c r="K113" s="697"/>
      <c r="L113" s="697"/>
      <c r="M113" s="698"/>
      <c r="N113" s="28"/>
      <c r="O113" s="4"/>
      <c r="P113" s="4"/>
      <c r="Q113" s="4"/>
      <c r="R113" s="4"/>
      <c r="S113" s="709" t="s">
        <v>261</v>
      </c>
      <c r="T113" s="712"/>
      <c r="U113" s="712"/>
      <c r="V113" s="712"/>
      <c r="W113" s="712"/>
      <c r="X113" s="712"/>
      <c r="Y113" s="710"/>
      <c r="Z113" s="4"/>
      <c r="AA113" s="709" t="s">
        <v>261</v>
      </c>
      <c r="AB113" s="712"/>
      <c r="AC113" s="712"/>
      <c r="AD113" s="712"/>
      <c r="AE113" s="712"/>
      <c r="AF113" s="712"/>
      <c r="AG113" s="710"/>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hidden="1">
      <c r="A114" s="74"/>
      <c r="B114" s="77"/>
      <c r="C114" s="4" t="s">
        <v>186</v>
      </c>
      <c r="D114" s="266"/>
      <c r="E114" s="266"/>
      <c r="F114" s="266"/>
      <c r="G114" s="266"/>
      <c r="H114" s="266"/>
      <c r="I114" s="266"/>
      <c r="J114" s="4"/>
      <c r="K114" s="266"/>
      <c r="L114" s="4"/>
      <c r="M114" s="266"/>
      <c r="N114" s="4"/>
      <c r="O114" s="4"/>
      <c r="P114" s="4"/>
      <c r="Q114" s="4"/>
      <c r="R114" s="4"/>
      <c r="S114" s="4"/>
      <c r="T114" s="4"/>
      <c r="U114" s="4"/>
      <c r="V114" s="4"/>
      <c r="W114" s="4"/>
      <c r="X114" s="4"/>
      <c r="Y114" s="4"/>
      <c r="Z114" s="4"/>
      <c r="AA114" s="31" t="s">
        <v>213</v>
      </c>
      <c r="AB114" s="4"/>
      <c r="AC114" s="4"/>
      <c r="AD114" s="4"/>
      <c r="AE114" s="4"/>
      <c r="AF114" s="4"/>
      <c r="AG114" s="4"/>
      <c r="AH114" s="4"/>
      <c r="AI114" s="4"/>
      <c r="AJ114" s="4"/>
      <c r="AK114" s="265" t="s">
        <v>262</v>
      </c>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4"/>
      <c r="BW114" s="4"/>
      <c r="BX114" s="4"/>
      <c r="BY114" s="4"/>
      <c r="BZ114" s="4"/>
    </row>
    <row r="115" spans="1:78" hidden="1">
      <c r="A115" s="266"/>
      <c r="B115" s="266"/>
      <c r="C115" s="266" t="s">
        <v>263</v>
      </c>
      <c r="D115" s="266"/>
      <c r="E115" s="266"/>
      <c r="F115" s="266"/>
      <c r="G115" s="266"/>
      <c r="H115" s="266"/>
      <c r="I115" s="4"/>
      <c r="J115" s="31" t="s">
        <v>186</v>
      </c>
      <c r="K115" s="4"/>
      <c r="L115" s="4"/>
      <c r="M115" s="4"/>
      <c r="N115" s="4"/>
      <c r="O115" s="4"/>
      <c r="P115" s="4"/>
      <c r="Q115" s="4"/>
      <c r="R115" s="4"/>
      <c r="S115" s="31" t="s">
        <v>264</v>
      </c>
      <c r="T115" s="4"/>
      <c r="U115" s="4"/>
      <c r="V115" s="4"/>
      <c r="W115" s="4"/>
      <c r="X115" s="4"/>
      <c r="Y115" s="4"/>
      <c r="Z115" s="4"/>
      <c r="AA115" s="31" t="s">
        <v>264</v>
      </c>
      <c r="AB115" s="4"/>
      <c r="AC115" s="4"/>
      <c r="AD115" s="4"/>
      <c r="AE115" s="4"/>
      <c r="AF115" s="4"/>
      <c r="AG115" s="4"/>
      <c r="AH115" s="4"/>
      <c r="AI115" s="4"/>
      <c r="AJ115" s="4"/>
      <c r="AK115" s="689" t="s">
        <v>265</v>
      </c>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4"/>
      <c r="BW115" s="4"/>
      <c r="BX115" s="4"/>
      <c r="BY115" s="4"/>
      <c r="BZ115" s="4"/>
    </row>
    <row r="116" spans="1:78" ht="13" hidden="1">
      <c r="A116" s="78"/>
      <c r="B116" s="266"/>
      <c r="C116" s="266" t="s">
        <v>266</v>
      </c>
      <c r="D116" s="266"/>
      <c r="E116" s="266"/>
      <c r="F116" s="266"/>
      <c r="G116" s="266"/>
      <c r="H116" s="266"/>
      <c r="I116" s="4"/>
      <c r="J116" s="37" t="s">
        <v>267</v>
      </c>
      <c r="K116" s="4"/>
      <c r="L116" s="4"/>
      <c r="M116" s="266"/>
      <c r="N116" s="4"/>
      <c r="O116" s="4"/>
      <c r="P116" s="4"/>
      <c r="Q116" s="4"/>
      <c r="R116" s="4"/>
      <c r="S116" s="31" t="s">
        <v>268</v>
      </c>
      <c r="T116" s="4"/>
      <c r="U116" s="4"/>
      <c r="V116" s="4"/>
      <c r="W116" s="4"/>
      <c r="X116" s="4"/>
      <c r="Y116" s="4"/>
      <c r="Z116" s="4"/>
      <c r="AA116" s="31" t="s">
        <v>268</v>
      </c>
      <c r="AB116" s="4"/>
      <c r="AC116" s="4"/>
      <c r="AD116" s="4"/>
      <c r="AE116" s="4"/>
      <c r="AF116" s="4"/>
      <c r="AG116" s="4"/>
      <c r="AH116" s="4"/>
      <c r="AI116" s="4"/>
      <c r="AJ116" s="4"/>
      <c r="AK116" s="708" t="s">
        <v>269</v>
      </c>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708"/>
      <c r="BI116" s="708"/>
      <c r="BJ116" s="708"/>
      <c r="BK116" s="708"/>
      <c r="BL116" s="708"/>
      <c r="BM116" s="708"/>
      <c r="BN116" s="708"/>
      <c r="BO116" s="708"/>
      <c r="BP116" s="708"/>
      <c r="BQ116" s="708"/>
      <c r="BR116" s="708"/>
      <c r="BS116" s="708"/>
      <c r="BT116" s="708"/>
      <c r="BU116" s="708"/>
      <c r="BV116" s="4"/>
      <c r="BW116" s="4"/>
      <c r="BX116" s="4"/>
      <c r="BY116" s="4"/>
      <c r="BZ116" s="4"/>
    </row>
    <row r="117" spans="1:78" hidden="1">
      <c r="A117" s="79"/>
      <c r="B117" s="80"/>
      <c r="C117" s="266" t="s">
        <v>270</v>
      </c>
      <c r="D117" s="80"/>
      <c r="E117" s="80"/>
      <c r="F117" s="266"/>
      <c r="G117" s="266"/>
      <c r="H117" s="266"/>
      <c r="I117" s="4"/>
      <c r="J117" s="37" t="s">
        <v>271</v>
      </c>
      <c r="K117" s="4"/>
      <c r="L117" s="4"/>
      <c r="M117" s="266"/>
      <c r="N117" s="4"/>
      <c r="O117" s="4"/>
      <c r="P117" s="4"/>
      <c r="Q117" s="4"/>
      <c r="R117" s="4"/>
      <c r="S117" s="31" t="s">
        <v>272</v>
      </c>
      <c r="T117" s="4"/>
      <c r="U117" s="4"/>
      <c r="V117" s="4"/>
      <c r="W117" s="4"/>
      <c r="X117" s="4"/>
      <c r="Y117" s="4"/>
      <c r="Z117" s="4"/>
      <c r="AA117" s="31" t="s">
        <v>272</v>
      </c>
      <c r="AB117" s="4"/>
      <c r="AC117" s="4"/>
      <c r="AD117" s="4"/>
      <c r="AE117" s="4"/>
      <c r="AF117" s="4"/>
      <c r="AG117" s="4"/>
      <c r="AH117" s="4"/>
      <c r="AI117" s="4"/>
      <c r="AJ117" s="4"/>
      <c r="AK117" s="708" t="s">
        <v>273</v>
      </c>
      <c r="AL117" s="708"/>
      <c r="AM117" s="708"/>
      <c r="AN117" s="708"/>
      <c r="AO117" s="708"/>
      <c r="AP117" s="708"/>
      <c r="AQ117" s="708"/>
      <c r="AR117" s="708"/>
      <c r="AS117" s="708"/>
      <c r="AT117" s="708"/>
      <c r="AU117" s="708"/>
      <c r="AV117" s="708"/>
      <c r="AW117" s="708"/>
      <c r="AX117" s="708"/>
      <c r="AY117" s="708"/>
      <c r="AZ117" s="708"/>
      <c r="BA117" s="708"/>
      <c r="BB117" s="708"/>
      <c r="BC117" s="708"/>
      <c r="BD117" s="708"/>
      <c r="BE117" s="708"/>
      <c r="BF117" s="708"/>
      <c r="BG117" s="708"/>
      <c r="BH117" s="708"/>
      <c r="BI117" s="708"/>
      <c r="BJ117" s="708"/>
      <c r="BK117" s="708"/>
      <c r="BL117" s="708"/>
      <c r="BM117" s="708"/>
      <c r="BN117" s="708"/>
      <c r="BO117" s="708"/>
      <c r="BP117" s="708"/>
      <c r="BQ117" s="708"/>
      <c r="BR117" s="708"/>
      <c r="BS117" s="708"/>
      <c r="BT117" s="708"/>
      <c r="BU117" s="708"/>
      <c r="BV117" s="4"/>
      <c r="BW117" s="4"/>
      <c r="BX117" s="4"/>
      <c r="BY117" s="4"/>
      <c r="BZ117" s="4"/>
    </row>
    <row r="118" spans="1:78" hidden="1">
      <c r="A118" s="79"/>
      <c r="B118" s="81"/>
      <c r="C118" s="82" t="s">
        <v>274</v>
      </c>
      <c r="D118" s="80"/>
      <c r="E118" s="80"/>
      <c r="F118" s="266"/>
      <c r="G118" s="266"/>
      <c r="H118" s="266"/>
      <c r="I118" s="4"/>
      <c r="J118" s="37" t="s">
        <v>275</v>
      </c>
      <c r="K118" s="4"/>
      <c r="L118" s="4"/>
      <c r="M118" s="266"/>
      <c r="N118" s="4"/>
      <c r="O118" s="4"/>
      <c r="P118" s="4"/>
      <c r="Q118" s="4"/>
      <c r="R118" s="4"/>
      <c r="S118" s="31" t="s">
        <v>276</v>
      </c>
      <c r="T118" s="4"/>
      <c r="U118" s="4"/>
      <c r="V118" s="4"/>
      <c r="W118" s="4"/>
      <c r="X118" s="4"/>
      <c r="Y118" s="4"/>
      <c r="Z118" s="4"/>
      <c r="AA118" s="31" t="s">
        <v>276</v>
      </c>
      <c r="AB118" s="4"/>
      <c r="AC118" s="4"/>
      <c r="AD118" s="4"/>
      <c r="AE118" s="4"/>
      <c r="AF118" s="4"/>
      <c r="AG118" s="4"/>
      <c r="AH118" s="4"/>
      <c r="AI118" s="4"/>
      <c r="AJ118" s="4"/>
      <c r="AK118" s="708" t="s">
        <v>277</v>
      </c>
      <c r="AL118" s="708"/>
      <c r="AM118" s="708"/>
      <c r="AN118" s="708"/>
      <c r="AO118" s="708"/>
      <c r="AP118" s="708"/>
      <c r="AQ118" s="708"/>
      <c r="AR118" s="708"/>
      <c r="AS118" s="708"/>
      <c r="AT118" s="708"/>
      <c r="AU118" s="708"/>
      <c r="AV118" s="708"/>
      <c r="AW118" s="708"/>
      <c r="AX118" s="708"/>
      <c r="AY118" s="708"/>
      <c r="AZ118" s="708"/>
      <c r="BA118" s="708"/>
      <c r="BB118" s="708"/>
      <c r="BC118" s="708"/>
      <c r="BD118" s="708"/>
      <c r="BE118" s="708"/>
      <c r="BF118" s="708"/>
      <c r="BG118" s="708"/>
      <c r="BH118" s="708"/>
      <c r="BI118" s="708"/>
      <c r="BJ118" s="708"/>
      <c r="BK118" s="708"/>
      <c r="BL118" s="708"/>
      <c r="BM118" s="708"/>
      <c r="BN118" s="708"/>
      <c r="BO118" s="708"/>
      <c r="BP118" s="708"/>
      <c r="BQ118" s="708"/>
      <c r="BR118" s="708"/>
      <c r="BS118" s="708"/>
      <c r="BT118" s="708"/>
      <c r="BU118" s="708"/>
      <c r="BV118" s="4"/>
      <c r="BW118" s="4"/>
      <c r="BX118" s="4"/>
      <c r="BY118" s="4"/>
      <c r="BZ118" s="4"/>
    </row>
    <row r="119" spans="1:78" hidden="1">
      <c r="A119" s="79"/>
      <c r="B119" s="79"/>
      <c r="C119" s="82" t="s">
        <v>278</v>
      </c>
      <c r="D119" s="80"/>
      <c r="E119" s="80"/>
      <c r="F119" s="266"/>
      <c r="G119" s="266"/>
      <c r="H119" s="266"/>
      <c r="I119" s="4"/>
      <c r="J119" s="83" t="s">
        <v>279</v>
      </c>
      <c r="K119" s="4"/>
      <c r="L119" s="4"/>
      <c r="M119" s="82"/>
      <c r="N119" s="4"/>
      <c r="O119" s="4"/>
      <c r="P119" s="4"/>
      <c r="Q119" s="4"/>
      <c r="R119" s="4"/>
      <c r="S119" s="37" t="s">
        <v>280</v>
      </c>
      <c r="T119" s="4"/>
      <c r="U119" s="4"/>
      <c r="V119" s="4"/>
      <c r="W119" s="4"/>
      <c r="X119" s="4"/>
      <c r="Y119" s="4"/>
      <c r="Z119" s="4"/>
      <c r="AA119" s="37" t="s">
        <v>280</v>
      </c>
      <c r="AB119" s="4"/>
      <c r="AC119" s="4"/>
      <c r="AD119" s="4"/>
      <c r="AE119" s="4"/>
      <c r="AF119" s="4"/>
      <c r="AG119" s="4"/>
      <c r="AH119" s="4"/>
      <c r="AI119" s="4"/>
      <c r="AJ119" s="4"/>
      <c r="AK119" s="708" t="s">
        <v>281</v>
      </c>
      <c r="AL119" s="708"/>
      <c r="AM119" s="708"/>
      <c r="AN119" s="708"/>
      <c r="AO119" s="708"/>
      <c r="AP119" s="708"/>
      <c r="AQ119" s="708"/>
      <c r="AR119" s="708"/>
      <c r="AS119" s="708"/>
      <c r="AT119" s="708"/>
      <c r="AU119" s="708"/>
      <c r="AV119" s="708"/>
      <c r="AW119" s="708"/>
      <c r="AX119" s="708"/>
      <c r="AY119" s="708"/>
      <c r="AZ119" s="708"/>
      <c r="BA119" s="708"/>
      <c r="BB119" s="708"/>
      <c r="BC119" s="708"/>
      <c r="BD119" s="708"/>
      <c r="BE119" s="708"/>
      <c r="BF119" s="708"/>
      <c r="BG119" s="708"/>
      <c r="BH119" s="708"/>
      <c r="BI119" s="708"/>
      <c r="BJ119" s="708"/>
      <c r="BK119" s="708"/>
      <c r="BL119" s="708"/>
      <c r="BM119" s="708"/>
      <c r="BN119" s="708"/>
      <c r="BO119" s="708"/>
      <c r="BP119" s="708"/>
      <c r="BQ119" s="708"/>
      <c r="BR119" s="708"/>
      <c r="BS119" s="708"/>
      <c r="BT119" s="708"/>
      <c r="BU119" s="708"/>
      <c r="BV119" s="4"/>
      <c r="BW119" s="4"/>
      <c r="BX119" s="4"/>
      <c r="BY119" s="4"/>
      <c r="BZ119" s="4"/>
    </row>
    <row r="120" spans="1:78" hidden="1">
      <c r="A120" s="80"/>
      <c r="B120" s="266"/>
      <c r="C120" s="266"/>
      <c r="D120" s="72"/>
      <c r="E120" s="80"/>
      <c r="F120" s="266"/>
      <c r="G120" s="266"/>
      <c r="H120" s="266"/>
      <c r="I120" s="4"/>
      <c r="J120" s="266"/>
      <c r="K120" s="4"/>
      <c r="L120" s="4"/>
      <c r="M120" s="82"/>
      <c r="N120" s="4"/>
      <c r="O120" s="4"/>
      <c r="P120" s="4"/>
      <c r="Q120" s="4"/>
      <c r="R120" s="4"/>
      <c r="S120" s="31" t="s">
        <v>282</v>
      </c>
      <c r="T120" s="4"/>
      <c r="U120" s="4"/>
      <c r="V120" s="4"/>
      <c r="W120" s="4"/>
      <c r="X120" s="4"/>
      <c r="Y120" s="4"/>
      <c r="Z120" s="4"/>
      <c r="AA120" s="31" t="s">
        <v>282</v>
      </c>
      <c r="AB120" s="4"/>
      <c r="AC120" s="4"/>
      <c r="AD120" s="4"/>
      <c r="AE120" s="4"/>
      <c r="AF120" s="4"/>
      <c r="AG120" s="4"/>
      <c r="AH120" s="4"/>
      <c r="AI120" s="4"/>
      <c r="AJ120" s="4"/>
      <c r="AK120" s="708" t="s">
        <v>283</v>
      </c>
      <c r="AL120" s="708"/>
      <c r="AM120" s="708"/>
      <c r="AN120" s="708"/>
      <c r="AO120" s="708"/>
      <c r="AP120" s="708"/>
      <c r="AQ120" s="708"/>
      <c r="AR120" s="708"/>
      <c r="AS120" s="708"/>
      <c r="AT120" s="708"/>
      <c r="AU120" s="708"/>
      <c r="AV120" s="708"/>
      <c r="AW120" s="708"/>
      <c r="AX120" s="708"/>
      <c r="AY120" s="708"/>
      <c r="AZ120" s="708"/>
      <c r="BA120" s="708"/>
      <c r="BB120" s="708"/>
      <c r="BC120" s="708"/>
      <c r="BD120" s="708"/>
      <c r="BE120" s="708"/>
      <c r="BF120" s="708"/>
      <c r="BG120" s="708"/>
      <c r="BH120" s="708"/>
      <c r="BI120" s="708"/>
      <c r="BJ120" s="708"/>
      <c r="BK120" s="708"/>
      <c r="BL120" s="708"/>
      <c r="BM120" s="708"/>
      <c r="BN120" s="708"/>
      <c r="BO120" s="708"/>
      <c r="BP120" s="708"/>
      <c r="BQ120" s="708"/>
      <c r="BR120" s="708"/>
      <c r="BS120" s="708"/>
      <c r="BT120" s="708"/>
      <c r="BU120" s="708"/>
      <c r="BV120" s="4"/>
      <c r="BW120" s="4"/>
      <c r="BX120" s="4"/>
      <c r="BY120" s="4"/>
      <c r="BZ120" s="4"/>
    </row>
    <row r="121" spans="1:78" hidden="1">
      <c r="A121" s="80"/>
      <c r="B121" s="266"/>
      <c r="C121" s="76"/>
      <c r="D121" s="72"/>
      <c r="E121" s="80"/>
      <c r="F121" s="266"/>
      <c r="G121" s="266"/>
      <c r="H121" s="266"/>
      <c r="I121" s="4"/>
      <c r="J121" s="4"/>
      <c r="K121" s="266"/>
      <c r="L121" s="4"/>
      <c r="M121" s="82"/>
      <c r="N121" s="4"/>
      <c r="O121" s="4"/>
      <c r="P121" s="4"/>
      <c r="Q121" s="4"/>
      <c r="R121" s="4"/>
      <c r="S121" s="31" t="s">
        <v>284</v>
      </c>
      <c r="T121" s="4"/>
      <c r="U121" s="4"/>
      <c r="V121" s="4"/>
      <c r="W121" s="4"/>
      <c r="X121" s="4"/>
      <c r="Y121" s="4"/>
      <c r="Z121" s="4"/>
      <c r="AA121" s="31" t="s">
        <v>284</v>
      </c>
      <c r="AB121" s="4"/>
      <c r="AC121" s="4"/>
      <c r="AD121" s="4"/>
      <c r="AE121" s="4"/>
      <c r="AF121" s="4"/>
      <c r="AG121" s="4"/>
      <c r="AH121" s="4"/>
      <c r="AI121" s="4"/>
      <c r="AJ121" s="4"/>
      <c r="AK121" s="708" t="s">
        <v>285</v>
      </c>
      <c r="AL121" s="708"/>
      <c r="AM121" s="708"/>
      <c r="AN121" s="708"/>
      <c r="AO121" s="708"/>
      <c r="AP121" s="708"/>
      <c r="AQ121" s="708"/>
      <c r="AR121" s="708"/>
      <c r="AS121" s="708"/>
      <c r="AT121" s="708"/>
      <c r="AU121" s="708"/>
      <c r="AV121" s="708"/>
      <c r="AW121" s="708"/>
      <c r="AX121" s="708"/>
      <c r="AY121" s="708"/>
      <c r="AZ121" s="708"/>
      <c r="BA121" s="708"/>
      <c r="BB121" s="708"/>
      <c r="BC121" s="708"/>
      <c r="BD121" s="708"/>
      <c r="BE121" s="708"/>
      <c r="BF121" s="708"/>
      <c r="BG121" s="708"/>
      <c r="BH121" s="708"/>
      <c r="BI121" s="708"/>
      <c r="BJ121" s="708"/>
      <c r="BK121" s="708"/>
      <c r="BL121" s="708"/>
      <c r="BM121" s="708"/>
      <c r="BN121" s="708"/>
      <c r="BO121" s="708"/>
      <c r="BP121" s="708"/>
      <c r="BQ121" s="708"/>
      <c r="BR121" s="708"/>
      <c r="BS121" s="708"/>
      <c r="BT121" s="708"/>
      <c r="BU121" s="708"/>
      <c r="BV121" s="4"/>
      <c r="BW121" s="4"/>
      <c r="BX121" s="4"/>
      <c r="BY121" s="4"/>
      <c r="BZ121" s="4"/>
    </row>
    <row r="122" spans="1:78" hidden="1">
      <c r="A122" s="80"/>
      <c r="B122" s="76"/>
      <c r="C122" s="696" t="s">
        <v>286</v>
      </c>
      <c r="D122" s="697"/>
      <c r="E122" s="697"/>
      <c r="F122" s="698"/>
      <c r="G122" s="266"/>
      <c r="H122" s="266"/>
      <c r="I122" s="4"/>
      <c r="J122" s="4"/>
      <c r="K122" s="266"/>
      <c r="L122" s="73"/>
      <c r="M122" s="82"/>
      <c r="N122" s="4"/>
      <c r="O122" s="4"/>
      <c r="P122" s="4"/>
      <c r="Q122" s="4"/>
      <c r="R122" s="4"/>
      <c r="S122" s="31" t="s">
        <v>287</v>
      </c>
      <c r="T122" s="4"/>
      <c r="U122" s="4"/>
      <c r="V122" s="4"/>
      <c r="W122" s="4"/>
      <c r="X122" s="4"/>
      <c r="Y122" s="4"/>
      <c r="Z122" s="4"/>
      <c r="AA122" s="31" t="s">
        <v>287</v>
      </c>
      <c r="AB122" s="4"/>
      <c r="AC122" s="4"/>
      <c r="AD122" s="4"/>
      <c r="AE122" s="4"/>
      <c r="AF122" s="4"/>
      <c r="AG122" s="4"/>
      <c r="AH122" s="4"/>
      <c r="AI122" s="4"/>
      <c r="AJ122" s="4"/>
      <c r="AK122" s="708" t="s">
        <v>288</v>
      </c>
      <c r="AL122" s="708"/>
      <c r="AM122" s="708"/>
      <c r="AN122" s="708"/>
      <c r="AO122" s="708"/>
      <c r="AP122" s="708"/>
      <c r="AQ122" s="708"/>
      <c r="AR122" s="708"/>
      <c r="AS122" s="708"/>
      <c r="AT122" s="708"/>
      <c r="AU122" s="708"/>
      <c r="AV122" s="708"/>
      <c r="AW122" s="708"/>
      <c r="AX122" s="708"/>
      <c r="AY122" s="708"/>
      <c r="AZ122" s="708"/>
      <c r="BA122" s="708"/>
      <c r="BB122" s="708"/>
      <c r="BC122" s="708"/>
      <c r="BD122" s="708"/>
      <c r="BE122" s="708"/>
      <c r="BF122" s="708"/>
      <c r="BG122" s="708"/>
      <c r="BH122" s="708"/>
      <c r="BI122" s="708"/>
      <c r="BJ122" s="708"/>
      <c r="BK122" s="708"/>
      <c r="BL122" s="708"/>
      <c r="BM122" s="708"/>
      <c r="BN122" s="708"/>
      <c r="BO122" s="708"/>
      <c r="BP122" s="708"/>
      <c r="BQ122" s="708"/>
      <c r="BR122" s="708"/>
      <c r="BS122" s="708"/>
      <c r="BT122" s="708"/>
      <c r="BU122" s="708"/>
      <c r="BV122" s="4"/>
      <c r="BW122" s="4"/>
      <c r="BX122" s="4"/>
      <c r="BY122" s="4"/>
      <c r="BZ122" s="4"/>
    </row>
    <row r="123" spans="1:78" hidden="1">
      <c r="A123" s="79"/>
      <c r="B123" s="80"/>
      <c r="C123" s="80"/>
      <c r="D123" s="80"/>
      <c r="E123" s="80"/>
      <c r="F123" s="266"/>
      <c r="G123" s="266"/>
      <c r="H123" s="266"/>
      <c r="I123" s="4"/>
      <c r="J123" s="4"/>
      <c r="K123" s="266"/>
      <c r="L123" s="266"/>
      <c r="M123" s="82"/>
      <c r="N123" s="4"/>
      <c r="O123" s="4"/>
      <c r="P123" s="4"/>
      <c r="Q123" s="4"/>
      <c r="R123" s="4"/>
      <c r="S123" s="31" t="s">
        <v>289</v>
      </c>
      <c r="T123" s="4"/>
      <c r="U123" s="4"/>
      <c r="V123" s="4"/>
      <c r="W123" s="4"/>
      <c r="X123" s="4"/>
      <c r="Y123" s="4"/>
      <c r="Z123" s="4"/>
      <c r="AA123" s="31" t="s">
        <v>289</v>
      </c>
      <c r="AB123" s="4"/>
      <c r="AC123" s="4"/>
      <c r="AD123" s="4"/>
      <c r="AE123" s="4"/>
      <c r="AF123" s="4"/>
      <c r="AG123" s="4"/>
      <c r="AH123" s="4"/>
      <c r="AI123" s="4"/>
      <c r="AJ123" s="4"/>
      <c r="AK123" s="687" t="s">
        <v>290</v>
      </c>
      <c r="AL123" s="688"/>
      <c r="AM123" s="688"/>
      <c r="AN123" s="688"/>
      <c r="AO123" s="688"/>
      <c r="AP123" s="688"/>
      <c r="AQ123" s="688"/>
      <c r="AR123" s="688"/>
      <c r="AS123" s="688"/>
      <c r="AT123" s="688"/>
      <c r="AU123" s="688"/>
      <c r="AV123" s="688"/>
      <c r="AW123" s="688"/>
      <c r="AX123" s="688"/>
      <c r="AY123" s="688"/>
      <c r="AZ123" s="688"/>
      <c r="BA123" s="688"/>
      <c r="BB123" s="688"/>
      <c r="BC123" s="688"/>
      <c r="BD123" s="688"/>
      <c r="BE123" s="688"/>
      <c r="BF123" s="688"/>
      <c r="BG123" s="688"/>
      <c r="BH123" s="688"/>
      <c r="BI123" s="688"/>
      <c r="BJ123" s="688"/>
      <c r="BK123" s="688"/>
      <c r="BL123" s="688"/>
      <c r="BM123" s="688"/>
      <c r="BN123" s="688"/>
      <c r="BO123" s="688"/>
      <c r="BP123" s="688"/>
      <c r="BQ123" s="688"/>
      <c r="BR123" s="688"/>
      <c r="BS123" s="688"/>
      <c r="BT123" s="688"/>
      <c r="BU123" s="688"/>
      <c r="BV123" s="4"/>
      <c r="BW123" s="4"/>
      <c r="BX123" s="4"/>
      <c r="BY123" s="4"/>
      <c r="BZ123" s="4"/>
    </row>
    <row r="124" spans="1:78" hidden="1">
      <c r="A124" s="79"/>
      <c r="B124" s="80"/>
      <c r="C124" s="4" t="s">
        <v>186</v>
      </c>
      <c r="D124" s="80"/>
      <c r="E124" s="80"/>
      <c r="F124" s="266"/>
      <c r="G124" s="266"/>
      <c r="H124" s="266"/>
      <c r="I124" s="4"/>
      <c r="J124" s="4"/>
      <c r="K124" s="266"/>
      <c r="L124" s="266"/>
      <c r="M124" s="82"/>
      <c r="N124" s="4"/>
      <c r="O124" s="4"/>
      <c r="P124" s="4"/>
      <c r="Q124" s="4"/>
      <c r="R124" s="4"/>
      <c r="S124" s="31" t="s">
        <v>291</v>
      </c>
      <c r="T124" s="4"/>
      <c r="U124" s="4"/>
      <c r="V124" s="4"/>
      <c r="W124" s="4"/>
      <c r="X124" s="4"/>
      <c r="Y124" s="4"/>
      <c r="Z124" s="4"/>
      <c r="AA124" s="31" t="s">
        <v>291</v>
      </c>
      <c r="AB124" s="4"/>
      <c r="AC124" s="4"/>
      <c r="AD124" s="4"/>
      <c r="AE124" s="4"/>
      <c r="AF124" s="4"/>
      <c r="AG124" s="4"/>
      <c r="AH124" s="4"/>
      <c r="AI124" s="4"/>
      <c r="AJ124" s="4"/>
      <c r="AK124" s="687" t="s">
        <v>292</v>
      </c>
      <c r="AL124" s="688"/>
      <c r="AM124" s="688"/>
      <c r="AN124" s="688"/>
      <c r="AO124" s="688"/>
      <c r="AP124" s="688"/>
      <c r="AQ124" s="688"/>
      <c r="AR124" s="688"/>
      <c r="AS124" s="688"/>
      <c r="AT124" s="688"/>
      <c r="AU124" s="688"/>
      <c r="AV124" s="688"/>
      <c r="AW124" s="688"/>
      <c r="AX124" s="688"/>
      <c r="AY124" s="688"/>
      <c r="AZ124" s="688"/>
      <c r="BA124" s="688"/>
      <c r="BB124" s="688"/>
      <c r="BC124" s="688"/>
      <c r="BD124" s="688"/>
      <c r="BE124" s="688"/>
      <c r="BF124" s="688"/>
      <c r="BG124" s="688"/>
      <c r="BH124" s="688"/>
      <c r="BI124" s="688"/>
      <c r="BJ124" s="688"/>
      <c r="BK124" s="688"/>
      <c r="BL124" s="688"/>
      <c r="BM124" s="688"/>
      <c r="BN124" s="688"/>
      <c r="BO124" s="688"/>
      <c r="BP124" s="688"/>
      <c r="BQ124" s="688"/>
      <c r="BR124" s="688"/>
      <c r="BS124" s="688"/>
      <c r="BT124" s="688"/>
      <c r="BU124" s="688"/>
      <c r="BV124" s="4"/>
      <c r="BW124" s="4"/>
      <c r="BX124" s="4"/>
      <c r="BY124" s="4"/>
      <c r="BZ124" s="4"/>
    </row>
    <row r="125" spans="1:78" hidden="1">
      <c r="A125" s="79"/>
      <c r="B125" s="80"/>
      <c r="C125" s="58" t="s">
        <v>293</v>
      </c>
      <c r="D125" s="80"/>
      <c r="E125" s="80"/>
      <c r="F125" s="266"/>
      <c r="G125" s="266"/>
      <c r="H125" s="266"/>
      <c r="I125" s="4"/>
      <c r="J125" s="4"/>
      <c r="K125" s="266"/>
      <c r="L125" s="266"/>
      <c r="M125" s="82"/>
      <c r="N125" s="4"/>
      <c r="O125" s="4"/>
      <c r="P125" s="4"/>
      <c r="Q125" s="4"/>
      <c r="R125" s="4"/>
      <c r="S125" s="31" t="s">
        <v>294</v>
      </c>
      <c r="T125" s="4"/>
      <c r="U125" s="4"/>
      <c r="V125" s="4"/>
      <c r="W125" s="4"/>
      <c r="X125" s="4"/>
      <c r="Y125" s="4"/>
      <c r="Z125" s="4"/>
      <c r="AA125" s="31" t="s">
        <v>294</v>
      </c>
      <c r="AB125" s="4"/>
      <c r="AC125" s="4"/>
      <c r="AD125" s="4"/>
      <c r="AE125" s="4"/>
      <c r="AF125" s="4"/>
      <c r="AG125" s="4"/>
      <c r="AH125" s="4"/>
      <c r="AI125" s="4"/>
      <c r="AJ125" s="4"/>
      <c r="AK125" s="688" t="s">
        <v>295</v>
      </c>
      <c r="AL125" s="688"/>
      <c r="AM125" s="688"/>
      <c r="AN125" s="688"/>
      <c r="AO125" s="688"/>
      <c r="AP125" s="688"/>
      <c r="AQ125" s="688"/>
      <c r="AR125" s="688"/>
      <c r="AS125" s="688"/>
      <c r="AT125" s="688"/>
      <c r="AU125" s="688"/>
      <c r="AV125" s="688"/>
      <c r="AW125" s="688"/>
      <c r="AX125" s="688"/>
      <c r="AY125" s="688"/>
      <c r="AZ125" s="688"/>
      <c r="BA125" s="688"/>
      <c r="BB125" s="688"/>
      <c r="BC125" s="688"/>
      <c r="BD125" s="688"/>
      <c r="BE125" s="688"/>
      <c r="BF125" s="688"/>
      <c r="BG125" s="688"/>
      <c r="BH125" s="688"/>
      <c r="BI125" s="688"/>
      <c r="BJ125" s="688"/>
      <c r="BK125" s="688"/>
      <c r="BL125" s="688"/>
      <c r="BM125" s="688"/>
      <c r="BN125" s="688"/>
      <c r="BO125" s="688"/>
      <c r="BP125" s="688"/>
      <c r="BQ125" s="688"/>
      <c r="BR125" s="688"/>
      <c r="BS125" s="688"/>
      <c r="BT125" s="688"/>
      <c r="BU125" s="688"/>
      <c r="BV125" s="4"/>
      <c r="BW125" s="4"/>
      <c r="BX125" s="4"/>
      <c r="BY125" s="4"/>
      <c r="BZ125" s="4"/>
    </row>
    <row r="126" spans="1:78" hidden="1">
      <c r="A126" s="79"/>
      <c r="B126" s="79"/>
      <c r="C126" s="58" t="s">
        <v>296</v>
      </c>
      <c r="D126" s="80"/>
      <c r="E126" s="80"/>
      <c r="F126" s="266"/>
      <c r="G126" s="266"/>
      <c r="H126" s="266"/>
      <c r="I126" s="4"/>
      <c r="J126" s="4"/>
      <c r="K126" s="266"/>
      <c r="L126" s="266"/>
      <c r="M126" s="82"/>
      <c r="N126" s="4"/>
      <c r="O126" s="4"/>
      <c r="P126" s="4"/>
      <c r="Q126" s="4"/>
      <c r="R126" s="4"/>
      <c r="S126" s="31" t="s">
        <v>297</v>
      </c>
      <c r="T126" s="4"/>
      <c r="U126" s="4"/>
      <c r="V126" s="4"/>
      <c r="W126" s="4"/>
      <c r="X126" s="4"/>
      <c r="Y126" s="4"/>
      <c r="Z126" s="4"/>
      <c r="AA126" s="31" t="s">
        <v>297</v>
      </c>
      <c r="AB126" s="4"/>
      <c r="AC126" s="4"/>
      <c r="AD126" s="4"/>
      <c r="AE126" s="4"/>
      <c r="AF126" s="4"/>
      <c r="AG126" s="4"/>
      <c r="AH126" s="4"/>
      <c r="AI126" s="4"/>
      <c r="AJ126" s="4"/>
      <c r="AK126" s="688" t="s">
        <v>298</v>
      </c>
      <c r="AL126" s="688"/>
      <c r="AM126" s="688"/>
      <c r="AN126" s="688"/>
      <c r="AO126" s="688"/>
      <c r="AP126" s="688"/>
      <c r="AQ126" s="688"/>
      <c r="AR126" s="688"/>
      <c r="AS126" s="688"/>
      <c r="AT126" s="688"/>
      <c r="AU126" s="688"/>
      <c r="AV126" s="688"/>
      <c r="AW126" s="688"/>
      <c r="AX126" s="688"/>
      <c r="AY126" s="688"/>
      <c r="AZ126" s="688"/>
      <c r="BA126" s="688"/>
      <c r="BB126" s="688"/>
      <c r="BC126" s="688"/>
      <c r="BD126" s="688"/>
      <c r="BE126" s="688"/>
      <c r="BF126" s="688"/>
      <c r="BG126" s="688"/>
      <c r="BH126" s="688"/>
      <c r="BI126" s="688"/>
      <c r="BJ126" s="688"/>
      <c r="BK126" s="688"/>
      <c r="BL126" s="688"/>
      <c r="BM126" s="688"/>
      <c r="BN126" s="688"/>
      <c r="BO126" s="688"/>
      <c r="BP126" s="688"/>
      <c r="BQ126" s="688"/>
      <c r="BR126" s="688"/>
      <c r="BS126" s="688"/>
      <c r="BT126" s="688"/>
      <c r="BU126" s="688"/>
      <c r="BV126" s="4"/>
      <c r="BW126" s="4"/>
      <c r="BX126" s="4"/>
      <c r="BY126" s="4"/>
      <c r="BZ126" s="4"/>
    </row>
    <row r="127" spans="1:78" hidden="1">
      <c r="A127" s="266"/>
      <c r="B127" s="266"/>
      <c r="C127" s="70"/>
      <c r="D127" s="72"/>
      <c r="E127" s="266"/>
      <c r="F127" s="266"/>
      <c r="G127" s="266"/>
      <c r="H127" s="266"/>
      <c r="I127" s="4"/>
      <c r="J127" s="4"/>
      <c r="K127" s="266"/>
      <c r="L127" s="266"/>
      <c r="M127" s="4"/>
      <c r="N127" s="4"/>
      <c r="O127" s="4"/>
      <c r="P127" s="4"/>
      <c r="Q127" s="4"/>
      <c r="R127" s="4"/>
      <c r="S127" s="31" t="s">
        <v>299</v>
      </c>
      <c r="T127" s="4"/>
      <c r="U127" s="4"/>
      <c r="V127" s="4"/>
      <c r="W127" s="4"/>
      <c r="X127" s="4"/>
      <c r="Y127" s="4"/>
      <c r="Z127" s="4"/>
      <c r="AA127" s="31" t="s">
        <v>299</v>
      </c>
      <c r="AB127" s="4"/>
      <c r="AC127" s="4"/>
      <c r="AD127" s="4"/>
      <c r="AE127" s="4"/>
      <c r="AF127" s="4"/>
      <c r="AG127" s="4"/>
      <c r="AH127" s="4"/>
      <c r="AI127" s="4"/>
      <c r="AJ127" s="4"/>
      <c r="AK127" s="688" t="s">
        <v>300</v>
      </c>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4"/>
      <c r="BW127" s="4"/>
      <c r="BX127" s="4"/>
      <c r="BY127" s="4"/>
      <c r="BZ127" s="4"/>
    </row>
    <row r="128" spans="1:78" hidden="1">
      <c r="A128" s="266"/>
      <c r="B128" s="76"/>
      <c r="C128" s="72"/>
      <c r="D128" s="266"/>
      <c r="E128" s="266"/>
      <c r="F128" s="266"/>
      <c r="G128" s="266"/>
      <c r="H128" s="266"/>
      <c r="I128" s="4"/>
      <c r="J128" s="4"/>
      <c r="K128" s="266"/>
      <c r="L128" s="266"/>
      <c r="M128" s="4"/>
      <c r="N128" s="4"/>
      <c r="O128" s="4"/>
      <c r="P128" s="4"/>
      <c r="Q128" s="4"/>
      <c r="R128" s="4"/>
      <c r="S128" s="31" t="s">
        <v>301</v>
      </c>
      <c r="T128" s="4"/>
      <c r="U128" s="4"/>
      <c r="V128" s="4"/>
      <c r="W128" s="4"/>
      <c r="X128" s="4"/>
      <c r="Y128" s="4"/>
      <c r="Z128" s="4"/>
      <c r="AA128" s="31" t="s">
        <v>301</v>
      </c>
      <c r="AB128" s="4"/>
      <c r="AC128" s="4"/>
      <c r="AD128" s="4"/>
      <c r="AE128" s="4"/>
      <c r="AF128" s="4"/>
      <c r="AG128" s="4"/>
      <c r="AH128" s="4"/>
      <c r="AI128" s="4"/>
      <c r="AJ128" s="4"/>
      <c r="AK128" s="688" t="s">
        <v>302</v>
      </c>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4"/>
      <c r="BW128" s="4"/>
      <c r="BX128" s="4"/>
      <c r="BY128" s="4"/>
      <c r="BZ128" s="4"/>
    </row>
    <row r="129" spans="1:78" hidden="1">
      <c r="A129" s="266"/>
      <c r="B129" s="266"/>
      <c r="C129" s="696" t="s">
        <v>303</v>
      </c>
      <c r="D129" s="697"/>
      <c r="E129" s="697"/>
      <c r="F129" s="697"/>
      <c r="G129" s="697"/>
      <c r="H129" s="697"/>
      <c r="I129" s="697"/>
      <c r="J129" s="698"/>
      <c r="K129" s="266"/>
      <c r="L129" s="266"/>
      <c r="M129" s="4"/>
      <c r="N129" s="4"/>
      <c r="O129" s="4"/>
      <c r="P129" s="4"/>
      <c r="Q129" s="4"/>
      <c r="R129" s="4"/>
      <c r="S129" s="31" t="s">
        <v>304</v>
      </c>
      <c r="T129" s="4"/>
      <c r="U129" s="4"/>
      <c r="V129" s="4"/>
      <c r="W129" s="4"/>
      <c r="X129" s="4"/>
      <c r="Y129" s="4"/>
      <c r="Z129" s="4"/>
      <c r="AA129" s="31" t="s">
        <v>304</v>
      </c>
      <c r="AB129" s="4"/>
      <c r="AC129" s="4"/>
      <c r="AD129" s="4"/>
      <c r="AE129" s="4"/>
      <c r="AF129" s="4"/>
      <c r="AG129" s="4"/>
      <c r="AH129" s="4"/>
      <c r="AI129" s="4"/>
      <c r="AJ129" s="4"/>
      <c r="AK129" s="688" t="s">
        <v>305</v>
      </c>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4"/>
      <c r="BW129" s="4"/>
      <c r="BX129" s="4"/>
      <c r="BY129" s="4"/>
      <c r="BZ129" s="4"/>
    </row>
    <row r="130" spans="1:78" hidden="1">
      <c r="A130" s="266"/>
      <c r="B130" s="266"/>
      <c r="C130" s="4"/>
      <c r="D130" s="4"/>
      <c r="E130" s="266"/>
      <c r="F130" s="4"/>
      <c r="G130" s="4"/>
      <c r="H130" s="4"/>
      <c r="I130" s="4"/>
      <c r="J130" s="4"/>
      <c r="K130" s="266"/>
      <c r="L130" s="266"/>
      <c r="M130" s="4"/>
      <c r="N130" s="4"/>
      <c r="O130" s="4"/>
      <c r="P130" s="4"/>
      <c r="Q130" s="4"/>
      <c r="R130" s="4"/>
      <c r="S130" s="31" t="s">
        <v>306</v>
      </c>
      <c r="T130" s="4"/>
      <c r="U130" s="4"/>
      <c r="V130" s="4"/>
      <c r="W130" s="4"/>
      <c r="X130" s="4"/>
      <c r="Y130" s="4"/>
      <c r="Z130" s="4"/>
      <c r="AA130" s="31" t="s">
        <v>306</v>
      </c>
      <c r="AB130" s="4"/>
      <c r="AC130" s="4"/>
      <c r="AD130" s="4"/>
      <c r="AE130" s="4"/>
      <c r="AF130" s="4"/>
      <c r="AG130" s="4"/>
      <c r="AH130" s="4"/>
      <c r="AI130" s="4"/>
      <c r="AJ130" s="4"/>
      <c r="AK130" s="688" t="s">
        <v>307</v>
      </c>
      <c r="AL130" s="688"/>
      <c r="AM130" s="688"/>
      <c r="AN130" s="688"/>
      <c r="AO130" s="688"/>
      <c r="AP130" s="688"/>
      <c r="AQ130" s="688"/>
      <c r="AR130" s="688"/>
      <c r="AS130" s="688"/>
      <c r="AT130" s="688"/>
      <c r="AU130" s="688"/>
      <c r="AV130" s="688"/>
      <c r="AW130" s="688"/>
      <c r="AX130" s="688"/>
      <c r="AY130" s="688"/>
      <c r="AZ130" s="688"/>
      <c r="BA130" s="688"/>
      <c r="BB130" s="688"/>
      <c r="BC130" s="688"/>
      <c r="BD130" s="688"/>
      <c r="BE130" s="688"/>
      <c r="BF130" s="688"/>
      <c r="BG130" s="688"/>
      <c r="BH130" s="688"/>
      <c r="BI130" s="688"/>
      <c r="BJ130" s="688"/>
      <c r="BK130" s="688"/>
      <c r="BL130" s="688"/>
      <c r="BM130" s="688"/>
      <c r="BN130" s="688"/>
      <c r="BO130" s="688"/>
      <c r="BP130" s="688"/>
      <c r="BQ130" s="688"/>
      <c r="BR130" s="688"/>
      <c r="BS130" s="688"/>
      <c r="BT130" s="688"/>
      <c r="BU130" s="688"/>
      <c r="BV130" s="4"/>
      <c r="BW130" s="4"/>
      <c r="BX130" s="4"/>
      <c r="BY130" s="4"/>
      <c r="BZ130" s="4"/>
    </row>
    <row r="131" spans="1:78" hidden="1">
      <c r="A131" s="266"/>
      <c r="B131" s="266"/>
      <c r="C131" s="4" t="s">
        <v>186</v>
      </c>
      <c r="D131" s="4"/>
      <c r="E131" s="266"/>
      <c r="F131" s="4"/>
      <c r="G131" s="4"/>
      <c r="H131" s="4"/>
      <c r="I131" s="4"/>
      <c r="J131" s="4"/>
      <c r="K131" s="266"/>
      <c r="L131" s="266"/>
      <c r="M131" s="82"/>
      <c r="N131" s="4"/>
      <c r="O131" s="4"/>
      <c r="P131" s="4"/>
      <c r="Q131" s="4"/>
      <c r="R131" s="4"/>
      <c r="S131" s="31" t="s">
        <v>308</v>
      </c>
      <c r="T131" s="4"/>
      <c r="U131" s="4"/>
      <c r="V131" s="4"/>
      <c r="W131" s="4"/>
      <c r="X131" s="4"/>
      <c r="Y131" s="4"/>
      <c r="Z131" s="4"/>
      <c r="AA131" s="31" t="s">
        <v>308</v>
      </c>
      <c r="AB131" s="4"/>
      <c r="AC131" s="4"/>
      <c r="AD131" s="4"/>
      <c r="AE131" s="4"/>
      <c r="AF131" s="4"/>
      <c r="AG131" s="4"/>
      <c r="AH131" s="4"/>
      <c r="AI131" s="4"/>
      <c r="AJ131" s="4"/>
      <c r="AK131" s="688" t="s">
        <v>309</v>
      </c>
      <c r="AL131" s="688"/>
      <c r="AM131" s="688"/>
      <c r="AN131" s="688"/>
      <c r="AO131" s="688"/>
      <c r="AP131" s="688"/>
      <c r="AQ131" s="688"/>
      <c r="AR131" s="688"/>
      <c r="AS131" s="688"/>
      <c r="AT131" s="688"/>
      <c r="AU131" s="688"/>
      <c r="AV131" s="688"/>
      <c r="AW131" s="688"/>
      <c r="AX131" s="688"/>
      <c r="AY131" s="688"/>
      <c r="AZ131" s="688"/>
      <c r="BA131" s="688"/>
      <c r="BB131" s="688"/>
      <c r="BC131" s="688"/>
      <c r="BD131" s="688"/>
      <c r="BE131" s="688"/>
      <c r="BF131" s="688"/>
      <c r="BG131" s="688"/>
      <c r="BH131" s="688"/>
      <c r="BI131" s="688"/>
      <c r="BJ131" s="688"/>
      <c r="BK131" s="688"/>
      <c r="BL131" s="688"/>
      <c r="BM131" s="688"/>
      <c r="BN131" s="688"/>
      <c r="BO131" s="688"/>
      <c r="BP131" s="688"/>
      <c r="BQ131" s="688"/>
      <c r="BR131" s="688"/>
      <c r="BS131" s="688"/>
      <c r="BT131" s="688"/>
      <c r="BU131" s="688"/>
      <c r="BV131" s="4"/>
      <c r="BW131" s="4"/>
      <c r="BX131" s="4"/>
      <c r="BY131" s="4"/>
      <c r="BZ131" s="4"/>
    </row>
    <row r="132" spans="1:78" hidden="1">
      <c r="A132" s="266"/>
      <c r="B132" s="266"/>
      <c r="C132" s="4" t="s">
        <v>310</v>
      </c>
      <c r="D132" s="4"/>
      <c r="E132" s="266"/>
      <c r="F132" s="4"/>
      <c r="G132" s="4"/>
      <c r="H132" s="4"/>
      <c r="I132" s="4"/>
      <c r="J132" s="4"/>
      <c r="K132" s="266"/>
      <c r="L132" s="266"/>
      <c r="M132" s="82"/>
      <c r="N132" s="4"/>
      <c r="O132" s="4"/>
      <c r="P132" s="4"/>
      <c r="Q132" s="4"/>
      <c r="R132" s="4"/>
      <c r="S132" s="31" t="s">
        <v>311</v>
      </c>
      <c r="T132" s="4"/>
      <c r="U132" s="4"/>
      <c r="V132" s="4"/>
      <c r="W132" s="4"/>
      <c r="X132" s="4"/>
      <c r="Y132" s="4"/>
      <c r="Z132" s="4"/>
      <c r="AA132" s="31" t="s">
        <v>311</v>
      </c>
      <c r="AB132" s="4"/>
      <c r="AC132" s="4"/>
      <c r="AD132" s="4"/>
      <c r="AE132" s="4"/>
      <c r="AF132" s="4"/>
      <c r="AG132" s="4"/>
      <c r="AH132" s="4"/>
      <c r="AI132" s="4"/>
      <c r="AJ132" s="4"/>
      <c r="AK132" s="688" t="s">
        <v>312</v>
      </c>
      <c r="AL132" s="688"/>
      <c r="AM132" s="688"/>
      <c r="AN132" s="688"/>
      <c r="AO132" s="688"/>
      <c r="AP132" s="688"/>
      <c r="AQ132" s="688"/>
      <c r="AR132" s="688"/>
      <c r="AS132" s="688"/>
      <c r="AT132" s="688"/>
      <c r="AU132" s="688"/>
      <c r="AV132" s="688"/>
      <c r="AW132" s="688"/>
      <c r="AX132" s="688"/>
      <c r="AY132" s="688"/>
      <c r="AZ132" s="688"/>
      <c r="BA132" s="688"/>
      <c r="BB132" s="688"/>
      <c r="BC132" s="688"/>
      <c r="BD132" s="688"/>
      <c r="BE132" s="688"/>
      <c r="BF132" s="688"/>
      <c r="BG132" s="688"/>
      <c r="BH132" s="688"/>
      <c r="BI132" s="688"/>
      <c r="BJ132" s="688"/>
      <c r="BK132" s="688"/>
      <c r="BL132" s="688"/>
      <c r="BM132" s="688"/>
      <c r="BN132" s="688"/>
      <c r="BO132" s="688"/>
      <c r="BP132" s="688"/>
      <c r="BQ132" s="688"/>
      <c r="BR132" s="688"/>
      <c r="BS132" s="688"/>
      <c r="BT132" s="688"/>
      <c r="BU132" s="688"/>
      <c r="BV132" s="4"/>
      <c r="BW132" s="4"/>
      <c r="BX132" s="4"/>
      <c r="BY132" s="4"/>
      <c r="BZ132" s="4"/>
    </row>
    <row r="133" spans="1:78" ht="13" hidden="1">
      <c r="A133" s="84"/>
      <c r="B133" s="266"/>
      <c r="C133" s="4" t="s">
        <v>313</v>
      </c>
      <c r="D133" s="4"/>
      <c r="E133" s="266"/>
      <c r="F133" s="4"/>
      <c r="G133" s="4"/>
      <c r="H133" s="4"/>
      <c r="I133" s="4"/>
      <c r="J133" s="4"/>
      <c r="K133" s="266"/>
      <c r="L133" s="266"/>
      <c r="M133" s="82"/>
      <c r="N133" s="4"/>
      <c r="O133" s="4"/>
      <c r="P133" s="4"/>
      <c r="Q133" s="4"/>
      <c r="R133" s="4"/>
      <c r="S133" s="31" t="s">
        <v>314</v>
      </c>
      <c r="T133" s="4"/>
      <c r="U133" s="4"/>
      <c r="V133" s="4"/>
      <c r="W133" s="4"/>
      <c r="X133" s="4"/>
      <c r="Y133" s="4"/>
      <c r="Z133" s="4"/>
      <c r="AA133" s="31" t="s">
        <v>314</v>
      </c>
      <c r="AB133" s="4"/>
      <c r="AC133" s="4"/>
      <c r="AD133" s="4"/>
      <c r="AE133" s="4"/>
      <c r="AF133" s="4"/>
      <c r="AG133" s="4"/>
      <c r="AH133" s="4"/>
      <c r="AI133" s="4"/>
      <c r="AJ133" s="4"/>
      <c r="AK133" s="688" t="s">
        <v>315</v>
      </c>
      <c r="AL133" s="688"/>
      <c r="AM133" s="688"/>
      <c r="AN133" s="688"/>
      <c r="AO133" s="688"/>
      <c r="AP133" s="688"/>
      <c r="AQ133" s="688"/>
      <c r="AR133" s="688"/>
      <c r="AS133" s="688"/>
      <c r="AT133" s="688"/>
      <c r="AU133" s="688"/>
      <c r="AV133" s="688"/>
      <c r="AW133" s="688"/>
      <c r="AX133" s="688"/>
      <c r="AY133" s="688"/>
      <c r="AZ133" s="688"/>
      <c r="BA133" s="688"/>
      <c r="BB133" s="688"/>
      <c r="BC133" s="688"/>
      <c r="BD133" s="688"/>
      <c r="BE133" s="688"/>
      <c r="BF133" s="688"/>
      <c r="BG133" s="688"/>
      <c r="BH133" s="688"/>
      <c r="BI133" s="688"/>
      <c r="BJ133" s="688"/>
      <c r="BK133" s="688"/>
      <c r="BL133" s="688"/>
      <c r="BM133" s="688"/>
      <c r="BN133" s="688"/>
      <c r="BO133" s="688"/>
      <c r="BP133" s="688"/>
      <c r="BQ133" s="688"/>
      <c r="BR133" s="688"/>
      <c r="BS133" s="688"/>
      <c r="BT133" s="688"/>
      <c r="BU133" s="688"/>
      <c r="BV133" s="4"/>
      <c r="BW133" s="4"/>
      <c r="BX133" s="4"/>
      <c r="BY133" s="4"/>
      <c r="BZ133" s="4"/>
    </row>
    <row r="134" spans="1:78" ht="13" hidden="1">
      <c r="A134" s="84"/>
      <c r="B134" s="266"/>
      <c r="C134" s="4" t="s">
        <v>316</v>
      </c>
      <c r="D134" s="4"/>
      <c r="E134" s="266"/>
      <c r="F134" s="4"/>
      <c r="G134" s="4"/>
      <c r="H134" s="4"/>
      <c r="I134" s="4"/>
      <c r="J134" s="4"/>
      <c r="K134" s="266"/>
      <c r="L134" s="266"/>
      <c r="M134" s="82"/>
      <c r="N134" s="4"/>
      <c r="O134" s="4"/>
      <c r="P134" s="4"/>
      <c r="Q134" s="4"/>
      <c r="R134" s="4"/>
      <c r="S134" s="31" t="s">
        <v>317</v>
      </c>
      <c r="T134" s="4"/>
      <c r="U134" s="4"/>
      <c r="V134" s="4"/>
      <c r="W134" s="4"/>
      <c r="X134" s="4"/>
      <c r="Y134" s="4"/>
      <c r="Z134" s="4"/>
      <c r="AA134" s="31" t="s">
        <v>317</v>
      </c>
      <c r="AB134" s="4"/>
      <c r="AC134" s="4"/>
      <c r="AD134" s="4"/>
      <c r="AE134" s="4"/>
      <c r="AF134" s="4"/>
      <c r="AG134" s="4"/>
      <c r="AH134" s="4"/>
      <c r="AI134" s="4"/>
      <c r="AJ134" s="4"/>
      <c r="AK134" s="688" t="s">
        <v>318</v>
      </c>
      <c r="AL134" s="688"/>
      <c r="AM134" s="688"/>
      <c r="AN134" s="688"/>
      <c r="AO134" s="688"/>
      <c r="AP134" s="688"/>
      <c r="AQ134" s="688"/>
      <c r="AR134" s="688"/>
      <c r="AS134" s="688"/>
      <c r="AT134" s="688"/>
      <c r="AU134" s="688"/>
      <c r="AV134" s="688"/>
      <c r="AW134" s="688"/>
      <c r="AX134" s="688"/>
      <c r="AY134" s="688"/>
      <c r="AZ134" s="688"/>
      <c r="BA134" s="688"/>
      <c r="BB134" s="688"/>
      <c r="BC134" s="688"/>
      <c r="BD134" s="688"/>
      <c r="BE134" s="688"/>
      <c r="BF134" s="688"/>
      <c r="BG134" s="688"/>
      <c r="BH134" s="688"/>
      <c r="BI134" s="688"/>
      <c r="BJ134" s="688"/>
      <c r="BK134" s="688"/>
      <c r="BL134" s="688"/>
      <c r="BM134" s="688"/>
      <c r="BN134" s="688"/>
      <c r="BO134" s="688"/>
      <c r="BP134" s="688"/>
      <c r="BQ134" s="688"/>
      <c r="BR134" s="688"/>
      <c r="BS134" s="688"/>
      <c r="BT134" s="688"/>
      <c r="BU134" s="688"/>
      <c r="BV134" s="4"/>
      <c r="BW134" s="4"/>
      <c r="BX134" s="4"/>
      <c r="BY134" s="4"/>
      <c r="BZ134" s="4"/>
    </row>
    <row r="135" spans="1:78" ht="13" hidden="1">
      <c r="A135" s="84"/>
      <c r="B135" s="266"/>
      <c r="C135" s="4"/>
      <c r="D135" s="4"/>
      <c r="E135" s="266"/>
      <c r="F135" s="4"/>
      <c r="G135" s="4"/>
      <c r="H135" s="4"/>
      <c r="I135" s="4"/>
      <c r="J135" s="4"/>
      <c r="K135" s="266"/>
      <c r="L135" s="266"/>
      <c r="M135" s="82"/>
      <c r="N135" s="4"/>
      <c r="O135" s="4"/>
      <c r="P135" s="4"/>
      <c r="Q135" s="4"/>
      <c r="R135" s="4"/>
      <c r="S135" s="31" t="s">
        <v>319</v>
      </c>
      <c r="T135" s="4"/>
      <c r="U135" s="4"/>
      <c r="V135" s="4"/>
      <c r="W135" s="4"/>
      <c r="X135" s="4"/>
      <c r="Y135" s="4"/>
      <c r="Z135" s="4"/>
      <c r="AA135" s="31" t="s">
        <v>319</v>
      </c>
      <c r="AB135" s="4"/>
      <c r="AC135" s="4"/>
      <c r="AD135" s="4"/>
      <c r="AE135" s="4"/>
      <c r="AF135" s="4"/>
      <c r="AG135" s="4"/>
      <c r="AH135" s="4"/>
      <c r="AI135" s="4"/>
      <c r="AJ135" s="4"/>
      <c r="AK135" s="687" t="s">
        <v>320</v>
      </c>
      <c r="AL135" s="688"/>
      <c r="AM135" s="688"/>
      <c r="AN135" s="688"/>
      <c r="AO135" s="688"/>
      <c r="AP135" s="688"/>
      <c r="AQ135" s="688"/>
      <c r="AR135" s="688"/>
      <c r="AS135" s="688"/>
      <c r="AT135" s="688"/>
      <c r="AU135" s="688"/>
      <c r="AV135" s="688"/>
      <c r="AW135" s="688"/>
      <c r="AX135" s="688"/>
      <c r="AY135" s="688"/>
      <c r="AZ135" s="688"/>
      <c r="BA135" s="688"/>
      <c r="BB135" s="688"/>
      <c r="BC135" s="688"/>
      <c r="BD135" s="688"/>
      <c r="BE135" s="688"/>
      <c r="BF135" s="688"/>
      <c r="BG135" s="688"/>
      <c r="BH135" s="688"/>
      <c r="BI135" s="688"/>
      <c r="BJ135" s="688"/>
      <c r="BK135" s="688"/>
      <c r="BL135" s="688"/>
      <c r="BM135" s="688"/>
      <c r="BN135" s="688"/>
      <c r="BO135" s="688"/>
      <c r="BP135" s="688"/>
      <c r="BQ135" s="688"/>
      <c r="BR135" s="688"/>
      <c r="BS135" s="688"/>
      <c r="BT135" s="688"/>
      <c r="BU135" s="688"/>
      <c r="BV135" s="4"/>
      <c r="BW135" s="4"/>
      <c r="BX135" s="4"/>
      <c r="BY135" s="4"/>
      <c r="BZ135" s="4"/>
    </row>
    <row r="136" spans="1:78" hidden="1">
      <c r="A136" s="85"/>
      <c r="B136" s="86"/>
      <c r="C136" s="4"/>
      <c r="D136" s="4"/>
      <c r="E136" s="266"/>
      <c r="F136" s="4"/>
      <c r="G136" s="4"/>
      <c r="H136" s="4"/>
      <c r="I136" s="4"/>
      <c r="J136" s="4"/>
      <c r="K136" s="266"/>
      <c r="L136" s="266"/>
      <c r="M136" s="82"/>
      <c r="N136" s="266"/>
      <c r="O136" s="58"/>
      <c r="P136" s="4"/>
      <c r="Q136" s="4"/>
      <c r="R136" s="4"/>
      <c r="S136" s="31" t="s">
        <v>321</v>
      </c>
      <c r="T136" s="4"/>
      <c r="U136" s="4"/>
      <c r="V136" s="4"/>
      <c r="W136" s="4"/>
      <c r="X136" s="4"/>
      <c r="Y136" s="4"/>
      <c r="Z136" s="4"/>
      <c r="AA136" s="31" t="s">
        <v>321</v>
      </c>
      <c r="AB136" s="4"/>
      <c r="AC136" s="4"/>
      <c r="AD136" s="4"/>
      <c r="AE136" s="4"/>
      <c r="AF136" s="4"/>
      <c r="AG136" s="4"/>
      <c r="AH136" s="4"/>
      <c r="AI136" s="4"/>
      <c r="AJ136" s="4"/>
      <c r="AK136" s="688" t="s">
        <v>322</v>
      </c>
      <c r="AL136" s="688"/>
      <c r="AM136" s="688"/>
      <c r="AN136" s="688"/>
      <c r="AO136" s="688"/>
      <c r="AP136" s="688"/>
      <c r="AQ136" s="688"/>
      <c r="AR136" s="688"/>
      <c r="AS136" s="688"/>
      <c r="AT136" s="688"/>
      <c r="AU136" s="688"/>
      <c r="AV136" s="688"/>
      <c r="AW136" s="688"/>
      <c r="AX136" s="688"/>
      <c r="AY136" s="688"/>
      <c r="AZ136" s="688"/>
      <c r="BA136" s="688"/>
      <c r="BB136" s="688"/>
      <c r="BC136" s="688"/>
      <c r="BD136" s="688"/>
      <c r="BE136" s="688"/>
      <c r="BF136" s="688"/>
      <c r="BG136" s="688"/>
      <c r="BH136" s="688"/>
      <c r="BI136" s="688"/>
      <c r="BJ136" s="688"/>
      <c r="BK136" s="688"/>
      <c r="BL136" s="688"/>
      <c r="BM136" s="688"/>
      <c r="BN136" s="688"/>
      <c r="BO136" s="688"/>
      <c r="BP136" s="688"/>
      <c r="BQ136" s="688"/>
      <c r="BR136" s="688"/>
      <c r="BS136" s="688"/>
      <c r="BT136" s="688"/>
      <c r="BU136" s="688"/>
      <c r="BV136" s="4"/>
      <c r="BW136" s="4"/>
      <c r="BX136" s="4"/>
      <c r="BY136" s="4"/>
      <c r="BZ136" s="4"/>
    </row>
    <row r="137" spans="1:78" hidden="1">
      <c r="A137" s="266"/>
      <c r="B137" s="85"/>
      <c r="C137" s="4"/>
      <c r="D137" s="4"/>
      <c r="E137" s="266"/>
      <c r="F137" s="4"/>
      <c r="G137" s="4"/>
      <c r="H137" s="4"/>
      <c r="I137" s="4"/>
      <c r="J137" s="4"/>
      <c r="K137" s="266"/>
      <c r="L137" s="266"/>
      <c r="M137" s="82"/>
      <c r="N137" s="266"/>
      <c r="O137" s="266"/>
      <c r="P137" s="73"/>
      <c r="Q137" s="266"/>
      <c r="R137" s="266"/>
      <c r="S137" s="31" t="s">
        <v>323</v>
      </c>
      <c r="T137" s="266"/>
      <c r="U137" s="266"/>
      <c r="V137" s="4"/>
      <c r="W137" s="4"/>
      <c r="X137" s="4"/>
      <c r="Y137" s="4"/>
      <c r="Z137" s="4"/>
      <c r="AA137" s="31" t="s">
        <v>323</v>
      </c>
      <c r="AB137" s="4"/>
      <c r="AC137" s="4"/>
      <c r="AD137" s="4"/>
      <c r="AE137" s="4"/>
      <c r="AF137" s="4"/>
      <c r="AG137" s="4"/>
      <c r="AH137" s="4"/>
      <c r="AI137" s="4"/>
      <c r="AJ137" s="4"/>
      <c r="AK137" s="688" t="s">
        <v>324</v>
      </c>
      <c r="AL137" s="688"/>
      <c r="AM137" s="688"/>
      <c r="AN137" s="688"/>
      <c r="AO137" s="688"/>
      <c r="AP137" s="688"/>
      <c r="AQ137" s="688"/>
      <c r="AR137" s="688"/>
      <c r="AS137" s="688"/>
      <c r="AT137" s="688"/>
      <c r="AU137" s="688"/>
      <c r="AV137" s="688"/>
      <c r="AW137" s="688"/>
      <c r="AX137" s="688"/>
      <c r="AY137" s="688"/>
      <c r="AZ137" s="688"/>
      <c r="BA137" s="688"/>
      <c r="BB137" s="688"/>
      <c r="BC137" s="688"/>
      <c r="BD137" s="688"/>
      <c r="BE137" s="688"/>
      <c r="BF137" s="688"/>
      <c r="BG137" s="688"/>
      <c r="BH137" s="688"/>
      <c r="BI137" s="688"/>
      <c r="BJ137" s="688"/>
      <c r="BK137" s="688"/>
      <c r="BL137" s="688"/>
      <c r="BM137" s="688"/>
      <c r="BN137" s="688"/>
      <c r="BO137" s="688"/>
      <c r="BP137" s="688"/>
      <c r="BQ137" s="688"/>
      <c r="BR137" s="688"/>
      <c r="BS137" s="688"/>
      <c r="BT137" s="688"/>
      <c r="BU137" s="688"/>
      <c r="BV137" s="4"/>
      <c r="BW137" s="4"/>
      <c r="BX137" s="4"/>
      <c r="BY137" s="4"/>
      <c r="BZ137" s="4"/>
    </row>
    <row r="138" spans="1:78" hidden="1">
      <c r="A138" s="266"/>
      <c r="B138" s="266"/>
      <c r="C138" s="25"/>
      <c r="D138" s="25"/>
      <c r="E138" s="25"/>
      <c r="F138" s="25"/>
      <c r="G138" s="25"/>
      <c r="H138" s="4"/>
      <c r="I138" s="4"/>
      <c r="J138" s="4"/>
      <c r="K138" s="266"/>
      <c r="L138" s="266"/>
      <c r="M138" s="82"/>
      <c r="N138" s="266"/>
      <c r="O138" s="266"/>
      <c r="P138" s="266"/>
      <c r="Q138" s="26"/>
      <c r="R138" s="266"/>
      <c r="S138" s="31" t="s">
        <v>325</v>
      </c>
      <c r="T138" s="266"/>
      <c r="U138" s="266"/>
      <c r="V138" s="4"/>
      <c r="W138" s="4"/>
      <c r="X138" s="4"/>
      <c r="Y138" s="4"/>
      <c r="Z138" s="4"/>
      <c r="AA138" s="31" t="s">
        <v>325</v>
      </c>
      <c r="AB138" s="4"/>
      <c r="AC138" s="4"/>
      <c r="AD138" s="4"/>
      <c r="AE138" s="4"/>
      <c r="AF138" s="4"/>
      <c r="AG138" s="4"/>
      <c r="AH138" s="4"/>
      <c r="AI138" s="4"/>
      <c r="AJ138" s="4"/>
      <c r="AK138" s="688" t="s">
        <v>326</v>
      </c>
      <c r="AL138" s="688"/>
      <c r="AM138" s="688"/>
      <c r="AN138" s="688"/>
      <c r="AO138" s="688"/>
      <c r="AP138" s="688"/>
      <c r="AQ138" s="688"/>
      <c r="AR138" s="688"/>
      <c r="AS138" s="688"/>
      <c r="AT138" s="688"/>
      <c r="AU138" s="688"/>
      <c r="AV138" s="688"/>
      <c r="AW138" s="688"/>
      <c r="AX138" s="688"/>
      <c r="AY138" s="688"/>
      <c r="AZ138" s="688"/>
      <c r="BA138" s="688"/>
      <c r="BB138" s="688"/>
      <c r="BC138" s="688"/>
      <c r="BD138" s="688"/>
      <c r="BE138" s="688"/>
      <c r="BF138" s="688"/>
      <c r="BG138" s="688"/>
      <c r="BH138" s="688"/>
      <c r="BI138" s="688"/>
      <c r="BJ138" s="688"/>
      <c r="BK138" s="688"/>
      <c r="BL138" s="688"/>
      <c r="BM138" s="688"/>
      <c r="BN138" s="688"/>
      <c r="BO138" s="688"/>
      <c r="BP138" s="688"/>
      <c r="BQ138" s="688"/>
      <c r="BR138" s="688"/>
      <c r="BS138" s="688"/>
      <c r="BT138" s="688"/>
      <c r="BU138" s="688"/>
      <c r="BV138" s="4"/>
      <c r="BW138" s="4"/>
      <c r="BX138" s="4"/>
      <c r="BY138" s="4"/>
      <c r="BZ138" s="4"/>
    </row>
    <row r="139" spans="1:78" hidden="1">
      <c r="A139" s="85"/>
      <c r="B139" s="266"/>
      <c r="C139" s="696" t="s">
        <v>327</v>
      </c>
      <c r="D139" s="697"/>
      <c r="E139" s="697"/>
      <c r="F139" s="698"/>
      <c r="G139" s="4"/>
      <c r="H139" s="4"/>
      <c r="I139" s="4"/>
      <c r="J139" s="4"/>
      <c r="K139" s="266"/>
      <c r="L139" s="266"/>
      <c r="M139" s="82"/>
      <c r="N139" s="266"/>
      <c r="O139" s="266"/>
      <c r="P139" s="266"/>
      <c r="Q139" s="266"/>
      <c r="R139" s="266"/>
      <c r="S139" s="31" t="s">
        <v>328</v>
      </c>
      <c r="T139" s="266"/>
      <c r="U139" s="266"/>
      <c r="V139" s="4"/>
      <c r="W139" s="4"/>
      <c r="X139" s="4"/>
      <c r="Y139" s="4"/>
      <c r="Z139" s="4"/>
      <c r="AA139" s="31" t="s">
        <v>328</v>
      </c>
      <c r="AB139" s="4"/>
      <c r="AC139" s="4"/>
      <c r="AD139" s="4"/>
      <c r="AE139" s="4"/>
      <c r="AF139" s="4"/>
      <c r="AG139" s="4"/>
      <c r="AH139" s="4"/>
      <c r="AI139" s="4"/>
      <c r="AJ139" s="4"/>
      <c r="AK139" s="688" t="s">
        <v>329</v>
      </c>
      <c r="AL139" s="688"/>
      <c r="AM139" s="688"/>
      <c r="AN139" s="688"/>
      <c r="AO139" s="688"/>
      <c r="AP139" s="688"/>
      <c r="AQ139" s="688"/>
      <c r="AR139" s="688"/>
      <c r="AS139" s="688"/>
      <c r="AT139" s="688"/>
      <c r="AU139" s="688"/>
      <c r="AV139" s="688"/>
      <c r="AW139" s="688"/>
      <c r="AX139" s="688"/>
      <c r="AY139" s="688"/>
      <c r="AZ139" s="688"/>
      <c r="BA139" s="688"/>
      <c r="BB139" s="688"/>
      <c r="BC139" s="688"/>
      <c r="BD139" s="688"/>
      <c r="BE139" s="688"/>
      <c r="BF139" s="688"/>
      <c r="BG139" s="688"/>
      <c r="BH139" s="688"/>
      <c r="BI139" s="688"/>
      <c r="BJ139" s="688"/>
      <c r="BK139" s="688"/>
      <c r="BL139" s="688"/>
      <c r="BM139" s="688"/>
      <c r="BN139" s="688"/>
      <c r="BO139" s="688"/>
      <c r="BP139" s="688"/>
      <c r="BQ139" s="688"/>
      <c r="BR139" s="688"/>
      <c r="BS139" s="688"/>
      <c r="BT139" s="688"/>
      <c r="BU139" s="688"/>
      <c r="BV139" s="4"/>
      <c r="BW139" s="4"/>
      <c r="BX139" s="4"/>
      <c r="BY139" s="4"/>
      <c r="BZ139" s="4"/>
    </row>
    <row r="140" spans="1:78" hidden="1">
      <c r="A140" s="266"/>
      <c r="B140" s="266"/>
      <c r="C140" s="266"/>
      <c r="D140" s="266"/>
      <c r="E140" s="266"/>
      <c r="F140" s="266"/>
      <c r="G140" s="4"/>
      <c r="H140" s="266"/>
      <c r="I140" s="266"/>
      <c r="J140" s="266"/>
      <c r="K140" s="266"/>
      <c r="L140" s="266"/>
      <c r="M140" s="82"/>
      <c r="N140" s="266"/>
      <c r="O140" s="266"/>
      <c r="P140" s="266"/>
      <c r="Q140" s="266"/>
      <c r="R140" s="266"/>
      <c r="S140" s="31" t="s">
        <v>330</v>
      </c>
      <c r="T140" s="266"/>
      <c r="U140" s="266"/>
      <c r="V140" s="4"/>
      <c r="W140" s="4"/>
      <c r="X140" s="4"/>
      <c r="Y140" s="4"/>
      <c r="Z140" s="4"/>
      <c r="AA140" s="31" t="s">
        <v>330</v>
      </c>
      <c r="AB140" s="4"/>
      <c r="AC140" s="4"/>
      <c r="AD140" s="4"/>
      <c r="AE140" s="4"/>
      <c r="AF140" s="4"/>
      <c r="AG140" s="4"/>
      <c r="AH140" s="4"/>
      <c r="AI140" s="4"/>
      <c r="AJ140" s="4"/>
      <c r="AK140" s="687" t="s">
        <v>331</v>
      </c>
      <c r="AL140" s="688"/>
      <c r="AM140" s="688"/>
      <c r="AN140" s="688"/>
      <c r="AO140" s="688"/>
      <c r="AP140" s="688"/>
      <c r="AQ140" s="688"/>
      <c r="AR140" s="688"/>
      <c r="AS140" s="688"/>
      <c r="AT140" s="688"/>
      <c r="AU140" s="688"/>
      <c r="AV140" s="688"/>
      <c r="AW140" s="688"/>
      <c r="AX140" s="688"/>
      <c r="AY140" s="688"/>
      <c r="AZ140" s="688"/>
      <c r="BA140" s="688"/>
      <c r="BB140" s="688"/>
      <c r="BC140" s="688"/>
      <c r="BD140" s="688"/>
      <c r="BE140" s="688"/>
      <c r="BF140" s="688"/>
      <c r="BG140" s="688"/>
      <c r="BH140" s="688"/>
      <c r="BI140" s="688"/>
      <c r="BJ140" s="688"/>
      <c r="BK140" s="688"/>
      <c r="BL140" s="688"/>
      <c r="BM140" s="688"/>
      <c r="BN140" s="688"/>
      <c r="BO140" s="688"/>
      <c r="BP140" s="688"/>
      <c r="BQ140" s="688"/>
      <c r="BR140" s="688"/>
      <c r="BS140" s="688"/>
      <c r="BT140" s="688"/>
      <c r="BU140" s="688"/>
      <c r="BV140" s="4"/>
      <c r="BW140" s="4"/>
      <c r="BX140" s="4"/>
      <c r="BY140" s="4"/>
      <c r="BZ140" s="4"/>
    </row>
    <row r="141" spans="1:78" hidden="1">
      <c r="A141" s="266"/>
      <c r="B141" s="266"/>
      <c r="C141" s="58" t="s">
        <v>180</v>
      </c>
      <c r="D141" s="266"/>
      <c r="E141" s="58" t="s">
        <v>332</v>
      </c>
      <c r="F141" s="266"/>
      <c r="G141" s="4"/>
      <c r="H141" s="266"/>
      <c r="I141" s="266"/>
      <c r="J141" s="266"/>
      <c r="K141" s="266"/>
      <c r="L141" s="266"/>
      <c r="M141" s="82"/>
      <c r="N141" s="266"/>
      <c r="O141" s="266"/>
      <c r="P141" s="266"/>
      <c r="Q141" s="266"/>
      <c r="R141" s="266"/>
      <c r="S141" s="31" t="s">
        <v>333</v>
      </c>
      <c r="T141" s="266"/>
      <c r="U141" s="266"/>
      <c r="V141" s="4"/>
      <c r="W141" s="4"/>
      <c r="X141" s="4"/>
      <c r="Y141" s="4"/>
      <c r="Z141" s="4"/>
      <c r="AA141" s="31" t="s">
        <v>333</v>
      </c>
      <c r="AB141" s="4"/>
      <c r="AC141" s="4"/>
      <c r="AD141" s="4"/>
      <c r="AE141" s="4"/>
      <c r="AF141" s="4"/>
      <c r="AG141" s="4"/>
      <c r="AH141" s="4"/>
      <c r="AI141" s="4"/>
      <c r="AJ141" s="4"/>
      <c r="AK141" s="688" t="s">
        <v>334</v>
      </c>
      <c r="AL141" s="688"/>
      <c r="AM141" s="688"/>
      <c r="AN141" s="688"/>
      <c r="AO141" s="688"/>
      <c r="AP141" s="688"/>
      <c r="AQ141" s="688"/>
      <c r="AR141" s="688"/>
      <c r="AS141" s="688"/>
      <c r="AT141" s="688"/>
      <c r="AU141" s="688"/>
      <c r="AV141" s="688"/>
      <c r="AW141" s="688"/>
      <c r="AX141" s="688"/>
      <c r="AY141" s="688"/>
      <c r="AZ141" s="688"/>
      <c r="BA141" s="688"/>
      <c r="BB141" s="688"/>
      <c r="BC141" s="688"/>
      <c r="BD141" s="688"/>
      <c r="BE141" s="688"/>
      <c r="BF141" s="688"/>
      <c r="BG141" s="688"/>
      <c r="BH141" s="688"/>
      <c r="BI141" s="688"/>
      <c r="BJ141" s="688"/>
      <c r="BK141" s="688"/>
      <c r="BL141" s="688"/>
      <c r="BM141" s="688"/>
      <c r="BN141" s="688"/>
      <c r="BO141" s="688"/>
      <c r="BP141" s="688"/>
      <c r="BQ141" s="688"/>
      <c r="BR141" s="688"/>
      <c r="BS141" s="688"/>
      <c r="BT141" s="688"/>
      <c r="BU141" s="688"/>
      <c r="BV141" s="4"/>
      <c r="BW141" s="4"/>
      <c r="BX141" s="4"/>
      <c r="BY141" s="4"/>
      <c r="BZ141" s="4"/>
    </row>
    <row r="142" spans="1:78" hidden="1">
      <c r="A142" s="266"/>
      <c r="B142" s="266"/>
      <c r="C142" s="87" t="s">
        <v>183</v>
      </c>
      <c r="D142" s="266"/>
      <c r="E142" s="58" t="s">
        <v>186</v>
      </c>
      <c r="F142" s="266"/>
      <c r="G142" s="4"/>
      <c r="H142" s="266"/>
      <c r="I142" s="266"/>
      <c r="J142" s="266"/>
      <c r="K142" s="266"/>
      <c r="L142" s="266"/>
      <c r="M142" s="82"/>
      <c r="N142" s="266"/>
      <c r="O142" s="266"/>
      <c r="P142" s="266"/>
      <c r="Q142" s="266"/>
      <c r="R142" s="266"/>
      <c r="S142" s="31" t="s">
        <v>335</v>
      </c>
      <c r="T142" s="266"/>
      <c r="U142" s="266"/>
      <c r="V142" s="4"/>
      <c r="W142" s="4"/>
      <c r="X142" s="4"/>
      <c r="Y142" s="4"/>
      <c r="Z142" s="4"/>
      <c r="AA142" s="31" t="s">
        <v>335</v>
      </c>
      <c r="AB142" s="4"/>
      <c r="AC142" s="4"/>
      <c r="AD142" s="4"/>
      <c r="AE142" s="4"/>
      <c r="AF142" s="4"/>
      <c r="AG142" s="4"/>
      <c r="AH142" s="4"/>
      <c r="AI142" s="4"/>
      <c r="AJ142" s="4"/>
      <c r="AK142" s="688" t="s">
        <v>336</v>
      </c>
      <c r="AL142" s="688"/>
      <c r="AM142" s="688"/>
      <c r="AN142" s="688"/>
      <c r="AO142" s="688"/>
      <c r="AP142" s="688"/>
      <c r="AQ142" s="688"/>
      <c r="AR142" s="688"/>
      <c r="AS142" s="688"/>
      <c r="AT142" s="688"/>
      <c r="AU142" s="688"/>
      <c r="AV142" s="688"/>
      <c r="AW142" s="688"/>
      <c r="AX142" s="688"/>
      <c r="AY142" s="688"/>
      <c r="AZ142" s="688"/>
      <c r="BA142" s="688"/>
      <c r="BB142" s="688"/>
      <c r="BC142" s="688"/>
      <c r="BD142" s="688"/>
      <c r="BE142" s="688"/>
      <c r="BF142" s="688"/>
      <c r="BG142" s="688"/>
      <c r="BH142" s="688"/>
      <c r="BI142" s="688"/>
      <c r="BJ142" s="688"/>
      <c r="BK142" s="688"/>
      <c r="BL142" s="688"/>
      <c r="BM142" s="688"/>
      <c r="BN142" s="688"/>
      <c r="BO142" s="688"/>
      <c r="BP142" s="688"/>
      <c r="BQ142" s="688"/>
      <c r="BR142" s="688"/>
      <c r="BS142" s="688"/>
      <c r="BT142" s="688"/>
      <c r="BU142" s="688"/>
      <c r="BV142" s="4"/>
      <c r="BW142" s="4"/>
      <c r="BX142" s="4"/>
      <c r="BY142" s="4"/>
      <c r="BZ142" s="4"/>
    </row>
    <row r="143" spans="1:78" hidden="1">
      <c r="A143" s="266"/>
      <c r="B143" s="266"/>
      <c r="C143" s="266"/>
      <c r="D143" s="266"/>
      <c r="E143" s="58" t="s">
        <v>337</v>
      </c>
      <c r="F143" s="266"/>
      <c r="G143" s="4"/>
      <c r="H143" s="266"/>
      <c r="I143" s="266"/>
      <c r="J143" s="266"/>
      <c r="K143" s="266"/>
      <c r="L143" s="266"/>
      <c r="M143" s="82"/>
      <c r="N143" s="266"/>
      <c r="O143" s="266"/>
      <c r="P143" s="266"/>
      <c r="Q143" s="266"/>
      <c r="R143" s="266"/>
      <c r="S143" s="31" t="s">
        <v>338</v>
      </c>
      <c r="T143" s="266"/>
      <c r="U143" s="266"/>
      <c r="V143" s="4"/>
      <c r="W143" s="4"/>
      <c r="X143" s="4"/>
      <c r="Y143" s="4"/>
      <c r="Z143" s="4"/>
      <c r="AA143" s="31" t="s">
        <v>338</v>
      </c>
      <c r="AB143" s="4"/>
      <c r="AC143" s="4"/>
      <c r="AD143" s="4"/>
      <c r="AE143" s="4"/>
      <c r="AF143" s="4"/>
      <c r="AG143" s="4"/>
      <c r="AH143" s="4"/>
      <c r="AI143" s="4"/>
      <c r="AJ143" s="4"/>
      <c r="AK143" s="688" t="s">
        <v>339</v>
      </c>
      <c r="AL143" s="688"/>
      <c r="AM143" s="688"/>
      <c r="AN143" s="688"/>
      <c r="AO143" s="688"/>
      <c r="AP143" s="688"/>
      <c r="AQ143" s="688"/>
      <c r="AR143" s="688"/>
      <c r="AS143" s="688"/>
      <c r="AT143" s="688"/>
      <c r="AU143" s="688"/>
      <c r="AV143" s="688"/>
      <c r="AW143" s="688"/>
      <c r="AX143" s="688"/>
      <c r="AY143" s="688"/>
      <c r="AZ143" s="688"/>
      <c r="BA143" s="688"/>
      <c r="BB143" s="688"/>
      <c r="BC143" s="688"/>
      <c r="BD143" s="688"/>
      <c r="BE143" s="688"/>
      <c r="BF143" s="688"/>
      <c r="BG143" s="688"/>
      <c r="BH143" s="688"/>
      <c r="BI143" s="688"/>
      <c r="BJ143" s="688"/>
      <c r="BK143" s="688"/>
      <c r="BL143" s="688"/>
      <c r="BM143" s="688"/>
      <c r="BN143" s="688"/>
      <c r="BO143" s="688"/>
      <c r="BP143" s="688"/>
      <c r="BQ143" s="688"/>
      <c r="BR143" s="688"/>
      <c r="BS143" s="688"/>
      <c r="BT143" s="688"/>
      <c r="BU143" s="688"/>
      <c r="BV143" s="4"/>
      <c r="BW143" s="4"/>
      <c r="BX143" s="4"/>
      <c r="BY143" s="4"/>
      <c r="BZ143" s="4"/>
    </row>
    <row r="144" spans="1:78" hidden="1">
      <c r="A144" s="266"/>
      <c r="B144" s="266"/>
      <c r="C144" s="705" t="s">
        <v>340</v>
      </c>
      <c r="D144" s="706"/>
      <c r="E144" s="706"/>
      <c r="F144" s="706"/>
      <c r="G144" s="706"/>
      <c r="H144" s="706"/>
      <c r="I144" s="706"/>
      <c r="J144" s="706"/>
      <c r="K144" s="707"/>
      <c r="L144" s="266"/>
      <c r="M144" s="82"/>
      <c r="N144" s="266"/>
      <c r="O144" s="266"/>
      <c r="P144" s="266"/>
      <c r="Q144" s="266"/>
      <c r="R144" s="266"/>
      <c r="S144" s="31" t="s">
        <v>54</v>
      </c>
      <c r="T144" s="266"/>
      <c r="U144" s="266"/>
      <c r="V144" s="4"/>
      <c r="W144" s="4"/>
      <c r="X144" s="4"/>
      <c r="Y144" s="4"/>
      <c r="Z144" s="4"/>
      <c r="AA144" s="31" t="s">
        <v>54</v>
      </c>
      <c r="AB144" s="4"/>
      <c r="AC144" s="4"/>
      <c r="AD144" s="4"/>
      <c r="AE144" s="4"/>
      <c r="AF144" s="4"/>
      <c r="AG144" s="4"/>
      <c r="AH144" s="4"/>
      <c r="AI144" s="4"/>
      <c r="AJ144" s="4"/>
      <c r="AK144" s="688" t="s">
        <v>341</v>
      </c>
      <c r="AL144" s="688"/>
      <c r="AM144" s="688"/>
      <c r="AN144" s="688"/>
      <c r="AO144" s="688"/>
      <c r="AP144" s="688"/>
      <c r="AQ144" s="688"/>
      <c r="AR144" s="688"/>
      <c r="AS144" s="688"/>
      <c r="AT144" s="688"/>
      <c r="AU144" s="688"/>
      <c r="AV144" s="688"/>
      <c r="AW144" s="688"/>
      <c r="AX144" s="688"/>
      <c r="AY144" s="688"/>
      <c r="AZ144" s="688"/>
      <c r="BA144" s="688"/>
      <c r="BB144" s="688"/>
      <c r="BC144" s="688"/>
      <c r="BD144" s="688"/>
      <c r="BE144" s="688"/>
      <c r="BF144" s="688"/>
      <c r="BG144" s="688"/>
      <c r="BH144" s="688"/>
      <c r="BI144" s="688"/>
      <c r="BJ144" s="688"/>
      <c r="BK144" s="688"/>
      <c r="BL144" s="688"/>
      <c r="BM144" s="688"/>
      <c r="BN144" s="688"/>
      <c r="BO144" s="688"/>
      <c r="BP144" s="688"/>
      <c r="BQ144" s="688"/>
      <c r="BR144" s="688"/>
      <c r="BS144" s="688"/>
      <c r="BT144" s="688"/>
      <c r="BU144" s="688"/>
      <c r="BV144" s="4"/>
      <c r="BW144" s="4"/>
      <c r="BX144" s="4"/>
      <c r="BY144" s="4"/>
      <c r="BZ144" s="4"/>
    </row>
    <row r="145" spans="1:78" hidden="1">
      <c r="A145" s="266"/>
      <c r="B145" s="266"/>
      <c r="C145" s="4"/>
      <c r="D145" s="266"/>
      <c r="E145" s="4"/>
      <c r="F145" s="4"/>
      <c r="G145" s="4"/>
      <c r="H145" s="4"/>
      <c r="I145" s="4"/>
      <c r="J145" s="4"/>
      <c r="K145" s="4"/>
      <c r="L145" s="266"/>
      <c r="M145" s="82"/>
      <c r="N145" s="266"/>
      <c r="O145" s="266"/>
      <c r="P145" s="266"/>
      <c r="Q145" s="266"/>
      <c r="R145" s="266"/>
      <c r="S145" s="31" t="s">
        <v>342</v>
      </c>
      <c r="T145" s="266"/>
      <c r="U145" s="266"/>
      <c r="V145" s="4"/>
      <c r="W145" s="4"/>
      <c r="X145" s="4"/>
      <c r="Y145" s="4"/>
      <c r="Z145" s="4"/>
      <c r="AA145" s="31" t="s">
        <v>342</v>
      </c>
      <c r="AB145" s="4"/>
      <c r="AC145" s="4"/>
      <c r="AD145" s="4"/>
      <c r="AE145" s="4"/>
      <c r="AF145" s="4"/>
      <c r="AG145" s="4"/>
      <c r="AH145" s="4"/>
      <c r="AI145" s="4"/>
      <c r="AJ145" s="4"/>
      <c r="AK145" s="708" t="s">
        <v>343</v>
      </c>
      <c r="AL145" s="708"/>
      <c r="AM145" s="708"/>
      <c r="AN145" s="708"/>
      <c r="AO145" s="708"/>
      <c r="AP145" s="708"/>
      <c r="AQ145" s="708"/>
      <c r="AR145" s="708"/>
      <c r="AS145" s="708"/>
      <c r="AT145" s="708"/>
      <c r="AU145" s="708"/>
      <c r="AV145" s="708"/>
      <c r="AW145" s="708"/>
      <c r="AX145" s="708"/>
      <c r="AY145" s="708"/>
      <c r="AZ145" s="708"/>
      <c r="BA145" s="708"/>
      <c r="BB145" s="708"/>
      <c r="BC145" s="708"/>
      <c r="BD145" s="708"/>
      <c r="BE145" s="708"/>
      <c r="BF145" s="708"/>
      <c r="BG145" s="708"/>
      <c r="BH145" s="708"/>
      <c r="BI145" s="708"/>
      <c r="BJ145" s="708"/>
      <c r="BK145" s="708"/>
      <c r="BL145" s="708"/>
      <c r="BM145" s="708"/>
      <c r="BN145" s="708"/>
      <c r="BO145" s="708"/>
      <c r="BP145" s="708"/>
      <c r="BQ145" s="708"/>
      <c r="BR145" s="708"/>
      <c r="BS145" s="708"/>
      <c r="BT145" s="708"/>
      <c r="BU145" s="708"/>
      <c r="BV145" s="4"/>
      <c r="BW145" s="4"/>
      <c r="BX145" s="4"/>
      <c r="BY145" s="4"/>
      <c r="BZ145" s="4"/>
    </row>
    <row r="146" spans="1:78" hidden="1">
      <c r="A146" s="266"/>
      <c r="B146" s="266"/>
      <c r="C146" s="25" t="s">
        <v>344</v>
      </c>
      <c r="D146" s="266"/>
      <c r="E146" s="4"/>
      <c r="F146" s="4"/>
      <c r="G146" s="4"/>
      <c r="H146" s="4"/>
      <c r="I146" s="4"/>
      <c r="J146" s="4"/>
      <c r="K146" s="4"/>
      <c r="L146" s="266"/>
      <c r="M146" s="82"/>
      <c r="N146" s="266"/>
      <c r="O146" s="266"/>
      <c r="P146" s="266"/>
      <c r="Q146" s="266"/>
      <c r="R146" s="266"/>
      <c r="S146" s="31" t="s">
        <v>345</v>
      </c>
      <c r="T146" s="266"/>
      <c r="U146" s="266"/>
      <c r="V146" s="4"/>
      <c r="W146" s="4"/>
      <c r="X146" s="4"/>
      <c r="Y146" s="4"/>
      <c r="Z146" s="4"/>
      <c r="AA146" s="31" t="s">
        <v>345</v>
      </c>
      <c r="AB146" s="4"/>
      <c r="AC146" s="4"/>
      <c r="AD146" s="4"/>
      <c r="AE146" s="4"/>
      <c r="AF146" s="4"/>
      <c r="AG146" s="4"/>
      <c r="AH146" s="4"/>
      <c r="AI146" s="4"/>
      <c r="AJ146" s="4"/>
      <c r="AK146" s="688" t="s">
        <v>346</v>
      </c>
      <c r="AL146" s="688"/>
      <c r="AM146" s="688"/>
      <c r="AN146" s="688"/>
      <c r="AO146" s="688"/>
      <c r="AP146" s="688"/>
      <c r="AQ146" s="688"/>
      <c r="AR146" s="688"/>
      <c r="AS146" s="688"/>
      <c r="AT146" s="688"/>
      <c r="AU146" s="688"/>
      <c r="AV146" s="688"/>
      <c r="AW146" s="688"/>
      <c r="AX146" s="688"/>
      <c r="AY146" s="688"/>
      <c r="AZ146" s="688"/>
      <c r="BA146" s="688"/>
      <c r="BB146" s="688"/>
      <c r="BC146" s="688"/>
      <c r="BD146" s="688"/>
      <c r="BE146" s="688"/>
      <c r="BF146" s="688"/>
      <c r="BG146" s="688"/>
      <c r="BH146" s="688"/>
      <c r="BI146" s="688"/>
      <c r="BJ146" s="688"/>
      <c r="BK146" s="688"/>
      <c r="BL146" s="688"/>
      <c r="BM146" s="688"/>
      <c r="BN146" s="688"/>
      <c r="BO146" s="688"/>
      <c r="BP146" s="688"/>
      <c r="BQ146" s="688"/>
      <c r="BR146" s="688"/>
      <c r="BS146" s="688"/>
      <c r="BT146" s="688"/>
      <c r="BU146" s="688"/>
      <c r="BV146" s="4"/>
      <c r="BW146" s="4"/>
      <c r="BX146" s="4"/>
      <c r="BY146" s="4"/>
      <c r="BZ146" s="4"/>
    </row>
    <row r="147" spans="1:78" hidden="1">
      <c r="A147" s="266"/>
      <c r="B147" s="266"/>
      <c r="C147" s="25" t="s">
        <v>347</v>
      </c>
      <c r="D147" s="266"/>
      <c r="E147" s="4"/>
      <c r="F147" s="4"/>
      <c r="G147" s="4"/>
      <c r="H147" s="4"/>
      <c r="I147" s="4"/>
      <c r="J147" s="4"/>
      <c r="K147" s="4"/>
      <c r="L147" s="266"/>
      <c r="M147" s="82"/>
      <c r="N147" s="266"/>
      <c r="O147" s="266"/>
      <c r="P147" s="266"/>
      <c r="Q147" s="266"/>
      <c r="R147" s="266"/>
      <c r="S147" s="31" t="s">
        <v>348</v>
      </c>
      <c r="T147" s="266"/>
      <c r="U147" s="266"/>
      <c r="V147" s="4"/>
      <c r="W147" s="4"/>
      <c r="X147" s="4"/>
      <c r="Y147" s="4"/>
      <c r="Z147" s="4"/>
      <c r="AA147" s="31" t="s">
        <v>348</v>
      </c>
      <c r="AB147" s="4"/>
      <c r="AC147" s="4"/>
      <c r="AD147" s="4"/>
      <c r="AE147" s="4"/>
      <c r="AF147" s="4"/>
      <c r="AG147" s="4"/>
      <c r="AH147" s="4"/>
      <c r="AI147" s="4"/>
      <c r="AJ147" s="4"/>
      <c r="AK147" s="688" t="s">
        <v>349</v>
      </c>
      <c r="AL147" s="688"/>
      <c r="AM147" s="688"/>
      <c r="AN147" s="688"/>
      <c r="AO147" s="688"/>
      <c r="AP147" s="688"/>
      <c r="AQ147" s="688"/>
      <c r="AR147" s="688"/>
      <c r="AS147" s="688"/>
      <c r="AT147" s="688"/>
      <c r="AU147" s="688"/>
      <c r="AV147" s="688"/>
      <c r="AW147" s="688"/>
      <c r="AX147" s="688"/>
      <c r="AY147" s="688"/>
      <c r="AZ147" s="688"/>
      <c r="BA147" s="688"/>
      <c r="BB147" s="688"/>
      <c r="BC147" s="688"/>
      <c r="BD147" s="688"/>
      <c r="BE147" s="688"/>
      <c r="BF147" s="688"/>
      <c r="BG147" s="688"/>
      <c r="BH147" s="688"/>
      <c r="BI147" s="688"/>
      <c r="BJ147" s="688"/>
      <c r="BK147" s="688"/>
      <c r="BL147" s="688"/>
      <c r="BM147" s="688"/>
      <c r="BN147" s="688"/>
      <c r="BO147" s="688"/>
      <c r="BP147" s="688"/>
      <c r="BQ147" s="688"/>
      <c r="BR147" s="688"/>
      <c r="BS147" s="688"/>
      <c r="BT147" s="688"/>
      <c r="BU147" s="688"/>
      <c r="BV147" s="4"/>
      <c r="BW147" s="4"/>
      <c r="BX147" s="4"/>
      <c r="BY147" s="4"/>
      <c r="BZ147" s="4"/>
    </row>
    <row r="148" spans="1:78" hidden="1">
      <c r="A148" s="266"/>
      <c r="B148" s="266"/>
      <c r="C148" s="4" t="s">
        <v>186</v>
      </c>
      <c r="D148" s="266"/>
      <c r="E148" s="4"/>
      <c r="F148" s="4"/>
      <c r="G148" s="4"/>
      <c r="H148" s="4"/>
      <c r="I148" s="4"/>
      <c r="J148" s="4"/>
      <c r="K148" s="4"/>
      <c r="L148" s="266"/>
      <c r="M148" s="82"/>
      <c r="N148" s="266"/>
      <c r="O148" s="266"/>
      <c r="P148" s="266"/>
      <c r="Q148" s="266"/>
      <c r="R148" s="266"/>
      <c r="S148" s="31" t="s">
        <v>350</v>
      </c>
      <c r="T148" s="266"/>
      <c r="U148" s="266"/>
      <c r="V148" s="4"/>
      <c r="W148" s="4"/>
      <c r="X148" s="4"/>
      <c r="Y148" s="4"/>
      <c r="Z148" s="4"/>
      <c r="AA148" s="31" t="s">
        <v>350</v>
      </c>
      <c r="AB148" s="4"/>
      <c r="AC148" s="4"/>
      <c r="AD148" s="4"/>
      <c r="AE148" s="4"/>
      <c r="AF148" s="4"/>
      <c r="AG148" s="4"/>
      <c r="AH148" s="4"/>
      <c r="AI148" s="4"/>
      <c r="AJ148" s="4"/>
      <c r="AK148" s="688" t="s">
        <v>351</v>
      </c>
      <c r="AL148" s="688"/>
      <c r="AM148" s="688"/>
      <c r="AN148" s="688"/>
      <c r="AO148" s="688"/>
      <c r="AP148" s="688"/>
      <c r="AQ148" s="688"/>
      <c r="AR148" s="688"/>
      <c r="AS148" s="688"/>
      <c r="AT148" s="688"/>
      <c r="AU148" s="688"/>
      <c r="AV148" s="688"/>
      <c r="AW148" s="688"/>
      <c r="AX148" s="688"/>
      <c r="AY148" s="688"/>
      <c r="AZ148" s="688"/>
      <c r="BA148" s="688"/>
      <c r="BB148" s="688"/>
      <c r="BC148" s="688"/>
      <c r="BD148" s="688"/>
      <c r="BE148" s="688"/>
      <c r="BF148" s="688"/>
      <c r="BG148" s="688"/>
      <c r="BH148" s="688"/>
      <c r="BI148" s="688"/>
      <c r="BJ148" s="688"/>
      <c r="BK148" s="688"/>
      <c r="BL148" s="688"/>
      <c r="BM148" s="688"/>
      <c r="BN148" s="688"/>
      <c r="BO148" s="688"/>
      <c r="BP148" s="688"/>
      <c r="BQ148" s="688"/>
      <c r="BR148" s="688"/>
      <c r="BS148" s="688"/>
      <c r="BT148" s="688"/>
      <c r="BU148" s="688"/>
      <c r="BV148" s="4"/>
      <c r="BW148" s="4"/>
      <c r="BX148" s="4"/>
      <c r="BY148" s="4"/>
      <c r="BZ148" s="4"/>
    </row>
    <row r="149" spans="1:78" hidden="1">
      <c r="A149" s="266"/>
      <c r="B149" s="266"/>
      <c r="C149" s="25"/>
      <c r="D149" s="266"/>
      <c r="E149" s="4"/>
      <c r="F149" s="4"/>
      <c r="G149" s="4"/>
      <c r="H149" s="4"/>
      <c r="I149" s="4"/>
      <c r="J149" s="4"/>
      <c r="K149" s="4"/>
      <c r="L149" s="266"/>
      <c r="M149" s="82"/>
      <c r="N149" s="266"/>
      <c r="O149" s="266"/>
      <c r="P149" s="266"/>
      <c r="Q149" s="266"/>
      <c r="R149" s="266"/>
      <c r="S149" s="31" t="s">
        <v>352</v>
      </c>
      <c r="T149" s="266"/>
      <c r="U149" s="266"/>
      <c r="V149" s="4"/>
      <c r="W149" s="4"/>
      <c r="X149" s="4"/>
      <c r="Y149" s="4"/>
      <c r="Z149" s="4"/>
      <c r="AA149" s="31" t="s">
        <v>352</v>
      </c>
      <c r="AB149" s="4"/>
      <c r="AC149" s="4"/>
      <c r="AD149" s="4"/>
      <c r="AE149" s="4"/>
      <c r="AF149" s="4"/>
      <c r="AG149" s="4"/>
      <c r="AH149" s="4"/>
      <c r="AI149" s="4"/>
      <c r="AJ149" s="4"/>
      <c r="AK149" s="688" t="s">
        <v>353</v>
      </c>
      <c r="AL149" s="688"/>
      <c r="AM149" s="688"/>
      <c r="AN149" s="688"/>
      <c r="AO149" s="688"/>
      <c r="AP149" s="688"/>
      <c r="AQ149" s="688"/>
      <c r="AR149" s="688"/>
      <c r="AS149" s="688"/>
      <c r="AT149" s="688"/>
      <c r="AU149" s="688"/>
      <c r="AV149" s="688"/>
      <c r="AW149" s="688"/>
      <c r="AX149" s="688"/>
      <c r="AY149" s="688"/>
      <c r="AZ149" s="688"/>
      <c r="BA149" s="688"/>
      <c r="BB149" s="688"/>
      <c r="BC149" s="688"/>
      <c r="BD149" s="688"/>
      <c r="BE149" s="688"/>
      <c r="BF149" s="688"/>
      <c r="BG149" s="688"/>
      <c r="BH149" s="688"/>
      <c r="BI149" s="688"/>
      <c r="BJ149" s="688"/>
      <c r="BK149" s="688"/>
      <c r="BL149" s="688"/>
      <c r="BM149" s="688"/>
      <c r="BN149" s="688"/>
      <c r="BO149" s="688"/>
      <c r="BP149" s="688"/>
      <c r="BQ149" s="688"/>
      <c r="BR149" s="688"/>
      <c r="BS149" s="688"/>
      <c r="BT149" s="688"/>
      <c r="BU149" s="688"/>
      <c r="BV149" s="4"/>
      <c r="BW149" s="4"/>
      <c r="BX149" s="4"/>
      <c r="BY149" s="4"/>
      <c r="BZ149" s="4"/>
    </row>
    <row r="150" spans="1:78" hidden="1">
      <c r="A150" s="266"/>
      <c r="B150" s="266"/>
      <c r="C150" s="4"/>
      <c r="D150" s="4"/>
      <c r="E150" s="4"/>
      <c r="F150" s="4"/>
      <c r="G150" s="4"/>
      <c r="H150" s="266"/>
      <c r="I150" s="266"/>
      <c r="J150" s="266"/>
      <c r="K150" s="266"/>
      <c r="L150" s="266"/>
      <c r="M150" s="82"/>
      <c r="N150" s="266"/>
      <c r="O150" s="266"/>
      <c r="P150" s="266"/>
      <c r="Q150" s="266"/>
      <c r="R150" s="266"/>
      <c r="S150" s="31" t="s">
        <v>354</v>
      </c>
      <c r="T150" s="266"/>
      <c r="U150" s="266"/>
      <c r="V150" s="4"/>
      <c r="W150" s="4"/>
      <c r="X150" s="4"/>
      <c r="Y150" s="4"/>
      <c r="Z150" s="4"/>
      <c r="AA150" s="31" t="s">
        <v>354</v>
      </c>
      <c r="AB150" s="4"/>
      <c r="AC150" s="4"/>
      <c r="AD150" s="4"/>
      <c r="AE150" s="4"/>
      <c r="AF150" s="4"/>
      <c r="AG150" s="4"/>
      <c r="AH150" s="4"/>
      <c r="AI150" s="4"/>
      <c r="AJ150" s="4"/>
      <c r="AK150" s="688" t="s">
        <v>355</v>
      </c>
      <c r="AL150" s="688"/>
      <c r="AM150" s="688"/>
      <c r="AN150" s="688"/>
      <c r="AO150" s="688"/>
      <c r="AP150" s="688"/>
      <c r="AQ150" s="688"/>
      <c r="AR150" s="688"/>
      <c r="AS150" s="688"/>
      <c r="AT150" s="688"/>
      <c r="AU150" s="688"/>
      <c r="AV150" s="688"/>
      <c r="AW150" s="688"/>
      <c r="AX150" s="688"/>
      <c r="AY150" s="688"/>
      <c r="AZ150" s="688"/>
      <c r="BA150" s="688"/>
      <c r="BB150" s="688"/>
      <c r="BC150" s="688"/>
      <c r="BD150" s="688"/>
      <c r="BE150" s="688"/>
      <c r="BF150" s="688"/>
      <c r="BG150" s="688"/>
      <c r="BH150" s="688"/>
      <c r="BI150" s="688"/>
      <c r="BJ150" s="688"/>
      <c r="BK150" s="688"/>
      <c r="BL150" s="688"/>
      <c r="BM150" s="688"/>
      <c r="BN150" s="688"/>
      <c r="BO150" s="688"/>
      <c r="BP150" s="688"/>
      <c r="BQ150" s="688"/>
      <c r="BR150" s="688"/>
      <c r="BS150" s="688"/>
      <c r="BT150" s="688"/>
      <c r="BU150" s="688"/>
      <c r="BV150" s="4"/>
      <c r="BW150" s="4"/>
      <c r="BX150" s="4"/>
      <c r="BY150" s="4"/>
      <c r="BZ150" s="4"/>
    </row>
    <row r="151" spans="1:78" hidden="1">
      <c r="A151" s="266"/>
      <c r="B151" s="266"/>
      <c r="C151" s="4"/>
      <c r="D151" s="4"/>
      <c r="E151" s="4"/>
      <c r="F151" s="4"/>
      <c r="G151" s="4"/>
      <c r="H151" s="266"/>
      <c r="I151" s="266"/>
      <c r="J151" s="266"/>
      <c r="K151" s="266"/>
      <c r="L151" s="266"/>
      <c r="M151" s="82"/>
      <c r="N151" s="266"/>
      <c r="O151" s="266"/>
      <c r="P151" s="266"/>
      <c r="Q151" s="266"/>
      <c r="R151" s="266"/>
      <c r="S151" s="31" t="s">
        <v>356</v>
      </c>
      <c r="T151" s="266"/>
      <c r="U151" s="266"/>
      <c r="V151" s="4"/>
      <c r="W151" s="4"/>
      <c r="X151" s="4"/>
      <c r="Y151" s="4"/>
      <c r="Z151" s="4"/>
      <c r="AA151" s="31" t="s">
        <v>356</v>
      </c>
      <c r="AB151" s="4"/>
      <c r="AC151" s="4"/>
      <c r="AD151" s="4"/>
      <c r="AE151" s="4"/>
      <c r="AF151" s="4"/>
      <c r="AG151" s="4"/>
      <c r="AH151" s="4"/>
      <c r="AI151" s="4"/>
      <c r="AJ151" s="4"/>
      <c r="AK151" s="688" t="s">
        <v>357</v>
      </c>
      <c r="AL151" s="688"/>
      <c r="AM151" s="688"/>
      <c r="AN151" s="688"/>
      <c r="AO151" s="688"/>
      <c r="AP151" s="688"/>
      <c r="AQ151" s="688"/>
      <c r="AR151" s="688"/>
      <c r="AS151" s="688"/>
      <c r="AT151" s="688"/>
      <c r="AU151" s="688"/>
      <c r="AV151" s="688"/>
      <c r="AW151" s="688"/>
      <c r="AX151" s="688"/>
      <c r="AY151" s="688"/>
      <c r="AZ151" s="688"/>
      <c r="BA151" s="688"/>
      <c r="BB151" s="688"/>
      <c r="BC151" s="688"/>
      <c r="BD151" s="688"/>
      <c r="BE151" s="688"/>
      <c r="BF151" s="688"/>
      <c r="BG151" s="688"/>
      <c r="BH151" s="688"/>
      <c r="BI151" s="688"/>
      <c r="BJ151" s="688"/>
      <c r="BK151" s="688"/>
      <c r="BL151" s="688"/>
      <c r="BM151" s="688"/>
      <c r="BN151" s="688"/>
      <c r="BO151" s="688"/>
      <c r="BP151" s="688"/>
      <c r="BQ151" s="688"/>
      <c r="BR151" s="688"/>
      <c r="BS151" s="688"/>
      <c r="BT151" s="688"/>
      <c r="BU151" s="688"/>
      <c r="BV151" s="4"/>
      <c r="BW151" s="4"/>
      <c r="BX151" s="4"/>
      <c r="BY151" s="4"/>
      <c r="BZ151" s="4"/>
    </row>
    <row r="152" spans="1:78" hidden="1">
      <c r="A152" s="266"/>
      <c r="B152" s="266"/>
      <c r="C152" s="699" t="s">
        <v>358</v>
      </c>
      <c r="D152" s="700"/>
      <c r="E152" s="700"/>
      <c r="F152" s="700"/>
      <c r="G152" s="700"/>
      <c r="H152" s="700"/>
      <c r="I152" s="700"/>
      <c r="J152" s="700"/>
      <c r="K152" s="700"/>
      <c r="L152" s="701"/>
      <c r="M152" s="82"/>
      <c r="N152" s="266"/>
      <c r="O152" s="266"/>
      <c r="P152" s="266"/>
      <c r="Q152" s="266"/>
      <c r="R152" s="266"/>
      <c r="S152" s="31" t="s">
        <v>359</v>
      </c>
      <c r="T152" s="266"/>
      <c r="U152" s="266"/>
      <c r="V152" s="4"/>
      <c r="W152" s="4"/>
      <c r="X152" s="4"/>
      <c r="Y152" s="4"/>
      <c r="Z152" s="4"/>
      <c r="AA152" s="31" t="s">
        <v>359</v>
      </c>
      <c r="AB152" s="4"/>
      <c r="AC152" s="4"/>
      <c r="AD152" s="4"/>
      <c r="AE152" s="4"/>
      <c r="AF152" s="4"/>
      <c r="AG152" s="4"/>
      <c r="AH152" s="4"/>
      <c r="AI152" s="4"/>
      <c r="AJ152" s="4"/>
      <c r="AK152" s="688" t="s">
        <v>360</v>
      </c>
      <c r="AL152" s="688"/>
      <c r="AM152" s="688"/>
      <c r="AN152" s="688"/>
      <c r="AO152" s="688"/>
      <c r="AP152" s="688"/>
      <c r="AQ152" s="688"/>
      <c r="AR152" s="688"/>
      <c r="AS152" s="688"/>
      <c r="AT152" s="688"/>
      <c r="AU152" s="688"/>
      <c r="AV152" s="688"/>
      <c r="AW152" s="688"/>
      <c r="AX152" s="688"/>
      <c r="AY152" s="688"/>
      <c r="AZ152" s="688"/>
      <c r="BA152" s="688"/>
      <c r="BB152" s="688"/>
      <c r="BC152" s="688"/>
      <c r="BD152" s="688"/>
      <c r="BE152" s="688"/>
      <c r="BF152" s="688"/>
      <c r="BG152" s="688"/>
      <c r="BH152" s="688"/>
      <c r="BI152" s="688"/>
      <c r="BJ152" s="688"/>
      <c r="BK152" s="688"/>
      <c r="BL152" s="688"/>
      <c r="BM152" s="688"/>
      <c r="BN152" s="688"/>
      <c r="BO152" s="688"/>
      <c r="BP152" s="688"/>
      <c r="BQ152" s="688"/>
      <c r="BR152" s="688"/>
      <c r="BS152" s="688"/>
      <c r="BT152" s="688"/>
      <c r="BU152" s="688"/>
      <c r="BV152" s="4"/>
      <c r="BW152" s="4"/>
      <c r="BX152" s="4"/>
      <c r="BY152" s="4"/>
      <c r="BZ152" s="4"/>
    </row>
    <row r="153" spans="1:78" hidden="1">
      <c r="A153" s="266"/>
      <c r="B153" s="266"/>
      <c r="C153" s="702"/>
      <c r="D153" s="703"/>
      <c r="E153" s="703"/>
      <c r="F153" s="703"/>
      <c r="G153" s="703"/>
      <c r="H153" s="703"/>
      <c r="I153" s="703"/>
      <c r="J153" s="703"/>
      <c r="K153" s="703"/>
      <c r="L153" s="704"/>
      <c r="M153" s="82"/>
      <c r="N153" s="266"/>
      <c r="O153" s="266"/>
      <c r="P153" s="266"/>
      <c r="Q153" s="266"/>
      <c r="R153" s="266"/>
      <c r="S153" s="31" t="s">
        <v>361</v>
      </c>
      <c r="T153" s="266"/>
      <c r="U153" s="266"/>
      <c r="V153" s="4"/>
      <c r="W153" s="4"/>
      <c r="X153" s="4"/>
      <c r="Y153" s="4"/>
      <c r="Z153" s="4"/>
      <c r="AA153" s="31" t="s">
        <v>361</v>
      </c>
      <c r="AB153" s="4"/>
      <c r="AC153" s="4"/>
      <c r="AD153" s="4"/>
      <c r="AE153" s="4"/>
      <c r="AF153" s="4"/>
      <c r="AG153" s="4"/>
      <c r="AH153" s="4"/>
      <c r="AI153" s="4"/>
      <c r="AJ153" s="4"/>
      <c r="AK153" s="688" t="s">
        <v>362</v>
      </c>
      <c r="AL153" s="688"/>
      <c r="AM153" s="688"/>
      <c r="AN153" s="688"/>
      <c r="AO153" s="688"/>
      <c r="AP153" s="688"/>
      <c r="AQ153" s="688"/>
      <c r="AR153" s="688"/>
      <c r="AS153" s="688"/>
      <c r="AT153" s="688"/>
      <c r="AU153" s="688"/>
      <c r="AV153" s="688"/>
      <c r="AW153" s="688"/>
      <c r="AX153" s="688"/>
      <c r="AY153" s="688"/>
      <c r="AZ153" s="688"/>
      <c r="BA153" s="688"/>
      <c r="BB153" s="688"/>
      <c r="BC153" s="688"/>
      <c r="BD153" s="688"/>
      <c r="BE153" s="688"/>
      <c r="BF153" s="688"/>
      <c r="BG153" s="688"/>
      <c r="BH153" s="688"/>
      <c r="BI153" s="688"/>
      <c r="BJ153" s="688"/>
      <c r="BK153" s="688"/>
      <c r="BL153" s="688"/>
      <c r="BM153" s="688"/>
      <c r="BN153" s="688"/>
      <c r="BO153" s="688"/>
      <c r="BP153" s="688"/>
      <c r="BQ153" s="688"/>
      <c r="BR153" s="688"/>
      <c r="BS153" s="688"/>
      <c r="BT153" s="688"/>
      <c r="BU153" s="688"/>
      <c r="BV153" s="4"/>
      <c r="BW153" s="4"/>
      <c r="BX153" s="4"/>
      <c r="BY153" s="4"/>
      <c r="BZ153" s="4"/>
    </row>
    <row r="154" spans="1:78" ht="13" hidden="1">
      <c r="A154" s="266"/>
      <c r="B154" s="266"/>
      <c r="C154" s="58"/>
      <c r="D154" s="88"/>
      <c r="E154" s="88"/>
      <c r="F154" s="88"/>
      <c r="G154" s="88"/>
      <c r="H154" s="88"/>
      <c r="I154" s="88"/>
      <c r="J154" s="88"/>
      <c r="K154" s="88"/>
      <c r="L154" s="88"/>
      <c r="M154" s="82"/>
      <c r="N154" s="266"/>
      <c r="O154" s="266"/>
      <c r="P154" s="266"/>
      <c r="Q154" s="266"/>
      <c r="R154" s="266"/>
      <c r="S154" s="31" t="s">
        <v>363</v>
      </c>
      <c r="T154" s="266"/>
      <c r="U154" s="266"/>
      <c r="V154" s="4"/>
      <c r="W154" s="4"/>
      <c r="X154" s="4"/>
      <c r="Y154" s="4"/>
      <c r="Z154" s="4"/>
      <c r="AA154" s="31" t="s">
        <v>363</v>
      </c>
      <c r="AB154" s="4"/>
      <c r="AC154" s="4"/>
      <c r="AD154" s="4"/>
      <c r="AE154" s="4"/>
      <c r="AF154" s="4"/>
      <c r="AG154" s="4"/>
      <c r="AH154" s="4"/>
      <c r="AI154" s="4"/>
      <c r="AJ154" s="4"/>
      <c r="AK154" s="688" t="s">
        <v>364</v>
      </c>
      <c r="AL154" s="688"/>
      <c r="AM154" s="688"/>
      <c r="AN154" s="688"/>
      <c r="AO154" s="688"/>
      <c r="AP154" s="688"/>
      <c r="AQ154" s="688"/>
      <c r="AR154" s="688"/>
      <c r="AS154" s="688"/>
      <c r="AT154" s="688"/>
      <c r="AU154" s="688"/>
      <c r="AV154" s="688"/>
      <c r="AW154" s="688"/>
      <c r="AX154" s="688"/>
      <c r="AY154" s="688"/>
      <c r="AZ154" s="688"/>
      <c r="BA154" s="688"/>
      <c r="BB154" s="688"/>
      <c r="BC154" s="688"/>
      <c r="BD154" s="688"/>
      <c r="BE154" s="688"/>
      <c r="BF154" s="688"/>
      <c r="BG154" s="688"/>
      <c r="BH154" s="688"/>
      <c r="BI154" s="688"/>
      <c r="BJ154" s="688"/>
      <c r="BK154" s="688"/>
      <c r="BL154" s="688"/>
      <c r="BM154" s="688"/>
      <c r="BN154" s="688"/>
      <c r="BO154" s="688"/>
      <c r="BP154" s="688"/>
      <c r="BQ154" s="688"/>
      <c r="BR154" s="688"/>
      <c r="BS154" s="688"/>
      <c r="BT154" s="688"/>
      <c r="BU154" s="688"/>
      <c r="BV154" s="4"/>
      <c r="BW154" s="4"/>
      <c r="BX154" s="4"/>
      <c r="BY154" s="4"/>
      <c r="BZ154" s="4"/>
    </row>
    <row r="155" spans="1:78" hidden="1">
      <c r="A155" s="266"/>
      <c r="B155" s="266"/>
      <c r="C155" s="37" t="s">
        <v>365</v>
      </c>
      <c r="D155" s="4"/>
      <c r="E155" s="4"/>
      <c r="F155" s="4"/>
      <c r="G155" s="4"/>
      <c r="H155" s="4"/>
      <c r="I155" s="4"/>
      <c r="J155" s="4"/>
      <c r="K155" s="4"/>
      <c r="L155" s="4"/>
      <c r="M155" s="82"/>
      <c r="N155" s="266"/>
      <c r="O155" s="266"/>
      <c r="P155" s="266"/>
      <c r="Q155" s="266"/>
      <c r="R155" s="266"/>
      <c r="S155" s="31" t="s">
        <v>366</v>
      </c>
      <c r="T155" s="266"/>
      <c r="U155" s="266"/>
      <c r="V155" s="4"/>
      <c r="W155" s="4"/>
      <c r="X155" s="4"/>
      <c r="Y155" s="4"/>
      <c r="Z155" s="4"/>
      <c r="AA155" s="31" t="s">
        <v>366</v>
      </c>
      <c r="AB155" s="4"/>
      <c r="AC155" s="4"/>
      <c r="AD155" s="4"/>
      <c r="AE155" s="4"/>
      <c r="AF155" s="4"/>
      <c r="AG155" s="4"/>
      <c r="AH155" s="4"/>
      <c r="AI155" s="4"/>
      <c r="AJ155" s="4"/>
      <c r="AK155" s="688" t="s">
        <v>367</v>
      </c>
      <c r="AL155" s="688"/>
      <c r="AM155" s="688"/>
      <c r="AN155" s="688"/>
      <c r="AO155" s="688"/>
      <c r="AP155" s="688"/>
      <c r="AQ155" s="688"/>
      <c r="AR155" s="688"/>
      <c r="AS155" s="688"/>
      <c r="AT155" s="688"/>
      <c r="AU155" s="688"/>
      <c r="AV155" s="688"/>
      <c r="AW155" s="688"/>
      <c r="AX155" s="688"/>
      <c r="AY155" s="688"/>
      <c r="AZ155" s="688"/>
      <c r="BA155" s="688"/>
      <c r="BB155" s="688"/>
      <c r="BC155" s="688"/>
      <c r="BD155" s="688"/>
      <c r="BE155" s="688"/>
      <c r="BF155" s="688"/>
      <c r="BG155" s="688"/>
      <c r="BH155" s="688"/>
      <c r="BI155" s="688"/>
      <c r="BJ155" s="688"/>
      <c r="BK155" s="688"/>
      <c r="BL155" s="688"/>
      <c r="BM155" s="688"/>
      <c r="BN155" s="688"/>
      <c r="BO155" s="688"/>
      <c r="BP155" s="688"/>
      <c r="BQ155" s="688"/>
      <c r="BR155" s="688"/>
      <c r="BS155" s="688"/>
      <c r="BT155" s="688"/>
      <c r="BU155" s="688"/>
      <c r="BV155" s="4"/>
      <c r="BW155" s="4"/>
      <c r="BX155" s="4"/>
      <c r="BY155" s="4"/>
      <c r="BZ155" s="4"/>
    </row>
    <row r="156" spans="1:78" hidden="1">
      <c r="A156" s="266"/>
      <c r="B156" s="266"/>
      <c r="C156" s="37" t="s">
        <v>186</v>
      </c>
      <c r="D156" s="4"/>
      <c r="E156" s="4"/>
      <c r="F156" s="4"/>
      <c r="G156" s="4"/>
      <c r="H156" s="4"/>
      <c r="I156" s="4"/>
      <c r="J156" s="4"/>
      <c r="K156" s="4"/>
      <c r="L156" s="4"/>
      <c r="M156" s="82"/>
      <c r="N156" s="266"/>
      <c r="O156" s="266"/>
      <c r="P156" s="266"/>
      <c r="Q156" s="266"/>
      <c r="R156" s="266"/>
      <c r="S156" s="31" t="s">
        <v>368</v>
      </c>
      <c r="T156" s="266"/>
      <c r="U156" s="266"/>
      <c r="V156" s="4"/>
      <c r="W156" s="4"/>
      <c r="X156" s="4"/>
      <c r="Y156" s="4"/>
      <c r="Z156" s="4"/>
      <c r="AA156" s="31" t="s">
        <v>368</v>
      </c>
      <c r="AB156" s="4"/>
      <c r="AC156" s="4"/>
      <c r="AD156" s="4"/>
      <c r="AE156" s="4"/>
      <c r="AF156" s="4"/>
      <c r="AG156" s="4"/>
      <c r="AH156" s="4"/>
      <c r="AI156" s="4"/>
      <c r="AJ156" s="4"/>
      <c r="AK156" s="687" t="s">
        <v>369</v>
      </c>
      <c r="AL156" s="688"/>
      <c r="AM156" s="688"/>
      <c r="AN156" s="688"/>
      <c r="AO156" s="688"/>
      <c r="AP156" s="688"/>
      <c r="AQ156" s="688"/>
      <c r="AR156" s="688"/>
      <c r="AS156" s="688"/>
      <c r="AT156" s="688"/>
      <c r="AU156" s="688"/>
      <c r="AV156" s="688"/>
      <c r="AW156" s="688"/>
      <c r="AX156" s="688"/>
      <c r="AY156" s="688"/>
      <c r="AZ156" s="688"/>
      <c r="BA156" s="688"/>
      <c r="BB156" s="688"/>
      <c r="BC156" s="688"/>
      <c r="BD156" s="688"/>
      <c r="BE156" s="688"/>
      <c r="BF156" s="688"/>
      <c r="BG156" s="688"/>
      <c r="BH156" s="688"/>
      <c r="BI156" s="688"/>
      <c r="BJ156" s="688"/>
      <c r="BK156" s="688"/>
      <c r="BL156" s="688"/>
      <c r="BM156" s="688"/>
      <c r="BN156" s="688"/>
      <c r="BO156" s="688"/>
      <c r="BP156" s="688"/>
      <c r="BQ156" s="688"/>
      <c r="BR156" s="688"/>
      <c r="BS156" s="688"/>
      <c r="BT156" s="688"/>
      <c r="BU156" s="688"/>
      <c r="BV156" s="4"/>
      <c r="BW156" s="4"/>
      <c r="BX156" s="4"/>
      <c r="BY156" s="4"/>
      <c r="BZ156" s="4"/>
    </row>
    <row r="157" spans="1:78" ht="13" hidden="1">
      <c r="A157" s="266"/>
      <c r="B157" s="266"/>
      <c r="C157" s="37" t="s">
        <v>370</v>
      </c>
      <c r="D157" s="88"/>
      <c r="E157" s="88"/>
      <c r="F157" s="88"/>
      <c r="G157" s="88"/>
      <c r="H157" s="88"/>
      <c r="I157" s="88"/>
      <c r="J157" s="88"/>
      <c r="K157" s="88"/>
      <c r="L157" s="88"/>
      <c r="M157" s="82"/>
      <c r="N157" s="266"/>
      <c r="O157" s="266"/>
      <c r="P157" s="266"/>
      <c r="Q157" s="266"/>
      <c r="R157" s="266"/>
      <c r="S157" s="31" t="s">
        <v>371</v>
      </c>
      <c r="T157" s="266"/>
      <c r="U157" s="266"/>
      <c r="V157" s="4"/>
      <c r="W157" s="4"/>
      <c r="X157" s="4"/>
      <c r="Y157" s="4"/>
      <c r="Z157" s="4"/>
      <c r="AA157" s="31" t="s">
        <v>371</v>
      </c>
      <c r="AB157" s="4"/>
      <c r="AC157" s="4"/>
      <c r="AD157" s="4"/>
      <c r="AE157" s="4"/>
      <c r="AF157" s="4"/>
      <c r="AG157" s="4"/>
      <c r="AH157" s="4"/>
      <c r="AI157" s="4"/>
      <c r="AJ157" s="4"/>
      <c r="AK157" s="688" t="s">
        <v>372</v>
      </c>
      <c r="AL157" s="688"/>
      <c r="AM157" s="688"/>
      <c r="AN157" s="688"/>
      <c r="AO157" s="688"/>
      <c r="AP157" s="688"/>
      <c r="AQ157" s="688"/>
      <c r="AR157" s="688"/>
      <c r="AS157" s="688"/>
      <c r="AT157" s="688"/>
      <c r="AU157" s="688"/>
      <c r="AV157" s="688"/>
      <c r="AW157" s="688"/>
      <c r="AX157" s="688"/>
      <c r="AY157" s="688"/>
      <c r="AZ157" s="688"/>
      <c r="BA157" s="688"/>
      <c r="BB157" s="688"/>
      <c r="BC157" s="688"/>
      <c r="BD157" s="688"/>
      <c r="BE157" s="688"/>
      <c r="BF157" s="688"/>
      <c r="BG157" s="688"/>
      <c r="BH157" s="688"/>
      <c r="BI157" s="688"/>
      <c r="BJ157" s="688"/>
      <c r="BK157" s="688"/>
      <c r="BL157" s="688"/>
      <c r="BM157" s="688"/>
      <c r="BN157" s="688"/>
      <c r="BO157" s="688"/>
      <c r="BP157" s="688"/>
      <c r="BQ157" s="688"/>
      <c r="BR157" s="688"/>
      <c r="BS157" s="688"/>
      <c r="BT157" s="688"/>
      <c r="BU157" s="688"/>
      <c r="BV157" s="4"/>
      <c r="BW157" s="4"/>
      <c r="BX157" s="4"/>
      <c r="BY157" s="4"/>
      <c r="BZ157" s="4"/>
    </row>
    <row r="158" spans="1:78" ht="13" hidden="1">
      <c r="A158" s="266"/>
      <c r="B158" s="266"/>
      <c r="C158" s="37" t="s">
        <v>373</v>
      </c>
      <c r="D158" s="88"/>
      <c r="E158" s="88"/>
      <c r="F158" s="88"/>
      <c r="G158" s="88"/>
      <c r="H158" s="88"/>
      <c r="I158" s="88"/>
      <c r="J158" s="88"/>
      <c r="K158" s="88"/>
      <c r="L158" s="88"/>
      <c r="M158" s="82"/>
      <c r="N158" s="266"/>
      <c r="O158" s="266"/>
      <c r="P158" s="266"/>
      <c r="Q158" s="266"/>
      <c r="R158" s="266"/>
      <c r="S158" s="31" t="s">
        <v>374</v>
      </c>
      <c r="T158" s="266"/>
      <c r="U158" s="266"/>
      <c r="V158" s="4"/>
      <c r="W158" s="4"/>
      <c r="X158" s="4"/>
      <c r="Y158" s="4"/>
      <c r="Z158" s="4"/>
      <c r="AA158" s="31" t="s">
        <v>374</v>
      </c>
      <c r="AB158" s="4"/>
      <c r="AC158" s="4"/>
      <c r="AD158" s="4"/>
      <c r="AE158" s="4"/>
      <c r="AF158" s="4"/>
      <c r="AG158" s="4"/>
      <c r="AH158" s="4"/>
      <c r="AI158" s="4"/>
      <c r="AJ158" s="4"/>
      <c r="AK158" s="688" t="s">
        <v>375</v>
      </c>
      <c r="AL158" s="688"/>
      <c r="AM158" s="688"/>
      <c r="AN158" s="688"/>
      <c r="AO158" s="688"/>
      <c r="AP158" s="688"/>
      <c r="AQ158" s="688"/>
      <c r="AR158" s="688"/>
      <c r="AS158" s="688"/>
      <c r="AT158" s="688"/>
      <c r="AU158" s="688"/>
      <c r="AV158" s="688"/>
      <c r="AW158" s="688"/>
      <c r="AX158" s="688"/>
      <c r="AY158" s="688"/>
      <c r="AZ158" s="688"/>
      <c r="BA158" s="688"/>
      <c r="BB158" s="688"/>
      <c r="BC158" s="688"/>
      <c r="BD158" s="688"/>
      <c r="BE158" s="688"/>
      <c r="BF158" s="688"/>
      <c r="BG158" s="688"/>
      <c r="BH158" s="688"/>
      <c r="BI158" s="688"/>
      <c r="BJ158" s="688"/>
      <c r="BK158" s="688"/>
      <c r="BL158" s="688"/>
      <c r="BM158" s="688"/>
      <c r="BN158" s="688"/>
      <c r="BO158" s="688"/>
      <c r="BP158" s="688"/>
      <c r="BQ158" s="688"/>
      <c r="BR158" s="688"/>
      <c r="BS158" s="688"/>
      <c r="BT158" s="688"/>
      <c r="BU158" s="688"/>
      <c r="BV158" s="4"/>
      <c r="BW158" s="4"/>
      <c r="BX158" s="4"/>
      <c r="BY158" s="4"/>
      <c r="BZ158" s="4"/>
    </row>
    <row r="159" spans="1:78" ht="13" hidden="1">
      <c r="A159" s="266"/>
      <c r="B159" s="266"/>
      <c r="C159" s="83" t="s">
        <v>376</v>
      </c>
      <c r="D159" s="88"/>
      <c r="E159" s="88"/>
      <c r="F159" s="88"/>
      <c r="G159" s="88"/>
      <c r="H159" s="88"/>
      <c r="I159" s="88"/>
      <c r="J159" s="88"/>
      <c r="K159" s="88"/>
      <c r="L159" s="88"/>
      <c r="M159" s="82"/>
      <c r="N159" s="266"/>
      <c r="O159" s="266"/>
      <c r="P159" s="266"/>
      <c r="Q159" s="266"/>
      <c r="R159" s="266"/>
      <c r="S159" s="31" t="s">
        <v>377</v>
      </c>
      <c r="T159" s="266"/>
      <c r="U159" s="266"/>
      <c r="V159" s="4"/>
      <c r="W159" s="4"/>
      <c r="X159" s="4"/>
      <c r="Y159" s="4"/>
      <c r="Z159" s="4"/>
      <c r="AA159" s="31" t="s">
        <v>377</v>
      </c>
      <c r="AB159" s="4"/>
      <c r="AC159" s="4"/>
      <c r="AD159" s="4"/>
      <c r="AE159" s="4"/>
      <c r="AF159" s="4"/>
      <c r="AG159" s="4"/>
      <c r="AH159" s="4"/>
      <c r="AI159" s="4"/>
      <c r="AJ159" s="4"/>
      <c r="AK159" s="688" t="s">
        <v>378</v>
      </c>
      <c r="AL159" s="688"/>
      <c r="AM159" s="688"/>
      <c r="AN159" s="688"/>
      <c r="AO159" s="688"/>
      <c r="AP159" s="688"/>
      <c r="AQ159" s="688"/>
      <c r="AR159" s="688"/>
      <c r="AS159" s="688"/>
      <c r="AT159" s="688"/>
      <c r="AU159" s="688"/>
      <c r="AV159" s="688"/>
      <c r="AW159" s="688"/>
      <c r="AX159" s="688"/>
      <c r="AY159" s="688"/>
      <c r="AZ159" s="688"/>
      <c r="BA159" s="688"/>
      <c r="BB159" s="688"/>
      <c r="BC159" s="688"/>
      <c r="BD159" s="688"/>
      <c r="BE159" s="688"/>
      <c r="BF159" s="688"/>
      <c r="BG159" s="688"/>
      <c r="BH159" s="688"/>
      <c r="BI159" s="688"/>
      <c r="BJ159" s="688"/>
      <c r="BK159" s="688"/>
      <c r="BL159" s="688"/>
      <c r="BM159" s="688"/>
      <c r="BN159" s="688"/>
      <c r="BO159" s="688"/>
      <c r="BP159" s="688"/>
      <c r="BQ159" s="688"/>
      <c r="BR159" s="688"/>
      <c r="BS159" s="688"/>
      <c r="BT159" s="688"/>
      <c r="BU159" s="688"/>
      <c r="BV159" s="4"/>
      <c r="BW159" s="4"/>
      <c r="BX159" s="4"/>
      <c r="BY159" s="4"/>
      <c r="BZ159" s="4"/>
    </row>
    <row r="160" spans="1:78" ht="13" hidden="1">
      <c r="A160" s="266"/>
      <c r="B160" s="266"/>
      <c r="C160" s="89" t="s">
        <v>379</v>
      </c>
      <c r="D160" s="88"/>
      <c r="E160" s="88"/>
      <c r="F160" s="88"/>
      <c r="G160" s="88"/>
      <c r="H160" s="88"/>
      <c r="I160" s="88"/>
      <c r="J160" s="88"/>
      <c r="K160" s="88"/>
      <c r="L160" s="88"/>
      <c r="M160" s="82"/>
      <c r="N160" s="266"/>
      <c r="O160" s="266"/>
      <c r="P160" s="266"/>
      <c r="Q160" s="266"/>
      <c r="R160" s="266"/>
      <c r="S160" s="31" t="s">
        <v>380</v>
      </c>
      <c r="T160" s="266"/>
      <c r="U160" s="266"/>
      <c r="V160" s="4"/>
      <c r="W160" s="4"/>
      <c r="X160" s="4"/>
      <c r="Y160" s="4"/>
      <c r="Z160" s="4"/>
      <c r="AA160" s="31" t="s">
        <v>380</v>
      </c>
      <c r="AB160" s="4"/>
      <c r="AC160" s="4"/>
      <c r="AD160" s="4"/>
      <c r="AE160" s="4"/>
      <c r="AF160" s="4"/>
      <c r="AG160" s="4"/>
      <c r="AH160" s="4"/>
      <c r="AI160" s="4"/>
      <c r="AJ160" s="4"/>
      <c r="AK160" s="688" t="s">
        <v>381</v>
      </c>
      <c r="AL160" s="688"/>
      <c r="AM160" s="688"/>
      <c r="AN160" s="688"/>
      <c r="AO160" s="688"/>
      <c r="AP160" s="688"/>
      <c r="AQ160" s="688"/>
      <c r="AR160" s="688"/>
      <c r="AS160" s="688"/>
      <c r="AT160" s="688"/>
      <c r="AU160" s="688"/>
      <c r="AV160" s="688"/>
      <c r="AW160" s="688"/>
      <c r="AX160" s="688"/>
      <c r="AY160" s="688"/>
      <c r="AZ160" s="688"/>
      <c r="BA160" s="688"/>
      <c r="BB160" s="688"/>
      <c r="BC160" s="688"/>
      <c r="BD160" s="688"/>
      <c r="BE160" s="688"/>
      <c r="BF160" s="688"/>
      <c r="BG160" s="688"/>
      <c r="BH160" s="688"/>
      <c r="BI160" s="688"/>
      <c r="BJ160" s="688"/>
      <c r="BK160" s="688"/>
      <c r="BL160" s="688"/>
      <c r="BM160" s="688"/>
      <c r="BN160" s="688"/>
      <c r="BO160" s="688"/>
      <c r="BP160" s="688"/>
      <c r="BQ160" s="688"/>
      <c r="BR160" s="688"/>
      <c r="BS160" s="688"/>
      <c r="BT160" s="688"/>
      <c r="BU160" s="688"/>
      <c r="BV160" s="4"/>
      <c r="BW160" s="4"/>
      <c r="BX160" s="4"/>
      <c r="BY160" s="4"/>
      <c r="BZ160" s="4"/>
    </row>
    <row r="161" spans="1:78" hidden="1">
      <c r="A161" s="266"/>
      <c r="B161" s="266"/>
      <c r="C161" s="89" t="s">
        <v>382</v>
      </c>
      <c r="D161" s="71"/>
      <c r="E161" s="71"/>
      <c r="F161" s="71"/>
      <c r="G161" s="71"/>
      <c r="H161" s="71"/>
      <c r="I161" s="71"/>
      <c r="J161" s="71"/>
      <c r="K161" s="71"/>
      <c r="L161" s="71"/>
      <c r="M161" s="82"/>
      <c r="N161" s="266"/>
      <c r="O161" s="266"/>
      <c r="P161" s="266"/>
      <c r="Q161" s="266"/>
      <c r="R161" s="266"/>
      <c r="S161" s="31" t="s">
        <v>383</v>
      </c>
      <c r="T161" s="266"/>
      <c r="U161" s="266"/>
      <c r="V161" s="4"/>
      <c r="W161" s="4"/>
      <c r="X161" s="4"/>
      <c r="Y161" s="4"/>
      <c r="Z161" s="4"/>
      <c r="AA161" s="31" t="s">
        <v>383</v>
      </c>
      <c r="AB161" s="4"/>
      <c r="AC161" s="4"/>
      <c r="AD161" s="4"/>
      <c r="AE161" s="4"/>
      <c r="AF161" s="4"/>
      <c r="AG161" s="4"/>
      <c r="AH161" s="4"/>
      <c r="AI161" s="4"/>
      <c r="AJ161" s="4"/>
      <c r="AK161" s="688" t="s">
        <v>384</v>
      </c>
      <c r="AL161" s="688"/>
      <c r="AM161" s="688"/>
      <c r="AN161" s="688"/>
      <c r="AO161" s="688"/>
      <c r="AP161" s="688"/>
      <c r="AQ161" s="688"/>
      <c r="AR161" s="688"/>
      <c r="AS161" s="688"/>
      <c r="AT161" s="688"/>
      <c r="AU161" s="688"/>
      <c r="AV161" s="688"/>
      <c r="AW161" s="688"/>
      <c r="AX161" s="688"/>
      <c r="AY161" s="688"/>
      <c r="AZ161" s="688"/>
      <c r="BA161" s="688"/>
      <c r="BB161" s="688"/>
      <c r="BC161" s="688"/>
      <c r="BD161" s="688"/>
      <c r="BE161" s="688"/>
      <c r="BF161" s="688"/>
      <c r="BG161" s="688"/>
      <c r="BH161" s="688"/>
      <c r="BI161" s="688"/>
      <c r="BJ161" s="688"/>
      <c r="BK161" s="688"/>
      <c r="BL161" s="688"/>
      <c r="BM161" s="688"/>
      <c r="BN161" s="688"/>
      <c r="BO161" s="688"/>
      <c r="BP161" s="688"/>
      <c r="BQ161" s="688"/>
      <c r="BR161" s="688"/>
      <c r="BS161" s="688"/>
      <c r="BT161" s="688"/>
      <c r="BU161" s="688"/>
      <c r="BV161" s="4"/>
      <c r="BW161" s="4"/>
      <c r="BX161" s="4"/>
      <c r="BY161" s="4"/>
      <c r="BZ161" s="4"/>
    </row>
    <row r="162" spans="1:78" hidden="1">
      <c r="A162" s="266"/>
      <c r="B162" s="266"/>
      <c r="C162" s="266"/>
      <c r="D162" s="71"/>
      <c r="E162" s="71"/>
      <c r="F162" s="71"/>
      <c r="G162" s="71"/>
      <c r="H162" s="71"/>
      <c r="I162" s="71"/>
      <c r="J162" s="71"/>
      <c r="K162" s="71"/>
      <c r="L162" s="71"/>
      <c r="M162" s="4"/>
      <c r="N162" s="266"/>
      <c r="O162" s="266"/>
      <c r="P162" s="266"/>
      <c r="Q162" s="266"/>
      <c r="R162" s="266"/>
      <c r="S162" s="31" t="s">
        <v>385</v>
      </c>
      <c r="T162" s="266"/>
      <c r="U162" s="266"/>
      <c r="V162" s="4"/>
      <c r="W162" s="4"/>
      <c r="X162" s="4"/>
      <c r="Y162" s="4"/>
      <c r="Z162" s="4"/>
      <c r="AA162" s="31" t="s">
        <v>385</v>
      </c>
      <c r="AB162" s="4"/>
      <c r="AC162" s="4"/>
      <c r="AD162" s="4"/>
      <c r="AE162" s="4"/>
      <c r="AF162" s="4"/>
      <c r="AG162" s="4"/>
      <c r="AH162" s="4"/>
      <c r="AI162" s="4"/>
      <c r="AJ162" s="4"/>
      <c r="AK162" s="688" t="s">
        <v>386</v>
      </c>
      <c r="AL162" s="688"/>
      <c r="AM162" s="688"/>
      <c r="AN162" s="688"/>
      <c r="AO162" s="688"/>
      <c r="AP162" s="688"/>
      <c r="AQ162" s="688"/>
      <c r="AR162" s="688"/>
      <c r="AS162" s="688"/>
      <c r="AT162" s="688"/>
      <c r="AU162" s="688"/>
      <c r="AV162" s="688"/>
      <c r="AW162" s="688"/>
      <c r="AX162" s="688"/>
      <c r="AY162" s="688"/>
      <c r="AZ162" s="688"/>
      <c r="BA162" s="688"/>
      <c r="BB162" s="688"/>
      <c r="BC162" s="688"/>
      <c r="BD162" s="688"/>
      <c r="BE162" s="688"/>
      <c r="BF162" s="688"/>
      <c r="BG162" s="688"/>
      <c r="BH162" s="688"/>
      <c r="BI162" s="688"/>
      <c r="BJ162" s="688"/>
      <c r="BK162" s="688"/>
      <c r="BL162" s="688"/>
      <c r="BM162" s="688"/>
      <c r="BN162" s="688"/>
      <c r="BO162" s="688"/>
      <c r="BP162" s="688"/>
      <c r="BQ162" s="688"/>
      <c r="BR162" s="688"/>
      <c r="BS162" s="688"/>
      <c r="BT162" s="688"/>
      <c r="BU162" s="688"/>
      <c r="BV162" s="4"/>
      <c r="BW162" s="4"/>
      <c r="BX162" s="4"/>
      <c r="BY162" s="4"/>
      <c r="BZ162" s="4"/>
    </row>
    <row r="163" spans="1:78" hidden="1">
      <c r="A163" s="266"/>
      <c r="B163" s="266"/>
      <c r="D163" s="266"/>
      <c r="E163" s="266"/>
      <c r="F163" s="266"/>
      <c r="G163" s="266"/>
      <c r="H163" s="266"/>
      <c r="I163" s="4"/>
      <c r="J163" s="4"/>
      <c r="K163" s="266"/>
      <c r="L163" s="266"/>
      <c r="M163" s="4"/>
      <c r="N163" s="266"/>
      <c r="O163" s="266"/>
      <c r="P163" s="266"/>
      <c r="Q163" s="266"/>
      <c r="R163" s="266"/>
      <c r="S163" s="31" t="s">
        <v>387</v>
      </c>
      <c r="T163" s="266"/>
      <c r="U163" s="266"/>
      <c r="V163" s="4"/>
      <c r="W163" s="4"/>
      <c r="X163" s="4"/>
      <c r="Y163" s="4"/>
      <c r="Z163" s="4"/>
      <c r="AA163" s="31" t="s">
        <v>387</v>
      </c>
      <c r="AB163" s="4"/>
      <c r="AC163" s="4"/>
      <c r="AD163" s="4"/>
      <c r="AE163" s="4"/>
      <c r="AF163" s="4"/>
      <c r="AG163" s="4"/>
      <c r="AH163" s="4"/>
      <c r="AI163" s="4"/>
      <c r="AJ163" s="4"/>
      <c r="AK163" s="687" t="s">
        <v>388</v>
      </c>
      <c r="AL163" s="688"/>
      <c r="AM163" s="688"/>
      <c r="AN163" s="688"/>
      <c r="AO163" s="688"/>
      <c r="AP163" s="688"/>
      <c r="AQ163" s="688"/>
      <c r="AR163" s="688"/>
      <c r="AS163" s="688"/>
      <c r="AT163" s="688"/>
      <c r="AU163" s="688"/>
      <c r="AV163" s="688"/>
      <c r="AW163" s="688"/>
      <c r="AX163" s="688"/>
      <c r="AY163" s="688"/>
      <c r="AZ163" s="688"/>
      <c r="BA163" s="688"/>
      <c r="BB163" s="688"/>
      <c r="BC163" s="688"/>
      <c r="BD163" s="688"/>
      <c r="BE163" s="688"/>
      <c r="BF163" s="688"/>
      <c r="BG163" s="688"/>
      <c r="BH163" s="688"/>
      <c r="BI163" s="688"/>
      <c r="BJ163" s="688"/>
      <c r="BK163" s="688"/>
      <c r="BL163" s="688"/>
      <c r="BM163" s="688"/>
      <c r="BN163" s="688"/>
      <c r="BO163" s="688"/>
      <c r="BP163" s="688"/>
      <c r="BQ163" s="688"/>
      <c r="BR163" s="688"/>
      <c r="BS163" s="688"/>
      <c r="BT163" s="688"/>
      <c r="BU163" s="688"/>
      <c r="BV163" s="4"/>
      <c r="BW163" s="4"/>
      <c r="BX163" s="4"/>
      <c r="BY163" s="4"/>
      <c r="BZ163" s="4"/>
    </row>
    <row r="164" spans="1:78" hidden="1">
      <c r="A164" s="266"/>
      <c r="B164" s="266"/>
      <c r="C164" s="4"/>
      <c r="D164" s="4"/>
      <c r="E164" s="4"/>
      <c r="F164" s="4"/>
      <c r="G164" s="266"/>
      <c r="H164" s="266"/>
      <c r="I164" s="266"/>
      <c r="J164" s="266"/>
      <c r="K164" s="4"/>
      <c r="L164" s="266"/>
      <c r="M164" s="266"/>
      <c r="N164" s="266"/>
      <c r="O164" s="266"/>
      <c r="P164" s="266"/>
      <c r="Q164" s="266"/>
      <c r="R164" s="266"/>
      <c r="S164" s="31" t="s">
        <v>389</v>
      </c>
      <c r="T164" s="266"/>
      <c r="U164" s="266"/>
      <c r="V164" s="4"/>
      <c r="W164" s="4"/>
      <c r="X164" s="4"/>
      <c r="Y164" s="4"/>
      <c r="Z164" s="4"/>
      <c r="AA164" s="31" t="s">
        <v>389</v>
      </c>
      <c r="AB164" s="4"/>
      <c r="AC164" s="4"/>
      <c r="AD164" s="4"/>
      <c r="AE164" s="4"/>
      <c r="AF164" s="4"/>
      <c r="AG164" s="4"/>
      <c r="AH164" s="4"/>
      <c r="AI164" s="4"/>
      <c r="AJ164" s="4"/>
      <c r="AK164" s="688" t="s">
        <v>390</v>
      </c>
      <c r="AL164" s="688"/>
      <c r="AM164" s="688"/>
      <c r="AN164" s="688"/>
      <c r="AO164" s="688"/>
      <c r="AP164" s="688"/>
      <c r="AQ164" s="688"/>
      <c r="AR164" s="688"/>
      <c r="AS164" s="688"/>
      <c r="AT164" s="688"/>
      <c r="AU164" s="688"/>
      <c r="AV164" s="688"/>
      <c r="AW164" s="688"/>
      <c r="AX164" s="688"/>
      <c r="AY164" s="688"/>
      <c r="AZ164" s="688"/>
      <c r="BA164" s="688"/>
      <c r="BB164" s="688"/>
      <c r="BC164" s="688"/>
      <c r="BD164" s="688"/>
      <c r="BE164" s="688"/>
      <c r="BF164" s="688"/>
      <c r="BG164" s="688"/>
      <c r="BH164" s="688"/>
      <c r="BI164" s="688"/>
      <c r="BJ164" s="688"/>
      <c r="BK164" s="688"/>
      <c r="BL164" s="688"/>
      <c r="BM164" s="688"/>
      <c r="BN164" s="688"/>
      <c r="BO164" s="688"/>
      <c r="BP164" s="688"/>
      <c r="BQ164" s="688"/>
      <c r="BR164" s="688"/>
      <c r="BS164" s="688"/>
      <c r="BT164" s="688"/>
      <c r="BU164" s="688"/>
      <c r="BV164" s="4"/>
      <c r="BW164" s="4"/>
      <c r="BX164" s="4"/>
      <c r="BY164" s="4"/>
      <c r="BZ164" s="4"/>
    </row>
    <row r="165" spans="1:78" hidden="1">
      <c r="A165" s="266"/>
      <c r="B165" s="266"/>
      <c r="C165" s="4"/>
      <c r="D165" s="4"/>
      <c r="E165" s="4"/>
      <c r="F165" s="4"/>
      <c r="G165" s="266"/>
      <c r="H165" s="266"/>
      <c r="I165" s="266"/>
      <c r="J165" s="266"/>
      <c r="K165" s="4"/>
      <c r="L165" s="266"/>
      <c r="M165" s="266"/>
      <c r="N165" s="266"/>
      <c r="O165" s="266"/>
      <c r="P165" s="266"/>
      <c r="Q165" s="266"/>
      <c r="R165" s="266"/>
      <c r="S165" s="31" t="s">
        <v>391</v>
      </c>
      <c r="T165" s="266"/>
      <c r="U165" s="266"/>
      <c r="V165" s="4"/>
      <c r="W165" s="4"/>
      <c r="X165" s="4"/>
      <c r="Y165" s="4"/>
      <c r="Z165" s="4"/>
      <c r="AA165" s="31" t="s">
        <v>391</v>
      </c>
      <c r="AB165" s="4"/>
      <c r="AC165" s="4"/>
      <c r="AD165" s="4"/>
      <c r="AE165" s="4"/>
      <c r="AF165" s="4"/>
      <c r="AG165" s="4"/>
      <c r="AH165" s="4"/>
      <c r="AI165" s="4"/>
      <c r="AJ165" s="4"/>
      <c r="AK165" s="688" t="s">
        <v>392</v>
      </c>
      <c r="AL165" s="688"/>
      <c r="AM165" s="688"/>
      <c r="AN165" s="688"/>
      <c r="AO165" s="688"/>
      <c r="AP165" s="688"/>
      <c r="AQ165" s="688"/>
      <c r="AR165" s="688"/>
      <c r="AS165" s="688"/>
      <c r="AT165" s="688"/>
      <c r="AU165" s="688"/>
      <c r="AV165" s="688"/>
      <c r="AW165" s="688"/>
      <c r="AX165" s="688"/>
      <c r="AY165" s="688"/>
      <c r="AZ165" s="688"/>
      <c r="BA165" s="688"/>
      <c r="BB165" s="688"/>
      <c r="BC165" s="688"/>
      <c r="BD165" s="688"/>
      <c r="BE165" s="688"/>
      <c r="BF165" s="688"/>
      <c r="BG165" s="688"/>
      <c r="BH165" s="688"/>
      <c r="BI165" s="688"/>
      <c r="BJ165" s="688"/>
      <c r="BK165" s="688"/>
      <c r="BL165" s="688"/>
      <c r="BM165" s="688"/>
      <c r="BN165" s="688"/>
      <c r="BO165" s="688"/>
      <c r="BP165" s="688"/>
      <c r="BQ165" s="688"/>
      <c r="BR165" s="688"/>
      <c r="BS165" s="688"/>
      <c r="BT165" s="688"/>
      <c r="BU165" s="688"/>
      <c r="BV165" s="4"/>
      <c r="BW165" s="4"/>
      <c r="BX165" s="4"/>
      <c r="BY165" s="4"/>
      <c r="BZ165" s="4"/>
    </row>
    <row r="166" spans="1:78" hidden="1">
      <c r="A166" s="266"/>
      <c r="B166" s="266"/>
      <c r="C166" s="4"/>
      <c r="D166" s="4"/>
      <c r="E166" s="4"/>
      <c r="F166" s="4"/>
      <c r="G166" s="266"/>
      <c r="H166" s="266"/>
      <c r="I166" s="266"/>
      <c r="J166" s="266"/>
      <c r="K166" s="4"/>
      <c r="L166" s="266"/>
      <c r="M166" s="266"/>
      <c r="N166" s="266"/>
      <c r="O166" s="266"/>
      <c r="P166" s="266"/>
      <c r="Q166" s="266"/>
      <c r="R166" s="266"/>
      <c r="S166" s="31" t="s">
        <v>393</v>
      </c>
      <c r="T166" s="266"/>
      <c r="U166" s="266"/>
      <c r="V166" s="4"/>
      <c r="W166" s="4"/>
      <c r="X166" s="4"/>
      <c r="Y166" s="4"/>
      <c r="Z166" s="4"/>
      <c r="AA166" s="31" t="s">
        <v>393</v>
      </c>
      <c r="AB166" s="4"/>
      <c r="AC166" s="4"/>
      <c r="AD166" s="4"/>
      <c r="AE166" s="4"/>
      <c r="AF166" s="4"/>
      <c r="AG166" s="4"/>
      <c r="AH166" s="4"/>
      <c r="AI166" s="4"/>
      <c r="AJ166" s="4"/>
      <c r="AK166" s="688" t="s">
        <v>394</v>
      </c>
      <c r="AL166" s="688"/>
      <c r="AM166" s="688"/>
      <c r="AN166" s="688"/>
      <c r="AO166" s="688"/>
      <c r="AP166" s="688"/>
      <c r="AQ166" s="688"/>
      <c r="AR166" s="688"/>
      <c r="AS166" s="688"/>
      <c r="AT166" s="688"/>
      <c r="AU166" s="688"/>
      <c r="AV166" s="688"/>
      <c r="AW166" s="688"/>
      <c r="AX166" s="688"/>
      <c r="AY166" s="688"/>
      <c r="AZ166" s="688"/>
      <c r="BA166" s="688"/>
      <c r="BB166" s="688"/>
      <c r="BC166" s="688"/>
      <c r="BD166" s="688"/>
      <c r="BE166" s="688"/>
      <c r="BF166" s="688"/>
      <c r="BG166" s="688"/>
      <c r="BH166" s="688"/>
      <c r="BI166" s="688"/>
      <c r="BJ166" s="688"/>
      <c r="BK166" s="688"/>
      <c r="BL166" s="688"/>
      <c r="BM166" s="688"/>
      <c r="BN166" s="688"/>
      <c r="BO166" s="688"/>
      <c r="BP166" s="688"/>
      <c r="BQ166" s="688"/>
      <c r="BR166" s="688"/>
      <c r="BS166" s="688"/>
      <c r="BT166" s="688"/>
      <c r="BU166" s="688"/>
      <c r="BV166" s="4"/>
      <c r="BW166" s="4"/>
      <c r="BX166" s="4"/>
      <c r="BY166" s="4"/>
      <c r="BZ166" s="4"/>
    </row>
    <row r="167" spans="1:78" hidden="1">
      <c r="A167" s="266"/>
      <c r="B167" s="266"/>
      <c r="C167" s="4"/>
      <c r="D167" s="4"/>
      <c r="E167" s="4"/>
      <c r="F167" s="4"/>
      <c r="G167" s="4"/>
      <c r="H167" s="4"/>
      <c r="I167" s="266"/>
      <c r="J167" s="266"/>
      <c r="K167" s="4"/>
      <c r="L167" s="266"/>
      <c r="M167" s="266"/>
      <c r="N167" s="266"/>
      <c r="O167" s="266"/>
      <c r="P167" s="266"/>
      <c r="Q167" s="266"/>
      <c r="R167" s="266"/>
      <c r="S167" s="31" t="s">
        <v>395</v>
      </c>
      <c r="T167" s="266"/>
      <c r="U167" s="266"/>
      <c r="V167" s="4"/>
      <c r="W167" s="4"/>
      <c r="X167" s="4"/>
      <c r="Y167" s="4"/>
      <c r="Z167" s="4"/>
      <c r="AA167" s="31" t="s">
        <v>395</v>
      </c>
      <c r="AB167" s="4"/>
      <c r="AC167" s="4"/>
      <c r="AD167" s="4"/>
      <c r="AE167" s="4"/>
      <c r="AF167" s="4"/>
      <c r="AG167" s="4"/>
      <c r="AH167" s="4"/>
      <c r="AI167" s="4"/>
      <c r="AJ167" s="4"/>
      <c r="AK167" s="687" t="s">
        <v>396</v>
      </c>
      <c r="AL167" s="688"/>
      <c r="AM167" s="688"/>
      <c r="AN167" s="688"/>
      <c r="AO167" s="688"/>
      <c r="AP167" s="688"/>
      <c r="AQ167" s="688"/>
      <c r="AR167" s="688"/>
      <c r="AS167" s="688"/>
      <c r="AT167" s="688"/>
      <c r="AU167" s="688"/>
      <c r="AV167" s="688"/>
      <c r="AW167" s="688"/>
      <c r="AX167" s="688"/>
      <c r="AY167" s="688"/>
      <c r="AZ167" s="688"/>
      <c r="BA167" s="688"/>
      <c r="BB167" s="688"/>
      <c r="BC167" s="688"/>
      <c r="BD167" s="688"/>
      <c r="BE167" s="688"/>
      <c r="BF167" s="688"/>
      <c r="BG167" s="688"/>
      <c r="BH167" s="688"/>
      <c r="BI167" s="688"/>
      <c r="BJ167" s="688"/>
      <c r="BK167" s="688"/>
      <c r="BL167" s="688"/>
      <c r="BM167" s="688"/>
      <c r="BN167" s="688"/>
      <c r="BO167" s="688"/>
      <c r="BP167" s="688"/>
      <c r="BQ167" s="688"/>
      <c r="BR167" s="688"/>
      <c r="BS167" s="688"/>
      <c r="BT167" s="688"/>
      <c r="BU167" s="688"/>
      <c r="BV167" s="4"/>
      <c r="BW167" s="4"/>
      <c r="BX167" s="4"/>
      <c r="BY167" s="4"/>
      <c r="BZ167" s="4"/>
    </row>
    <row r="168" spans="1:78" hidden="1">
      <c r="A168" s="266"/>
      <c r="B168" s="266"/>
      <c r="C168" s="693" t="s">
        <v>397</v>
      </c>
      <c r="D168" s="694"/>
      <c r="E168" s="694"/>
      <c r="F168" s="694"/>
      <c r="G168" s="694"/>
      <c r="H168" s="694"/>
      <c r="I168" s="694"/>
      <c r="J168" s="694"/>
      <c r="K168" s="695"/>
      <c r="L168" s="266"/>
      <c r="M168" s="266"/>
      <c r="N168" s="266"/>
      <c r="O168" s="266"/>
      <c r="P168" s="266"/>
      <c r="Q168" s="266"/>
      <c r="R168" s="266"/>
      <c r="S168" s="31" t="s">
        <v>398</v>
      </c>
      <c r="T168" s="266"/>
      <c r="U168" s="266"/>
      <c r="V168" s="4"/>
      <c r="W168" s="4"/>
      <c r="X168" s="4"/>
      <c r="Y168" s="4"/>
      <c r="Z168" s="4"/>
      <c r="AA168" s="31" t="s">
        <v>398</v>
      </c>
      <c r="AB168" s="4"/>
      <c r="AC168" s="4"/>
      <c r="AD168" s="4"/>
      <c r="AE168" s="4"/>
      <c r="AF168" s="4"/>
      <c r="AG168" s="4"/>
      <c r="AH168" s="4"/>
      <c r="AI168" s="4"/>
      <c r="AJ168" s="4"/>
      <c r="AK168" s="688" t="s">
        <v>399</v>
      </c>
      <c r="AL168" s="688"/>
      <c r="AM168" s="688"/>
      <c r="AN168" s="688"/>
      <c r="AO168" s="688"/>
      <c r="AP168" s="688"/>
      <c r="AQ168" s="688"/>
      <c r="AR168" s="688"/>
      <c r="AS168" s="688"/>
      <c r="AT168" s="688"/>
      <c r="AU168" s="688"/>
      <c r="AV168" s="688"/>
      <c r="AW168" s="688"/>
      <c r="AX168" s="688"/>
      <c r="AY168" s="688"/>
      <c r="AZ168" s="688"/>
      <c r="BA168" s="688"/>
      <c r="BB168" s="688"/>
      <c r="BC168" s="688"/>
      <c r="BD168" s="688"/>
      <c r="BE168" s="688"/>
      <c r="BF168" s="688"/>
      <c r="BG168" s="688"/>
      <c r="BH168" s="688"/>
      <c r="BI168" s="688"/>
      <c r="BJ168" s="688"/>
      <c r="BK168" s="688"/>
      <c r="BL168" s="688"/>
      <c r="BM168" s="688"/>
      <c r="BN168" s="688"/>
      <c r="BO168" s="688"/>
      <c r="BP168" s="688"/>
      <c r="BQ168" s="688"/>
      <c r="BR168" s="688"/>
      <c r="BS168" s="688"/>
      <c r="BT168" s="688"/>
      <c r="BU168" s="688"/>
      <c r="BV168" s="4"/>
      <c r="BW168" s="4"/>
      <c r="BX168" s="4"/>
      <c r="BY168" s="4"/>
      <c r="BZ168" s="4"/>
    </row>
    <row r="169" spans="1:78" hidden="1">
      <c r="A169" s="266"/>
      <c r="B169" s="266"/>
      <c r="C169" s="4"/>
      <c r="D169" s="4"/>
      <c r="E169" s="4"/>
      <c r="F169" s="4"/>
      <c r="G169" s="266"/>
      <c r="H169" s="266"/>
      <c r="I169" s="266"/>
      <c r="J169" s="266"/>
      <c r="K169" s="4"/>
      <c r="L169" s="266"/>
      <c r="M169" s="266"/>
      <c r="N169" s="266"/>
      <c r="O169" s="266"/>
      <c r="P169" s="266"/>
      <c r="Q169" s="266"/>
      <c r="R169" s="266"/>
      <c r="S169" s="31" t="s">
        <v>400</v>
      </c>
      <c r="T169" s="266"/>
      <c r="U169" s="266"/>
      <c r="V169" s="4"/>
      <c r="W169" s="4"/>
      <c r="X169" s="4"/>
      <c r="Y169" s="4"/>
      <c r="Z169" s="4"/>
      <c r="AA169" s="31" t="s">
        <v>400</v>
      </c>
      <c r="AB169" s="4"/>
      <c r="AC169" s="4"/>
      <c r="AD169" s="4"/>
      <c r="AE169" s="4"/>
      <c r="AF169" s="4"/>
      <c r="AG169" s="4"/>
      <c r="AH169" s="4"/>
      <c r="AI169" s="4"/>
      <c r="AJ169" s="4"/>
      <c r="AK169" s="688" t="s">
        <v>401</v>
      </c>
      <c r="AL169" s="688"/>
      <c r="AM169" s="688"/>
      <c r="AN169" s="688"/>
      <c r="AO169" s="688"/>
      <c r="AP169" s="688"/>
      <c r="AQ169" s="688"/>
      <c r="AR169" s="688"/>
      <c r="AS169" s="688"/>
      <c r="AT169" s="688"/>
      <c r="AU169" s="688"/>
      <c r="AV169" s="688"/>
      <c r="AW169" s="688"/>
      <c r="AX169" s="688"/>
      <c r="AY169" s="688"/>
      <c r="AZ169" s="688"/>
      <c r="BA169" s="688"/>
      <c r="BB169" s="688"/>
      <c r="BC169" s="688"/>
      <c r="BD169" s="688"/>
      <c r="BE169" s="688"/>
      <c r="BF169" s="688"/>
      <c r="BG169" s="688"/>
      <c r="BH169" s="688"/>
      <c r="BI169" s="688"/>
      <c r="BJ169" s="688"/>
      <c r="BK169" s="688"/>
      <c r="BL169" s="688"/>
      <c r="BM169" s="688"/>
      <c r="BN169" s="688"/>
      <c r="BO169" s="688"/>
      <c r="BP169" s="688"/>
      <c r="BQ169" s="688"/>
      <c r="BR169" s="688"/>
      <c r="BS169" s="688"/>
      <c r="BT169" s="688"/>
      <c r="BU169" s="688"/>
      <c r="BV169" s="4"/>
      <c r="BW169" s="4"/>
      <c r="BX169" s="4"/>
      <c r="BY169" s="4"/>
      <c r="BZ169" s="4"/>
    </row>
    <row r="170" spans="1:78" hidden="1">
      <c r="A170" s="266"/>
      <c r="B170" s="266"/>
      <c r="C170" s="4" t="s">
        <v>250</v>
      </c>
      <c r="D170" s="4"/>
      <c r="E170" s="4"/>
      <c r="F170" s="4"/>
      <c r="G170" s="266"/>
      <c r="H170" s="266"/>
      <c r="I170" s="266"/>
      <c r="J170" s="266"/>
      <c r="K170" s="4"/>
      <c r="L170" s="266"/>
      <c r="M170" s="266"/>
      <c r="N170" s="266"/>
      <c r="O170" s="266"/>
      <c r="P170" s="266"/>
      <c r="Q170" s="266"/>
      <c r="R170" s="266"/>
      <c r="S170" s="31" t="s">
        <v>402</v>
      </c>
      <c r="T170" s="266"/>
      <c r="U170" s="266"/>
      <c r="V170" s="4"/>
      <c r="W170" s="4"/>
      <c r="X170" s="4"/>
      <c r="Y170" s="4"/>
      <c r="Z170" s="4"/>
      <c r="AA170" s="31" t="s">
        <v>402</v>
      </c>
      <c r="AB170" s="4"/>
      <c r="AC170" s="4"/>
      <c r="AD170" s="4"/>
      <c r="AE170" s="4"/>
      <c r="AF170" s="4"/>
      <c r="AG170" s="4"/>
      <c r="AH170" s="4"/>
      <c r="AI170" s="4"/>
      <c r="AJ170" s="4"/>
      <c r="AK170" s="688" t="s">
        <v>403</v>
      </c>
      <c r="AL170" s="688"/>
      <c r="AM170" s="688"/>
      <c r="AN170" s="688"/>
      <c r="AO170" s="688"/>
      <c r="AP170" s="688"/>
      <c r="AQ170" s="688"/>
      <c r="AR170" s="688"/>
      <c r="AS170" s="688"/>
      <c r="AT170" s="688"/>
      <c r="AU170" s="688"/>
      <c r="AV170" s="688"/>
      <c r="AW170" s="688"/>
      <c r="AX170" s="688"/>
      <c r="AY170" s="688"/>
      <c r="AZ170" s="688"/>
      <c r="BA170" s="688"/>
      <c r="BB170" s="688"/>
      <c r="BC170" s="688"/>
      <c r="BD170" s="688"/>
      <c r="BE170" s="688"/>
      <c r="BF170" s="688"/>
      <c r="BG170" s="688"/>
      <c r="BH170" s="688"/>
      <c r="BI170" s="688"/>
      <c r="BJ170" s="688"/>
      <c r="BK170" s="688"/>
      <c r="BL170" s="688"/>
      <c r="BM170" s="688"/>
      <c r="BN170" s="688"/>
      <c r="BO170" s="688"/>
      <c r="BP170" s="688"/>
      <c r="BQ170" s="688"/>
      <c r="BR170" s="688"/>
      <c r="BS170" s="688"/>
      <c r="BT170" s="688"/>
      <c r="BU170" s="688"/>
      <c r="BV170" s="4"/>
      <c r="BW170" s="4"/>
      <c r="BX170" s="4"/>
      <c r="BY170" s="4"/>
      <c r="BZ170" s="4"/>
    </row>
    <row r="171" spans="1:78" hidden="1">
      <c r="A171" s="266"/>
      <c r="B171" s="266"/>
      <c r="C171" s="4" t="s">
        <v>253</v>
      </c>
      <c r="D171" s="4"/>
      <c r="E171" s="4"/>
      <c r="F171" s="266"/>
      <c r="G171" s="266"/>
      <c r="H171" s="266"/>
      <c r="I171" s="266"/>
      <c r="J171" s="266"/>
      <c r="K171" s="4"/>
      <c r="L171" s="266"/>
      <c r="M171" s="266"/>
      <c r="N171" s="266"/>
      <c r="O171" s="266"/>
      <c r="P171" s="266"/>
      <c r="Q171" s="266"/>
      <c r="R171" s="266"/>
      <c r="S171" s="31" t="s">
        <v>404</v>
      </c>
      <c r="T171" s="266"/>
      <c r="U171" s="266"/>
      <c r="V171" s="4"/>
      <c r="W171" s="4"/>
      <c r="X171" s="4"/>
      <c r="Y171" s="4"/>
      <c r="Z171" s="4"/>
      <c r="AA171" s="31" t="s">
        <v>404</v>
      </c>
      <c r="AB171" s="4"/>
      <c r="AC171" s="4"/>
      <c r="AD171" s="4"/>
      <c r="AE171" s="4"/>
      <c r="AF171" s="4"/>
      <c r="AG171" s="4"/>
      <c r="AH171" s="4"/>
      <c r="AI171" s="4"/>
      <c r="AJ171" s="4"/>
      <c r="AK171" s="688" t="s">
        <v>405</v>
      </c>
      <c r="AL171" s="688"/>
      <c r="AM171" s="688"/>
      <c r="AN171" s="688"/>
      <c r="AO171" s="688"/>
      <c r="AP171" s="688"/>
      <c r="AQ171" s="688"/>
      <c r="AR171" s="688"/>
      <c r="AS171" s="688"/>
      <c r="AT171" s="688"/>
      <c r="AU171" s="688"/>
      <c r="AV171" s="688"/>
      <c r="AW171" s="688"/>
      <c r="AX171" s="688"/>
      <c r="AY171" s="688"/>
      <c r="AZ171" s="688"/>
      <c r="BA171" s="688"/>
      <c r="BB171" s="688"/>
      <c r="BC171" s="688"/>
      <c r="BD171" s="688"/>
      <c r="BE171" s="688"/>
      <c r="BF171" s="688"/>
      <c r="BG171" s="688"/>
      <c r="BH171" s="688"/>
      <c r="BI171" s="688"/>
      <c r="BJ171" s="688"/>
      <c r="BK171" s="688"/>
      <c r="BL171" s="688"/>
      <c r="BM171" s="688"/>
      <c r="BN171" s="688"/>
      <c r="BO171" s="688"/>
      <c r="BP171" s="688"/>
      <c r="BQ171" s="688"/>
      <c r="BR171" s="688"/>
      <c r="BS171" s="688"/>
      <c r="BT171" s="688"/>
      <c r="BU171" s="688"/>
      <c r="BV171" s="4"/>
      <c r="BW171" s="4"/>
      <c r="BX171" s="4"/>
      <c r="BY171" s="4"/>
      <c r="BZ171" s="4"/>
    </row>
    <row r="172" spans="1:78" hidden="1">
      <c r="A172" s="266"/>
      <c r="B172" s="266"/>
      <c r="C172" s="4" t="s">
        <v>254</v>
      </c>
      <c r="D172" s="4"/>
      <c r="E172" s="4"/>
      <c r="F172" s="266"/>
      <c r="G172" s="266"/>
      <c r="H172" s="266"/>
      <c r="I172" s="266"/>
      <c r="J172" s="266"/>
      <c r="K172" s="4"/>
      <c r="L172" s="266"/>
      <c r="M172" s="266"/>
      <c r="N172" s="266"/>
      <c r="O172" s="266"/>
      <c r="P172" s="266"/>
      <c r="Q172" s="266"/>
      <c r="R172" s="266"/>
      <c r="S172" s="31" t="s">
        <v>406</v>
      </c>
      <c r="T172" s="266"/>
      <c r="U172" s="266"/>
      <c r="V172" s="4"/>
      <c r="W172" s="4"/>
      <c r="X172" s="4"/>
      <c r="Y172" s="4"/>
      <c r="Z172" s="4"/>
      <c r="AA172" s="31" t="s">
        <v>406</v>
      </c>
      <c r="AB172" s="4"/>
      <c r="AC172" s="4"/>
      <c r="AD172" s="4"/>
      <c r="AE172" s="4"/>
      <c r="AF172" s="4"/>
      <c r="AG172" s="4"/>
      <c r="AH172" s="4"/>
      <c r="AI172" s="4"/>
      <c r="AJ172" s="4"/>
      <c r="AK172" s="688" t="s">
        <v>407</v>
      </c>
      <c r="AL172" s="688"/>
      <c r="AM172" s="688"/>
      <c r="AN172" s="688"/>
      <c r="AO172" s="688"/>
      <c r="AP172" s="688"/>
      <c r="AQ172" s="688"/>
      <c r="AR172" s="688"/>
      <c r="AS172" s="688"/>
      <c r="AT172" s="688"/>
      <c r="AU172" s="688"/>
      <c r="AV172" s="688"/>
      <c r="AW172" s="688"/>
      <c r="AX172" s="688"/>
      <c r="AY172" s="688"/>
      <c r="AZ172" s="688"/>
      <c r="BA172" s="688"/>
      <c r="BB172" s="688"/>
      <c r="BC172" s="688"/>
      <c r="BD172" s="688"/>
      <c r="BE172" s="688"/>
      <c r="BF172" s="688"/>
      <c r="BG172" s="688"/>
      <c r="BH172" s="688"/>
      <c r="BI172" s="688"/>
      <c r="BJ172" s="688"/>
      <c r="BK172" s="688"/>
      <c r="BL172" s="688"/>
      <c r="BM172" s="688"/>
      <c r="BN172" s="688"/>
      <c r="BO172" s="688"/>
      <c r="BP172" s="688"/>
      <c r="BQ172" s="688"/>
      <c r="BR172" s="688"/>
      <c r="BS172" s="688"/>
      <c r="BT172" s="688"/>
      <c r="BU172" s="688"/>
      <c r="BV172" s="4"/>
      <c r="BW172" s="4"/>
      <c r="BX172" s="4"/>
      <c r="BY172" s="4"/>
      <c r="BZ172" s="4"/>
    </row>
    <row r="173" spans="1:78" hidden="1">
      <c r="A173" s="266"/>
      <c r="B173" s="266"/>
      <c r="C173" s="4" t="s">
        <v>255</v>
      </c>
      <c r="D173" s="4"/>
      <c r="E173" s="4"/>
      <c r="F173" s="266"/>
      <c r="G173" s="266"/>
      <c r="H173" s="266"/>
      <c r="I173" s="266"/>
      <c r="J173" s="266"/>
      <c r="K173" s="4"/>
      <c r="L173" s="266"/>
      <c r="M173" s="266"/>
      <c r="N173" s="266"/>
      <c r="O173" s="266"/>
      <c r="P173" s="266"/>
      <c r="Q173" s="266"/>
      <c r="R173" s="266"/>
      <c r="S173" s="31" t="s">
        <v>408</v>
      </c>
      <c r="T173" s="266"/>
      <c r="U173" s="266"/>
      <c r="V173" s="4"/>
      <c r="W173" s="4"/>
      <c r="X173" s="4"/>
      <c r="Y173" s="4"/>
      <c r="Z173" s="4"/>
      <c r="AA173" s="31" t="s">
        <v>408</v>
      </c>
      <c r="AB173" s="4"/>
      <c r="AC173" s="4"/>
      <c r="AD173" s="4"/>
      <c r="AE173" s="4"/>
      <c r="AF173" s="4"/>
      <c r="AG173" s="4"/>
      <c r="AH173" s="4"/>
      <c r="AI173" s="4"/>
      <c r="AJ173" s="4"/>
      <c r="AK173" s="688" t="s">
        <v>409</v>
      </c>
      <c r="AL173" s="688"/>
      <c r="AM173" s="688"/>
      <c r="AN173" s="688"/>
      <c r="AO173" s="688"/>
      <c r="AP173" s="688"/>
      <c r="AQ173" s="688"/>
      <c r="AR173" s="688"/>
      <c r="AS173" s="688"/>
      <c r="AT173" s="688"/>
      <c r="AU173" s="688"/>
      <c r="AV173" s="688"/>
      <c r="AW173" s="688"/>
      <c r="AX173" s="688"/>
      <c r="AY173" s="688"/>
      <c r="AZ173" s="688"/>
      <c r="BA173" s="688"/>
      <c r="BB173" s="688"/>
      <c r="BC173" s="688"/>
      <c r="BD173" s="688"/>
      <c r="BE173" s="688"/>
      <c r="BF173" s="688"/>
      <c r="BG173" s="688"/>
      <c r="BH173" s="688"/>
      <c r="BI173" s="688"/>
      <c r="BJ173" s="688"/>
      <c r="BK173" s="688"/>
      <c r="BL173" s="688"/>
      <c r="BM173" s="688"/>
      <c r="BN173" s="688"/>
      <c r="BO173" s="688"/>
      <c r="BP173" s="688"/>
      <c r="BQ173" s="688"/>
      <c r="BR173" s="688"/>
      <c r="BS173" s="688"/>
      <c r="BT173" s="688"/>
      <c r="BU173" s="688"/>
      <c r="BV173" s="4"/>
      <c r="BW173" s="4"/>
      <c r="BX173" s="4"/>
      <c r="BY173" s="4"/>
      <c r="BZ173" s="4"/>
    </row>
    <row r="174" spans="1:78" hidden="1">
      <c r="A174" s="266"/>
      <c r="B174" s="266"/>
      <c r="C174" s="4" t="s">
        <v>256</v>
      </c>
      <c r="D174" s="4"/>
      <c r="E174" s="4"/>
      <c r="F174" s="266"/>
      <c r="G174" s="266"/>
      <c r="H174" s="266"/>
      <c r="I174" s="266"/>
      <c r="J174" s="266"/>
      <c r="K174" s="4"/>
      <c r="L174" s="266"/>
      <c r="M174" s="266"/>
      <c r="N174" s="266"/>
      <c r="O174" s="266"/>
      <c r="P174" s="266"/>
      <c r="Q174" s="266"/>
      <c r="R174" s="266"/>
      <c r="S174" s="31" t="s">
        <v>410</v>
      </c>
      <c r="T174" s="266"/>
      <c r="U174" s="266"/>
      <c r="V174" s="4"/>
      <c r="W174" s="4"/>
      <c r="X174" s="4"/>
      <c r="Y174" s="4"/>
      <c r="Z174" s="4"/>
      <c r="AA174" s="31" t="s">
        <v>410</v>
      </c>
      <c r="AB174" s="4"/>
      <c r="AC174" s="4"/>
      <c r="AD174" s="4"/>
      <c r="AE174" s="4"/>
      <c r="AF174" s="4"/>
      <c r="AG174" s="4"/>
      <c r="AH174" s="4"/>
      <c r="AI174" s="4"/>
      <c r="AJ174" s="4"/>
      <c r="AK174" s="687" t="s">
        <v>411</v>
      </c>
      <c r="AL174" s="688"/>
      <c r="AM174" s="688"/>
      <c r="AN174" s="688"/>
      <c r="AO174" s="688"/>
      <c r="AP174" s="688"/>
      <c r="AQ174" s="688"/>
      <c r="AR174" s="688"/>
      <c r="AS174" s="688"/>
      <c r="AT174" s="688"/>
      <c r="AU174" s="688"/>
      <c r="AV174" s="688"/>
      <c r="AW174" s="688"/>
      <c r="AX174" s="688"/>
      <c r="AY174" s="688"/>
      <c r="AZ174" s="688"/>
      <c r="BA174" s="688"/>
      <c r="BB174" s="688"/>
      <c r="BC174" s="688"/>
      <c r="BD174" s="688"/>
      <c r="BE174" s="688"/>
      <c r="BF174" s="688"/>
      <c r="BG174" s="688"/>
      <c r="BH174" s="688"/>
      <c r="BI174" s="688"/>
      <c r="BJ174" s="688"/>
      <c r="BK174" s="688"/>
      <c r="BL174" s="688"/>
      <c r="BM174" s="688"/>
      <c r="BN174" s="688"/>
      <c r="BO174" s="688"/>
      <c r="BP174" s="688"/>
      <c r="BQ174" s="688"/>
      <c r="BR174" s="688"/>
      <c r="BS174" s="688"/>
      <c r="BT174" s="688"/>
      <c r="BU174" s="688"/>
      <c r="BV174" s="4"/>
      <c r="BW174" s="4"/>
      <c r="BX174" s="4"/>
      <c r="BY174" s="4"/>
      <c r="BZ174" s="4"/>
    </row>
    <row r="175" spans="1:78" hidden="1">
      <c r="A175" s="266"/>
      <c r="B175" s="266"/>
      <c r="C175" s="4" t="s">
        <v>310</v>
      </c>
      <c r="D175" s="4"/>
      <c r="E175" s="4"/>
      <c r="F175" s="266"/>
      <c r="G175" s="266"/>
      <c r="H175" s="266"/>
      <c r="I175" s="266"/>
      <c r="J175" s="266"/>
      <c r="K175" s="4"/>
      <c r="L175" s="266"/>
      <c r="M175" s="266"/>
      <c r="N175" s="266"/>
      <c r="O175" s="266"/>
      <c r="P175" s="266"/>
      <c r="Q175" s="266"/>
      <c r="R175" s="266"/>
      <c r="S175" s="31" t="s">
        <v>412</v>
      </c>
      <c r="T175" s="266"/>
      <c r="U175" s="266"/>
      <c r="V175" s="4"/>
      <c r="W175" s="4"/>
      <c r="X175" s="4"/>
      <c r="Y175" s="4"/>
      <c r="Z175" s="4"/>
      <c r="AA175" s="31" t="s">
        <v>412</v>
      </c>
      <c r="AB175" s="4"/>
      <c r="AC175" s="4"/>
      <c r="AD175" s="4"/>
      <c r="AE175" s="4"/>
      <c r="AF175" s="4"/>
      <c r="AG175" s="4"/>
      <c r="AH175" s="4"/>
      <c r="AI175" s="4"/>
      <c r="AJ175" s="4"/>
      <c r="AK175" s="687" t="s">
        <v>413</v>
      </c>
      <c r="AL175" s="688"/>
      <c r="AM175" s="688"/>
      <c r="AN175" s="688"/>
      <c r="AO175" s="688"/>
      <c r="AP175" s="688"/>
      <c r="AQ175" s="688"/>
      <c r="AR175" s="688"/>
      <c r="AS175" s="688"/>
      <c r="AT175" s="688"/>
      <c r="AU175" s="688"/>
      <c r="AV175" s="688"/>
      <c r="AW175" s="688"/>
      <c r="AX175" s="688"/>
      <c r="AY175" s="688"/>
      <c r="AZ175" s="688"/>
      <c r="BA175" s="688"/>
      <c r="BB175" s="688"/>
      <c r="BC175" s="688"/>
      <c r="BD175" s="688"/>
      <c r="BE175" s="688"/>
      <c r="BF175" s="688"/>
      <c r="BG175" s="688"/>
      <c r="BH175" s="688"/>
      <c r="BI175" s="688"/>
      <c r="BJ175" s="688"/>
      <c r="BK175" s="688"/>
      <c r="BL175" s="688"/>
      <c r="BM175" s="688"/>
      <c r="BN175" s="688"/>
      <c r="BO175" s="688"/>
      <c r="BP175" s="688"/>
      <c r="BQ175" s="688"/>
      <c r="BR175" s="688"/>
      <c r="BS175" s="688"/>
      <c r="BT175" s="688"/>
      <c r="BU175" s="688"/>
      <c r="BV175" s="4"/>
      <c r="BW175" s="4"/>
      <c r="BX175" s="4"/>
      <c r="BY175" s="4"/>
      <c r="BZ175" s="4"/>
    </row>
    <row r="176" spans="1:78" hidden="1">
      <c r="A176" s="266"/>
      <c r="B176" s="266"/>
      <c r="C176" s="4" t="s">
        <v>313</v>
      </c>
      <c r="D176" s="266"/>
      <c r="E176" s="4"/>
      <c r="F176" s="266"/>
      <c r="G176" s="266"/>
      <c r="H176" s="266"/>
      <c r="I176" s="266"/>
      <c r="J176" s="266"/>
      <c r="K176" s="266"/>
      <c r="L176" s="266"/>
      <c r="M176" s="266"/>
      <c r="N176" s="266"/>
      <c r="O176" s="266"/>
      <c r="P176" s="266"/>
      <c r="Q176" s="266"/>
      <c r="R176" s="266"/>
      <c r="S176" s="31" t="s">
        <v>414</v>
      </c>
      <c r="T176" s="266"/>
      <c r="U176" s="266"/>
      <c r="V176" s="4"/>
      <c r="W176" s="4"/>
      <c r="X176" s="4"/>
      <c r="Y176" s="4"/>
      <c r="Z176" s="4"/>
      <c r="AA176" s="31" t="s">
        <v>414</v>
      </c>
      <c r="AB176" s="4"/>
      <c r="AC176" s="4"/>
      <c r="AD176" s="4"/>
      <c r="AE176" s="4"/>
      <c r="AF176" s="4"/>
      <c r="AG176" s="4"/>
      <c r="AH176" s="4"/>
      <c r="AI176" s="4"/>
      <c r="AJ176" s="4"/>
      <c r="AK176" s="688" t="s">
        <v>415</v>
      </c>
      <c r="AL176" s="688"/>
      <c r="AM176" s="688"/>
      <c r="AN176" s="688"/>
      <c r="AO176" s="688"/>
      <c r="AP176" s="688"/>
      <c r="AQ176" s="688"/>
      <c r="AR176" s="688"/>
      <c r="AS176" s="688"/>
      <c r="AT176" s="688"/>
      <c r="AU176" s="688"/>
      <c r="AV176" s="688"/>
      <c r="AW176" s="688"/>
      <c r="AX176" s="688"/>
      <c r="AY176" s="688"/>
      <c r="AZ176" s="688"/>
      <c r="BA176" s="688"/>
      <c r="BB176" s="688"/>
      <c r="BC176" s="688"/>
      <c r="BD176" s="688"/>
      <c r="BE176" s="688"/>
      <c r="BF176" s="688"/>
      <c r="BG176" s="688"/>
      <c r="BH176" s="688"/>
      <c r="BI176" s="688"/>
      <c r="BJ176" s="688"/>
      <c r="BK176" s="688"/>
      <c r="BL176" s="688"/>
      <c r="BM176" s="688"/>
      <c r="BN176" s="688"/>
      <c r="BO176" s="688"/>
      <c r="BP176" s="688"/>
      <c r="BQ176" s="688"/>
      <c r="BR176" s="688"/>
      <c r="BS176" s="688"/>
      <c r="BT176" s="688"/>
      <c r="BU176" s="688"/>
      <c r="BV176" s="4"/>
      <c r="BW176" s="4"/>
      <c r="BX176" s="4"/>
      <c r="BY176" s="4"/>
      <c r="BZ176" s="4"/>
    </row>
    <row r="177" spans="1:78" hidden="1">
      <c r="A177" s="266"/>
      <c r="B177" s="266"/>
      <c r="C177" s="4" t="s">
        <v>316</v>
      </c>
      <c r="D177" s="266"/>
      <c r="E177" s="266"/>
      <c r="F177" s="266"/>
      <c r="G177" s="266"/>
      <c r="H177" s="266"/>
      <c r="I177" s="266"/>
      <c r="J177" s="266"/>
      <c r="K177" s="266"/>
      <c r="L177" s="266"/>
      <c r="M177" s="266"/>
      <c r="N177" s="266"/>
      <c r="O177" s="266"/>
      <c r="P177" s="266"/>
      <c r="Q177" s="266"/>
      <c r="R177" s="266"/>
      <c r="S177" s="31" t="s">
        <v>416</v>
      </c>
      <c r="T177" s="266"/>
      <c r="U177" s="266"/>
      <c r="V177" s="4"/>
      <c r="W177" s="4"/>
      <c r="X177" s="4"/>
      <c r="Y177" s="4"/>
      <c r="Z177" s="4"/>
      <c r="AA177" s="31" t="s">
        <v>416</v>
      </c>
      <c r="AB177" s="4"/>
      <c r="AC177" s="4"/>
      <c r="AD177" s="4"/>
      <c r="AE177" s="4"/>
      <c r="AF177" s="4"/>
      <c r="AG177" s="4"/>
      <c r="AH177" s="4"/>
      <c r="AI177" s="4"/>
      <c r="AJ177" s="4"/>
      <c r="AK177" s="687" t="s">
        <v>417</v>
      </c>
      <c r="AL177" s="688"/>
      <c r="AM177" s="688"/>
      <c r="AN177" s="688"/>
      <c r="AO177" s="688"/>
      <c r="AP177" s="688"/>
      <c r="AQ177" s="688"/>
      <c r="AR177" s="688"/>
      <c r="AS177" s="688"/>
      <c r="AT177" s="688"/>
      <c r="AU177" s="688"/>
      <c r="AV177" s="688"/>
      <c r="AW177" s="688"/>
      <c r="AX177" s="688"/>
      <c r="AY177" s="688"/>
      <c r="AZ177" s="688"/>
      <c r="BA177" s="688"/>
      <c r="BB177" s="688"/>
      <c r="BC177" s="688"/>
      <c r="BD177" s="688"/>
      <c r="BE177" s="688"/>
      <c r="BF177" s="688"/>
      <c r="BG177" s="688"/>
      <c r="BH177" s="688"/>
      <c r="BI177" s="688"/>
      <c r="BJ177" s="688"/>
      <c r="BK177" s="688"/>
      <c r="BL177" s="688"/>
      <c r="BM177" s="688"/>
      <c r="BN177" s="688"/>
      <c r="BO177" s="688"/>
      <c r="BP177" s="688"/>
      <c r="BQ177" s="688"/>
      <c r="BR177" s="688"/>
      <c r="BS177" s="688"/>
      <c r="BT177" s="688"/>
      <c r="BU177" s="688"/>
      <c r="BV177" s="4"/>
      <c r="BW177" s="4"/>
      <c r="BX177" s="4"/>
      <c r="BY177" s="4"/>
      <c r="BZ177" s="4"/>
    </row>
    <row r="178" spans="1:78" hidden="1">
      <c r="A178" s="266"/>
      <c r="B178" s="266"/>
      <c r="C178" s="4"/>
      <c r="D178" s="266"/>
      <c r="E178" s="266"/>
      <c r="F178" s="266"/>
      <c r="G178" s="266"/>
      <c r="H178" s="266"/>
      <c r="I178" s="266"/>
      <c r="J178" s="266"/>
      <c r="K178" s="266"/>
      <c r="L178" s="266"/>
      <c r="M178" s="266"/>
      <c r="N178" s="266"/>
      <c r="O178" s="266"/>
      <c r="P178" s="266"/>
      <c r="Q178" s="266"/>
      <c r="R178" s="266"/>
      <c r="S178" s="31" t="s">
        <v>418</v>
      </c>
      <c r="T178" s="266"/>
      <c r="U178" s="266"/>
      <c r="V178" s="4"/>
      <c r="W178" s="4"/>
      <c r="X178" s="4"/>
      <c r="Y178" s="4"/>
      <c r="Z178" s="4"/>
      <c r="AA178" s="31" t="s">
        <v>418</v>
      </c>
      <c r="AB178" s="4"/>
      <c r="AC178" s="4"/>
      <c r="AD178" s="4"/>
      <c r="AE178" s="4"/>
      <c r="AF178" s="4"/>
      <c r="AG178" s="4"/>
      <c r="AH178" s="4"/>
      <c r="AI178" s="4"/>
      <c r="AJ178" s="4"/>
      <c r="AK178" s="688" t="s">
        <v>419</v>
      </c>
      <c r="AL178" s="688"/>
      <c r="AM178" s="688"/>
      <c r="AN178" s="688"/>
      <c r="AO178" s="688"/>
      <c r="AP178" s="688"/>
      <c r="AQ178" s="688"/>
      <c r="AR178" s="688"/>
      <c r="AS178" s="688"/>
      <c r="AT178" s="688"/>
      <c r="AU178" s="688"/>
      <c r="AV178" s="688"/>
      <c r="AW178" s="688"/>
      <c r="AX178" s="688"/>
      <c r="AY178" s="688"/>
      <c r="AZ178" s="688"/>
      <c r="BA178" s="688"/>
      <c r="BB178" s="688"/>
      <c r="BC178" s="688"/>
      <c r="BD178" s="688"/>
      <c r="BE178" s="688"/>
      <c r="BF178" s="688"/>
      <c r="BG178" s="688"/>
      <c r="BH178" s="688"/>
      <c r="BI178" s="688"/>
      <c r="BJ178" s="688"/>
      <c r="BK178" s="688"/>
      <c r="BL178" s="688"/>
      <c r="BM178" s="688"/>
      <c r="BN178" s="688"/>
      <c r="BO178" s="688"/>
      <c r="BP178" s="688"/>
      <c r="BQ178" s="688"/>
      <c r="BR178" s="688"/>
      <c r="BS178" s="688"/>
      <c r="BT178" s="688"/>
      <c r="BU178" s="688"/>
      <c r="BV178" s="4"/>
      <c r="BW178" s="4"/>
      <c r="BX178" s="4"/>
      <c r="BY178" s="4"/>
      <c r="BZ178" s="4"/>
    </row>
    <row r="179" spans="1:78" hidden="1">
      <c r="A179" s="266"/>
      <c r="B179" s="266"/>
      <c r="C179" s="4"/>
      <c r="D179" s="266"/>
      <c r="E179" s="266"/>
      <c r="F179" s="266"/>
      <c r="G179" s="266"/>
      <c r="H179" s="266"/>
      <c r="I179" s="266"/>
      <c r="J179" s="266"/>
      <c r="K179" s="266"/>
      <c r="L179" s="266"/>
      <c r="M179" s="266"/>
      <c r="N179" s="266"/>
      <c r="O179" s="266"/>
      <c r="P179" s="266"/>
      <c r="Q179" s="266"/>
      <c r="R179" s="266"/>
      <c r="S179" s="31" t="s">
        <v>420</v>
      </c>
      <c r="T179" s="266"/>
      <c r="U179" s="266"/>
      <c r="V179" s="4"/>
      <c r="W179" s="4"/>
      <c r="X179" s="4"/>
      <c r="Y179" s="4"/>
      <c r="Z179" s="4"/>
      <c r="AA179" s="31" t="s">
        <v>420</v>
      </c>
      <c r="AB179" s="4"/>
      <c r="AC179" s="4"/>
      <c r="AD179" s="4"/>
      <c r="AE179" s="4"/>
      <c r="AF179" s="4"/>
      <c r="AG179" s="4"/>
      <c r="AH179" s="4"/>
      <c r="AI179" s="4"/>
      <c r="AJ179" s="4"/>
      <c r="AK179" s="688" t="s">
        <v>421</v>
      </c>
      <c r="AL179" s="688"/>
      <c r="AM179" s="688"/>
      <c r="AN179" s="688"/>
      <c r="AO179" s="688"/>
      <c r="AP179" s="688"/>
      <c r="AQ179" s="688"/>
      <c r="AR179" s="688"/>
      <c r="AS179" s="688"/>
      <c r="AT179" s="688"/>
      <c r="AU179" s="688"/>
      <c r="AV179" s="688"/>
      <c r="AW179" s="688"/>
      <c r="AX179" s="688"/>
      <c r="AY179" s="688"/>
      <c r="AZ179" s="688"/>
      <c r="BA179" s="688"/>
      <c r="BB179" s="688"/>
      <c r="BC179" s="688"/>
      <c r="BD179" s="688"/>
      <c r="BE179" s="688"/>
      <c r="BF179" s="688"/>
      <c r="BG179" s="688"/>
      <c r="BH179" s="688"/>
      <c r="BI179" s="688"/>
      <c r="BJ179" s="688"/>
      <c r="BK179" s="688"/>
      <c r="BL179" s="688"/>
      <c r="BM179" s="688"/>
      <c r="BN179" s="688"/>
      <c r="BO179" s="688"/>
      <c r="BP179" s="688"/>
      <c r="BQ179" s="688"/>
      <c r="BR179" s="688"/>
      <c r="BS179" s="688"/>
      <c r="BT179" s="688"/>
      <c r="BU179" s="688"/>
      <c r="BV179" s="4"/>
      <c r="BW179" s="4"/>
      <c r="BX179" s="4"/>
      <c r="BY179" s="4"/>
      <c r="BZ179" s="4"/>
    </row>
    <row r="180" spans="1:78" hidden="1">
      <c r="A180" s="266"/>
      <c r="B180" s="266"/>
      <c r="C180" s="266"/>
      <c r="D180" s="266"/>
      <c r="E180" s="266"/>
      <c r="F180" s="266"/>
      <c r="G180" s="266"/>
      <c r="H180" s="266"/>
      <c r="I180" s="266"/>
      <c r="J180" s="266"/>
      <c r="K180" s="266"/>
      <c r="L180" s="266"/>
      <c r="M180" s="266"/>
      <c r="N180" s="266"/>
      <c r="O180" s="266"/>
      <c r="P180" s="266"/>
      <c r="Q180" s="266"/>
      <c r="R180" s="266"/>
      <c r="S180" s="31" t="s">
        <v>422</v>
      </c>
      <c r="T180" s="266"/>
      <c r="U180" s="266"/>
      <c r="V180" s="4"/>
      <c r="W180" s="4"/>
      <c r="X180" s="4"/>
      <c r="Y180" s="4"/>
      <c r="Z180" s="4"/>
      <c r="AA180" s="31" t="s">
        <v>422</v>
      </c>
      <c r="AB180" s="4"/>
      <c r="AC180" s="4"/>
      <c r="AD180" s="4"/>
      <c r="AE180" s="4"/>
      <c r="AF180" s="4"/>
      <c r="AG180" s="4"/>
      <c r="AH180" s="4"/>
      <c r="AI180" s="4"/>
      <c r="AJ180" s="4"/>
      <c r="AK180" s="688" t="s">
        <v>423</v>
      </c>
      <c r="AL180" s="688"/>
      <c r="AM180" s="688"/>
      <c r="AN180" s="688"/>
      <c r="AO180" s="688"/>
      <c r="AP180" s="688"/>
      <c r="AQ180" s="688"/>
      <c r="AR180" s="688"/>
      <c r="AS180" s="688"/>
      <c r="AT180" s="688"/>
      <c r="AU180" s="688"/>
      <c r="AV180" s="688"/>
      <c r="AW180" s="688"/>
      <c r="AX180" s="688"/>
      <c r="AY180" s="688"/>
      <c r="AZ180" s="688"/>
      <c r="BA180" s="688"/>
      <c r="BB180" s="688"/>
      <c r="BC180" s="688"/>
      <c r="BD180" s="688"/>
      <c r="BE180" s="688"/>
      <c r="BF180" s="688"/>
      <c r="BG180" s="688"/>
      <c r="BH180" s="688"/>
      <c r="BI180" s="688"/>
      <c r="BJ180" s="688"/>
      <c r="BK180" s="688"/>
      <c r="BL180" s="688"/>
      <c r="BM180" s="688"/>
      <c r="BN180" s="688"/>
      <c r="BO180" s="688"/>
      <c r="BP180" s="688"/>
      <c r="BQ180" s="688"/>
      <c r="BR180" s="688"/>
      <c r="BS180" s="688"/>
      <c r="BT180" s="688"/>
      <c r="BU180" s="688"/>
      <c r="BV180" s="4"/>
      <c r="BW180" s="4"/>
      <c r="BX180" s="4"/>
      <c r="BY180" s="4"/>
      <c r="BZ180" s="4"/>
    </row>
    <row r="181" spans="1:78" hidden="1">
      <c r="A181" s="266"/>
      <c r="B181" s="266"/>
      <c r="C181" s="266"/>
      <c r="D181" s="266"/>
      <c r="E181" s="266"/>
      <c r="F181" s="266"/>
      <c r="G181" s="266"/>
      <c r="H181" s="266"/>
      <c r="I181" s="266"/>
      <c r="J181" s="266"/>
      <c r="K181" s="266"/>
      <c r="L181" s="266"/>
      <c r="M181" s="266"/>
      <c r="N181" s="266"/>
      <c r="O181" s="266"/>
      <c r="P181" s="266"/>
      <c r="Q181" s="266"/>
      <c r="R181" s="266"/>
      <c r="S181" s="31" t="s">
        <v>424</v>
      </c>
      <c r="T181" s="266"/>
      <c r="U181" s="266"/>
      <c r="V181" s="4"/>
      <c r="W181" s="4"/>
      <c r="X181" s="4"/>
      <c r="Y181" s="4"/>
      <c r="Z181" s="4"/>
      <c r="AA181" s="31" t="s">
        <v>424</v>
      </c>
      <c r="AB181" s="4"/>
      <c r="AC181" s="4"/>
      <c r="AD181" s="4"/>
      <c r="AE181" s="4"/>
      <c r="AF181" s="4"/>
      <c r="AG181" s="4"/>
      <c r="AH181" s="4"/>
      <c r="AI181" s="4"/>
      <c r="AJ181" s="4"/>
      <c r="AK181" s="687" t="s">
        <v>425</v>
      </c>
      <c r="AL181" s="688"/>
      <c r="AM181" s="688"/>
      <c r="AN181" s="688"/>
      <c r="AO181" s="688"/>
      <c r="AP181" s="688"/>
      <c r="AQ181" s="688"/>
      <c r="AR181" s="688"/>
      <c r="AS181" s="688"/>
      <c r="AT181" s="688"/>
      <c r="AU181" s="688"/>
      <c r="AV181" s="688"/>
      <c r="AW181" s="688"/>
      <c r="AX181" s="688"/>
      <c r="AY181" s="688"/>
      <c r="AZ181" s="688"/>
      <c r="BA181" s="688"/>
      <c r="BB181" s="688"/>
      <c r="BC181" s="688"/>
      <c r="BD181" s="688"/>
      <c r="BE181" s="688"/>
      <c r="BF181" s="688"/>
      <c r="BG181" s="688"/>
      <c r="BH181" s="688"/>
      <c r="BI181" s="688"/>
      <c r="BJ181" s="688"/>
      <c r="BK181" s="688"/>
      <c r="BL181" s="688"/>
      <c r="BM181" s="688"/>
      <c r="BN181" s="688"/>
      <c r="BO181" s="688"/>
      <c r="BP181" s="688"/>
      <c r="BQ181" s="688"/>
      <c r="BR181" s="688"/>
      <c r="BS181" s="688"/>
      <c r="BT181" s="688"/>
      <c r="BU181" s="688"/>
      <c r="BV181" s="4"/>
      <c r="BW181" s="4"/>
      <c r="BX181" s="4"/>
      <c r="BY181" s="4"/>
      <c r="BZ181" s="4"/>
    </row>
    <row r="182" spans="1:78" hidden="1">
      <c r="A182" s="266"/>
      <c r="B182" s="266"/>
      <c r="C182" s="266"/>
      <c r="D182" s="266"/>
      <c r="E182" s="266"/>
      <c r="F182" s="266"/>
      <c r="G182" s="266"/>
      <c r="H182" s="266"/>
      <c r="I182" s="266"/>
      <c r="J182" s="266"/>
      <c r="K182" s="266"/>
      <c r="L182" s="266"/>
      <c r="M182" s="266"/>
      <c r="N182" s="266"/>
      <c r="O182" s="266"/>
      <c r="P182" s="266"/>
      <c r="Q182" s="266"/>
      <c r="R182" s="266"/>
      <c r="S182" s="31" t="s">
        <v>426</v>
      </c>
      <c r="T182" s="266"/>
      <c r="U182" s="266"/>
      <c r="V182" s="4"/>
      <c r="W182" s="4"/>
      <c r="X182" s="4"/>
      <c r="Y182" s="4"/>
      <c r="Z182" s="4"/>
      <c r="AA182" s="31" t="s">
        <v>426</v>
      </c>
      <c r="AB182" s="4"/>
      <c r="AC182" s="4"/>
      <c r="AD182" s="4"/>
      <c r="AE182" s="4"/>
      <c r="AF182" s="4"/>
      <c r="AG182" s="4"/>
      <c r="AH182" s="4"/>
      <c r="AI182" s="4"/>
      <c r="AJ182" s="4"/>
      <c r="AK182" s="687" t="s">
        <v>427</v>
      </c>
      <c r="AL182" s="688"/>
      <c r="AM182" s="688"/>
      <c r="AN182" s="688"/>
      <c r="AO182" s="688"/>
      <c r="AP182" s="688"/>
      <c r="AQ182" s="688"/>
      <c r="AR182" s="688"/>
      <c r="AS182" s="688"/>
      <c r="AT182" s="688"/>
      <c r="AU182" s="688"/>
      <c r="AV182" s="688"/>
      <c r="AW182" s="688"/>
      <c r="AX182" s="688"/>
      <c r="AY182" s="688"/>
      <c r="AZ182" s="688"/>
      <c r="BA182" s="688"/>
      <c r="BB182" s="688"/>
      <c r="BC182" s="688"/>
      <c r="BD182" s="688"/>
      <c r="BE182" s="688"/>
      <c r="BF182" s="688"/>
      <c r="BG182" s="688"/>
      <c r="BH182" s="688"/>
      <c r="BI182" s="688"/>
      <c r="BJ182" s="688"/>
      <c r="BK182" s="688"/>
      <c r="BL182" s="688"/>
      <c r="BM182" s="688"/>
      <c r="BN182" s="688"/>
      <c r="BO182" s="688"/>
      <c r="BP182" s="688"/>
      <c r="BQ182" s="688"/>
      <c r="BR182" s="688"/>
      <c r="BS182" s="688"/>
      <c r="BT182" s="688"/>
      <c r="BU182" s="688"/>
      <c r="BV182" s="4"/>
      <c r="BW182" s="4"/>
      <c r="BX182" s="4"/>
      <c r="BY182" s="4"/>
      <c r="BZ182" s="4"/>
    </row>
    <row r="183" spans="1:78" hidden="1">
      <c r="A183" s="266"/>
      <c r="B183" s="266"/>
      <c r="C183" s="266"/>
      <c r="D183" s="266"/>
      <c r="E183" s="266"/>
      <c r="F183" s="266"/>
      <c r="G183" s="266"/>
      <c r="H183" s="266"/>
      <c r="I183" s="266"/>
      <c r="J183" s="266"/>
      <c r="K183" s="266"/>
      <c r="L183" s="266"/>
      <c r="M183" s="266"/>
      <c r="N183" s="266"/>
      <c r="O183" s="266"/>
      <c r="P183" s="266"/>
      <c r="Q183" s="266"/>
      <c r="R183" s="266"/>
      <c r="S183" s="31" t="s">
        <v>428</v>
      </c>
      <c r="T183" s="266"/>
      <c r="U183" s="266"/>
      <c r="V183" s="4"/>
      <c r="W183" s="4"/>
      <c r="X183" s="4"/>
      <c r="Y183" s="4"/>
      <c r="Z183" s="4"/>
      <c r="AA183" s="31" t="s">
        <v>428</v>
      </c>
      <c r="AB183" s="4"/>
      <c r="AC183" s="4"/>
      <c r="AD183" s="4"/>
      <c r="AE183" s="4"/>
      <c r="AF183" s="4"/>
      <c r="AG183" s="4"/>
      <c r="AH183" s="4"/>
      <c r="AI183" s="4"/>
      <c r="AJ183" s="4"/>
      <c r="AK183" s="688" t="s">
        <v>429</v>
      </c>
      <c r="AL183" s="688"/>
      <c r="AM183" s="688"/>
      <c r="AN183" s="688"/>
      <c r="AO183" s="688"/>
      <c r="AP183" s="688"/>
      <c r="AQ183" s="688"/>
      <c r="AR183" s="688"/>
      <c r="AS183" s="688"/>
      <c r="AT183" s="688"/>
      <c r="AU183" s="688"/>
      <c r="AV183" s="688"/>
      <c r="AW183" s="688"/>
      <c r="AX183" s="688"/>
      <c r="AY183" s="688"/>
      <c r="AZ183" s="688"/>
      <c r="BA183" s="688"/>
      <c r="BB183" s="688"/>
      <c r="BC183" s="688"/>
      <c r="BD183" s="688"/>
      <c r="BE183" s="688"/>
      <c r="BF183" s="688"/>
      <c r="BG183" s="688"/>
      <c r="BH183" s="688"/>
      <c r="BI183" s="688"/>
      <c r="BJ183" s="688"/>
      <c r="BK183" s="688"/>
      <c r="BL183" s="688"/>
      <c r="BM183" s="688"/>
      <c r="BN183" s="688"/>
      <c r="BO183" s="688"/>
      <c r="BP183" s="688"/>
      <c r="BQ183" s="688"/>
      <c r="BR183" s="688"/>
      <c r="BS183" s="688"/>
      <c r="BT183" s="688"/>
      <c r="BU183" s="688"/>
      <c r="BV183" s="4"/>
      <c r="BW183" s="4"/>
      <c r="BX183" s="4"/>
      <c r="BY183" s="4"/>
      <c r="BZ183" s="4"/>
    </row>
    <row r="184" spans="1:78" hidden="1">
      <c r="A184" s="266"/>
      <c r="B184" s="266"/>
      <c r="C184" s="266"/>
      <c r="D184" s="266"/>
      <c r="E184" s="266"/>
      <c r="F184" s="266"/>
      <c r="G184" s="266"/>
      <c r="H184" s="266"/>
      <c r="I184" s="266"/>
      <c r="J184" s="266"/>
      <c r="K184" s="266"/>
      <c r="L184" s="266"/>
      <c r="M184" s="266"/>
      <c r="N184" s="266"/>
      <c r="O184" s="266"/>
      <c r="P184" s="266"/>
      <c r="Q184" s="266"/>
      <c r="R184" s="266"/>
      <c r="S184" s="31" t="s">
        <v>430</v>
      </c>
      <c r="T184" s="266"/>
      <c r="U184" s="266"/>
      <c r="V184" s="4"/>
      <c r="W184" s="4"/>
      <c r="X184" s="4"/>
      <c r="Y184" s="4"/>
      <c r="Z184" s="4"/>
      <c r="AA184" s="31" t="s">
        <v>430</v>
      </c>
      <c r="AB184" s="4"/>
      <c r="AC184" s="4"/>
      <c r="AD184" s="4"/>
      <c r="AE184" s="4"/>
      <c r="AF184" s="4"/>
      <c r="AG184" s="4"/>
      <c r="AH184" s="4"/>
      <c r="AI184" s="4"/>
      <c r="AJ184" s="4"/>
      <c r="AK184" s="688" t="s">
        <v>431</v>
      </c>
      <c r="AL184" s="688"/>
      <c r="AM184" s="688"/>
      <c r="AN184" s="688"/>
      <c r="AO184" s="688"/>
      <c r="AP184" s="688"/>
      <c r="AQ184" s="688"/>
      <c r="AR184" s="688"/>
      <c r="AS184" s="688"/>
      <c r="AT184" s="688"/>
      <c r="AU184" s="688"/>
      <c r="AV184" s="688"/>
      <c r="AW184" s="688"/>
      <c r="AX184" s="688"/>
      <c r="AY184" s="688"/>
      <c r="AZ184" s="688"/>
      <c r="BA184" s="688"/>
      <c r="BB184" s="688"/>
      <c r="BC184" s="688"/>
      <c r="BD184" s="688"/>
      <c r="BE184" s="688"/>
      <c r="BF184" s="688"/>
      <c r="BG184" s="688"/>
      <c r="BH184" s="688"/>
      <c r="BI184" s="688"/>
      <c r="BJ184" s="688"/>
      <c r="BK184" s="688"/>
      <c r="BL184" s="688"/>
      <c r="BM184" s="688"/>
      <c r="BN184" s="688"/>
      <c r="BO184" s="688"/>
      <c r="BP184" s="688"/>
      <c r="BQ184" s="688"/>
      <c r="BR184" s="688"/>
      <c r="BS184" s="688"/>
      <c r="BT184" s="688"/>
      <c r="BU184" s="688"/>
      <c r="BV184" s="4"/>
      <c r="BW184" s="4"/>
      <c r="BX184" s="4"/>
      <c r="BY184" s="4"/>
      <c r="BZ184" s="4"/>
    </row>
    <row r="185" spans="1:78" hidden="1">
      <c r="A185" s="266"/>
      <c r="B185" s="266"/>
      <c r="C185" s="266"/>
      <c r="D185" s="266"/>
      <c r="E185" s="266"/>
      <c r="F185" s="266"/>
      <c r="G185" s="266"/>
      <c r="H185" s="266"/>
      <c r="I185" s="266"/>
      <c r="J185" s="266"/>
      <c r="K185" s="266"/>
      <c r="L185" s="266"/>
      <c r="M185" s="266"/>
      <c r="N185" s="266"/>
      <c r="O185" s="266"/>
      <c r="P185" s="266"/>
      <c r="Q185" s="266"/>
      <c r="R185" s="266"/>
      <c r="S185" s="31" t="s">
        <v>432</v>
      </c>
      <c r="T185" s="266"/>
      <c r="U185" s="266"/>
      <c r="V185" s="4"/>
      <c r="W185" s="4"/>
      <c r="X185" s="4"/>
      <c r="Y185" s="4"/>
      <c r="Z185" s="4"/>
      <c r="AA185" s="31" t="s">
        <v>432</v>
      </c>
      <c r="AB185" s="4"/>
      <c r="AC185" s="4"/>
      <c r="AD185" s="4"/>
      <c r="AE185" s="4"/>
      <c r="AF185" s="4"/>
      <c r="AG185" s="4"/>
      <c r="AH185" s="4"/>
      <c r="AI185" s="4"/>
      <c r="AJ185" s="4"/>
      <c r="AK185" s="688" t="s">
        <v>433</v>
      </c>
      <c r="AL185" s="688"/>
      <c r="AM185" s="688"/>
      <c r="AN185" s="688"/>
      <c r="AO185" s="688"/>
      <c r="AP185" s="688"/>
      <c r="AQ185" s="688"/>
      <c r="AR185" s="688"/>
      <c r="AS185" s="688"/>
      <c r="AT185" s="688"/>
      <c r="AU185" s="688"/>
      <c r="AV185" s="688"/>
      <c r="AW185" s="688"/>
      <c r="AX185" s="688"/>
      <c r="AY185" s="688"/>
      <c r="AZ185" s="688"/>
      <c r="BA185" s="688"/>
      <c r="BB185" s="688"/>
      <c r="BC185" s="688"/>
      <c r="BD185" s="688"/>
      <c r="BE185" s="688"/>
      <c r="BF185" s="688"/>
      <c r="BG185" s="688"/>
      <c r="BH185" s="688"/>
      <c r="BI185" s="688"/>
      <c r="BJ185" s="688"/>
      <c r="BK185" s="688"/>
      <c r="BL185" s="688"/>
      <c r="BM185" s="688"/>
      <c r="BN185" s="688"/>
      <c r="BO185" s="688"/>
      <c r="BP185" s="688"/>
      <c r="BQ185" s="688"/>
      <c r="BR185" s="688"/>
      <c r="BS185" s="688"/>
      <c r="BT185" s="688"/>
      <c r="BU185" s="688"/>
      <c r="BV185" s="4"/>
      <c r="BW185" s="4"/>
      <c r="BX185" s="4"/>
      <c r="BY185" s="4"/>
      <c r="BZ185" s="4"/>
    </row>
    <row r="186" spans="1:78" hidden="1">
      <c r="A186" s="266"/>
      <c r="B186" s="266"/>
      <c r="C186" s="266"/>
      <c r="D186" s="266"/>
      <c r="E186" s="266"/>
      <c r="F186" s="266"/>
      <c r="G186" s="266"/>
      <c r="H186" s="266"/>
      <c r="I186" s="266"/>
      <c r="J186" s="266"/>
      <c r="K186" s="266"/>
      <c r="L186" s="266"/>
      <c r="M186" s="266"/>
      <c r="N186" s="266"/>
      <c r="O186" s="266"/>
      <c r="P186" s="266"/>
      <c r="Q186" s="266"/>
      <c r="R186" s="266"/>
      <c r="S186" s="31" t="s">
        <v>434</v>
      </c>
      <c r="T186" s="266"/>
      <c r="U186" s="266"/>
      <c r="V186" s="4"/>
      <c r="W186" s="4"/>
      <c r="X186" s="4"/>
      <c r="Y186" s="4"/>
      <c r="Z186" s="4"/>
      <c r="AA186" s="31" t="s">
        <v>434</v>
      </c>
      <c r="AB186" s="4"/>
      <c r="AC186" s="4"/>
      <c r="AD186" s="4"/>
      <c r="AE186" s="4"/>
      <c r="AF186" s="4"/>
      <c r="AG186" s="4"/>
      <c r="AH186" s="4"/>
      <c r="AI186" s="4"/>
      <c r="AJ186" s="4"/>
      <c r="AK186" s="688" t="s">
        <v>435</v>
      </c>
      <c r="AL186" s="688"/>
      <c r="AM186" s="688"/>
      <c r="AN186" s="688"/>
      <c r="AO186" s="688"/>
      <c r="AP186" s="688"/>
      <c r="AQ186" s="688"/>
      <c r="AR186" s="688"/>
      <c r="AS186" s="688"/>
      <c r="AT186" s="688"/>
      <c r="AU186" s="688"/>
      <c r="AV186" s="688"/>
      <c r="AW186" s="688"/>
      <c r="AX186" s="688"/>
      <c r="AY186" s="688"/>
      <c r="AZ186" s="688"/>
      <c r="BA186" s="688"/>
      <c r="BB186" s="688"/>
      <c r="BC186" s="688"/>
      <c r="BD186" s="688"/>
      <c r="BE186" s="688"/>
      <c r="BF186" s="688"/>
      <c r="BG186" s="688"/>
      <c r="BH186" s="688"/>
      <c r="BI186" s="688"/>
      <c r="BJ186" s="688"/>
      <c r="BK186" s="688"/>
      <c r="BL186" s="688"/>
      <c r="BM186" s="688"/>
      <c r="BN186" s="688"/>
      <c r="BO186" s="688"/>
      <c r="BP186" s="688"/>
      <c r="BQ186" s="688"/>
      <c r="BR186" s="688"/>
      <c r="BS186" s="688"/>
      <c r="BT186" s="688"/>
      <c r="BU186" s="688"/>
      <c r="BV186" s="4"/>
      <c r="BW186" s="4"/>
      <c r="BX186" s="4"/>
      <c r="BY186" s="4"/>
      <c r="BZ186" s="4"/>
    </row>
    <row r="187" spans="1:78" hidden="1">
      <c r="A187" s="266"/>
      <c r="B187" s="266"/>
      <c r="C187" s="266"/>
      <c r="D187" s="266"/>
      <c r="E187" s="266"/>
      <c r="F187" s="266"/>
      <c r="G187" s="266"/>
      <c r="H187" s="266"/>
      <c r="I187" s="266"/>
      <c r="J187" s="266"/>
      <c r="K187" s="266"/>
      <c r="L187" s="266"/>
      <c r="M187" s="266"/>
      <c r="N187" s="266"/>
      <c r="O187" s="266"/>
      <c r="P187" s="266"/>
      <c r="Q187" s="266"/>
      <c r="R187" s="266"/>
      <c r="S187" s="31" t="s">
        <v>436</v>
      </c>
      <c r="T187" s="266"/>
      <c r="U187" s="266"/>
      <c r="V187" s="4"/>
      <c r="W187" s="4"/>
      <c r="X187" s="4"/>
      <c r="Y187" s="4"/>
      <c r="Z187" s="4"/>
      <c r="AA187" s="31" t="s">
        <v>436</v>
      </c>
      <c r="AB187" s="4"/>
      <c r="AC187" s="4"/>
      <c r="AD187" s="4"/>
      <c r="AE187" s="4"/>
      <c r="AF187" s="4"/>
      <c r="AG187" s="4"/>
      <c r="AH187" s="4"/>
      <c r="AI187" s="4"/>
      <c r="AJ187" s="4"/>
      <c r="AK187" s="688" t="s">
        <v>437</v>
      </c>
      <c r="AL187" s="688"/>
      <c r="AM187" s="688"/>
      <c r="AN187" s="688"/>
      <c r="AO187" s="688"/>
      <c r="AP187" s="688"/>
      <c r="AQ187" s="688"/>
      <c r="AR187" s="688"/>
      <c r="AS187" s="688"/>
      <c r="AT187" s="688"/>
      <c r="AU187" s="688"/>
      <c r="AV187" s="688"/>
      <c r="AW187" s="688"/>
      <c r="AX187" s="688"/>
      <c r="AY187" s="688"/>
      <c r="AZ187" s="688"/>
      <c r="BA187" s="688"/>
      <c r="BB187" s="688"/>
      <c r="BC187" s="688"/>
      <c r="BD187" s="688"/>
      <c r="BE187" s="688"/>
      <c r="BF187" s="688"/>
      <c r="BG187" s="688"/>
      <c r="BH187" s="688"/>
      <c r="BI187" s="688"/>
      <c r="BJ187" s="688"/>
      <c r="BK187" s="688"/>
      <c r="BL187" s="688"/>
      <c r="BM187" s="688"/>
      <c r="BN187" s="688"/>
      <c r="BO187" s="688"/>
      <c r="BP187" s="688"/>
      <c r="BQ187" s="688"/>
      <c r="BR187" s="688"/>
      <c r="BS187" s="688"/>
      <c r="BT187" s="688"/>
      <c r="BU187" s="688"/>
      <c r="BV187" s="4"/>
      <c r="BW187" s="4"/>
      <c r="BX187" s="4"/>
      <c r="BY187" s="4"/>
      <c r="BZ187" s="4"/>
    </row>
    <row r="188" spans="1:78" hidden="1">
      <c r="A188" s="266"/>
      <c r="B188" s="266"/>
      <c r="C188" s="266"/>
      <c r="D188" s="266"/>
      <c r="E188" s="266"/>
      <c r="F188" s="266"/>
      <c r="G188" s="266"/>
      <c r="H188" s="266"/>
      <c r="I188" s="266"/>
      <c r="J188" s="266"/>
      <c r="K188" s="266"/>
      <c r="L188" s="266"/>
      <c r="M188" s="266"/>
      <c r="N188" s="266"/>
      <c r="O188" s="266"/>
      <c r="P188" s="266"/>
      <c r="Q188" s="266"/>
      <c r="R188" s="266"/>
      <c r="S188" s="31" t="s">
        <v>438</v>
      </c>
      <c r="T188" s="266"/>
      <c r="U188" s="266"/>
      <c r="V188" s="4"/>
      <c r="W188" s="4"/>
      <c r="X188" s="4"/>
      <c r="Y188" s="4"/>
      <c r="Z188" s="4"/>
      <c r="AA188" s="31" t="s">
        <v>438</v>
      </c>
      <c r="AB188" s="4"/>
      <c r="AC188" s="4"/>
      <c r="AD188" s="4"/>
      <c r="AE188" s="4"/>
      <c r="AF188" s="4"/>
      <c r="AG188" s="4"/>
      <c r="AH188" s="4"/>
      <c r="AI188" s="4"/>
      <c r="AJ188" s="4"/>
      <c r="AK188" s="688" t="s">
        <v>439</v>
      </c>
      <c r="AL188" s="688"/>
      <c r="AM188" s="688"/>
      <c r="AN188" s="688"/>
      <c r="AO188" s="688"/>
      <c r="AP188" s="688"/>
      <c r="AQ188" s="688"/>
      <c r="AR188" s="688"/>
      <c r="AS188" s="688"/>
      <c r="AT188" s="688"/>
      <c r="AU188" s="688"/>
      <c r="AV188" s="688"/>
      <c r="AW188" s="688"/>
      <c r="AX188" s="688"/>
      <c r="AY188" s="688"/>
      <c r="AZ188" s="688"/>
      <c r="BA188" s="688"/>
      <c r="BB188" s="688"/>
      <c r="BC188" s="688"/>
      <c r="BD188" s="688"/>
      <c r="BE188" s="688"/>
      <c r="BF188" s="688"/>
      <c r="BG188" s="688"/>
      <c r="BH188" s="688"/>
      <c r="BI188" s="688"/>
      <c r="BJ188" s="688"/>
      <c r="BK188" s="688"/>
      <c r="BL188" s="688"/>
      <c r="BM188" s="688"/>
      <c r="BN188" s="688"/>
      <c r="BO188" s="688"/>
      <c r="BP188" s="688"/>
      <c r="BQ188" s="688"/>
      <c r="BR188" s="688"/>
      <c r="BS188" s="688"/>
      <c r="BT188" s="688"/>
      <c r="BU188" s="688"/>
      <c r="BV188" s="4"/>
      <c r="BW188" s="4"/>
      <c r="BX188" s="4"/>
      <c r="BY188" s="4"/>
      <c r="BZ188" s="4"/>
    </row>
    <row r="189" spans="1:78" hidden="1">
      <c r="A189" s="266"/>
      <c r="B189" s="266"/>
      <c r="C189" s="266"/>
      <c r="D189" s="266"/>
      <c r="E189" s="266"/>
      <c r="F189" s="266"/>
      <c r="G189" s="266"/>
      <c r="H189" s="266"/>
      <c r="I189" s="266"/>
      <c r="J189" s="266"/>
      <c r="K189" s="266"/>
      <c r="L189" s="266"/>
      <c r="M189" s="266"/>
      <c r="N189" s="266"/>
      <c r="O189" s="266"/>
      <c r="P189" s="266"/>
      <c r="Q189" s="266"/>
      <c r="R189" s="266"/>
      <c r="S189" s="31" t="s">
        <v>440</v>
      </c>
      <c r="T189" s="266"/>
      <c r="U189" s="266"/>
      <c r="V189" s="4"/>
      <c r="W189" s="4"/>
      <c r="X189" s="4"/>
      <c r="Y189" s="4"/>
      <c r="Z189" s="4"/>
      <c r="AA189" s="31" t="s">
        <v>440</v>
      </c>
      <c r="AB189" s="4"/>
      <c r="AC189" s="4"/>
      <c r="AD189" s="4"/>
      <c r="AE189" s="4"/>
      <c r="AF189" s="4"/>
      <c r="AG189" s="4"/>
      <c r="AH189" s="4"/>
      <c r="AI189" s="4"/>
      <c r="AJ189" s="4"/>
      <c r="AK189" s="688" t="s">
        <v>441</v>
      </c>
      <c r="AL189" s="688"/>
      <c r="AM189" s="688"/>
      <c r="AN189" s="688"/>
      <c r="AO189" s="688"/>
      <c r="AP189" s="688"/>
      <c r="AQ189" s="688"/>
      <c r="AR189" s="688"/>
      <c r="AS189" s="688"/>
      <c r="AT189" s="688"/>
      <c r="AU189" s="688"/>
      <c r="AV189" s="688"/>
      <c r="AW189" s="688"/>
      <c r="AX189" s="688"/>
      <c r="AY189" s="688"/>
      <c r="AZ189" s="688"/>
      <c r="BA189" s="688"/>
      <c r="BB189" s="688"/>
      <c r="BC189" s="688"/>
      <c r="BD189" s="688"/>
      <c r="BE189" s="688"/>
      <c r="BF189" s="688"/>
      <c r="BG189" s="688"/>
      <c r="BH189" s="688"/>
      <c r="BI189" s="688"/>
      <c r="BJ189" s="688"/>
      <c r="BK189" s="688"/>
      <c r="BL189" s="688"/>
      <c r="BM189" s="688"/>
      <c r="BN189" s="688"/>
      <c r="BO189" s="688"/>
      <c r="BP189" s="688"/>
      <c r="BQ189" s="688"/>
      <c r="BR189" s="688"/>
      <c r="BS189" s="688"/>
      <c r="BT189" s="688"/>
      <c r="BU189" s="688"/>
      <c r="BV189" s="4"/>
      <c r="BW189" s="4"/>
      <c r="BX189" s="4"/>
      <c r="BY189" s="4"/>
      <c r="BZ189" s="4"/>
    </row>
    <row r="190" spans="1:78" hidden="1">
      <c r="A190" s="266"/>
      <c r="B190" s="266"/>
      <c r="C190" s="266"/>
      <c r="D190" s="266"/>
      <c r="E190" s="266"/>
      <c r="F190" s="266"/>
      <c r="G190" s="266"/>
      <c r="H190" s="266"/>
      <c r="I190" s="266"/>
      <c r="J190" s="266"/>
      <c r="K190" s="266"/>
      <c r="L190" s="266"/>
      <c r="M190" s="266"/>
      <c r="N190" s="266"/>
      <c r="O190" s="266"/>
      <c r="P190" s="266"/>
      <c r="Q190" s="266"/>
      <c r="R190" s="266"/>
      <c r="S190" s="31" t="s">
        <v>442</v>
      </c>
      <c r="T190" s="266"/>
      <c r="U190" s="266"/>
      <c r="V190" s="4"/>
      <c r="W190" s="4"/>
      <c r="X190" s="4"/>
      <c r="Y190" s="4"/>
      <c r="Z190" s="4"/>
      <c r="AA190" s="31" t="s">
        <v>442</v>
      </c>
      <c r="AB190" s="4"/>
      <c r="AC190" s="4"/>
      <c r="AD190" s="4"/>
      <c r="AE190" s="4"/>
      <c r="AF190" s="4"/>
      <c r="AG190" s="4"/>
      <c r="AH190" s="4"/>
      <c r="AI190" s="4"/>
      <c r="AJ190" s="4"/>
      <c r="AK190" s="687" t="s">
        <v>443</v>
      </c>
      <c r="AL190" s="688"/>
      <c r="AM190" s="688"/>
      <c r="AN190" s="688"/>
      <c r="AO190" s="688"/>
      <c r="AP190" s="688"/>
      <c r="AQ190" s="688"/>
      <c r="AR190" s="688"/>
      <c r="AS190" s="688"/>
      <c r="AT190" s="688"/>
      <c r="AU190" s="688"/>
      <c r="AV190" s="688"/>
      <c r="AW190" s="688"/>
      <c r="AX190" s="688"/>
      <c r="AY190" s="688"/>
      <c r="AZ190" s="688"/>
      <c r="BA190" s="688"/>
      <c r="BB190" s="688"/>
      <c r="BC190" s="688"/>
      <c r="BD190" s="688"/>
      <c r="BE190" s="688"/>
      <c r="BF190" s="688"/>
      <c r="BG190" s="688"/>
      <c r="BH190" s="688"/>
      <c r="BI190" s="688"/>
      <c r="BJ190" s="688"/>
      <c r="BK190" s="688"/>
      <c r="BL190" s="688"/>
      <c r="BM190" s="688"/>
      <c r="BN190" s="688"/>
      <c r="BO190" s="688"/>
      <c r="BP190" s="688"/>
      <c r="BQ190" s="688"/>
      <c r="BR190" s="688"/>
      <c r="BS190" s="688"/>
      <c r="BT190" s="688"/>
      <c r="BU190" s="688"/>
      <c r="BV190" s="4"/>
      <c r="BW190" s="4"/>
      <c r="BX190" s="4"/>
      <c r="BY190" s="4"/>
      <c r="BZ190" s="4"/>
    </row>
    <row r="191" spans="1:78" hidden="1">
      <c r="A191" s="266"/>
      <c r="B191" s="266"/>
      <c r="C191" s="266"/>
      <c r="D191" s="266"/>
      <c r="E191" s="266"/>
      <c r="F191" s="266"/>
      <c r="G191" s="266"/>
      <c r="H191" s="266"/>
      <c r="I191" s="266"/>
      <c r="J191" s="266"/>
      <c r="K191" s="266"/>
      <c r="L191" s="266"/>
      <c r="M191" s="266"/>
      <c r="N191" s="266"/>
      <c r="O191" s="266"/>
      <c r="P191" s="266"/>
      <c r="Q191" s="266"/>
      <c r="R191" s="266"/>
      <c r="S191" s="31" t="s">
        <v>444</v>
      </c>
      <c r="T191" s="266"/>
      <c r="U191" s="266"/>
      <c r="V191" s="4"/>
      <c r="W191" s="4"/>
      <c r="X191" s="4"/>
      <c r="Y191" s="4"/>
      <c r="Z191" s="4"/>
      <c r="AA191" s="31" t="s">
        <v>444</v>
      </c>
      <c r="AB191" s="4"/>
      <c r="AC191" s="4"/>
      <c r="AD191" s="4"/>
      <c r="AE191" s="4"/>
      <c r="AF191" s="4"/>
      <c r="AG191" s="4"/>
      <c r="AH191" s="4"/>
      <c r="AI191" s="4"/>
      <c r="AJ191" s="4"/>
      <c r="AK191" s="688" t="s">
        <v>445</v>
      </c>
      <c r="AL191" s="688"/>
      <c r="AM191" s="688"/>
      <c r="AN191" s="688"/>
      <c r="AO191" s="688"/>
      <c r="AP191" s="688"/>
      <c r="AQ191" s="688"/>
      <c r="AR191" s="688"/>
      <c r="AS191" s="688"/>
      <c r="AT191" s="688"/>
      <c r="AU191" s="688"/>
      <c r="AV191" s="688"/>
      <c r="AW191" s="688"/>
      <c r="AX191" s="688"/>
      <c r="AY191" s="688"/>
      <c r="AZ191" s="688"/>
      <c r="BA191" s="688"/>
      <c r="BB191" s="688"/>
      <c r="BC191" s="688"/>
      <c r="BD191" s="688"/>
      <c r="BE191" s="688"/>
      <c r="BF191" s="688"/>
      <c r="BG191" s="688"/>
      <c r="BH191" s="688"/>
      <c r="BI191" s="688"/>
      <c r="BJ191" s="688"/>
      <c r="BK191" s="688"/>
      <c r="BL191" s="688"/>
      <c r="BM191" s="688"/>
      <c r="BN191" s="688"/>
      <c r="BO191" s="688"/>
      <c r="BP191" s="688"/>
      <c r="BQ191" s="688"/>
      <c r="BR191" s="688"/>
      <c r="BS191" s="688"/>
      <c r="BT191" s="688"/>
      <c r="BU191" s="688"/>
      <c r="BV191" s="4"/>
      <c r="BW191" s="4"/>
      <c r="BX191" s="4"/>
      <c r="BY191" s="4"/>
      <c r="BZ191" s="4"/>
    </row>
    <row r="192" spans="1:78" hidden="1">
      <c r="A192" s="266"/>
      <c r="B192" s="266"/>
      <c r="C192" s="266"/>
      <c r="D192" s="266"/>
      <c r="E192" s="266"/>
      <c r="F192" s="266"/>
      <c r="G192" s="266"/>
      <c r="H192" s="266"/>
      <c r="I192" s="266"/>
      <c r="J192" s="266"/>
      <c r="K192" s="266"/>
      <c r="L192" s="266"/>
      <c r="M192" s="266"/>
      <c r="N192" s="266"/>
      <c r="O192" s="266"/>
      <c r="P192" s="266"/>
      <c r="Q192" s="266"/>
      <c r="R192" s="266"/>
      <c r="S192" s="31" t="s">
        <v>446</v>
      </c>
      <c r="T192" s="266"/>
      <c r="U192" s="266"/>
      <c r="V192" s="4"/>
      <c r="W192" s="4"/>
      <c r="X192" s="4"/>
      <c r="Y192" s="4"/>
      <c r="Z192" s="4"/>
      <c r="AA192" s="31" t="s">
        <v>446</v>
      </c>
      <c r="AB192" s="4"/>
      <c r="AC192" s="4"/>
      <c r="AD192" s="4"/>
      <c r="AE192" s="4"/>
      <c r="AF192" s="4"/>
      <c r="AG192" s="4"/>
      <c r="AH192" s="4"/>
      <c r="AI192" s="4"/>
      <c r="AJ192" s="4"/>
      <c r="AK192" s="688" t="s">
        <v>447</v>
      </c>
      <c r="AL192" s="688"/>
      <c r="AM192" s="688"/>
      <c r="AN192" s="688"/>
      <c r="AO192" s="688"/>
      <c r="AP192" s="688"/>
      <c r="AQ192" s="688"/>
      <c r="AR192" s="688"/>
      <c r="AS192" s="688"/>
      <c r="AT192" s="688"/>
      <c r="AU192" s="688"/>
      <c r="AV192" s="688"/>
      <c r="AW192" s="688"/>
      <c r="AX192" s="688"/>
      <c r="AY192" s="688"/>
      <c r="AZ192" s="688"/>
      <c r="BA192" s="688"/>
      <c r="BB192" s="688"/>
      <c r="BC192" s="688"/>
      <c r="BD192" s="688"/>
      <c r="BE192" s="688"/>
      <c r="BF192" s="688"/>
      <c r="BG192" s="688"/>
      <c r="BH192" s="688"/>
      <c r="BI192" s="688"/>
      <c r="BJ192" s="688"/>
      <c r="BK192" s="688"/>
      <c r="BL192" s="688"/>
      <c r="BM192" s="688"/>
      <c r="BN192" s="688"/>
      <c r="BO192" s="688"/>
      <c r="BP192" s="688"/>
      <c r="BQ192" s="688"/>
      <c r="BR192" s="688"/>
      <c r="BS192" s="688"/>
      <c r="BT192" s="688"/>
      <c r="BU192" s="688"/>
      <c r="BV192" s="4"/>
      <c r="BW192" s="4"/>
      <c r="BX192" s="4"/>
      <c r="BY192" s="4"/>
      <c r="BZ192" s="4"/>
    </row>
    <row r="193" spans="1:78" hidden="1">
      <c r="A193" s="266"/>
      <c r="B193" s="266"/>
      <c r="C193" s="266"/>
      <c r="D193" s="266"/>
      <c r="E193" s="266"/>
      <c r="F193" s="266"/>
      <c r="G193" s="266"/>
      <c r="H193" s="266"/>
      <c r="I193" s="266"/>
      <c r="J193" s="266"/>
      <c r="K193" s="266"/>
      <c r="L193" s="266"/>
      <c r="M193" s="266"/>
      <c r="N193" s="266"/>
      <c r="O193" s="266"/>
      <c r="P193" s="266"/>
      <c r="Q193" s="266"/>
      <c r="R193" s="266"/>
      <c r="S193" s="31" t="s">
        <v>448</v>
      </c>
      <c r="T193" s="266"/>
      <c r="U193" s="266"/>
      <c r="V193" s="4"/>
      <c r="W193" s="4"/>
      <c r="X193" s="4"/>
      <c r="Y193" s="4"/>
      <c r="Z193" s="4"/>
      <c r="AA193" s="31" t="s">
        <v>448</v>
      </c>
      <c r="AB193" s="4"/>
      <c r="AC193" s="4"/>
      <c r="AD193" s="4"/>
      <c r="AE193" s="4"/>
      <c r="AF193" s="4"/>
      <c r="AG193" s="4"/>
      <c r="AH193" s="4"/>
      <c r="AI193" s="4"/>
      <c r="AJ193" s="4"/>
      <c r="AK193" s="687" t="s">
        <v>449</v>
      </c>
      <c r="AL193" s="688"/>
      <c r="AM193" s="688"/>
      <c r="AN193" s="688"/>
      <c r="AO193" s="688"/>
      <c r="AP193" s="688"/>
      <c r="AQ193" s="688"/>
      <c r="AR193" s="688"/>
      <c r="AS193" s="688"/>
      <c r="AT193" s="688"/>
      <c r="AU193" s="688"/>
      <c r="AV193" s="688"/>
      <c r="AW193" s="688"/>
      <c r="AX193" s="688"/>
      <c r="AY193" s="688"/>
      <c r="AZ193" s="688"/>
      <c r="BA193" s="688"/>
      <c r="BB193" s="688"/>
      <c r="BC193" s="688"/>
      <c r="BD193" s="688"/>
      <c r="BE193" s="688"/>
      <c r="BF193" s="688"/>
      <c r="BG193" s="688"/>
      <c r="BH193" s="688"/>
      <c r="BI193" s="688"/>
      <c r="BJ193" s="688"/>
      <c r="BK193" s="688"/>
      <c r="BL193" s="688"/>
      <c r="BM193" s="688"/>
      <c r="BN193" s="688"/>
      <c r="BO193" s="688"/>
      <c r="BP193" s="688"/>
      <c r="BQ193" s="688"/>
      <c r="BR193" s="688"/>
      <c r="BS193" s="688"/>
      <c r="BT193" s="688"/>
      <c r="BU193" s="688"/>
      <c r="BV193" s="4"/>
      <c r="BW193" s="4"/>
      <c r="BX193" s="4"/>
      <c r="BY193" s="4"/>
      <c r="BZ193" s="4"/>
    </row>
    <row r="194" spans="1:78" hidden="1">
      <c r="A194" s="266"/>
      <c r="B194" s="266"/>
      <c r="C194" s="266"/>
      <c r="D194" s="266"/>
      <c r="E194" s="266"/>
      <c r="F194" s="266"/>
      <c r="G194" s="266"/>
      <c r="H194" s="266"/>
      <c r="I194" s="266"/>
      <c r="J194" s="266"/>
      <c r="K194" s="266"/>
      <c r="L194" s="266"/>
      <c r="M194" s="266"/>
      <c r="N194" s="266"/>
      <c r="O194" s="266"/>
      <c r="P194" s="266"/>
      <c r="Q194" s="266"/>
      <c r="R194" s="266"/>
      <c r="S194" s="31" t="s">
        <v>264</v>
      </c>
      <c r="T194" s="266"/>
      <c r="U194" s="266"/>
      <c r="V194" s="4"/>
      <c r="W194" s="4"/>
      <c r="X194" s="4"/>
      <c r="Y194" s="4"/>
      <c r="Z194" s="4"/>
      <c r="AA194" s="31" t="s">
        <v>264</v>
      </c>
      <c r="AB194" s="4"/>
      <c r="AC194" s="4"/>
      <c r="AD194" s="4"/>
      <c r="AE194" s="4"/>
      <c r="AF194" s="4"/>
      <c r="AG194" s="4"/>
      <c r="AH194" s="4"/>
      <c r="AI194" s="4"/>
      <c r="AJ194" s="4"/>
      <c r="AK194" s="689" t="s">
        <v>265</v>
      </c>
      <c r="AL194" s="689"/>
      <c r="AM194" s="689"/>
      <c r="AN194" s="689"/>
      <c r="AO194" s="689"/>
      <c r="AP194" s="689"/>
      <c r="AQ194" s="689"/>
      <c r="AR194" s="689"/>
      <c r="AS194" s="689"/>
      <c r="AT194" s="689"/>
      <c r="AU194" s="689"/>
      <c r="AV194" s="689"/>
      <c r="AW194" s="689"/>
      <c r="AX194" s="689"/>
      <c r="AY194" s="689"/>
      <c r="AZ194" s="689"/>
      <c r="BA194" s="689"/>
      <c r="BB194" s="689"/>
      <c r="BC194" s="689"/>
      <c r="BD194" s="689"/>
      <c r="BE194" s="689"/>
      <c r="BF194" s="689"/>
      <c r="BG194" s="689"/>
      <c r="BH194" s="689"/>
      <c r="BI194" s="689"/>
      <c r="BJ194" s="689"/>
      <c r="BK194" s="689"/>
      <c r="BL194" s="689"/>
      <c r="BM194" s="689"/>
      <c r="BN194" s="689"/>
      <c r="BO194" s="689"/>
      <c r="BP194" s="689"/>
      <c r="BQ194" s="689"/>
      <c r="BR194" s="689"/>
      <c r="BS194" s="689"/>
      <c r="BT194" s="689"/>
      <c r="BU194" s="689"/>
      <c r="BV194" s="4"/>
      <c r="BW194" s="4"/>
      <c r="BX194" s="4"/>
      <c r="BY194" s="4"/>
      <c r="BZ194" s="4"/>
    </row>
    <row r="195" spans="1:78" hidden="1">
      <c r="A195" s="266"/>
      <c r="B195" s="266"/>
      <c r="C195" s="266"/>
      <c r="D195" s="266"/>
      <c r="E195" s="266"/>
      <c r="F195" s="266"/>
      <c r="G195" s="266"/>
      <c r="H195" s="266"/>
      <c r="I195" s="266"/>
      <c r="J195" s="266"/>
      <c r="K195" s="266"/>
      <c r="L195" s="266"/>
      <c r="M195" s="266"/>
      <c r="N195" s="266"/>
      <c r="O195" s="266"/>
      <c r="P195" s="266"/>
      <c r="Q195" s="266"/>
      <c r="R195" s="266"/>
      <c r="S195" s="31" t="s">
        <v>450</v>
      </c>
      <c r="T195" s="266"/>
      <c r="U195" s="266"/>
      <c r="V195" s="4"/>
      <c r="W195" s="4"/>
      <c r="X195" s="4"/>
      <c r="Y195" s="4"/>
      <c r="Z195" s="4"/>
      <c r="AA195" s="31" t="s">
        <v>450</v>
      </c>
      <c r="AB195" s="4"/>
      <c r="AC195" s="4"/>
      <c r="AD195" s="4"/>
      <c r="AE195" s="4"/>
      <c r="AF195" s="4"/>
      <c r="AG195" s="4"/>
      <c r="AH195" s="4"/>
      <c r="AI195" s="4"/>
      <c r="AJ195" s="4"/>
      <c r="AK195" s="687" t="s">
        <v>451</v>
      </c>
      <c r="AL195" s="688"/>
      <c r="AM195" s="688"/>
      <c r="AN195" s="688"/>
      <c r="AO195" s="688"/>
      <c r="AP195" s="688"/>
      <c r="AQ195" s="688"/>
      <c r="AR195" s="688"/>
      <c r="AS195" s="688"/>
      <c r="AT195" s="688"/>
      <c r="AU195" s="688"/>
      <c r="AV195" s="688"/>
      <c r="AW195" s="688"/>
      <c r="AX195" s="688"/>
      <c r="AY195" s="688"/>
      <c r="AZ195" s="688"/>
      <c r="BA195" s="688"/>
      <c r="BB195" s="688"/>
      <c r="BC195" s="688"/>
      <c r="BD195" s="688"/>
      <c r="BE195" s="688"/>
      <c r="BF195" s="688"/>
      <c r="BG195" s="688"/>
      <c r="BH195" s="688"/>
      <c r="BI195" s="688"/>
      <c r="BJ195" s="688"/>
      <c r="BK195" s="688"/>
      <c r="BL195" s="688"/>
      <c r="BM195" s="688"/>
      <c r="BN195" s="688"/>
      <c r="BO195" s="688"/>
      <c r="BP195" s="688"/>
      <c r="BQ195" s="688"/>
      <c r="BR195" s="688"/>
      <c r="BS195" s="688"/>
      <c r="BT195" s="688"/>
      <c r="BU195" s="688"/>
      <c r="BV195" s="4"/>
      <c r="BW195" s="4"/>
      <c r="BX195" s="4"/>
      <c r="BY195" s="4"/>
      <c r="BZ195" s="4"/>
    </row>
    <row r="196" spans="1:78" hidden="1">
      <c r="A196" s="266"/>
      <c r="B196" s="266"/>
      <c r="C196" s="266"/>
      <c r="D196" s="266"/>
      <c r="E196" s="266"/>
      <c r="F196" s="266"/>
      <c r="G196" s="266"/>
      <c r="H196" s="266"/>
      <c r="I196" s="266"/>
      <c r="J196" s="266"/>
      <c r="K196" s="266"/>
      <c r="L196" s="266"/>
      <c r="M196" s="266"/>
      <c r="N196" s="266"/>
      <c r="O196" s="266"/>
      <c r="P196" s="266"/>
      <c r="Q196" s="266"/>
      <c r="R196" s="266"/>
      <c r="S196" s="31" t="s">
        <v>452</v>
      </c>
      <c r="T196" s="266"/>
      <c r="U196" s="266"/>
      <c r="V196" s="4"/>
      <c r="W196" s="4"/>
      <c r="X196" s="4"/>
      <c r="Y196" s="4"/>
      <c r="Z196" s="4"/>
      <c r="AA196" s="31" t="s">
        <v>452</v>
      </c>
      <c r="AB196" s="4"/>
      <c r="AC196" s="4"/>
      <c r="AD196" s="4"/>
      <c r="AE196" s="4"/>
      <c r="AF196" s="4"/>
      <c r="AG196" s="4"/>
      <c r="AH196" s="4"/>
      <c r="AI196" s="4"/>
      <c r="AJ196" s="4"/>
      <c r="AK196" s="688" t="s">
        <v>453</v>
      </c>
      <c r="AL196" s="688"/>
      <c r="AM196" s="688"/>
      <c r="AN196" s="688"/>
      <c r="AO196" s="688"/>
      <c r="AP196" s="688"/>
      <c r="AQ196" s="688"/>
      <c r="AR196" s="688"/>
      <c r="AS196" s="688"/>
      <c r="AT196" s="688"/>
      <c r="AU196" s="688"/>
      <c r="AV196" s="688"/>
      <c r="AW196" s="688"/>
      <c r="AX196" s="688"/>
      <c r="AY196" s="688"/>
      <c r="AZ196" s="688"/>
      <c r="BA196" s="688"/>
      <c r="BB196" s="688"/>
      <c r="BC196" s="688"/>
      <c r="BD196" s="688"/>
      <c r="BE196" s="688"/>
      <c r="BF196" s="688"/>
      <c r="BG196" s="688"/>
      <c r="BH196" s="688"/>
      <c r="BI196" s="688"/>
      <c r="BJ196" s="688"/>
      <c r="BK196" s="688"/>
      <c r="BL196" s="688"/>
      <c r="BM196" s="688"/>
      <c r="BN196" s="688"/>
      <c r="BO196" s="688"/>
      <c r="BP196" s="688"/>
      <c r="BQ196" s="688"/>
      <c r="BR196" s="688"/>
      <c r="BS196" s="688"/>
      <c r="BT196" s="688"/>
      <c r="BU196" s="688"/>
      <c r="BV196" s="4"/>
      <c r="BW196" s="4"/>
      <c r="BX196" s="4"/>
      <c r="BY196" s="4"/>
      <c r="BZ196" s="4"/>
    </row>
    <row r="197" spans="1:78" hidden="1">
      <c r="A197" s="266"/>
      <c r="B197" s="266"/>
      <c r="C197" s="266"/>
      <c r="D197" s="266"/>
      <c r="E197" s="266"/>
      <c r="F197" s="266"/>
      <c r="G197" s="266"/>
      <c r="H197" s="266"/>
      <c r="I197" s="266"/>
      <c r="J197" s="266"/>
      <c r="K197" s="266"/>
      <c r="L197" s="266"/>
      <c r="M197" s="266"/>
      <c r="N197" s="266"/>
      <c r="O197" s="266"/>
      <c r="P197" s="266"/>
      <c r="Q197" s="266"/>
      <c r="R197" s="266"/>
      <c r="S197" s="31" t="s">
        <v>454</v>
      </c>
      <c r="T197" s="266"/>
      <c r="U197" s="266"/>
      <c r="V197" s="4"/>
      <c r="W197" s="4"/>
      <c r="X197" s="4"/>
      <c r="Y197" s="4"/>
      <c r="Z197" s="4"/>
      <c r="AA197" s="31" t="s">
        <v>454</v>
      </c>
      <c r="AB197" s="4"/>
      <c r="AC197" s="4"/>
      <c r="AD197" s="4"/>
      <c r="AE197" s="4"/>
      <c r="AF197" s="4"/>
      <c r="AG197" s="4"/>
      <c r="AH197" s="4"/>
      <c r="AI197" s="4"/>
      <c r="AJ197" s="4"/>
      <c r="AK197" s="687" t="s">
        <v>455</v>
      </c>
      <c r="AL197" s="688"/>
      <c r="AM197" s="688"/>
      <c r="AN197" s="688"/>
      <c r="AO197" s="688"/>
      <c r="AP197" s="688"/>
      <c r="AQ197" s="688"/>
      <c r="AR197" s="688"/>
      <c r="AS197" s="688"/>
      <c r="AT197" s="688"/>
      <c r="AU197" s="688"/>
      <c r="AV197" s="688"/>
      <c r="AW197" s="688"/>
      <c r="AX197" s="688"/>
      <c r="AY197" s="688"/>
      <c r="AZ197" s="688"/>
      <c r="BA197" s="688"/>
      <c r="BB197" s="688"/>
      <c r="BC197" s="688"/>
      <c r="BD197" s="688"/>
      <c r="BE197" s="688"/>
      <c r="BF197" s="688"/>
      <c r="BG197" s="688"/>
      <c r="BH197" s="688"/>
      <c r="BI197" s="688"/>
      <c r="BJ197" s="688"/>
      <c r="BK197" s="688"/>
      <c r="BL197" s="688"/>
      <c r="BM197" s="688"/>
      <c r="BN197" s="688"/>
      <c r="BO197" s="688"/>
      <c r="BP197" s="688"/>
      <c r="BQ197" s="688"/>
      <c r="BR197" s="688"/>
      <c r="BS197" s="688"/>
      <c r="BT197" s="688"/>
      <c r="BU197" s="688"/>
      <c r="BV197" s="4"/>
      <c r="BW197" s="4"/>
      <c r="BX197" s="4"/>
      <c r="BY197" s="4"/>
      <c r="BZ197" s="4"/>
    </row>
    <row r="198" spans="1:78" hidden="1">
      <c r="A198" s="266"/>
      <c r="B198" s="266"/>
      <c r="C198" s="266"/>
      <c r="D198" s="266"/>
      <c r="E198" s="266"/>
      <c r="F198" s="266"/>
      <c r="G198" s="266"/>
      <c r="H198" s="266"/>
      <c r="I198" s="266"/>
      <c r="J198" s="266"/>
      <c r="K198" s="266"/>
      <c r="L198" s="266"/>
      <c r="M198" s="266"/>
      <c r="N198" s="266"/>
      <c r="O198" s="266"/>
      <c r="P198" s="266"/>
      <c r="Q198" s="266"/>
      <c r="R198" s="266"/>
      <c r="S198" s="31" t="s">
        <v>264</v>
      </c>
      <c r="T198" s="266"/>
      <c r="U198" s="266"/>
      <c r="V198" s="4"/>
      <c r="W198" s="4"/>
      <c r="X198" s="4"/>
      <c r="Y198" s="4"/>
      <c r="Z198" s="4"/>
      <c r="AA198" s="31" t="s">
        <v>264</v>
      </c>
      <c r="AB198" s="4"/>
      <c r="AC198" s="4"/>
      <c r="AD198" s="4"/>
      <c r="AE198" s="4"/>
      <c r="AF198" s="4"/>
      <c r="AG198" s="4"/>
      <c r="AH198" s="4"/>
      <c r="AI198" s="4"/>
      <c r="AJ198" s="4"/>
      <c r="AK198" s="689" t="s">
        <v>265</v>
      </c>
      <c r="AL198" s="689"/>
      <c r="AM198" s="689"/>
      <c r="AN198" s="689"/>
      <c r="AO198" s="689"/>
      <c r="AP198" s="689"/>
      <c r="AQ198" s="689"/>
      <c r="AR198" s="689"/>
      <c r="AS198" s="689"/>
      <c r="AT198" s="689"/>
      <c r="AU198" s="689"/>
      <c r="AV198" s="689"/>
      <c r="AW198" s="689"/>
      <c r="AX198" s="689"/>
      <c r="AY198" s="689"/>
      <c r="AZ198" s="689"/>
      <c r="BA198" s="689"/>
      <c r="BB198" s="689"/>
      <c r="BC198" s="689"/>
      <c r="BD198" s="689"/>
      <c r="BE198" s="689"/>
      <c r="BF198" s="689"/>
      <c r="BG198" s="689"/>
      <c r="BH198" s="689"/>
      <c r="BI198" s="689"/>
      <c r="BJ198" s="689"/>
      <c r="BK198" s="689"/>
      <c r="BL198" s="689"/>
      <c r="BM198" s="689"/>
      <c r="BN198" s="689"/>
      <c r="BO198" s="689"/>
      <c r="BP198" s="689"/>
      <c r="BQ198" s="689"/>
      <c r="BR198" s="689"/>
      <c r="BS198" s="689"/>
      <c r="BT198" s="689"/>
      <c r="BU198" s="689"/>
      <c r="BV198" s="4"/>
      <c r="BW198" s="4"/>
      <c r="BX198" s="4"/>
      <c r="BY198" s="4"/>
      <c r="BZ198" s="4"/>
    </row>
    <row r="199" spans="1:78" hidden="1">
      <c r="A199" s="266"/>
      <c r="B199" s="266"/>
      <c r="C199" s="266"/>
      <c r="D199" s="266"/>
      <c r="E199" s="266"/>
      <c r="F199" s="266"/>
      <c r="G199" s="266"/>
      <c r="H199" s="266"/>
      <c r="I199" s="266"/>
      <c r="J199" s="266"/>
      <c r="K199" s="266"/>
      <c r="L199" s="266"/>
      <c r="M199" s="266"/>
      <c r="N199" s="266"/>
      <c r="O199" s="266"/>
      <c r="P199" s="266"/>
      <c r="Q199" s="266"/>
      <c r="R199" s="266"/>
      <c r="S199" s="266"/>
      <c r="T199" s="266"/>
      <c r="U199" s="266"/>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hidden="1">
      <c r="A200" s="266"/>
      <c r="B200" s="266"/>
      <c r="C200" s="266"/>
      <c r="D200" s="266"/>
      <c r="E200" s="266"/>
      <c r="F200" s="266"/>
      <c r="G200" s="266"/>
      <c r="H200" s="266"/>
      <c r="I200" s="266"/>
      <c r="J200" s="266"/>
      <c r="K200" s="266"/>
      <c r="L200" s="266"/>
      <c r="M200" s="266"/>
      <c r="N200" s="266"/>
      <c r="O200" s="266"/>
      <c r="P200" s="266"/>
      <c r="Q200" s="266"/>
      <c r="R200" s="266"/>
      <c r="S200" s="4"/>
      <c r="T200" s="25"/>
      <c r="U200" s="25"/>
      <c r="V200" s="25"/>
      <c r="W200" s="25"/>
      <c r="X200" s="25"/>
      <c r="Y200" s="25"/>
      <c r="Z200" s="25"/>
      <c r="AA200" s="25"/>
      <c r="AB200" s="25"/>
      <c r="AC200" s="25"/>
      <c r="AD200" s="25"/>
      <c r="AE200" s="25"/>
      <c r="AF200" s="25"/>
      <c r="AG200" s="25"/>
      <c r="AH200" s="25"/>
      <c r="AI200" s="25"/>
      <c r="AJ200" s="25"/>
      <c r="AK200" s="25"/>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hidden="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row>
    <row r="202" spans="1:78" hidden="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row>
    <row r="203" spans="1:78" ht="14.5" hidden="1">
      <c r="A203" s="4"/>
      <c r="B203" s="4"/>
      <c r="C203" s="790" t="s">
        <v>639</v>
      </c>
      <c r="D203" s="791"/>
      <c r="E203" s="791"/>
      <c r="F203" s="791"/>
      <c r="G203" s="791"/>
      <c r="H203" s="791"/>
      <c r="I203" s="792"/>
      <c r="J203" s="103"/>
      <c r="K203" s="103"/>
      <c r="L203" s="103"/>
      <c r="M203" s="103"/>
      <c r="N203" s="790" t="s">
        <v>639</v>
      </c>
      <c r="O203" s="791"/>
      <c r="P203" s="791"/>
      <c r="Q203" s="791"/>
      <c r="R203" s="791"/>
      <c r="S203" s="791"/>
      <c r="T203" s="791"/>
      <c r="U203" s="791"/>
      <c r="V203" s="791"/>
      <c r="W203" s="791"/>
      <c r="X203" s="791"/>
      <c r="Y203" s="791"/>
      <c r="Z203" s="791"/>
      <c r="AA203" s="791"/>
      <c r="AB203" s="791"/>
      <c r="AC203" s="791"/>
      <c r="AD203" s="791"/>
      <c r="AE203" s="792"/>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row>
    <row r="204" spans="1:78" ht="14.5" hidden="1">
      <c r="A204" s="4"/>
      <c r="B204" s="4"/>
      <c r="C204" s="5" t="s">
        <v>644</v>
      </c>
      <c r="D204" s="103"/>
      <c r="E204" s="103"/>
      <c r="F204" s="103"/>
      <c r="G204" s="103"/>
      <c r="H204" s="103"/>
      <c r="I204" s="103"/>
      <c r="J204" s="103"/>
      <c r="K204" s="103"/>
      <c r="L204" s="103"/>
      <c r="M204" s="103"/>
      <c r="N204" s="116" t="s">
        <v>646</v>
      </c>
      <c r="O204" s="103"/>
      <c r="P204" s="103"/>
      <c r="Q204" s="103"/>
      <c r="R204" s="103"/>
      <c r="S204" s="103"/>
      <c r="T204" s="103"/>
      <c r="U204" s="103"/>
      <c r="V204" s="116"/>
      <c r="W204" s="116"/>
      <c r="X204" s="116"/>
      <c r="Y204" s="116"/>
      <c r="Z204" s="116"/>
      <c r="AA204" s="116"/>
      <c r="AB204" s="116"/>
      <c r="AC204" s="116"/>
      <c r="AD204" s="116"/>
      <c r="AE204" s="116"/>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row>
    <row r="205" spans="1:78" ht="14.5" hidden="1">
      <c r="A205" s="4"/>
      <c r="B205" s="4"/>
      <c r="C205" s="309" t="s">
        <v>637</v>
      </c>
      <c r="D205" s="103"/>
      <c r="E205" s="103"/>
      <c r="F205" s="103"/>
      <c r="G205" s="103"/>
      <c r="H205" s="103"/>
      <c r="I205" s="103"/>
      <c r="J205" s="103"/>
      <c r="K205" s="103"/>
      <c r="L205" s="103"/>
      <c r="M205" s="103"/>
      <c r="N205" s="116" t="s">
        <v>645</v>
      </c>
      <c r="O205" s="103"/>
      <c r="P205" s="103"/>
      <c r="Q205" s="103"/>
      <c r="R205" s="103"/>
      <c r="S205" s="103"/>
      <c r="T205" s="103"/>
      <c r="U205" s="103"/>
      <c r="V205" s="116"/>
      <c r="W205" s="116"/>
      <c r="X205" s="116"/>
      <c r="Y205" s="116"/>
      <c r="Z205" s="116"/>
      <c r="AA205" s="116"/>
      <c r="AB205" s="116"/>
      <c r="AC205" s="116"/>
      <c r="AD205" s="116"/>
      <c r="AE205" s="116"/>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row>
    <row r="206" spans="1:78" ht="14.5" hidden="1">
      <c r="A206" s="4"/>
      <c r="B206" s="4"/>
      <c r="C206" s="309" t="s">
        <v>589</v>
      </c>
      <c r="D206" s="103"/>
      <c r="E206" s="103"/>
      <c r="F206" s="103"/>
      <c r="G206" s="103"/>
      <c r="H206" s="103"/>
      <c r="I206" s="103"/>
      <c r="J206" s="103"/>
      <c r="K206" s="103"/>
      <c r="L206" s="103"/>
      <c r="M206" s="103"/>
      <c r="N206" s="321" t="s">
        <v>640</v>
      </c>
      <c r="O206" s="103"/>
      <c r="P206" s="103"/>
      <c r="Q206" s="103"/>
      <c r="R206" s="103"/>
      <c r="S206" s="103"/>
      <c r="T206" s="103"/>
      <c r="U206" s="103"/>
      <c r="V206" s="116"/>
      <c r="W206" s="116"/>
      <c r="X206" s="116"/>
      <c r="Y206" s="116"/>
      <c r="Z206" s="116"/>
      <c r="AA206" s="116"/>
      <c r="AB206" s="116"/>
      <c r="AC206" s="116"/>
      <c r="AD206" s="116"/>
      <c r="AE206" s="116"/>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row>
    <row r="207" spans="1:78" ht="14.5" hidden="1">
      <c r="A207" s="4"/>
      <c r="B207" s="4"/>
      <c r="C207" s="309" t="s">
        <v>586</v>
      </c>
      <c r="D207" s="103"/>
      <c r="E207" s="103"/>
      <c r="F207" s="103"/>
      <c r="G207" s="103"/>
      <c r="H207" s="103"/>
      <c r="I207" s="103"/>
      <c r="J207" s="103"/>
      <c r="K207" s="103"/>
      <c r="L207" s="103"/>
      <c r="M207" s="103"/>
      <c r="N207" s="321" t="s">
        <v>643</v>
      </c>
      <c r="O207" s="103"/>
      <c r="P207" s="103"/>
      <c r="Q207" s="103"/>
      <c r="R207" s="103"/>
      <c r="S207" s="103"/>
      <c r="T207" s="103"/>
      <c r="U207" s="103"/>
      <c r="V207" s="116"/>
      <c r="W207" s="116"/>
      <c r="X207" s="116"/>
      <c r="Y207" s="116"/>
      <c r="Z207" s="116"/>
      <c r="AA207" s="116"/>
      <c r="AB207" s="116"/>
      <c r="AC207" s="116"/>
      <c r="AD207" s="116"/>
      <c r="AE207" s="116"/>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row>
    <row r="208" spans="1:78" ht="14.5" hidden="1">
      <c r="A208" s="4"/>
      <c r="B208" s="4"/>
      <c r="C208" s="309" t="s">
        <v>638</v>
      </c>
      <c r="D208" s="103"/>
      <c r="E208" s="103"/>
      <c r="F208" s="103"/>
      <c r="G208" s="103"/>
      <c r="H208" s="103"/>
      <c r="I208" s="103"/>
      <c r="J208" s="103"/>
      <c r="K208" s="103"/>
      <c r="L208" s="103"/>
      <c r="M208" s="103"/>
      <c r="N208" s="321" t="s">
        <v>641</v>
      </c>
      <c r="O208" s="103"/>
      <c r="P208" s="103"/>
      <c r="Q208" s="103"/>
      <c r="R208" s="103"/>
      <c r="S208" s="103"/>
      <c r="T208" s="103"/>
      <c r="U208" s="103"/>
      <c r="V208" s="116"/>
      <c r="W208" s="116"/>
      <c r="X208" s="116"/>
      <c r="Y208" s="116"/>
      <c r="Z208" s="116"/>
      <c r="AA208" s="116"/>
      <c r="AB208" s="116"/>
      <c r="AC208" s="116"/>
      <c r="AD208" s="116"/>
      <c r="AE208" s="116"/>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row>
    <row r="209" spans="1:73" ht="14.5" hidden="1">
      <c r="A209" s="4"/>
      <c r="B209" s="4"/>
      <c r="D209" s="322"/>
      <c r="E209" s="103"/>
      <c r="F209" s="103"/>
      <c r="G209" s="103"/>
      <c r="H209" s="103"/>
      <c r="I209" s="103"/>
      <c r="J209" s="103"/>
      <c r="K209" s="103"/>
      <c r="L209" s="103"/>
      <c r="M209" s="103"/>
      <c r="N209" s="321" t="s">
        <v>642</v>
      </c>
      <c r="O209" s="103"/>
      <c r="P209" s="103"/>
      <c r="Q209" s="103"/>
      <c r="R209" s="103"/>
      <c r="S209" s="103"/>
      <c r="T209" s="103"/>
      <c r="U209" s="103"/>
      <c r="V209" s="116"/>
      <c r="W209" s="116"/>
      <c r="X209" s="116"/>
      <c r="Y209" s="116"/>
      <c r="Z209" s="116"/>
      <c r="AA209" s="116"/>
      <c r="AB209" s="116"/>
      <c r="AC209" s="116"/>
      <c r="AD209" s="116"/>
      <c r="AE209" s="116"/>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row>
    <row r="210" spans="1:73" ht="14.5" hidden="1">
      <c r="A210" s="4"/>
      <c r="B210" s="4"/>
      <c r="C210" s="116"/>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BD210" s="4"/>
      <c r="BE210" s="4"/>
      <c r="BF210" s="4"/>
      <c r="BG210" s="4"/>
      <c r="BH210" s="4"/>
      <c r="BI210" s="4"/>
      <c r="BJ210" s="4"/>
      <c r="BK210" s="4"/>
      <c r="BL210" s="4"/>
      <c r="BM210" s="4"/>
      <c r="BN210" s="4"/>
      <c r="BO210" s="4"/>
      <c r="BP210" s="4"/>
      <c r="BQ210" s="4"/>
      <c r="BR210" s="4"/>
      <c r="BS210" s="4"/>
      <c r="BT210" s="4"/>
      <c r="BU210" s="4"/>
    </row>
    <row r="211" spans="1:73" hidden="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BD211" s="4"/>
      <c r="BE211" s="4"/>
      <c r="BF211" s="4"/>
      <c r="BG211" s="4"/>
      <c r="BH211" s="4"/>
      <c r="BI211" s="4"/>
      <c r="BJ211" s="4"/>
      <c r="BK211" s="4"/>
      <c r="BL211" s="4"/>
      <c r="BM211" s="4"/>
      <c r="BN211" s="4"/>
      <c r="BO211" s="4"/>
      <c r="BP211" s="4"/>
      <c r="BQ211" s="4"/>
      <c r="BR211" s="4"/>
      <c r="BS211" s="4"/>
      <c r="BT211" s="4"/>
      <c r="BU211" s="4"/>
    </row>
    <row r="212" spans="1:7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BD212" s="4"/>
      <c r="BE212" s="4"/>
      <c r="BF212" s="4"/>
      <c r="BG212" s="4"/>
      <c r="BH212" s="4"/>
      <c r="BI212" s="4"/>
      <c r="BJ212" s="4"/>
      <c r="BK212" s="4"/>
      <c r="BL212" s="4"/>
      <c r="BM212" s="4"/>
      <c r="BN212" s="4"/>
      <c r="BO212" s="4"/>
      <c r="BP212" s="4"/>
      <c r="BQ212" s="4"/>
      <c r="BR212" s="4"/>
      <c r="BS212" s="4"/>
      <c r="BT212" s="4"/>
      <c r="BU212" s="4"/>
    </row>
    <row r="213" spans="1:7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BD213" s="4"/>
      <c r="BE213" s="4"/>
      <c r="BF213" s="4"/>
      <c r="BG213" s="4"/>
      <c r="BH213" s="4"/>
      <c r="BI213" s="4"/>
      <c r="BJ213" s="4"/>
      <c r="BK213" s="4"/>
      <c r="BL213" s="4"/>
      <c r="BM213" s="4"/>
      <c r="BN213" s="4"/>
      <c r="BO213" s="4"/>
      <c r="BP213" s="4"/>
      <c r="BQ213" s="4"/>
      <c r="BR213" s="4"/>
      <c r="BS213" s="4"/>
      <c r="BT213" s="4"/>
      <c r="BU213" s="4"/>
    </row>
    <row r="214" spans="1:7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BD214" s="4"/>
      <c r="BE214" s="4"/>
      <c r="BF214" s="4"/>
      <c r="BG214" s="4"/>
      <c r="BH214" s="4"/>
      <c r="BI214" s="4"/>
      <c r="BJ214" s="4"/>
      <c r="BK214" s="4"/>
      <c r="BL214" s="4"/>
      <c r="BM214" s="4"/>
      <c r="BN214" s="4"/>
      <c r="BO214" s="4"/>
      <c r="BP214" s="4"/>
      <c r="BQ214" s="4"/>
      <c r="BR214" s="4"/>
      <c r="BS214" s="4"/>
      <c r="BT214" s="4"/>
      <c r="BU214" s="4"/>
    </row>
    <row r="215" spans="1:7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BD215" s="4"/>
      <c r="BE215" s="4"/>
      <c r="BF215" s="4"/>
      <c r="BG215" s="4"/>
      <c r="BH215" s="4"/>
      <c r="BI215" s="4"/>
      <c r="BJ215" s="4"/>
      <c r="BK215" s="4"/>
      <c r="BL215" s="4"/>
      <c r="BM215" s="4"/>
      <c r="BN215" s="4"/>
      <c r="BO215" s="4"/>
      <c r="BP215" s="4"/>
      <c r="BQ215" s="4"/>
      <c r="BR215" s="4"/>
      <c r="BS215" s="4"/>
      <c r="BT215" s="4"/>
      <c r="BU215" s="4"/>
    </row>
    <row r="216" spans="1:7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BD216" s="4"/>
      <c r="BE216" s="4"/>
      <c r="BF216" s="4"/>
      <c r="BG216" s="4"/>
      <c r="BH216" s="4"/>
      <c r="BI216" s="4"/>
      <c r="BJ216" s="4"/>
      <c r="BK216" s="4"/>
      <c r="BL216" s="4"/>
      <c r="BM216" s="4"/>
      <c r="BN216" s="4"/>
      <c r="BO216" s="4"/>
      <c r="BP216" s="4"/>
      <c r="BQ216" s="4"/>
      <c r="BR216" s="4"/>
      <c r="BS216" s="4"/>
      <c r="BT216" s="4"/>
      <c r="BU216" s="4"/>
    </row>
    <row r="217" spans="1:7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BD217" s="4"/>
      <c r="BE217" s="4"/>
      <c r="BF217" s="4"/>
      <c r="BG217" s="4"/>
      <c r="BH217" s="4"/>
      <c r="BI217" s="4"/>
      <c r="BJ217" s="4"/>
      <c r="BK217" s="4"/>
      <c r="BL217" s="4"/>
      <c r="BM217" s="4"/>
      <c r="BN217" s="4"/>
      <c r="BO217" s="4"/>
      <c r="BP217" s="4"/>
      <c r="BQ217" s="4"/>
      <c r="BR217" s="4"/>
      <c r="BS217" s="4"/>
      <c r="BT217" s="4"/>
      <c r="BU217" s="4"/>
    </row>
    <row r="218" spans="1:7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BD218" s="4"/>
      <c r="BE218" s="4"/>
      <c r="BF218" s="4"/>
      <c r="BG218" s="4"/>
      <c r="BH218" s="4"/>
      <c r="BI218" s="4"/>
      <c r="BJ218" s="4"/>
      <c r="BK218" s="4"/>
      <c r="BL218" s="4"/>
      <c r="BM218" s="4"/>
      <c r="BN218" s="4"/>
      <c r="BO218" s="4"/>
      <c r="BP218" s="4"/>
      <c r="BQ218" s="4"/>
      <c r="BR218" s="4"/>
      <c r="BS218" s="4"/>
      <c r="BT218" s="4"/>
      <c r="BU218" s="4"/>
    </row>
    <row r="219" spans="1:7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BD219" s="4"/>
      <c r="BE219" s="4"/>
      <c r="BF219" s="4"/>
      <c r="BG219" s="4"/>
      <c r="BH219" s="4"/>
      <c r="BI219" s="4"/>
      <c r="BJ219" s="4"/>
      <c r="BK219" s="4"/>
      <c r="BL219" s="4"/>
      <c r="BM219" s="4"/>
      <c r="BN219" s="4"/>
      <c r="BO219" s="4"/>
      <c r="BP219" s="4"/>
      <c r="BQ219" s="4"/>
      <c r="BR219" s="4"/>
      <c r="BS219" s="4"/>
      <c r="BT219" s="4"/>
      <c r="BU219" s="4"/>
    </row>
    <row r="220" spans="1:7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BD220" s="4"/>
      <c r="BE220" s="4"/>
      <c r="BF220" s="4"/>
      <c r="BG220" s="4"/>
      <c r="BH220" s="4"/>
      <c r="BI220" s="4"/>
      <c r="BJ220" s="4"/>
      <c r="BK220" s="4"/>
      <c r="BL220" s="4"/>
      <c r="BM220" s="4"/>
      <c r="BN220" s="4"/>
      <c r="BO220" s="4"/>
      <c r="BP220" s="4"/>
      <c r="BQ220" s="4"/>
      <c r="BR220" s="4"/>
      <c r="BS220" s="4"/>
      <c r="BT220" s="4"/>
      <c r="BU220" s="4"/>
    </row>
    <row r="221" spans="1:7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BD221" s="4"/>
      <c r="BE221" s="4"/>
      <c r="BF221" s="4"/>
      <c r="BG221" s="4"/>
      <c r="BH221" s="4"/>
      <c r="BI221" s="4"/>
      <c r="BJ221" s="4"/>
      <c r="BK221" s="4"/>
      <c r="BL221" s="4"/>
      <c r="BM221" s="4"/>
      <c r="BN221" s="4"/>
      <c r="BO221" s="4"/>
      <c r="BP221" s="4"/>
      <c r="BQ221" s="4"/>
      <c r="BR221" s="4"/>
      <c r="BS221" s="4"/>
      <c r="BT221" s="4"/>
      <c r="BU221" s="4"/>
    </row>
    <row r="222" spans="1:7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BD222" s="4"/>
      <c r="BE222" s="4"/>
      <c r="BF222" s="4"/>
      <c r="BG222" s="4"/>
      <c r="BH222" s="4"/>
      <c r="BI222" s="4"/>
      <c r="BJ222" s="4"/>
      <c r="BK222" s="4"/>
      <c r="BL222" s="4"/>
      <c r="BM222" s="4"/>
      <c r="BN222" s="4"/>
      <c r="BO222" s="4"/>
      <c r="BP222" s="4"/>
      <c r="BQ222" s="4"/>
      <c r="BR222" s="4"/>
      <c r="BS222" s="4"/>
      <c r="BT222" s="4"/>
      <c r="BU222" s="4"/>
    </row>
    <row r="223" spans="1:7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BD223" s="4"/>
      <c r="BE223" s="4"/>
      <c r="BF223" s="4"/>
      <c r="BG223" s="4"/>
      <c r="BH223" s="4"/>
      <c r="BI223" s="4"/>
      <c r="BJ223" s="4"/>
      <c r="BK223" s="4"/>
      <c r="BL223" s="4"/>
      <c r="BM223" s="4"/>
      <c r="BN223" s="4"/>
      <c r="BO223" s="4"/>
      <c r="BP223" s="4"/>
      <c r="BQ223" s="4"/>
      <c r="BR223" s="4"/>
      <c r="BS223" s="4"/>
      <c r="BT223" s="4"/>
      <c r="BU223" s="4"/>
    </row>
    <row r="224" spans="1:7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BD224" s="4"/>
      <c r="BE224" s="4"/>
      <c r="BF224" s="4"/>
      <c r="BG224" s="4"/>
      <c r="BH224" s="4"/>
      <c r="BI224" s="4"/>
      <c r="BJ224" s="4"/>
      <c r="BK224" s="4"/>
      <c r="BL224" s="4"/>
      <c r="BM224" s="4"/>
      <c r="BN224" s="4"/>
      <c r="BO224" s="4"/>
      <c r="BP224" s="4"/>
      <c r="BQ224" s="4"/>
      <c r="BR224" s="4"/>
      <c r="BS224" s="4"/>
      <c r="BT224" s="4"/>
      <c r="BU224" s="4"/>
    </row>
    <row r="225" spans="1:7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BD225" s="4"/>
      <c r="BE225" s="4"/>
      <c r="BF225" s="4"/>
      <c r="BG225" s="4"/>
      <c r="BH225" s="4"/>
      <c r="BI225" s="4"/>
      <c r="BJ225" s="4"/>
      <c r="BK225" s="4"/>
      <c r="BL225" s="4"/>
      <c r="BM225" s="4"/>
      <c r="BN225" s="4"/>
      <c r="BO225" s="4"/>
      <c r="BP225" s="4"/>
      <c r="BQ225" s="4"/>
      <c r="BR225" s="4"/>
      <c r="BS225" s="4"/>
      <c r="BT225" s="4"/>
      <c r="BU225" s="4"/>
    </row>
    <row r="226" spans="1:7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BD226" s="4"/>
      <c r="BE226" s="4"/>
      <c r="BF226" s="4"/>
      <c r="BG226" s="4"/>
      <c r="BH226" s="4"/>
      <c r="BI226" s="4"/>
      <c r="BJ226" s="4"/>
      <c r="BK226" s="4"/>
      <c r="BL226" s="4"/>
      <c r="BM226" s="4"/>
      <c r="BN226" s="4"/>
      <c r="BO226" s="4"/>
      <c r="BP226" s="4"/>
      <c r="BQ226" s="4"/>
      <c r="BR226" s="4"/>
      <c r="BS226" s="4"/>
      <c r="BT226" s="4"/>
      <c r="BU226" s="4"/>
    </row>
    <row r="227" spans="1:7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BD227" s="4"/>
      <c r="BE227" s="4"/>
      <c r="BF227" s="4"/>
      <c r="BG227" s="4"/>
      <c r="BH227" s="4"/>
      <c r="BI227" s="4"/>
      <c r="BJ227" s="4"/>
      <c r="BK227" s="4"/>
      <c r="BL227" s="4"/>
      <c r="BM227" s="4"/>
      <c r="BN227" s="4"/>
      <c r="BO227" s="4"/>
      <c r="BP227" s="4"/>
      <c r="BQ227" s="4"/>
      <c r="BR227" s="4"/>
      <c r="BS227" s="4"/>
      <c r="BT227" s="4"/>
      <c r="BU227" s="4"/>
    </row>
    <row r="228" spans="1:7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BD228" s="4"/>
      <c r="BE228" s="4"/>
      <c r="BF228" s="4"/>
      <c r="BG228" s="4"/>
      <c r="BH228" s="4"/>
      <c r="BI228" s="4"/>
      <c r="BJ228" s="4"/>
      <c r="BK228" s="4"/>
      <c r="BL228" s="4"/>
      <c r="BM228" s="4"/>
      <c r="BN228" s="4"/>
      <c r="BO228" s="4"/>
      <c r="BP228" s="4"/>
      <c r="BQ228" s="4"/>
      <c r="BR228" s="4"/>
      <c r="BS228" s="4"/>
      <c r="BT228" s="4"/>
      <c r="BU228" s="4"/>
    </row>
    <row r="229" spans="1:7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BD229" s="4"/>
      <c r="BE229" s="4"/>
      <c r="BF229" s="4"/>
      <c r="BG229" s="4"/>
      <c r="BH229" s="4"/>
      <c r="BI229" s="4"/>
      <c r="BJ229" s="4"/>
      <c r="BK229" s="4"/>
      <c r="BL229" s="4"/>
      <c r="BM229" s="4"/>
      <c r="BN229" s="4"/>
      <c r="BO229" s="4"/>
      <c r="BP229" s="4"/>
      <c r="BQ229" s="4"/>
      <c r="BR229" s="4"/>
      <c r="BS229" s="4"/>
      <c r="BT229" s="4"/>
      <c r="BU229" s="4"/>
    </row>
    <row r="230" spans="1:7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BD230" s="4"/>
      <c r="BE230" s="4"/>
      <c r="BF230" s="4"/>
      <c r="BG230" s="4"/>
      <c r="BH230" s="4"/>
      <c r="BI230" s="4"/>
      <c r="BJ230" s="4"/>
      <c r="BK230" s="4"/>
      <c r="BL230" s="4"/>
      <c r="BM230" s="4"/>
      <c r="BN230" s="4"/>
      <c r="BO230" s="4"/>
      <c r="BP230" s="4"/>
      <c r="BQ230" s="4"/>
      <c r="BR230" s="4"/>
      <c r="BS230" s="4"/>
      <c r="BT230" s="4"/>
      <c r="BU230" s="4"/>
    </row>
    <row r="231" spans="1:7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BD231" s="4"/>
      <c r="BE231" s="4"/>
      <c r="BF231" s="4"/>
      <c r="BG231" s="4"/>
      <c r="BH231" s="4"/>
      <c r="BI231" s="4"/>
      <c r="BJ231" s="4"/>
      <c r="BK231" s="4"/>
      <c r="BL231" s="4"/>
      <c r="BM231" s="4"/>
      <c r="BN231" s="4"/>
      <c r="BO231" s="4"/>
      <c r="BP231" s="4"/>
      <c r="BQ231" s="4"/>
      <c r="BR231" s="4"/>
      <c r="BS231" s="4"/>
      <c r="BT231" s="4"/>
      <c r="BU231" s="4"/>
    </row>
    <row r="232" spans="1:7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BD232" s="4"/>
      <c r="BE232" s="4"/>
      <c r="BF232" s="4"/>
      <c r="BG232" s="4"/>
      <c r="BH232" s="4"/>
      <c r="BI232" s="4"/>
      <c r="BJ232" s="4"/>
      <c r="BK232" s="4"/>
      <c r="BL232" s="4"/>
      <c r="BM232" s="4"/>
      <c r="BN232" s="4"/>
      <c r="BO232" s="4"/>
      <c r="BP232" s="4"/>
      <c r="BQ232" s="4"/>
      <c r="BR232" s="4"/>
      <c r="BS232" s="4"/>
      <c r="BT232" s="4"/>
      <c r="BU232" s="4"/>
    </row>
    <row r="233" spans="1:7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BD233" s="4"/>
      <c r="BE233" s="4"/>
      <c r="BF233" s="4"/>
      <c r="BG233" s="4"/>
      <c r="BH233" s="4"/>
      <c r="BI233" s="4"/>
      <c r="BJ233" s="4"/>
      <c r="BK233" s="4"/>
      <c r="BL233" s="4"/>
      <c r="BM233" s="4"/>
      <c r="BN233" s="4"/>
      <c r="BO233" s="4"/>
      <c r="BP233" s="4"/>
      <c r="BQ233" s="4"/>
      <c r="BR233" s="4"/>
      <c r="BS233" s="4"/>
      <c r="BT233" s="4"/>
      <c r="BU233" s="4"/>
    </row>
    <row r="234" spans="1:7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BD234" s="4"/>
      <c r="BE234" s="4"/>
      <c r="BF234" s="4"/>
      <c r="BG234" s="4"/>
      <c r="BH234" s="4"/>
      <c r="BI234" s="4"/>
      <c r="BJ234" s="4"/>
      <c r="BK234" s="4"/>
      <c r="BL234" s="4"/>
      <c r="BM234" s="4"/>
      <c r="BN234" s="4"/>
      <c r="BO234" s="4"/>
      <c r="BP234" s="4"/>
      <c r="BQ234" s="4"/>
      <c r="BR234" s="4"/>
      <c r="BS234" s="4"/>
      <c r="BT234" s="4"/>
      <c r="BU234" s="4"/>
    </row>
    <row r="235" spans="1:7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BD235" s="4"/>
      <c r="BE235" s="4"/>
      <c r="BF235" s="4"/>
      <c r="BG235" s="4"/>
      <c r="BH235" s="4"/>
      <c r="BI235" s="4"/>
      <c r="BJ235" s="4"/>
      <c r="BK235" s="4"/>
      <c r="BL235" s="4"/>
      <c r="BM235" s="4"/>
      <c r="BN235" s="4"/>
      <c r="BO235" s="4"/>
      <c r="BP235" s="4"/>
      <c r="BQ235" s="4"/>
      <c r="BR235" s="4"/>
      <c r="BS235" s="4"/>
      <c r="BT235" s="4"/>
      <c r="BU235" s="4"/>
    </row>
    <row r="236" spans="1:7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BD236" s="4"/>
      <c r="BE236" s="4"/>
      <c r="BF236" s="4"/>
      <c r="BG236" s="4"/>
      <c r="BH236" s="4"/>
      <c r="BI236" s="4"/>
      <c r="BJ236" s="4"/>
      <c r="BK236" s="4"/>
      <c r="BL236" s="4"/>
      <c r="BM236" s="4"/>
      <c r="BN236" s="4"/>
      <c r="BO236" s="4"/>
      <c r="BP236" s="4"/>
      <c r="BQ236" s="4"/>
      <c r="BR236" s="4"/>
      <c r="BS236" s="4"/>
      <c r="BT236" s="4"/>
      <c r="BU236" s="4"/>
    </row>
    <row r="237" spans="1:7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BD237" s="4"/>
      <c r="BE237" s="4"/>
      <c r="BF237" s="4"/>
      <c r="BG237" s="4"/>
      <c r="BH237" s="4"/>
      <c r="BI237" s="4"/>
      <c r="BJ237" s="4"/>
      <c r="BK237" s="4"/>
      <c r="BL237" s="4"/>
      <c r="BM237" s="4"/>
      <c r="BN237" s="4"/>
      <c r="BO237" s="4"/>
      <c r="BP237" s="4"/>
      <c r="BQ237" s="4"/>
      <c r="BR237" s="4"/>
      <c r="BS237" s="4"/>
      <c r="BT237" s="4"/>
      <c r="BU237" s="4"/>
    </row>
    <row r="238" spans="1:7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BD238" s="4"/>
      <c r="BE238" s="4"/>
      <c r="BF238" s="4"/>
      <c r="BG238" s="4"/>
      <c r="BH238" s="4"/>
      <c r="BI238" s="4"/>
      <c r="BJ238" s="4"/>
      <c r="BK238" s="4"/>
      <c r="BL238" s="4"/>
      <c r="BM238" s="4"/>
      <c r="BN238" s="4"/>
      <c r="BO238" s="4"/>
      <c r="BP238" s="4"/>
      <c r="BQ238" s="4"/>
      <c r="BR238" s="4"/>
      <c r="BS238" s="4"/>
      <c r="BT238" s="4"/>
      <c r="BU238" s="4"/>
    </row>
    <row r="239" spans="1:7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BD239" s="4"/>
      <c r="BE239" s="4"/>
      <c r="BF239" s="4"/>
      <c r="BG239" s="4"/>
      <c r="BH239" s="4"/>
      <c r="BI239" s="4"/>
      <c r="BJ239" s="4"/>
      <c r="BK239" s="4"/>
      <c r="BL239" s="4"/>
      <c r="BM239" s="4"/>
      <c r="BN239" s="4"/>
      <c r="BO239" s="4"/>
      <c r="BP239" s="4"/>
      <c r="BQ239" s="4"/>
      <c r="BR239" s="4"/>
      <c r="BS239" s="4"/>
      <c r="BT239" s="4"/>
      <c r="BU239" s="4"/>
    </row>
    <row r="240" spans="1:7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BD240" s="4"/>
      <c r="BE240" s="4"/>
      <c r="BF240" s="4"/>
      <c r="BG240" s="4"/>
      <c r="BH240" s="4"/>
      <c r="BI240" s="4"/>
      <c r="BJ240" s="4"/>
      <c r="BK240" s="4"/>
      <c r="BL240" s="4"/>
      <c r="BM240" s="4"/>
      <c r="BN240" s="4"/>
      <c r="BO240" s="4"/>
      <c r="BP240" s="4"/>
      <c r="BQ240" s="4"/>
      <c r="BR240" s="4"/>
      <c r="BS240" s="4"/>
      <c r="BT240" s="4"/>
      <c r="BU240" s="4"/>
    </row>
    <row r="241" spans="1:7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BD241" s="4"/>
      <c r="BE241" s="4"/>
      <c r="BF241" s="4"/>
      <c r="BG241" s="4"/>
      <c r="BH241" s="4"/>
      <c r="BI241" s="4"/>
      <c r="BJ241" s="4"/>
      <c r="BK241" s="4"/>
      <c r="BL241" s="4"/>
      <c r="BM241" s="4"/>
      <c r="BN241" s="4"/>
      <c r="BO241" s="4"/>
      <c r="BP241" s="4"/>
      <c r="BQ241" s="4"/>
      <c r="BR241" s="4"/>
      <c r="BS241" s="4"/>
      <c r="BT241" s="4"/>
      <c r="BU241" s="4"/>
    </row>
    <row r="242" spans="1:7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BD242" s="4"/>
      <c r="BE242" s="4"/>
      <c r="BF242" s="4"/>
      <c r="BG242" s="4"/>
      <c r="BH242" s="4"/>
      <c r="BI242" s="4"/>
      <c r="BJ242" s="4"/>
      <c r="BK242" s="4"/>
      <c r="BL242" s="4"/>
      <c r="BM242" s="4"/>
      <c r="BN242" s="4"/>
      <c r="BO242" s="4"/>
      <c r="BP242" s="4"/>
      <c r="BQ242" s="4"/>
      <c r="BR242" s="4"/>
      <c r="BS242" s="4"/>
      <c r="BT242" s="4"/>
      <c r="BU242" s="4"/>
    </row>
    <row r="243" spans="1:73">
      <c r="A243" s="4"/>
      <c r="B243" s="4"/>
      <c r="C243" s="4"/>
      <c r="D243" s="4"/>
      <c r="E243" s="4"/>
      <c r="F243" s="4"/>
      <c r="G243" s="4"/>
      <c r="H243" s="4"/>
      <c r="I243" s="4"/>
      <c r="J243" s="4"/>
      <c r="K243" s="4"/>
      <c r="L243" s="4"/>
      <c r="M243" s="4"/>
      <c r="O243" s="4"/>
      <c r="P243" s="4"/>
      <c r="Q243" s="4"/>
      <c r="R243" s="4"/>
      <c r="S243" s="4"/>
      <c r="T243" s="4"/>
      <c r="U243" s="4"/>
      <c r="V243" s="4"/>
      <c r="W243" s="4"/>
      <c r="X243" s="4"/>
      <c r="Y243" s="4"/>
      <c r="Z243" s="4"/>
      <c r="AA243" s="4"/>
      <c r="AB243" s="4"/>
      <c r="AC243" s="4"/>
      <c r="AD243" s="4"/>
      <c r="AE243" s="4"/>
      <c r="AF243" s="4"/>
      <c r="AG243" s="4"/>
      <c r="AH243" s="4"/>
      <c r="AI243" s="4"/>
      <c r="AJ243" s="4"/>
      <c r="AK243" s="4"/>
      <c r="BD243" s="4"/>
      <c r="BE243" s="4"/>
      <c r="BF243" s="4"/>
      <c r="BG243" s="4"/>
      <c r="BH243" s="4"/>
      <c r="BI243" s="4"/>
      <c r="BJ243" s="4"/>
      <c r="BK243" s="4"/>
      <c r="BL243" s="4"/>
      <c r="BM243" s="4"/>
      <c r="BN243" s="4"/>
      <c r="BO243" s="4"/>
      <c r="BP243" s="4"/>
      <c r="BQ243" s="4"/>
      <c r="BR243" s="4"/>
      <c r="BS243" s="4"/>
      <c r="BT243" s="4"/>
      <c r="BU243" s="4"/>
    </row>
    <row r="244" spans="1:73">
      <c r="A244" s="4"/>
      <c r="B244" s="4"/>
      <c r="C244" s="4"/>
      <c r="D244" s="4"/>
      <c r="E244" s="4"/>
      <c r="F244" s="4"/>
      <c r="G244" s="4"/>
      <c r="H244" s="4"/>
      <c r="I244" s="4"/>
      <c r="J244" s="4"/>
      <c r="K244" s="4"/>
      <c r="L244" s="4"/>
      <c r="M244" s="4"/>
      <c r="O244" s="4"/>
      <c r="P244" s="4"/>
      <c r="Q244" s="4"/>
      <c r="R244" s="4"/>
      <c r="S244" s="4"/>
      <c r="T244" s="4"/>
      <c r="U244" s="4"/>
      <c r="V244" s="4"/>
      <c r="W244" s="4"/>
      <c r="X244" s="4"/>
      <c r="Y244" s="4"/>
      <c r="Z244" s="4"/>
      <c r="AA244" s="4"/>
      <c r="AB244" s="4"/>
      <c r="AC244" s="4"/>
      <c r="AD244" s="4"/>
      <c r="AE244" s="4"/>
      <c r="AF244" s="4"/>
      <c r="AG244" s="4"/>
      <c r="AH244" s="4"/>
      <c r="AI244" s="4"/>
      <c r="AJ244" s="4"/>
      <c r="AK244" s="4"/>
      <c r="BD244" s="4"/>
      <c r="BE244" s="4"/>
      <c r="BF244" s="4"/>
      <c r="BG244" s="4"/>
      <c r="BH244" s="4"/>
      <c r="BI244" s="4"/>
      <c r="BJ244" s="4"/>
      <c r="BK244" s="4"/>
      <c r="BL244" s="4"/>
      <c r="BM244" s="4"/>
      <c r="BN244" s="4"/>
      <c r="BO244" s="4"/>
      <c r="BP244" s="4"/>
      <c r="BQ244" s="4"/>
      <c r="BR244" s="4"/>
      <c r="BS244" s="4"/>
      <c r="BT244" s="4"/>
      <c r="BU244" s="4"/>
    </row>
    <row r="245" spans="1:73">
      <c r="A245" s="4"/>
      <c r="B245" s="4"/>
      <c r="C245" s="4"/>
      <c r="D245" s="4"/>
      <c r="E245" s="4"/>
      <c r="F245" s="4"/>
      <c r="G245" s="4"/>
      <c r="H245" s="4"/>
      <c r="I245" s="4"/>
      <c r="J245" s="4"/>
      <c r="K245" s="4"/>
      <c r="L245" s="4"/>
      <c r="M245" s="4"/>
      <c r="O245" s="4"/>
      <c r="P245" s="4"/>
      <c r="Q245" s="4"/>
      <c r="R245" s="4"/>
      <c r="S245" s="4"/>
      <c r="T245" s="4"/>
      <c r="U245" s="4"/>
      <c r="V245" s="4"/>
      <c r="W245" s="4"/>
      <c r="X245" s="4"/>
      <c r="Y245" s="4"/>
      <c r="Z245" s="4"/>
      <c r="AA245" s="4"/>
      <c r="AB245" s="4"/>
      <c r="AC245" s="4"/>
      <c r="AD245" s="4"/>
      <c r="AE245" s="4"/>
      <c r="AF245" s="4"/>
      <c r="AG245" s="4"/>
      <c r="AH245" s="4"/>
      <c r="AI245" s="4"/>
      <c r="AJ245" s="4"/>
      <c r="AK245" s="4"/>
      <c r="BD245" s="4"/>
      <c r="BE245" s="4"/>
      <c r="BF245" s="4"/>
      <c r="BG245" s="4"/>
      <c r="BH245" s="4"/>
      <c r="BI245" s="4"/>
      <c r="BJ245" s="4"/>
      <c r="BK245" s="4"/>
      <c r="BL245" s="4"/>
      <c r="BM245" s="4"/>
      <c r="BN245" s="4"/>
      <c r="BO245" s="4"/>
      <c r="BP245" s="4"/>
      <c r="BQ245" s="4"/>
      <c r="BR245" s="4"/>
      <c r="BS245" s="4"/>
      <c r="BT245" s="4"/>
      <c r="BU245" s="4"/>
    </row>
    <row r="246" spans="1:73">
      <c r="A246" s="4"/>
      <c r="B246" s="4"/>
      <c r="C246" s="4"/>
      <c r="D246" s="4"/>
      <c r="E246" s="4"/>
      <c r="F246" s="4"/>
      <c r="G246" s="4"/>
      <c r="H246" s="4"/>
      <c r="I246" s="4"/>
      <c r="J246" s="4"/>
      <c r="K246" s="4"/>
      <c r="L246" s="4"/>
      <c r="M246" s="4"/>
      <c r="O246" s="4"/>
      <c r="P246" s="4"/>
      <c r="Q246" s="4"/>
      <c r="R246" s="4"/>
      <c r="S246" s="4"/>
      <c r="T246" s="4"/>
      <c r="U246" s="4"/>
      <c r="V246" s="4"/>
      <c r="W246" s="4"/>
      <c r="X246" s="4"/>
      <c r="Y246" s="4"/>
      <c r="Z246" s="4"/>
      <c r="AA246" s="4"/>
      <c r="AB246" s="4"/>
      <c r="AC246" s="4"/>
      <c r="AD246" s="4"/>
      <c r="AE246" s="4"/>
      <c r="AF246" s="4"/>
      <c r="AG246" s="4"/>
      <c r="AH246" s="4"/>
      <c r="AI246" s="4"/>
      <c r="AJ246" s="4"/>
      <c r="AK246" s="4"/>
      <c r="BD246" s="4"/>
      <c r="BE246" s="4"/>
      <c r="BF246" s="4"/>
      <c r="BG246" s="4"/>
      <c r="BH246" s="4"/>
      <c r="BI246" s="4"/>
      <c r="BJ246" s="4"/>
      <c r="BK246" s="4"/>
      <c r="BL246" s="4"/>
      <c r="BM246" s="4"/>
      <c r="BN246" s="4"/>
      <c r="BO246" s="4"/>
      <c r="BP246" s="4"/>
      <c r="BQ246" s="4"/>
      <c r="BR246" s="4"/>
      <c r="BS246" s="4"/>
      <c r="BT246" s="4"/>
      <c r="BU246" s="4"/>
    </row>
    <row r="247" spans="1:73">
      <c r="A247" s="4"/>
      <c r="B247" s="4"/>
      <c r="C247" s="4"/>
      <c r="D247" s="4"/>
      <c r="E247" s="4"/>
      <c r="F247" s="4"/>
      <c r="G247" s="4"/>
      <c r="H247" s="4"/>
      <c r="I247" s="4"/>
      <c r="J247" s="4"/>
      <c r="K247" s="4"/>
      <c r="L247" s="4"/>
      <c r="M247" s="4"/>
      <c r="O247" s="4"/>
      <c r="P247" s="4"/>
      <c r="Q247" s="4"/>
      <c r="R247" s="4"/>
      <c r="S247" s="4"/>
      <c r="T247" s="4"/>
      <c r="U247" s="4"/>
      <c r="V247" s="4"/>
      <c r="W247" s="4"/>
      <c r="X247" s="4"/>
      <c r="Y247" s="4"/>
      <c r="Z247" s="4"/>
      <c r="AA247" s="4"/>
      <c r="AB247" s="4"/>
      <c r="AC247" s="4"/>
      <c r="AD247" s="4"/>
      <c r="AE247" s="4"/>
      <c r="AF247" s="4"/>
      <c r="AG247" s="4"/>
      <c r="AH247" s="4"/>
      <c r="AI247" s="4"/>
      <c r="AJ247" s="4"/>
      <c r="AK247" s="4"/>
      <c r="BD247" s="4"/>
      <c r="BE247" s="4"/>
      <c r="BF247" s="4"/>
      <c r="BG247" s="4"/>
      <c r="BH247" s="4"/>
      <c r="BI247" s="4"/>
      <c r="BJ247" s="4"/>
      <c r="BK247" s="4"/>
      <c r="BL247" s="4"/>
      <c r="BM247" s="4"/>
      <c r="BN247" s="4"/>
      <c r="BO247" s="4"/>
      <c r="BP247" s="4"/>
      <c r="BQ247" s="4"/>
      <c r="BR247" s="4"/>
      <c r="BS247" s="4"/>
      <c r="BT247" s="4"/>
      <c r="BU247" s="4"/>
    </row>
    <row r="248" spans="1:73">
      <c r="A248" s="4"/>
      <c r="B248" s="4"/>
      <c r="C248" s="4"/>
      <c r="D248" s="4"/>
      <c r="E248" s="4"/>
      <c r="F248" s="4"/>
      <c r="G248" s="4"/>
      <c r="H248" s="4"/>
      <c r="I248" s="4"/>
      <c r="J248" s="4"/>
      <c r="K248" s="4"/>
      <c r="L248" s="4"/>
      <c r="M248" s="4"/>
      <c r="O248" s="4"/>
      <c r="P248" s="4"/>
      <c r="Q248" s="4"/>
      <c r="R248" s="4"/>
      <c r="S248" s="4"/>
      <c r="T248" s="4"/>
      <c r="U248" s="4"/>
      <c r="V248" s="4"/>
      <c r="W248" s="4"/>
      <c r="X248" s="4"/>
      <c r="Y248" s="4"/>
      <c r="Z248" s="4"/>
      <c r="AA248" s="4"/>
      <c r="AB248" s="4"/>
      <c r="AC248" s="4"/>
      <c r="AD248" s="4"/>
      <c r="AE248" s="4"/>
      <c r="AF248" s="4"/>
      <c r="AG248" s="4"/>
      <c r="AH248" s="4"/>
      <c r="AI248" s="4"/>
      <c r="AJ248" s="4"/>
      <c r="AK248" s="4"/>
      <c r="BD248" s="4"/>
      <c r="BE248" s="4"/>
      <c r="BF248" s="4"/>
      <c r="BG248" s="4"/>
      <c r="BH248" s="4"/>
      <c r="BI248" s="4"/>
      <c r="BJ248" s="4"/>
      <c r="BK248" s="4"/>
      <c r="BL248" s="4"/>
      <c r="BM248" s="4"/>
      <c r="BN248" s="4"/>
      <c r="BO248" s="4"/>
      <c r="BP248" s="4"/>
      <c r="BQ248" s="4"/>
      <c r="BR248" s="4"/>
      <c r="BS248" s="4"/>
      <c r="BT248" s="4"/>
      <c r="BU248" s="4"/>
    </row>
    <row r="249" spans="1:73">
      <c r="A249" s="4"/>
      <c r="B249" s="4"/>
      <c r="C249" s="4"/>
      <c r="D249" s="4"/>
      <c r="E249" s="4"/>
      <c r="F249" s="4"/>
      <c r="G249" s="4"/>
      <c r="H249" s="4"/>
      <c r="I249" s="4"/>
      <c r="J249" s="4"/>
      <c r="K249" s="4"/>
      <c r="L249" s="4"/>
      <c r="M249" s="4"/>
      <c r="Y249" s="4"/>
      <c r="Z249" s="4"/>
      <c r="AA249" s="4"/>
      <c r="AB249" s="4"/>
      <c r="AC249" s="4"/>
      <c r="AD249" s="4"/>
      <c r="AE249" s="4"/>
      <c r="AF249" s="4"/>
      <c r="AG249" s="4"/>
      <c r="AH249" s="4"/>
      <c r="AI249" s="4"/>
      <c r="AJ249" s="4"/>
      <c r="AK249" s="4"/>
      <c r="BD249" s="4"/>
      <c r="BE249" s="4"/>
      <c r="BF249" s="4"/>
      <c r="BG249" s="4"/>
      <c r="BH249" s="4"/>
      <c r="BI249" s="4"/>
      <c r="BJ249" s="4"/>
      <c r="BK249" s="4"/>
      <c r="BL249" s="4"/>
      <c r="BM249" s="4"/>
      <c r="BN249" s="4"/>
      <c r="BO249" s="4"/>
      <c r="BP249" s="4"/>
      <c r="BQ249" s="4"/>
      <c r="BR249" s="4"/>
      <c r="BS249" s="4"/>
      <c r="BT249" s="4"/>
      <c r="BU249" s="4"/>
    </row>
    <row r="250" spans="1:73">
      <c r="A250" s="4"/>
      <c r="B250" s="4"/>
      <c r="C250" s="4"/>
      <c r="D250" s="4"/>
      <c r="E250" s="4"/>
      <c r="F250" s="4"/>
      <c r="G250" s="4"/>
      <c r="H250" s="4"/>
      <c r="I250" s="4"/>
      <c r="J250" s="4"/>
      <c r="K250" s="4"/>
      <c r="L250" s="4"/>
      <c r="M250" s="4"/>
      <c r="Y250" s="4"/>
      <c r="Z250" s="4"/>
      <c r="AA250" s="4"/>
      <c r="AB250" s="4"/>
      <c r="AC250" s="4"/>
      <c r="AD250" s="4"/>
      <c r="AE250" s="4"/>
      <c r="AF250" s="4"/>
      <c r="AG250" s="4"/>
      <c r="AH250" s="4"/>
      <c r="AI250" s="4"/>
      <c r="AJ250" s="4"/>
      <c r="AK250" s="4"/>
      <c r="BD250" s="4"/>
      <c r="BE250" s="4"/>
      <c r="BF250" s="4"/>
      <c r="BG250" s="4"/>
      <c r="BH250" s="4"/>
      <c r="BI250" s="4"/>
      <c r="BJ250" s="4"/>
      <c r="BK250" s="4"/>
      <c r="BL250" s="4"/>
      <c r="BM250" s="4"/>
      <c r="BN250" s="4"/>
      <c r="BO250" s="4"/>
      <c r="BP250" s="4"/>
      <c r="BQ250" s="4"/>
      <c r="BR250" s="4"/>
      <c r="BS250" s="4"/>
      <c r="BT250" s="4"/>
      <c r="BU250" s="4"/>
    </row>
    <row r="251" spans="1:73">
      <c r="A251" s="4"/>
      <c r="B251" s="4"/>
      <c r="C251" s="4"/>
      <c r="D251" s="4"/>
      <c r="E251" s="4"/>
      <c r="F251" s="4"/>
      <c r="G251" s="4"/>
      <c r="H251" s="4"/>
      <c r="I251" s="4"/>
      <c r="J251" s="4"/>
      <c r="K251" s="4"/>
      <c r="L251" s="4"/>
      <c r="M251" s="4"/>
      <c r="Y251" s="4"/>
      <c r="Z251" s="4"/>
      <c r="AA251" s="4"/>
      <c r="AB251" s="4"/>
      <c r="AC251" s="4"/>
      <c r="AD251" s="4"/>
      <c r="AE251" s="4"/>
      <c r="AF251" s="4"/>
      <c r="AG251" s="4"/>
      <c r="AH251" s="4"/>
      <c r="AI251" s="4"/>
      <c r="AJ251" s="4"/>
      <c r="AK251" s="4"/>
      <c r="BH251" s="4"/>
      <c r="BI251" s="4"/>
      <c r="BJ251" s="4"/>
      <c r="BK251" s="4"/>
      <c r="BL251" s="4"/>
      <c r="BM251" s="4"/>
      <c r="BN251" s="4"/>
      <c r="BO251" s="4"/>
      <c r="BP251" s="4"/>
      <c r="BQ251" s="4"/>
      <c r="BR251" s="4"/>
      <c r="BS251" s="4"/>
      <c r="BT251" s="4"/>
      <c r="BU251" s="4"/>
    </row>
    <row r="252" spans="1:73">
      <c r="A252" s="4"/>
      <c r="B252" s="4"/>
      <c r="C252" s="4"/>
      <c r="D252" s="4"/>
      <c r="E252" s="4"/>
      <c r="F252" s="4"/>
      <c r="G252" s="4"/>
      <c r="H252" s="4"/>
      <c r="I252" s="4"/>
      <c r="J252" s="4"/>
      <c r="K252" s="4"/>
      <c r="L252" s="4"/>
      <c r="M252" s="4"/>
      <c r="Y252" s="4"/>
      <c r="AA252" s="4"/>
      <c r="AB252" s="4"/>
      <c r="AC252" s="4"/>
      <c r="AD252" s="4"/>
      <c r="AE252" s="4"/>
      <c r="AF252" s="4"/>
      <c r="AG252" s="4"/>
      <c r="AH252" s="4"/>
      <c r="AI252" s="4"/>
      <c r="AJ252" s="4"/>
      <c r="AK252" s="4"/>
      <c r="BH252" s="4"/>
      <c r="BI252" s="4"/>
      <c r="BJ252" s="4"/>
      <c r="BK252" s="4"/>
      <c r="BL252" s="4"/>
      <c r="BM252" s="4"/>
      <c r="BN252" s="4"/>
      <c r="BO252" s="4"/>
      <c r="BP252" s="4"/>
      <c r="BQ252" s="4"/>
      <c r="BR252" s="4"/>
      <c r="BS252" s="4"/>
      <c r="BT252" s="4"/>
      <c r="BU252" s="4"/>
    </row>
    <row r="253" spans="1:73">
      <c r="A253" s="4"/>
      <c r="B253" s="4"/>
      <c r="C253" s="4"/>
      <c r="D253" s="4"/>
      <c r="E253" s="4"/>
      <c r="F253" s="4"/>
      <c r="G253" s="4"/>
      <c r="H253" s="4"/>
      <c r="I253" s="4"/>
      <c r="J253" s="4"/>
      <c r="K253" s="4"/>
      <c r="L253" s="4"/>
      <c r="M253" s="4"/>
      <c r="Y253" s="4"/>
      <c r="AI253" s="4"/>
      <c r="AJ253" s="4"/>
      <c r="AK253" s="4"/>
      <c r="BI253" s="4"/>
      <c r="BJ253" s="4"/>
      <c r="BK253" s="4"/>
      <c r="BL253" s="4"/>
      <c r="BM253" s="4"/>
      <c r="BN253" s="4"/>
      <c r="BO253" s="4"/>
      <c r="BP253" s="4"/>
      <c r="BQ253" s="4"/>
      <c r="BR253" s="4"/>
      <c r="BS253" s="4"/>
      <c r="BT253" s="4"/>
      <c r="BU253" s="4"/>
    </row>
    <row r="254" spans="1:73">
      <c r="A254" s="4"/>
      <c r="B254" s="4"/>
      <c r="C254" s="4"/>
      <c r="D254" s="4"/>
      <c r="E254" s="4"/>
      <c r="F254" s="4"/>
      <c r="G254" s="4"/>
      <c r="H254" s="4"/>
      <c r="I254" s="4"/>
      <c r="J254" s="4"/>
      <c r="K254" s="4"/>
      <c r="L254" s="4"/>
      <c r="M254" s="4"/>
      <c r="Y254" s="4"/>
      <c r="AI254" s="4"/>
      <c r="AJ254" s="4"/>
      <c r="AK254" s="4"/>
      <c r="BI254" s="4"/>
      <c r="BJ254" s="4"/>
      <c r="BK254" s="4"/>
      <c r="BL254" s="4"/>
      <c r="BM254" s="4"/>
      <c r="BN254" s="4"/>
      <c r="BO254" s="4"/>
      <c r="BP254" s="4"/>
      <c r="BQ254" s="4"/>
      <c r="BR254" s="4"/>
      <c r="BS254" s="4"/>
      <c r="BT254" s="4"/>
      <c r="BU254" s="4"/>
    </row>
    <row r="255" spans="1:73">
      <c r="A255" s="4"/>
      <c r="B255" s="4"/>
      <c r="C255" s="4"/>
      <c r="D255" s="4"/>
      <c r="E255" s="4"/>
      <c r="F255" s="4"/>
      <c r="G255" s="4"/>
      <c r="H255" s="4"/>
      <c r="I255" s="4"/>
      <c r="J255" s="4"/>
      <c r="K255" s="4"/>
      <c r="L255" s="4"/>
      <c r="M255" s="4"/>
      <c r="Y255" s="4"/>
      <c r="AI255" s="4"/>
      <c r="AJ255" s="4"/>
      <c r="AK255" s="4"/>
      <c r="BI255" s="4"/>
      <c r="BJ255" s="4"/>
      <c r="BK255" s="4"/>
      <c r="BL255" s="4"/>
      <c r="BM255" s="4"/>
      <c r="BN255" s="4"/>
      <c r="BO255" s="4"/>
      <c r="BP255" s="4"/>
      <c r="BQ255" s="4"/>
      <c r="BR255" s="4"/>
      <c r="BS255" s="4"/>
      <c r="BT255" s="4"/>
      <c r="BU255" s="4"/>
    </row>
    <row r="256" spans="1:73">
      <c r="A256" s="4"/>
      <c r="B256" s="4"/>
      <c r="C256" s="4"/>
      <c r="D256" s="4"/>
      <c r="E256" s="4"/>
      <c r="F256" s="4"/>
      <c r="G256" s="4"/>
      <c r="H256" s="4"/>
      <c r="I256" s="4"/>
      <c r="J256" s="4"/>
      <c r="K256" s="4"/>
      <c r="L256" s="4"/>
      <c r="M256" s="4"/>
      <c r="Y256" s="4"/>
      <c r="AI256" s="4"/>
      <c r="AJ256" s="4"/>
      <c r="AK256" s="4"/>
      <c r="BI256" s="4"/>
      <c r="BJ256" s="4"/>
      <c r="BK256" s="4"/>
      <c r="BL256" s="4"/>
      <c r="BM256" s="4"/>
      <c r="BN256" s="4"/>
      <c r="BO256" s="4"/>
      <c r="BP256" s="4"/>
      <c r="BQ256" s="4"/>
      <c r="BR256" s="4"/>
      <c r="BS256" s="4"/>
      <c r="BT256" s="4"/>
      <c r="BU256" s="4"/>
    </row>
    <row r="257" spans="1:73">
      <c r="A257" s="4"/>
      <c r="B257" s="4"/>
      <c r="C257" s="4"/>
      <c r="D257" s="4"/>
      <c r="E257" s="4"/>
      <c r="F257" s="4"/>
      <c r="G257" s="4"/>
      <c r="H257" s="4"/>
      <c r="I257" s="4"/>
      <c r="J257" s="4"/>
      <c r="K257" s="4"/>
      <c r="L257" s="4"/>
      <c r="M257" s="4"/>
      <c r="Y257" s="4"/>
      <c r="AI257" s="4"/>
      <c r="AJ257" s="4"/>
      <c r="AK257" s="4"/>
      <c r="BJ257" s="4"/>
      <c r="BK257" s="4"/>
      <c r="BL257" s="4"/>
      <c r="BM257" s="4"/>
      <c r="BN257" s="4"/>
      <c r="BO257" s="4"/>
      <c r="BP257" s="4"/>
      <c r="BQ257" s="4"/>
      <c r="BR257" s="4"/>
      <c r="BS257" s="4"/>
      <c r="BT257" s="4"/>
      <c r="BU257" s="4"/>
    </row>
    <row r="258" spans="1:73">
      <c r="A258" s="4"/>
      <c r="B258" s="4"/>
      <c r="C258" s="4"/>
      <c r="D258" s="4"/>
      <c r="E258" s="4"/>
      <c r="F258" s="4"/>
      <c r="G258" s="4"/>
      <c r="H258" s="4"/>
      <c r="I258" s="4"/>
      <c r="J258" s="4"/>
      <c r="K258" s="4"/>
      <c r="L258" s="4"/>
      <c r="M258" s="4"/>
      <c r="Y258" s="4"/>
      <c r="AI258" s="4"/>
      <c r="AJ258" s="4"/>
      <c r="AK258" s="4"/>
      <c r="BJ258" s="4"/>
      <c r="BK258" s="4"/>
      <c r="BL258" s="4"/>
      <c r="BM258" s="4"/>
      <c r="BN258" s="4"/>
      <c r="BO258" s="4"/>
      <c r="BP258" s="4"/>
      <c r="BQ258" s="4"/>
      <c r="BR258" s="4"/>
      <c r="BS258" s="4"/>
      <c r="BT258" s="4"/>
      <c r="BU258" s="4"/>
    </row>
    <row r="259" spans="1:73">
      <c r="A259" s="4"/>
      <c r="B259" s="4"/>
      <c r="C259" s="4"/>
      <c r="D259" s="4"/>
      <c r="E259" s="4"/>
      <c r="F259" s="4"/>
      <c r="G259" s="4"/>
      <c r="H259" s="4"/>
      <c r="I259" s="4"/>
      <c r="J259" s="4"/>
      <c r="K259" s="4"/>
      <c r="L259" s="4"/>
      <c r="M259" s="4"/>
      <c r="Y259" s="4"/>
      <c r="AI259" s="4"/>
      <c r="AJ259" s="4"/>
      <c r="AK259" s="4"/>
      <c r="BK259" s="4"/>
      <c r="BL259" s="4"/>
      <c r="BM259" s="4"/>
      <c r="BN259" s="4"/>
      <c r="BO259" s="4"/>
      <c r="BP259" s="4"/>
      <c r="BQ259" s="4"/>
      <c r="BR259" s="4"/>
      <c r="BS259" s="4"/>
      <c r="BT259" s="4"/>
      <c r="BU259" s="4"/>
    </row>
    <row r="260" spans="1:73">
      <c r="A260" s="4"/>
      <c r="B260" s="4"/>
      <c r="C260" s="4"/>
      <c r="D260" s="4"/>
      <c r="E260" s="4"/>
      <c r="F260" s="4"/>
      <c r="G260" s="4"/>
      <c r="H260" s="4"/>
      <c r="I260" s="4"/>
      <c r="J260" s="4"/>
      <c r="K260" s="4"/>
      <c r="L260" s="4"/>
      <c r="M260" s="4"/>
      <c r="Y260" s="4"/>
      <c r="AI260" s="4"/>
      <c r="AJ260" s="4"/>
      <c r="AK260" s="4"/>
      <c r="BK260" s="4"/>
      <c r="BL260" s="4"/>
      <c r="BM260" s="4"/>
      <c r="BN260" s="4"/>
      <c r="BO260" s="4"/>
      <c r="BP260" s="4"/>
      <c r="BQ260" s="4"/>
      <c r="BR260" s="4"/>
      <c r="BS260" s="4"/>
      <c r="BT260" s="4"/>
      <c r="BU260" s="4"/>
    </row>
    <row r="261" spans="1:73">
      <c r="C261" s="4"/>
      <c r="L261" s="4"/>
      <c r="M261" s="4"/>
    </row>
    <row r="262" spans="1:73">
      <c r="C262" s="4"/>
      <c r="L262" s="4"/>
      <c r="M262" s="4"/>
    </row>
    <row r="263" spans="1:73">
      <c r="C263" s="4"/>
      <c r="L263" s="4"/>
      <c r="M263" s="4"/>
    </row>
    <row r="264" spans="1:73">
      <c r="C264" s="4"/>
      <c r="L264" s="4"/>
      <c r="M264" s="4"/>
    </row>
    <row r="265" spans="1:73">
      <c r="C265" s="4"/>
      <c r="L265" s="4"/>
      <c r="M265" s="4"/>
    </row>
    <row r="266" spans="1:73">
      <c r="C266" s="4"/>
      <c r="L266" s="4"/>
      <c r="M266" s="4"/>
    </row>
    <row r="267" spans="1:73">
      <c r="C267" s="4"/>
      <c r="L267" s="4"/>
      <c r="M267" s="4"/>
    </row>
    <row r="268" spans="1:73">
      <c r="C268" s="4"/>
    </row>
    <row r="269" spans="1:73">
      <c r="C269" s="4"/>
    </row>
    <row r="270" spans="1:73">
      <c r="C270" s="4"/>
    </row>
    <row r="271" spans="1:73">
      <c r="C271" s="4"/>
    </row>
    <row r="272" spans="1:73">
      <c r="C272" s="4"/>
    </row>
    <row r="273" spans="3:3">
      <c r="C273" s="4"/>
    </row>
    <row r="274" spans="3:3">
      <c r="C274" s="4"/>
    </row>
    <row r="275" spans="3:3">
      <c r="C275" s="4"/>
    </row>
    <row r="276" spans="3:3">
      <c r="C276" s="4"/>
    </row>
  </sheetData>
  <sheetProtection algorithmName="SHA-512" hashValue="K9JV9FaaQXX0JrdXb1zorLWRU64TkhQCdxlDqOX5+hku0FG/wpEJ+rhb6OBDanfPRdrDRUXT26P+1OwPvywNOA==" saltValue="kYBOIFD7Mi+nueSYY2Vzew==" spinCount="100000" sheet="1" objects="1" scenarios="1"/>
  <mergeCells count="225">
    <mergeCell ref="H4:J4"/>
    <mergeCell ref="K4:N4"/>
    <mergeCell ref="O4:Y4"/>
    <mergeCell ref="C5:AH6"/>
    <mergeCell ref="C8:AH9"/>
    <mergeCell ref="C11:O11"/>
    <mergeCell ref="B1:F2"/>
    <mergeCell ref="G1:AJ2"/>
    <mergeCell ref="AM2:BL31"/>
    <mergeCell ref="B3:G3"/>
    <mergeCell ref="H3:J3"/>
    <mergeCell ref="K3:N3"/>
    <mergeCell ref="O3:Y3"/>
    <mergeCell ref="Z3:AD4"/>
    <mergeCell ref="AE3:AJ4"/>
    <mergeCell ref="B4:G4"/>
    <mergeCell ref="AF14:AH14"/>
    <mergeCell ref="C15:G15"/>
    <mergeCell ref="H15:N15"/>
    <mergeCell ref="O15:Q15"/>
    <mergeCell ref="R15:S15"/>
    <mergeCell ref="AF15:AH15"/>
    <mergeCell ref="C13:G13"/>
    <mergeCell ref="H13:N13"/>
    <mergeCell ref="O13:Q13"/>
    <mergeCell ref="R13:S13"/>
    <mergeCell ref="T13:T17"/>
    <mergeCell ref="AF13:AH13"/>
    <mergeCell ref="C14:G14"/>
    <mergeCell ref="H14:N14"/>
    <mergeCell ref="O14:Q14"/>
    <mergeCell ref="R14:S14"/>
    <mergeCell ref="H16:N16"/>
    <mergeCell ref="O16:Q16"/>
    <mergeCell ref="AG16:AH16"/>
    <mergeCell ref="AG17:AH17"/>
    <mergeCell ref="C18:O18"/>
    <mergeCell ref="C20:D21"/>
    <mergeCell ref="E20:H20"/>
    <mergeCell ref="I20:J20"/>
    <mergeCell ref="K20:P20"/>
    <mergeCell ref="Q20:R20"/>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I21:J21"/>
    <mergeCell ref="L21:P21"/>
    <mergeCell ref="Q21:R21"/>
    <mergeCell ref="T21:Y21"/>
    <mergeCell ref="C31:R31"/>
    <mergeCell ref="AG31:AH31"/>
    <mergeCell ref="AG33:AH33"/>
    <mergeCell ref="C35:J35"/>
    <mergeCell ref="N35:O35"/>
    <mergeCell ref="P35:AA35"/>
    <mergeCell ref="AG35:AH35"/>
    <mergeCell ref="C25:K25"/>
    <mergeCell ref="L25:S25"/>
    <mergeCell ref="T25:AA25"/>
    <mergeCell ref="AB25:AH25"/>
    <mergeCell ref="W27:AH27"/>
    <mergeCell ref="J28:Q28"/>
    <mergeCell ref="AB28:AH28"/>
    <mergeCell ref="F37:Q37"/>
    <mergeCell ref="U37:AC37"/>
    <mergeCell ref="AG37:AH37"/>
    <mergeCell ref="F39:Q39"/>
    <mergeCell ref="U39:AG39"/>
    <mergeCell ref="C41:J41"/>
    <mergeCell ref="N41:O41"/>
    <mergeCell ref="P41:AA41"/>
    <mergeCell ref="AG41:AH41"/>
    <mergeCell ref="F43:R43"/>
    <mergeCell ref="U43:AC43"/>
    <mergeCell ref="AG43:AH43"/>
    <mergeCell ref="U45:AC45"/>
    <mergeCell ref="AG45:AH45"/>
    <mergeCell ref="C47:J47"/>
    <mergeCell ref="N47:O47"/>
    <mergeCell ref="P47:AA47"/>
    <mergeCell ref="AG47:AH47"/>
    <mergeCell ref="F57:R57"/>
    <mergeCell ref="U57:AC57"/>
    <mergeCell ref="AG57:AH57"/>
    <mergeCell ref="F49:O49"/>
    <mergeCell ref="U49:AC49"/>
    <mergeCell ref="AG49:AH49"/>
    <mergeCell ref="Y51:AH51"/>
    <mergeCell ref="C55:J55"/>
    <mergeCell ref="N55:O55"/>
    <mergeCell ref="P55:AA55"/>
    <mergeCell ref="AG55:AH55"/>
    <mergeCell ref="Y53:AH53"/>
    <mergeCell ref="D71:J71"/>
    <mergeCell ref="L71:AG71"/>
    <mergeCell ref="D72:J72"/>
    <mergeCell ref="L72:AG72"/>
    <mergeCell ref="D73:J73"/>
    <mergeCell ref="L73:AG73"/>
    <mergeCell ref="I64:R65"/>
    <mergeCell ref="U64:AH65"/>
    <mergeCell ref="D69:J69"/>
    <mergeCell ref="M69:AF69"/>
    <mergeCell ref="D70:J70"/>
    <mergeCell ref="L70:AG70"/>
    <mergeCell ref="C113:F113"/>
    <mergeCell ref="J113:M113"/>
    <mergeCell ref="S113:Y113"/>
    <mergeCell ref="AA113:AG113"/>
    <mergeCell ref="D74:J74"/>
    <mergeCell ref="L74:AG74"/>
    <mergeCell ref="C76:Y76"/>
    <mergeCell ref="C100:G100"/>
    <mergeCell ref="C101:D101"/>
    <mergeCell ref="F101:G101"/>
    <mergeCell ref="I101:N101"/>
    <mergeCell ref="P101:Q101"/>
    <mergeCell ref="S101:Y101"/>
    <mergeCell ref="AA101:AB101"/>
    <mergeCell ref="AK115:BU115"/>
    <mergeCell ref="AK116:BU116"/>
    <mergeCell ref="AK117:BU117"/>
    <mergeCell ref="AK118:BU118"/>
    <mergeCell ref="AK119:BU119"/>
    <mergeCell ref="AK120:BU120"/>
    <mergeCell ref="AD101:AL101"/>
    <mergeCell ref="AO101:AP101"/>
    <mergeCell ref="J112:N112"/>
    <mergeCell ref="AK126:BU126"/>
    <mergeCell ref="AK127:BU127"/>
    <mergeCell ref="AK128:BU128"/>
    <mergeCell ref="C129:J129"/>
    <mergeCell ref="AK129:BU129"/>
    <mergeCell ref="AK130:BU130"/>
    <mergeCell ref="AK121:BU121"/>
    <mergeCell ref="C122:F122"/>
    <mergeCell ref="AK122:BU122"/>
    <mergeCell ref="AK123:BU123"/>
    <mergeCell ref="AK124:BU124"/>
    <mergeCell ref="AK125:BU125"/>
    <mergeCell ref="AK137:BU137"/>
    <mergeCell ref="AK138:BU138"/>
    <mergeCell ref="C139:F139"/>
    <mergeCell ref="AK139:BU139"/>
    <mergeCell ref="AK140:BU140"/>
    <mergeCell ref="AK141:BU141"/>
    <mergeCell ref="AK131:BU131"/>
    <mergeCell ref="AK132:BU132"/>
    <mergeCell ref="AK133:BU133"/>
    <mergeCell ref="AK134:BU134"/>
    <mergeCell ref="AK135:BU135"/>
    <mergeCell ref="AK136:BU136"/>
    <mergeCell ref="AK147:BU147"/>
    <mergeCell ref="AK148:BU148"/>
    <mergeCell ref="AK149:BU149"/>
    <mergeCell ref="AK150:BU150"/>
    <mergeCell ref="AK151:BU151"/>
    <mergeCell ref="C152:L153"/>
    <mergeCell ref="AK152:BU152"/>
    <mergeCell ref="AK153:BU153"/>
    <mergeCell ref="AK142:BU142"/>
    <mergeCell ref="AK143:BU143"/>
    <mergeCell ref="C144:K144"/>
    <mergeCell ref="AK144:BU144"/>
    <mergeCell ref="AK145:BU145"/>
    <mergeCell ref="AK146:BU146"/>
    <mergeCell ref="AK160:BU160"/>
    <mergeCell ref="AK161:BU161"/>
    <mergeCell ref="AK162:BU162"/>
    <mergeCell ref="AK163:BU163"/>
    <mergeCell ref="AK164:BU164"/>
    <mergeCell ref="AK165:BU165"/>
    <mergeCell ref="AK154:BU154"/>
    <mergeCell ref="AK155:BU155"/>
    <mergeCell ref="AK156:BU156"/>
    <mergeCell ref="AK157:BU157"/>
    <mergeCell ref="AK158:BU158"/>
    <mergeCell ref="AK159:BU159"/>
    <mergeCell ref="AK171:BU171"/>
    <mergeCell ref="AK172:BU172"/>
    <mergeCell ref="AK173:BU173"/>
    <mergeCell ref="AK174:BU174"/>
    <mergeCell ref="AK175:BU175"/>
    <mergeCell ref="AK176:BU176"/>
    <mergeCell ref="AK166:BU166"/>
    <mergeCell ref="AK167:BU167"/>
    <mergeCell ref="C168:K168"/>
    <mergeCell ref="AK168:BU168"/>
    <mergeCell ref="AK169:BU169"/>
    <mergeCell ref="AK170:BU170"/>
    <mergeCell ref="AK183:BU183"/>
    <mergeCell ref="AK184:BU184"/>
    <mergeCell ref="AK185:BU185"/>
    <mergeCell ref="AK186:BU186"/>
    <mergeCell ref="AK187:BU187"/>
    <mergeCell ref="AK188:BU188"/>
    <mergeCell ref="AK177:BU177"/>
    <mergeCell ref="AK178:BU178"/>
    <mergeCell ref="AK179:BU179"/>
    <mergeCell ref="AK180:BU180"/>
    <mergeCell ref="AK181:BU181"/>
    <mergeCell ref="AK182:BU182"/>
    <mergeCell ref="AK195:BU195"/>
    <mergeCell ref="AK196:BU196"/>
    <mergeCell ref="AK197:BU197"/>
    <mergeCell ref="AK198:BU198"/>
    <mergeCell ref="C203:I203"/>
    <mergeCell ref="N203:AE203"/>
    <mergeCell ref="AK189:BU189"/>
    <mergeCell ref="AK190:BU190"/>
    <mergeCell ref="AK191:BU191"/>
    <mergeCell ref="AK192:BU192"/>
    <mergeCell ref="AK193:BU193"/>
    <mergeCell ref="AK194:BU194"/>
  </mergeCells>
  <dataValidations count="17">
    <dataValidation type="list" allowBlank="1" showInputMessage="1" showErrorMessage="1" sqref="N55:O55 WWO981389:WWP981389 WMS981389:WMT981389 WCW981389:WCX981389 VTA981389:VTB981389 VJE981389:VJF981389 UZI981389:UZJ981389 UPM981389:UPN981389 UFQ981389:UFR981389 TVU981389:TVV981389 TLY981389:TLZ981389 TCC981389:TCD981389 SSG981389:SSH981389 SIK981389:SIL981389 RYO981389:RYP981389 ROS981389:ROT981389 REW981389:REX981389 QVA981389:QVB981389 QLE981389:QLF981389 QBI981389:QBJ981389 PRM981389:PRN981389 PHQ981389:PHR981389 OXU981389:OXV981389 ONY981389:ONZ981389 OEC981389:OED981389 NUG981389:NUH981389 NKK981389:NKL981389 NAO981389:NAP981389 MQS981389:MQT981389 MGW981389:MGX981389 LXA981389:LXB981389 LNE981389:LNF981389 LDI981389:LDJ981389 KTM981389:KTN981389 KJQ981389:KJR981389 JZU981389:JZV981389 JPY981389:JPZ981389 JGC981389:JGD981389 IWG981389:IWH981389 IMK981389:IML981389 ICO981389:ICP981389 HSS981389:HST981389 HIW981389:HIX981389 GZA981389:GZB981389 GPE981389:GPF981389 GFI981389:GFJ981389 FVM981389:FVN981389 FLQ981389:FLR981389 FBU981389:FBV981389 ERY981389:ERZ981389 EIC981389:EID981389 DYG981389:DYH981389 DOK981389:DOL981389 DEO981389:DEP981389 CUS981389:CUT981389 CKW981389:CKX981389 CBA981389:CBB981389 BRE981389:BRF981389 BHI981389:BHJ981389 AXM981389:AXN981389 ANQ981389:ANR981389 ADU981389:ADV981389 TY981389:TZ981389 KC981389:KD981389 AG981389:AH981389 WWO915853:WWP915853 WMS915853:WMT915853 WCW915853:WCX915853 VTA915853:VTB915853 VJE915853:VJF915853 UZI915853:UZJ915853 UPM915853:UPN915853 UFQ915853:UFR915853 TVU915853:TVV915853 TLY915853:TLZ915853 TCC915853:TCD915853 SSG915853:SSH915853 SIK915853:SIL915853 RYO915853:RYP915853 ROS915853:ROT915853 REW915853:REX915853 QVA915853:QVB915853 QLE915853:QLF915853 QBI915853:QBJ915853 PRM915853:PRN915853 PHQ915853:PHR915853 OXU915853:OXV915853 ONY915853:ONZ915853 OEC915853:OED915853 NUG915853:NUH915853 NKK915853:NKL915853 NAO915853:NAP915853 MQS915853:MQT915853 MGW915853:MGX915853 LXA915853:LXB915853 LNE915853:LNF915853 LDI915853:LDJ915853 KTM915853:KTN915853 KJQ915853:KJR915853 JZU915853:JZV915853 JPY915853:JPZ915853 JGC915853:JGD915853 IWG915853:IWH915853 IMK915853:IML915853 ICO915853:ICP915853 HSS915853:HST915853 HIW915853:HIX915853 GZA915853:GZB915853 GPE915853:GPF915853 GFI915853:GFJ915853 FVM915853:FVN915853 FLQ915853:FLR915853 FBU915853:FBV915853 ERY915853:ERZ915853 EIC915853:EID915853 DYG915853:DYH915853 DOK915853:DOL915853 DEO915853:DEP915853 CUS915853:CUT915853 CKW915853:CKX915853 CBA915853:CBB915853 BRE915853:BRF915853 BHI915853:BHJ915853 AXM915853:AXN915853 ANQ915853:ANR915853 ADU915853:ADV915853 TY915853:TZ915853 KC915853:KD915853 AG915853:AH915853 WWO850317:WWP850317 WMS850317:WMT850317 WCW850317:WCX850317 VTA850317:VTB850317 VJE850317:VJF850317 UZI850317:UZJ850317 UPM850317:UPN850317 UFQ850317:UFR850317 TVU850317:TVV850317 TLY850317:TLZ850317 TCC850317:TCD850317 SSG850317:SSH850317 SIK850317:SIL850317 RYO850317:RYP850317 ROS850317:ROT850317 REW850317:REX850317 QVA850317:QVB850317 QLE850317:QLF850317 QBI850317:QBJ850317 PRM850317:PRN850317 PHQ850317:PHR850317 OXU850317:OXV850317 ONY850317:ONZ850317 OEC850317:OED850317 NUG850317:NUH850317 NKK850317:NKL850317 NAO850317:NAP850317 MQS850317:MQT850317 MGW850317:MGX850317 LXA850317:LXB850317 LNE850317:LNF850317 LDI850317:LDJ850317 KTM850317:KTN850317 KJQ850317:KJR850317 JZU850317:JZV850317 JPY850317:JPZ850317 JGC850317:JGD850317 IWG850317:IWH850317 IMK850317:IML850317 ICO850317:ICP850317 HSS850317:HST850317 HIW850317:HIX850317 GZA850317:GZB850317 GPE850317:GPF850317 GFI850317:GFJ850317 FVM850317:FVN850317 FLQ850317:FLR850317 FBU850317:FBV850317 ERY850317:ERZ850317 EIC850317:EID850317 DYG850317:DYH850317 DOK850317:DOL850317 DEO850317:DEP850317 CUS850317:CUT850317 CKW850317:CKX850317 CBA850317:CBB850317 BRE850317:BRF850317 BHI850317:BHJ850317 AXM850317:AXN850317 ANQ850317:ANR850317 ADU850317:ADV850317 TY850317:TZ850317 KC850317:KD850317 AG850317:AH850317 WWO784781:WWP784781 WMS784781:WMT784781 WCW784781:WCX784781 VTA784781:VTB784781 VJE784781:VJF784781 UZI784781:UZJ784781 UPM784781:UPN784781 UFQ784781:UFR784781 TVU784781:TVV784781 TLY784781:TLZ784781 TCC784781:TCD784781 SSG784781:SSH784781 SIK784781:SIL784781 RYO784781:RYP784781 ROS784781:ROT784781 REW784781:REX784781 QVA784781:QVB784781 QLE784781:QLF784781 QBI784781:QBJ784781 PRM784781:PRN784781 PHQ784781:PHR784781 OXU784781:OXV784781 ONY784781:ONZ784781 OEC784781:OED784781 NUG784781:NUH784781 NKK784781:NKL784781 NAO784781:NAP784781 MQS784781:MQT784781 MGW784781:MGX784781 LXA784781:LXB784781 LNE784781:LNF784781 LDI784781:LDJ784781 KTM784781:KTN784781 KJQ784781:KJR784781 JZU784781:JZV784781 JPY784781:JPZ784781 JGC784781:JGD784781 IWG784781:IWH784781 IMK784781:IML784781 ICO784781:ICP784781 HSS784781:HST784781 HIW784781:HIX784781 GZA784781:GZB784781 GPE784781:GPF784781 GFI784781:GFJ784781 FVM784781:FVN784781 FLQ784781:FLR784781 FBU784781:FBV784781 ERY784781:ERZ784781 EIC784781:EID784781 DYG784781:DYH784781 DOK784781:DOL784781 DEO784781:DEP784781 CUS784781:CUT784781 CKW784781:CKX784781 CBA784781:CBB784781 BRE784781:BRF784781 BHI784781:BHJ784781 AXM784781:AXN784781 ANQ784781:ANR784781 ADU784781:ADV784781 TY784781:TZ784781 KC784781:KD784781 AG784781:AH784781 WWO719245:WWP719245 WMS719245:WMT719245 WCW719245:WCX719245 VTA719245:VTB719245 VJE719245:VJF719245 UZI719245:UZJ719245 UPM719245:UPN719245 UFQ719245:UFR719245 TVU719245:TVV719245 TLY719245:TLZ719245 TCC719245:TCD719245 SSG719245:SSH719245 SIK719245:SIL719245 RYO719245:RYP719245 ROS719245:ROT719245 REW719245:REX719245 QVA719245:QVB719245 QLE719245:QLF719245 QBI719245:QBJ719245 PRM719245:PRN719245 PHQ719245:PHR719245 OXU719245:OXV719245 ONY719245:ONZ719245 OEC719245:OED719245 NUG719245:NUH719245 NKK719245:NKL719245 NAO719245:NAP719245 MQS719245:MQT719245 MGW719245:MGX719245 LXA719245:LXB719245 LNE719245:LNF719245 LDI719245:LDJ719245 KTM719245:KTN719245 KJQ719245:KJR719245 JZU719245:JZV719245 JPY719245:JPZ719245 JGC719245:JGD719245 IWG719245:IWH719245 IMK719245:IML719245 ICO719245:ICP719245 HSS719245:HST719245 HIW719245:HIX719245 GZA719245:GZB719245 GPE719245:GPF719245 GFI719245:GFJ719245 FVM719245:FVN719245 FLQ719245:FLR719245 FBU719245:FBV719245 ERY719245:ERZ719245 EIC719245:EID719245 DYG719245:DYH719245 DOK719245:DOL719245 DEO719245:DEP719245 CUS719245:CUT719245 CKW719245:CKX719245 CBA719245:CBB719245 BRE719245:BRF719245 BHI719245:BHJ719245 AXM719245:AXN719245 ANQ719245:ANR719245 ADU719245:ADV719245 TY719245:TZ719245 KC719245:KD719245 AG719245:AH719245 WWO653709:WWP653709 WMS653709:WMT653709 WCW653709:WCX653709 VTA653709:VTB653709 VJE653709:VJF653709 UZI653709:UZJ653709 UPM653709:UPN653709 UFQ653709:UFR653709 TVU653709:TVV653709 TLY653709:TLZ653709 TCC653709:TCD653709 SSG653709:SSH653709 SIK653709:SIL653709 RYO653709:RYP653709 ROS653709:ROT653709 REW653709:REX653709 QVA653709:QVB653709 QLE653709:QLF653709 QBI653709:QBJ653709 PRM653709:PRN653709 PHQ653709:PHR653709 OXU653709:OXV653709 ONY653709:ONZ653709 OEC653709:OED653709 NUG653709:NUH653709 NKK653709:NKL653709 NAO653709:NAP653709 MQS653709:MQT653709 MGW653709:MGX653709 LXA653709:LXB653709 LNE653709:LNF653709 LDI653709:LDJ653709 KTM653709:KTN653709 KJQ653709:KJR653709 JZU653709:JZV653709 JPY653709:JPZ653709 JGC653709:JGD653709 IWG653709:IWH653709 IMK653709:IML653709 ICO653709:ICP653709 HSS653709:HST653709 HIW653709:HIX653709 GZA653709:GZB653709 GPE653709:GPF653709 GFI653709:GFJ653709 FVM653709:FVN653709 FLQ653709:FLR653709 FBU653709:FBV653709 ERY653709:ERZ653709 EIC653709:EID653709 DYG653709:DYH653709 DOK653709:DOL653709 DEO653709:DEP653709 CUS653709:CUT653709 CKW653709:CKX653709 CBA653709:CBB653709 BRE653709:BRF653709 BHI653709:BHJ653709 AXM653709:AXN653709 ANQ653709:ANR653709 ADU653709:ADV653709 TY653709:TZ653709 KC653709:KD653709 AG653709:AH653709 WWO588173:WWP588173 WMS588173:WMT588173 WCW588173:WCX588173 VTA588173:VTB588173 VJE588173:VJF588173 UZI588173:UZJ588173 UPM588173:UPN588173 UFQ588173:UFR588173 TVU588173:TVV588173 TLY588173:TLZ588173 TCC588173:TCD588173 SSG588173:SSH588173 SIK588173:SIL588173 RYO588173:RYP588173 ROS588173:ROT588173 REW588173:REX588173 QVA588173:QVB588173 QLE588173:QLF588173 QBI588173:QBJ588173 PRM588173:PRN588173 PHQ588173:PHR588173 OXU588173:OXV588173 ONY588173:ONZ588173 OEC588173:OED588173 NUG588173:NUH588173 NKK588173:NKL588173 NAO588173:NAP588173 MQS588173:MQT588173 MGW588173:MGX588173 LXA588173:LXB588173 LNE588173:LNF588173 LDI588173:LDJ588173 KTM588173:KTN588173 KJQ588173:KJR588173 JZU588173:JZV588173 JPY588173:JPZ588173 JGC588173:JGD588173 IWG588173:IWH588173 IMK588173:IML588173 ICO588173:ICP588173 HSS588173:HST588173 HIW588173:HIX588173 GZA588173:GZB588173 GPE588173:GPF588173 GFI588173:GFJ588173 FVM588173:FVN588173 FLQ588173:FLR588173 FBU588173:FBV588173 ERY588173:ERZ588173 EIC588173:EID588173 DYG588173:DYH588173 DOK588173:DOL588173 DEO588173:DEP588173 CUS588173:CUT588173 CKW588173:CKX588173 CBA588173:CBB588173 BRE588173:BRF588173 BHI588173:BHJ588173 AXM588173:AXN588173 ANQ588173:ANR588173 ADU588173:ADV588173 TY588173:TZ588173 KC588173:KD588173 AG588173:AH588173 WWO522637:WWP522637 WMS522637:WMT522637 WCW522637:WCX522637 VTA522637:VTB522637 VJE522637:VJF522637 UZI522637:UZJ522637 UPM522637:UPN522637 UFQ522637:UFR522637 TVU522637:TVV522637 TLY522637:TLZ522637 TCC522637:TCD522637 SSG522637:SSH522637 SIK522637:SIL522637 RYO522637:RYP522637 ROS522637:ROT522637 REW522637:REX522637 QVA522637:QVB522637 QLE522637:QLF522637 QBI522637:QBJ522637 PRM522637:PRN522637 PHQ522637:PHR522637 OXU522637:OXV522637 ONY522637:ONZ522637 OEC522637:OED522637 NUG522637:NUH522637 NKK522637:NKL522637 NAO522637:NAP522637 MQS522637:MQT522637 MGW522637:MGX522637 LXA522637:LXB522637 LNE522637:LNF522637 LDI522637:LDJ522637 KTM522637:KTN522637 KJQ522637:KJR522637 JZU522637:JZV522637 JPY522637:JPZ522637 JGC522637:JGD522637 IWG522637:IWH522637 IMK522637:IML522637 ICO522637:ICP522637 HSS522637:HST522637 HIW522637:HIX522637 GZA522637:GZB522637 GPE522637:GPF522637 GFI522637:GFJ522637 FVM522637:FVN522637 FLQ522637:FLR522637 FBU522637:FBV522637 ERY522637:ERZ522637 EIC522637:EID522637 DYG522637:DYH522637 DOK522637:DOL522637 DEO522637:DEP522637 CUS522637:CUT522637 CKW522637:CKX522637 CBA522637:CBB522637 BRE522637:BRF522637 BHI522637:BHJ522637 AXM522637:AXN522637 ANQ522637:ANR522637 ADU522637:ADV522637 TY522637:TZ522637 KC522637:KD522637 AG522637:AH522637 WWO457101:WWP457101 WMS457101:WMT457101 WCW457101:WCX457101 VTA457101:VTB457101 VJE457101:VJF457101 UZI457101:UZJ457101 UPM457101:UPN457101 UFQ457101:UFR457101 TVU457101:TVV457101 TLY457101:TLZ457101 TCC457101:TCD457101 SSG457101:SSH457101 SIK457101:SIL457101 RYO457101:RYP457101 ROS457101:ROT457101 REW457101:REX457101 QVA457101:QVB457101 QLE457101:QLF457101 QBI457101:QBJ457101 PRM457101:PRN457101 PHQ457101:PHR457101 OXU457101:OXV457101 ONY457101:ONZ457101 OEC457101:OED457101 NUG457101:NUH457101 NKK457101:NKL457101 NAO457101:NAP457101 MQS457101:MQT457101 MGW457101:MGX457101 LXA457101:LXB457101 LNE457101:LNF457101 LDI457101:LDJ457101 KTM457101:KTN457101 KJQ457101:KJR457101 JZU457101:JZV457101 JPY457101:JPZ457101 JGC457101:JGD457101 IWG457101:IWH457101 IMK457101:IML457101 ICO457101:ICP457101 HSS457101:HST457101 HIW457101:HIX457101 GZA457101:GZB457101 GPE457101:GPF457101 GFI457101:GFJ457101 FVM457101:FVN457101 FLQ457101:FLR457101 FBU457101:FBV457101 ERY457101:ERZ457101 EIC457101:EID457101 DYG457101:DYH457101 DOK457101:DOL457101 DEO457101:DEP457101 CUS457101:CUT457101 CKW457101:CKX457101 CBA457101:CBB457101 BRE457101:BRF457101 BHI457101:BHJ457101 AXM457101:AXN457101 ANQ457101:ANR457101 ADU457101:ADV457101 TY457101:TZ457101 KC457101:KD457101 AG457101:AH457101 WWO391565:WWP391565 WMS391565:WMT391565 WCW391565:WCX391565 VTA391565:VTB391565 VJE391565:VJF391565 UZI391565:UZJ391565 UPM391565:UPN391565 UFQ391565:UFR391565 TVU391565:TVV391565 TLY391565:TLZ391565 TCC391565:TCD391565 SSG391565:SSH391565 SIK391565:SIL391565 RYO391565:RYP391565 ROS391565:ROT391565 REW391565:REX391565 QVA391565:QVB391565 QLE391565:QLF391565 QBI391565:QBJ391565 PRM391565:PRN391565 PHQ391565:PHR391565 OXU391565:OXV391565 ONY391565:ONZ391565 OEC391565:OED391565 NUG391565:NUH391565 NKK391565:NKL391565 NAO391565:NAP391565 MQS391565:MQT391565 MGW391565:MGX391565 LXA391565:LXB391565 LNE391565:LNF391565 LDI391565:LDJ391565 KTM391565:KTN391565 KJQ391565:KJR391565 JZU391565:JZV391565 JPY391565:JPZ391565 JGC391565:JGD391565 IWG391565:IWH391565 IMK391565:IML391565 ICO391565:ICP391565 HSS391565:HST391565 HIW391565:HIX391565 GZA391565:GZB391565 GPE391565:GPF391565 GFI391565:GFJ391565 FVM391565:FVN391565 FLQ391565:FLR391565 FBU391565:FBV391565 ERY391565:ERZ391565 EIC391565:EID391565 DYG391565:DYH391565 DOK391565:DOL391565 DEO391565:DEP391565 CUS391565:CUT391565 CKW391565:CKX391565 CBA391565:CBB391565 BRE391565:BRF391565 BHI391565:BHJ391565 AXM391565:AXN391565 ANQ391565:ANR391565 ADU391565:ADV391565 TY391565:TZ391565 KC391565:KD391565 AG391565:AH391565 WWO326029:WWP326029 WMS326029:WMT326029 WCW326029:WCX326029 VTA326029:VTB326029 VJE326029:VJF326029 UZI326029:UZJ326029 UPM326029:UPN326029 UFQ326029:UFR326029 TVU326029:TVV326029 TLY326029:TLZ326029 TCC326029:TCD326029 SSG326029:SSH326029 SIK326029:SIL326029 RYO326029:RYP326029 ROS326029:ROT326029 REW326029:REX326029 QVA326029:QVB326029 QLE326029:QLF326029 QBI326029:QBJ326029 PRM326029:PRN326029 PHQ326029:PHR326029 OXU326029:OXV326029 ONY326029:ONZ326029 OEC326029:OED326029 NUG326029:NUH326029 NKK326029:NKL326029 NAO326029:NAP326029 MQS326029:MQT326029 MGW326029:MGX326029 LXA326029:LXB326029 LNE326029:LNF326029 LDI326029:LDJ326029 KTM326029:KTN326029 KJQ326029:KJR326029 JZU326029:JZV326029 JPY326029:JPZ326029 JGC326029:JGD326029 IWG326029:IWH326029 IMK326029:IML326029 ICO326029:ICP326029 HSS326029:HST326029 HIW326029:HIX326029 GZA326029:GZB326029 GPE326029:GPF326029 GFI326029:GFJ326029 FVM326029:FVN326029 FLQ326029:FLR326029 FBU326029:FBV326029 ERY326029:ERZ326029 EIC326029:EID326029 DYG326029:DYH326029 DOK326029:DOL326029 DEO326029:DEP326029 CUS326029:CUT326029 CKW326029:CKX326029 CBA326029:CBB326029 BRE326029:BRF326029 BHI326029:BHJ326029 AXM326029:AXN326029 ANQ326029:ANR326029 ADU326029:ADV326029 TY326029:TZ326029 KC326029:KD326029 AG326029:AH326029 WWO260493:WWP260493 WMS260493:WMT260493 WCW260493:WCX260493 VTA260493:VTB260493 VJE260493:VJF260493 UZI260493:UZJ260493 UPM260493:UPN260493 UFQ260493:UFR260493 TVU260493:TVV260493 TLY260493:TLZ260493 TCC260493:TCD260493 SSG260493:SSH260493 SIK260493:SIL260493 RYO260493:RYP260493 ROS260493:ROT260493 REW260493:REX260493 QVA260493:QVB260493 QLE260493:QLF260493 QBI260493:QBJ260493 PRM260493:PRN260493 PHQ260493:PHR260493 OXU260493:OXV260493 ONY260493:ONZ260493 OEC260493:OED260493 NUG260493:NUH260493 NKK260493:NKL260493 NAO260493:NAP260493 MQS260493:MQT260493 MGW260493:MGX260493 LXA260493:LXB260493 LNE260493:LNF260493 LDI260493:LDJ260493 KTM260493:KTN260493 KJQ260493:KJR260493 JZU260493:JZV260493 JPY260493:JPZ260493 JGC260493:JGD260493 IWG260493:IWH260493 IMK260493:IML260493 ICO260493:ICP260493 HSS260493:HST260493 HIW260493:HIX260493 GZA260493:GZB260493 GPE260493:GPF260493 GFI260493:GFJ260493 FVM260493:FVN260493 FLQ260493:FLR260493 FBU260493:FBV260493 ERY260493:ERZ260493 EIC260493:EID260493 DYG260493:DYH260493 DOK260493:DOL260493 DEO260493:DEP260493 CUS260493:CUT260493 CKW260493:CKX260493 CBA260493:CBB260493 BRE260493:BRF260493 BHI260493:BHJ260493 AXM260493:AXN260493 ANQ260493:ANR260493 ADU260493:ADV260493 TY260493:TZ260493 KC260493:KD260493 AG260493:AH260493 WWO194957:WWP194957 WMS194957:WMT194957 WCW194957:WCX194957 VTA194957:VTB194957 VJE194957:VJF194957 UZI194957:UZJ194957 UPM194957:UPN194957 UFQ194957:UFR194957 TVU194957:TVV194957 TLY194957:TLZ194957 TCC194957:TCD194957 SSG194957:SSH194957 SIK194957:SIL194957 RYO194957:RYP194957 ROS194957:ROT194957 REW194957:REX194957 QVA194957:QVB194957 QLE194957:QLF194957 QBI194957:QBJ194957 PRM194957:PRN194957 PHQ194957:PHR194957 OXU194957:OXV194957 ONY194957:ONZ194957 OEC194957:OED194957 NUG194957:NUH194957 NKK194957:NKL194957 NAO194957:NAP194957 MQS194957:MQT194957 MGW194957:MGX194957 LXA194957:LXB194957 LNE194957:LNF194957 LDI194957:LDJ194957 KTM194957:KTN194957 KJQ194957:KJR194957 JZU194957:JZV194957 JPY194957:JPZ194957 JGC194957:JGD194957 IWG194957:IWH194957 IMK194957:IML194957 ICO194957:ICP194957 HSS194957:HST194957 HIW194957:HIX194957 GZA194957:GZB194957 GPE194957:GPF194957 GFI194957:GFJ194957 FVM194957:FVN194957 FLQ194957:FLR194957 FBU194957:FBV194957 ERY194957:ERZ194957 EIC194957:EID194957 DYG194957:DYH194957 DOK194957:DOL194957 DEO194957:DEP194957 CUS194957:CUT194957 CKW194957:CKX194957 CBA194957:CBB194957 BRE194957:BRF194957 BHI194957:BHJ194957 AXM194957:AXN194957 ANQ194957:ANR194957 ADU194957:ADV194957 TY194957:TZ194957 KC194957:KD194957 AG194957:AH194957 WWO129421:WWP129421 WMS129421:WMT129421 WCW129421:WCX129421 VTA129421:VTB129421 VJE129421:VJF129421 UZI129421:UZJ129421 UPM129421:UPN129421 UFQ129421:UFR129421 TVU129421:TVV129421 TLY129421:TLZ129421 TCC129421:TCD129421 SSG129421:SSH129421 SIK129421:SIL129421 RYO129421:RYP129421 ROS129421:ROT129421 REW129421:REX129421 QVA129421:QVB129421 QLE129421:QLF129421 QBI129421:QBJ129421 PRM129421:PRN129421 PHQ129421:PHR129421 OXU129421:OXV129421 ONY129421:ONZ129421 OEC129421:OED129421 NUG129421:NUH129421 NKK129421:NKL129421 NAO129421:NAP129421 MQS129421:MQT129421 MGW129421:MGX129421 LXA129421:LXB129421 LNE129421:LNF129421 LDI129421:LDJ129421 KTM129421:KTN129421 KJQ129421:KJR129421 JZU129421:JZV129421 JPY129421:JPZ129421 JGC129421:JGD129421 IWG129421:IWH129421 IMK129421:IML129421 ICO129421:ICP129421 HSS129421:HST129421 HIW129421:HIX129421 GZA129421:GZB129421 GPE129421:GPF129421 GFI129421:GFJ129421 FVM129421:FVN129421 FLQ129421:FLR129421 FBU129421:FBV129421 ERY129421:ERZ129421 EIC129421:EID129421 DYG129421:DYH129421 DOK129421:DOL129421 DEO129421:DEP129421 CUS129421:CUT129421 CKW129421:CKX129421 CBA129421:CBB129421 BRE129421:BRF129421 BHI129421:BHJ129421 AXM129421:AXN129421 ANQ129421:ANR129421 ADU129421:ADV129421 TY129421:TZ129421 KC129421:KD129421 AG129421:AH129421 WWO63885:WWP63885 WMS63885:WMT63885 WCW63885:WCX63885 VTA63885:VTB63885 VJE63885:VJF63885 UZI63885:UZJ63885 UPM63885:UPN63885 UFQ63885:UFR63885 TVU63885:TVV63885 TLY63885:TLZ63885 TCC63885:TCD63885 SSG63885:SSH63885 SIK63885:SIL63885 RYO63885:RYP63885 ROS63885:ROT63885 REW63885:REX63885 QVA63885:QVB63885 QLE63885:QLF63885 QBI63885:QBJ63885 PRM63885:PRN63885 PHQ63885:PHR63885 OXU63885:OXV63885 ONY63885:ONZ63885 OEC63885:OED63885 NUG63885:NUH63885 NKK63885:NKL63885 NAO63885:NAP63885 MQS63885:MQT63885 MGW63885:MGX63885 LXA63885:LXB63885 LNE63885:LNF63885 LDI63885:LDJ63885 KTM63885:KTN63885 KJQ63885:KJR63885 JZU63885:JZV63885 JPY63885:JPZ63885 JGC63885:JGD63885 IWG63885:IWH63885 IMK63885:IML63885 ICO63885:ICP63885 HSS63885:HST63885 HIW63885:HIX63885 GZA63885:GZB63885 GPE63885:GPF63885 GFI63885:GFJ63885 FVM63885:FVN63885 FLQ63885:FLR63885 FBU63885:FBV63885 ERY63885:ERZ63885 EIC63885:EID63885 DYG63885:DYH63885 DOK63885:DOL63885 DEO63885:DEP63885 CUS63885:CUT63885 CKW63885:CKX63885 CBA63885:CBB63885 BRE63885:BRF63885 BHI63885:BHJ63885 AXM63885:AXN63885 ANQ63885:ANR63885 ADU63885:ADV63885 TY63885:TZ63885 KC63885:KD63885 AG63885:AH63885 WWO15:WWP15 WMS15:WMT15 WCW15:WCX15 VTA15:VTB15 VJE15:VJF15 UZI15:UZJ15 UPM15:UPN15 UFQ15:UFR15 TVU15:TVV15 TLY15:TLZ15 TCC15:TCD15 SSG15:SSH15 SIK15:SIL15 RYO15:RYP15 ROS15:ROT15 REW15:REX15 QVA15:QVB15 QLE15:QLF15 QBI15:QBJ15 PRM15:PRN15 PHQ15:PHR15 OXU15:OXV15 ONY15:ONZ15 OEC15:OED15 NUG15:NUH15 NKK15:NKL15 NAO15:NAP15 MQS15:MQT15 MGW15:MGX15 LXA15:LXB15 LNE15:LNF15 LDI15:LDJ15 KTM15:KTN15 KJQ15:KJR15 JZU15:JZV15 JPY15:JPZ15 JGC15:JGD15 IWG15:IWH15 IMK15:IML15 ICO15:ICP15 HSS15:HST15 HIW15:HIX15 GZA15:GZB15 GPE15:GPF15 GFI15:GFJ15 FVM15:FVN15 FLQ15:FLR15 FBU15:FBV15 ERY15:ERZ15 EIC15:EID15 DYG15:DYH15 DOK15:DOL15 DEO15:DEP15 CUS15:CUT15 CKW15:CKX15 CBA15:CBB15 BRE15:BRF15 BHI15:BHJ15 AXM15:AXN15 ANQ15:ANR15 ADU15:ADV15 TY15:TZ15 KC15:KD15 AG16:AH16 WWO981405:WWP981405 WMS981405:WMT981405 WCW981405:WCX981405 VTA981405:VTB981405 VJE981405:VJF981405 UZI981405:UZJ981405 UPM981405:UPN981405 UFQ981405:UFR981405 TVU981405:TVV981405 TLY981405:TLZ981405 TCC981405:TCD981405 SSG981405:SSH981405 SIK981405:SIL981405 RYO981405:RYP981405 ROS981405:ROT981405 REW981405:REX981405 QVA981405:QVB981405 QLE981405:QLF981405 QBI981405:QBJ981405 PRM981405:PRN981405 PHQ981405:PHR981405 OXU981405:OXV981405 ONY981405:ONZ981405 OEC981405:OED981405 NUG981405:NUH981405 NKK981405:NKL981405 NAO981405:NAP981405 MQS981405:MQT981405 MGW981405:MGX981405 LXA981405:LXB981405 LNE981405:LNF981405 LDI981405:LDJ981405 KTM981405:KTN981405 KJQ981405:KJR981405 JZU981405:JZV981405 JPY981405:JPZ981405 JGC981405:JGD981405 IWG981405:IWH981405 IMK981405:IML981405 ICO981405:ICP981405 HSS981405:HST981405 HIW981405:HIX981405 GZA981405:GZB981405 GPE981405:GPF981405 GFI981405:GFJ981405 FVM981405:FVN981405 FLQ981405:FLR981405 FBU981405:FBV981405 ERY981405:ERZ981405 EIC981405:EID981405 DYG981405:DYH981405 DOK981405:DOL981405 DEO981405:DEP981405 CUS981405:CUT981405 CKW981405:CKX981405 CBA981405:CBB981405 BRE981405:BRF981405 BHI981405:BHJ981405 AXM981405:AXN981405 ANQ981405:ANR981405 ADU981405:ADV981405 TY981405:TZ981405 KC981405:KD981405 AG981405:AH981405 WWO915869:WWP915869 WMS915869:WMT915869 WCW915869:WCX915869 VTA915869:VTB915869 VJE915869:VJF915869 UZI915869:UZJ915869 UPM915869:UPN915869 UFQ915869:UFR915869 TVU915869:TVV915869 TLY915869:TLZ915869 TCC915869:TCD915869 SSG915869:SSH915869 SIK915869:SIL915869 RYO915869:RYP915869 ROS915869:ROT915869 REW915869:REX915869 QVA915869:QVB915869 QLE915869:QLF915869 QBI915869:QBJ915869 PRM915869:PRN915869 PHQ915869:PHR915869 OXU915869:OXV915869 ONY915869:ONZ915869 OEC915869:OED915869 NUG915869:NUH915869 NKK915869:NKL915869 NAO915869:NAP915869 MQS915869:MQT915869 MGW915869:MGX915869 LXA915869:LXB915869 LNE915869:LNF915869 LDI915869:LDJ915869 KTM915869:KTN915869 KJQ915869:KJR915869 JZU915869:JZV915869 JPY915869:JPZ915869 JGC915869:JGD915869 IWG915869:IWH915869 IMK915869:IML915869 ICO915869:ICP915869 HSS915869:HST915869 HIW915869:HIX915869 GZA915869:GZB915869 GPE915869:GPF915869 GFI915869:GFJ915869 FVM915869:FVN915869 FLQ915869:FLR915869 FBU915869:FBV915869 ERY915869:ERZ915869 EIC915869:EID915869 DYG915869:DYH915869 DOK915869:DOL915869 DEO915869:DEP915869 CUS915869:CUT915869 CKW915869:CKX915869 CBA915869:CBB915869 BRE915869:BRF915869 BHI915869:BHJ915869 AXM915869:AXN915869 ANQ915869:ANR915869 ADU915869:ADV915869 TY915869:TZ915869 KC915869:KD915869 AG915869:AH915869 WWO850333:WWP850333 WMS850333:WMT850333 WCW850333:WCX850333 VTA850333:VTB850333 VJE850333:VJF850333 UZI850333:UZJ850333 UPM850333:UPN850333 UFQ850333:UFR850333 TVU850333:TVV850333 TLY850333:TLZ850333 TCC850333:TCD850333 SSG850333:SSH850333 SIK850333:SIL850333 RYO850333:RYP850333 ROS850333:ROT850333 REW850333:REX850333 QVA850333:QVB850333 QLE850333:QLF850333 QBI850333:QBJ850333 PRM850333:PRN850333 PHQ850333:PHR850333 OXU850333:OXV850333 ONY850333:ONZ850333 OEC850333:OED850333 NUG850333:NUH850333 NKK850333:NKL850333 NAO850333:NAP850333 MQS850333:MQT850333 MGW850333:MGX850333 LXA850333:LXB850333 LNE850333:LNF850333 LDI850333:LDJ850333 KTM850333:KTN850333 KJQ850333:KJR850333 JZU850333:JZV850333 JPY850333:JPZ850333 JGC850333:JGD850333 IWG850333:IWH850333 IMK850333:IML850333 ICO850333:ICP850333 HSS850333:HST850333 HIW850333:HIX850333 GZA850333:GZB850333 GPE850333:GPF850333 GFI850333:GFJ850333 FVM850333:FVN850333 FLQ850333:FLR850333 FBU850333:FBV850333 ERY850333:ERZ850333 EIC850333:EID850333 DYG850333:DYH850333 DOK850333:DOL850333 DEO850333:DEP850333 CUS850333:CUT850333 CKW850333:CKX850333 CBA850333:CBB850333 BRE850333:BRF850333 BHI850333:BHJ850333 AXM850333:AXN850333 ANQ850333:ANR850333 ADU850333:ADV850333 TY850333:TZ850333 KC850333:KD850333 AG850333:AH850333 WWO784797:WWP784797 WMS784797:WMT784797 WCW784797:WCX784797 VTA784797:VTB784797 VJE784797:VJF784797 UZI784797:UZJ784797 UPM784797:UPN784797 UFQ784797:UFR784797 TVU784797:TVV784797 TLY784797:TLZ784797 TCC784797:TCD784797 SSG784797:SSH784797 SIK784797:SIL784797 RYO784797:RYP784797 ROS784797:ROT784797 REW784797:REX784797 QVA784797:QVB784797 QLE784797:QLF784797 QBI784797:QBJ784797 PRM784797:PRN784797 PHQ784797:PHR784797 OXU784797:OXV784797 ONY784797:ONZ784797 OEC784797:OED784797 NUG784797:NUH784797 NKK784797:NKL784797 NAO784797:NAP784797 MQS784797:MQT784797 MGW784797:MGX784797 LXA784797:LXB784797 LNE784797:LNF784797 LDI784797:LDJ784797 KTM784797:KTN784797 KJQ784797:KJR784797 JZU784797:JZV784797 JPY784797:JPZ784797 JGC784797:JGD784797 IWG784797:IWH784797 IMK784797:IML784797 ICO784797:ICP784797 HSS784797:HST784797 HIW784797:HIX784797 GZA784797:GZB784797 GPE784797:GPF784797 GFI784797:GFJ784797 FVM784797:FVN784797 FLQ784797:FLR784797 FBU784797:FBV784797 ERY784797:ERZ784797 EIC784797:EID784797 DYG784797:DYH784797 DOK784797:DOL784797 DEO784797:DEP784797 CUS784797:CUT784797 CKW784797:CKX784797 CBA784797:CBB784797 BRE784797:BRF784797 BHI784797:BHJ784797 AXM784797:AXN784797 ANQ784797:ANR784797 ADU784797:ADV784797 TY784797:TZ784797 KC784797:KD784797 AG784797:AH784797 WWO719261:WWP719261 WMS719261:WMT719261 WCW719261:WCX719261 VTA719261:VTB719261 VJE719261:VJF719261 UZI719261:UZJ719261 UPM719261:UPN719261 UFQ719261:UFR719261 TVU719261:TVV719261 TLY719261:TLZ719261 TCC719261:TCD719261 SSG719261:SSH719261 SIK719261:SIL719261 RYO719261:RYP719261 ROS719261:ROT719261 REW719261:REX719261 QVA719261:QVB719261 QLE719261:QLF719261 QBI719261:QBJ719261 PRM719261:PRN719261 PHQ719261:PHR719261 OXU719261:OXV719261 ONY719261:ONZ719261 OEC719261:OED719261 NUG719261:NUH719261 NKK719261:NKL719261 NAO719261:NAP719261 MQS719261:MQT719261 MGW719261:MGX719261 LXA719261:LXB719261 LNE719261:LNF719261 LDI719261:LDJ719261 KTM719261:KTN719261 KJQ719261:KJR719261 JZU719261:JZV719261 JPY719261:JPZ719261 JGC719261:JGD719261 IWG719261:IWH719261 IMK719261:IML719261 ICO719261:ICP719261 HSS719261:HST719261 HIW719261:HIX719261 GZA719261:GZB719261 GPE719261:GPF719261 GFI719261:GFJ719261 FVM719261:FVN719261 FLQ719261:FLR719261 FBU719261:FBV719261 ERY719261:ERZ719261 EIC719261:EID719261 DYG719261:DYH719261 DOK719261:DOL719261 DEO719261:DEP719261 CUS719261:CUT719261 CKW719261:CKX719261 CBA719261:CBB719261 BRE719261:BRF719261 BHI719261:BHJ719261 AXM719261:AXN719261 ANQ719261:ANR719261 ADU719261:ADV719261 TY719261:TZ719261 KC719261:KD719261 AG719261:AH719261 WWO653725:WWP653725 WMS653725:WMT653725 WCW653725:WCX653725 VTA653725:VTB653725 VJE653725:VJF653725 UZI653725:UZJ653725 UPM653725:UPN653725 UFQ653725:UFR653725 TVU653725:TVV653725 TLY653725:TLZ653725 TCC653725:TCD653725 SSG653725:SSH653725 SIK653725:SIL653725 RYO653725:RYP653725 ROS653725:ROT653725 REW653725:REX653725 QVA653725:QVB653725 QLE653725:QLF653725 QBI653725:QBJ653725 PRM653725:PRN653725 PHQ653725:PHR653725 OXU653725:OXV653725 ONY653725:ONZ653725 OEC653725:OED653725 NUG653725:NUH653725 NKK653725:NKL653725 NAO653725:NAP653725 MQS653725:MQT653725 MGW653725:MGX653725 LXA653725:LXB653725 LNE653725:LNF653725 LDI653725:LDJ653725 KTM653725:KTN653725 KJQ653725:KJR653725 JZU653725:JZV653725 JPY653725:JPZ653725 JGC653725:JGD653725 IWG653725:IWH653725 IMK653725:IML653725 ICO653725:ICP653725 HSS653725:HST653725 HIW653725:HIX653725 GZA653725:GZB653725 GPE653725:GPF653725 GFI653725:GFJ653725 FVM653725:FVN653725 FLQ653725:FLR653725 FBU653725:FBV653725 ERY653725:ERZ653725 EIC653725:EID653725 DYG653725:DYH653725 DOK653725:DOL653725 DEO653725:DEP653725 CUS653725:CUT653725 CKW653725:CKX653725 CBA653725:CBB653725 BRE653725:BRF653725 BHI653725:BHJ653725 AXM653725:AXN653725 ANQ653725:ANR653725 ADU653725:ADV653725 TY653725:TZ653725 KC653725:KD653725 AG653725:AH653725 WWO588189:WWP588189 WMS588189:WMT588189 WCW588189:WCX588189 VTA588189:VTB588189 VJE588189:VJF588189 UZI588189:UZJ588189 UPM588189:UPN588189 UFQ588189:UFR588189 TVU588189:TVV588189 TLY588189:TLZ588189 TCC588189:TCD588189 SSG588189:SSH588189 SIK588189:SIL588189 RYO588189:RYP588189 ROS588189:ROT588189 REW588189:REX588189 QVA588189:QVB588189 QLE588189:QLF588189 QBI588189:QBJ588189 PRM588189:PRN588189 PHQ588189:PHR588189 OXU588189:OXV588189 ONY588189:ONZ588189 OEC588189:OED588189 NUG588189:NUH588189 NKK588189:NKL588189 NAO588189:NAP588189 MQS588189:MQT588189 MGW588189:MGX588189 LXA588189:LXB588189 LNE588189:LNF588189 LDI588189:LDJ588189 KTM588189:KTN588189 KJQ588189:KJR588189 JZU588189:JZV588189 JPY588189:JPZ588189 JGC588189:JGD588189 IWG588189:IWH588189 IMK588189:IML588189 ICO588189:ICP588189 HSS588189:HST588189 HIW588189:HIX588189 GZA588189:GZB588189 GPE588189:GPF588189 GFI588189:GFJ588189 FVM588189:FVN588189 FLQ588189:FLR588189 FBU588189:FBV588189 ERY588189:ERZ588189 EIC588189:EID588189 DYG588189:DYH588189 DOK588189:DOL588189 DEO588189:DEP588189 CUS588189:CUT588189 CKW588189:CKX588189 CBA588189:CBB588189 BRE588189:BRF588189 BHI588189:BHJ588189 AXM588189:AXN588189 ANQ588189:ANR588189 ADU588189:ADV588189 TY588189:TZ588189 KC588189:KD588189 AG588189:AH588189 WWO522653:WWP522653 WMS522653:WMT522653 WCW522653:WCX522653 VTA522653:VTB522653 VJE522653:VJF522653 UZI522653:UZJ522653 UPM522653:UPN522653 UFQ522653:UFR522653 TVU522653:TVV522653 TLY522653:TLZ522653 TCC522653:TCD522653 SSG522653:SSH522653 SIK522653:SIL522653 RYO522653:RYP522653 ROS522653:ROT522653 REW522653:REX522653 QVA522653:QVB522653 QLE522653:QLF522653 QBI522653:QBJ522653 PRM522653:PRN522653 PHQ522653:PHR522653 OXU522653:OXV522653 ONY522653:ONZ522653 OEC522653:OED522653 NUG522653:NUH522653 NKK522653:NKL522653 NAO522653:NAP522653 MQS522653:MQT522653 MGW522653:MGX522653 LXA522653:LXB522653 LNE522653:LNF522653 LDI522653:LDJ522653 KTM522653:KTN522653 KJQ522653:KJR522653 JZU522653:JZV522653 JPY522653:JPZ522653 JGC522653:JGD522653 IWG522653:IWH522653 IMK522653:IML522653 ICO522653:ICP522653 HSS522653:HST522653 HIW522653:HIX522653 GZA522653:GZB522653 GPE522653:GPF522653 GFI522653:GFJ522653 FVM522653:FVN522653 FLQ522653:FLR522653 FBU522653:FBV522653 ERY522653:ERZ522653 EIC522653:EID522653 DYG522653:DYH522653 DOK522653:DOL522653 DEO522653:DEP522653 CUS522653:CUT522653 CKW522653:CKX522653 CBA522653:CBB522653 BRE522653:BRF522653 BHI522653:BHJ522653 AXM522653:AXN522653 ANQ522653:ANR522653 ADU522653:ADV522653 TY522653:TZ522653 KC522653:KD522653 AG522653:AH522653 WWO457117:WWP457117 WMS457117:WMT457117 WCW457117:WCX457117 VTA457117:VTB457117 VJE457117:VJF457117 UZI457117:UZJ457117 UPM457117:UPN457117 UFQ457117:UFR457117 TVU457117:TVV457117 TLY457117:TLZ457117 TCC457117:TCD457117 SSG457117:SSH457117 SIK457117:SIL457117 RYO457117:RYP457117 ROS457117:ROT457117 REW457117:REX457117 QVA457117:QVB457117 QLE457117:QLF457117 QBI457117:QBJ457117 PRM457117:PRN457117 PHQ457117:PHR457117 OXU457117:OXV457117 ONY457117:ONZ457117 OEC457117:OED457117 NUG457117:NUH457117 NKK457117:NKL457117 NAO457117:NAP457117 MQS457117:MQT457117 MGW457117:MGX457117 LXA457117:LXB457117 LNE457117:LNF457117 LDI457117:LDJ457117 KTM457117:KTN457117 KJQ457117:KJR457117 JZU457117:JZV457117 JPY457117:JPZ457117 JGC457117:JGD457117 IWG457117:IWH457117 IMK457117:IML457117 ICO457117:ICP457117 HSS457117:HST457117 HIW457117:HIX457117 GZA457117:GZB457117 GPE457117:GPF457117 GFI457117:GFJ457117 FVM457117:FVN457117 FLQ457117:FLR457117 FBU457117:FBV457117 ERY457117:ERZ457117 EIC457117:EID457117 DYG457117:DYH457117 DOK457117:DOL457117 DEO457117:DEP457117 CUS457117:CUT457117 CKW457117:CKX457117 CBA457117:CBB457117 BRE457117:BRF457117 BHI457117:BHJ457117 AXM457117:AXN457117 ANQ457117:ANR457117 ADU457117:ADV457117 TY457117:TZ457117 KC457117:KD457117 AG457117:AH457117 WWO391581:WWP391581 WMS391581:WMT391581 WCW391581:WCX391581 VTA391581:VTB391581 VJE391581:VJF391581 UZI391581:UZJ391581 UPM391581:UPN391581 UFQ391581:UFR391581 TVU391581:TVV391581 TLY391581:TLZ391581 TCC391581:TCD391581 SSG391581:SSH391581 SIK391581:SIL391581 RYO391581:RYP391581 ROS391581:ROT391581 REW391581:REX391581 QVA391581:QVB391581 QLE391581:QLF391581 QBI391581:QBJ391581 PRM391581:PRN391581 PHQ391581:PHR391581 OXU391581:OXV391581 ONY391581:ONZ391581 OEC391581:OED391581 NUG391581:NUH391581 NKK391581:NKL391581 NAO391581:NAP391581 MQS391581:MQT391581 MGW391581:MGX391581 LXA391581:LXB391581 LNE391581:LNF391581 LDI391581:LDJ391581 KTM391581:KTN391581 KJQ391581:KJR391581 JZU391581:JZV391581 JPY391581:JPZ391581 JGC391581:JGD391581 IWG391581:IWH391581 IMK391581:IML391581 ICO391581:ICP391581 HSS391581:HST391581 HIW391581:HIX391581 GZA391581:GZB391581 GPE391581:GPF391581 GFI391581:GFJ391581 FVM391581:FVN391581 FLQ391581:FLR391581 FBU391581:FBV391581 ERY391581:ERZ391581 EIC391581:EID391581 DYG391581:DYH391581 DOK391581:DOL391581 DEO391581:DEP391581 CUS391581:CUT391581 CKW391581:CKX391581 CBA391581:CBB391581 BRE391581:BRF391581 BHI391581:BHJ391581 AXM391581:AXN391581 ANQ391581:ANR391581 ADU391581:ADV391581 TY391581:TZ391581 KC391581:KD391581 AG391581:AH391581 WWO326045:WWP326045 WMS326045:WMT326045 WCW326045:WCX326045 VTA326045:VTB326045 VJE326045:VJF326045 UZI326045:UZJ326045 UPM326045:UPN326045 UFQ326045:UFR326045 TVU326045:TVV326045 TLY326045:TLZ326045 TCC326045:TCD326045 SSG326045:SSH326045 SIK326045:SIL326045 RYO326045:RYP326045 ROS326045:ROT326045 REW326045:REX326045 QVA326045:QVB326045 QLE326045:QLF326045 QBI326045:QBJ326045 PRM326045:PRN326045 PHQ326045:PHR326045 OXU326045:OXV326045 ONY326045:ONZ326045 OEC326045:OED326045 NUG326045:NUH326045 NKK326045:NKL326045 NAO326045:NAP326045 MQS326045:MQT326045 MGW326045:MGX326045 LXA326045:LXB326045 LNE326045:LNF326045 LDI326045:LDJ326045 KTM326045:KTN326045 KJQ326045:KJR326045 JZU326045:JZV326045 JPY326045:JPZ326045 JGC326045:JGD326045 IWG326045:IWH326045 IMK326045:IML326045 ICO326045:ICP326045 HSS326045:HST326045 HIW326045:HIX326045 GZA326045:GZB326045 GPE326045:GPF326045 GFI326045:GFJ326045 FVM326045:FVN326045 FLQ326045:FLR326045 FBU326045:FBV326045 ERY326045:ERZ326045 EIC326045:EID326045 DYG326045:DYH326045 DOK326045:DOL326045 DEO326045:DEP326045 CUS326045:CUT326045 CKW326045:CKX326045 CBA326045:CBB326045 BRE326045:BRF326045 BHI326045:BHJ326045 AXM326045:AXN326045 ANQ326045:ANR326045 ADU326045:ADV326045 TY326045:TZ326045 KC326045:KD326045 AG326045:AH326045 WWO260509:WWP260509 WMS260509:WMT260509 WCW260509:WCX260509 VTA260509:VTB260509 VJE260509:VJF260509 UZI260509:UZJ260509 UPM260509:UPN260509 UFQ260509:UFR260509 TVU260509:TVV260509 TLY260509:TLZ260509 TCC260509:TCD260509 SSG260509:SSH260509 SIK260509:SIL260509 RYO260509:RYP260509 ROS260509:ROT260509 REW260509:REX260509 QVA260509:QVB260509 QLE260509:QLF260509 QBI260509:QBJ260509 PRM260509:PRN260509 PHQ260509:PHR260509 OXU260509:OXV260509 ONY260509:ONZ260509 OEC260509:OED260509 NUG260509:NUH260509 NKK260509:NKL260509 NAO260509:NAP260509 MQS260509:MQT260509 MGW260509:MGX260509 LXA260509:LXB260509 LNE260509:LNF260509 LDI260509:LDJ260509 KTM260509:KTN260509 KJQ260509:KJR260509 JZU260509:JZV260509 JPY260509:JPZ260509 JGC260509:JGD260509 IWG260509:IWH260509 IMK260509:IML260509 ICO260509:ICP260509 HSS260509:HST260509 HIW260509:HIX260509 GZA260509:GZB260509 GPE260509:GPF260509 GFI260509:GFJ260509 FVM260509:FVN260509 FLQ260509:FLR260509 FBU260509:FBV260509 ERY260509:ERZ260509 EIC260509:EID260509 DYG260509:DYH260509 DOK260509:DOL260509 DEO260509:DEP260509 CUS260509:CUT260509 CKW260509:CKX260509 CBA260509:CBB260509 BRE260509:BRF260509 BHI260509:BHJ260509 AXM260509:AXN260509 ANQ260509:ANR260509 ADU260509:ADV260509 TY260509:TZ260509 KC260509:KD260509 AG260509:AH260509 WWO194973:WWP194973 WMS194973:WMT194973 WCW194973:WCX194973 VTA194973:VTB194973 VJE194973:VJF194973 UZI194973:UZJ194973 UPM194973:UPN194973 UFQ194973:UFR194973 TVU194973:TVV194973 TLY194973:TLZ194973 TCC194973:TCD194973 SSG194973:SSH194973 SIK194973:SIL194973 RYO194973:RYP194973 ROS194973:ROT194973 REW194973:REX194973 QVA194973:QVB194973 QLE194973:QLF194973 QBI194973:QBJ194973 PRM194973:PRN194973 PHQ194973:PHR194973 OXU194973:OXV194973 ONY194973:ONZ194973 OEC194973:OED194973 NUG194973:NUH194973 NKK194973:NKL194973 NAO194973:NAP194973 MQS194973:MQT194973 MGW194973:MGX194973 LXA194973:LXB194973 LNE194973:LNF194973 LDI194973:LDJ194973 KTM194973:KTN194973 KJQ194973:KJR194973 JZU194973:JZV194973 JPY194973:JPZ194973 JGC194973:JGD194973 IWG194973:IWH194973 IMK194973:IML194973 ICO194973:ICP194973 HSS194973:HST194973 HIW194973:HIX194973 GZA194973:GZB194973 GPE194973:GPF194973 GFI194973:GFJ194973 FVM194973:FVN194973 FLQ194973:FLR194973 FBU194973:FBV194973 ERY194973:ERZ194973 EIC194973:EID194973 DYG194973:DYH194973 DOK194973:DOL194973 DEO194973:DEP194973 CUS194973:CUT194973 CKW194973:CKX194973 CBA194973:CBB194973 BRE194973:BRF194973 BHI194973:BHJ194973 AXM194973:AXN194973 ANQ194973:ANR194973 ADU194973:ADV194973 TY194973:TZ194973 KC194973:KD194973 AG194973:AH194973 WWO129437:WWP129437 WMS129437:WMT129437 WCW129437:WCX129437 VTA129437:VTB129437 VJE129437:VJF129437 UZI129437:UZJ129437 UPM129437:UPN129437 UFQ129437:UFR129437 TVU129437:TVV129437 TLY129437:TLZ129437 TCC129437:TCD129437 SSG129437:SSH129437 SIK129437:SIL129437 RYO129437:RYP129437 ROS129437:ROT129437 REW129437:REX129437 QVA129437:QVB129437 QLE129437:QLF129437 QBI129437:QBJ129437 PRM129437:PRN129437 PHQ129437:PHR129437 OXU129437:OXV129437 ONY129437:ONZ129437 OEC129437:OED129437 NUG129437:NUH129437 NKK129437:NKL129437 NAO129437:NAP129437 MQS129437:MQT129437 MGW129437:MGX129437 LXA129437:LXB129437 LNE129437:LNF129437 LDI129437:LDJ129437 KTM129437:KTN129437 KJQ129437:KJR129437 JZU129437:JZV129437 JPY129437:JPZ129437 JGC129437:JGD129437 IWG129437:IWH129437 IMK129437:IML129437 ICO129437:ICP129437 HSS129437:HST129437 HIW129437:HIX129437 GZA129437:GZB129437 GPE129437:GPF129437 GFI129437:GFJ129437 FVM129437:FVN129437 FLQ129437:FLR129437 FBU129437:FBV129437 ERY129437:ERZ129437 EIC129437:EID129437 DYG129437:DYH129437 DOK129437:DOL129437 DEO129437:DEP129437 CUS129437:CUT129437 CKW129437:CKX129437 CBA129437:CBB129437 BRE129437:BRF129437 BHI129437:BHJ129437 AXM129437:AXN129437 ANQ129437:ANR129437 ADU129437:ADV129437 TY129437:TZ129437 KC129437:KD129437 AG129437:AH129437 WWO63901:WWP63901 WMS63901:WMT63901 WCW63901:WCX63901 VTA63901:VTB63901 VJE63901:VJF63901 UZI63901:UZJ63901 UPM63901:UPN63901 UFQ63901:UFR63901 TVU63901:TVV63901 TLY63901:TLZ63901 TCC63901:TCD63901 SSG63901:SSH63901 SIK63901:SIL63901 RYO63901:RYP63901 ROS63901:ROT63901 REW63901:REX63901 QVA63901:QVB63901 QLE63901:QLF63901 QBI63901:QBJ63901 PRM63901:PRN63901 PHQ63901:PHR63901 OXU63901:OXV63901 ONY63901:ONZ63901 OEC63901:OED63901 NUG63901:NUH63901 NKK63901:NKL63901 NAO63901:NAP63901 MQS63901:MQT63901 MGW63901:MGX63901 LXA63901:LXB63901 LNE63901:LNF63901 LDI63901:LDJ63901 KTM63901:KTN63901 KJQ63901:KJR63901 JZU63901:JZV63901 JPY63901:JPZ63901 JGC63901:JGD63901 IWG63901:IWH63901 IMK63901:IML63901 ICO63901:ICP63901 HSS63901:HST63901 HIW63901:HIX63901 GZA63901:GZB63901 GPE63901:GPF63901 GFI63901:GFJ63901 FVM63901:FVN63901 FLQ63901:FLR63901 FBU63901:FBV63901 ERY63901:ERZ63901 EIC63901:EID63901 DYG63901:DYH63901 DOK63901:DOL63901 DEO63901:DEP63901 CUS63901:CUT63901 CKW63901:CKX63901 CBA63901:CBB63901 BRE63901:BRF63901 BHI63901:BHJ63901 AXM63901:AXN63901 ANQ63901:ANR63901 ADU63901:ADV63901 TY63901:TZ63901 KC63901:KD63901 AG63901:AH63901 WWO31:WWP31 WMS31:WMT31 WCW31:WCX31 VTA31:VTB31 VJE31:VJF31 UZI31:UZJ31 UPM31:UPN31 UFQ31:UFR31 TVU31:TVV31 TLY31:TLZ31 TCC31:TCD31 SSG31:SSH31 SIK31:SIL31 RYO31:RYP31 ROS31:ROT31 REW31:REX31 QVA31:QVB31 QLE31:QLF31 QBI31:QBJ31 PRM31:PRN31 PHQ31:PHR31 OXU31:OXV31 ONY31:ONZ31 OEC31:OED31 NUG31:NUH31 NKK31:NKL31 NAO31:NAP31 MQS31:MQT31 MGW31:MGX31 LXA31:LXB31 LNE31:LNF31 LDI31:LDJ31 KTM31:KTN31 KJQ31:KJR31 JZU31:JZV31 JPY31:JPZ31 JGC31:JGD31 IWG31:IWH31 IMK31:IML31 ICO31:ICP31 HSS31:HST31 HIW31:HIX31 GZA31:GZB31 GPE31:GPF31 GFI31:GFJ31 FVM31:FVN31 FLQ31:FLR31 FBU31:FBV31 ERY31:ERZ31 EIC31:EID31 DYG31:DYH31 DOK31:DOL31 DEO31:DEP31 CUS31:CUT31 CKW31:CKX31 CBA31:CBB31 BRE31:BRF31 BHI31:BHJ31 AXM31:AXN31 ANQ31:ANR31 ADU31:ADV31 TY31:TZ31 KC31:KD31 AG31:AH31 WVV981415:WVW981415 WLZ981415:WMA981415 WCD981415:WCE981415 VSH981415:VSI981415 VIL981415:VIM981415 UYP981415:UYQ981415 UOT981415:UOU981415 UEX981415:UEY981415 TVB981415:TVC981415 TLF981415:TLG981415 TBJ981415:TBK981415 SRN981415:SRO981415 SHR981415:SHS981415 RXV981415:RXW981415 RNZ981415:ROA981415 RED981415:REE981415 QUH981415:QUI981415 QKL981415:QKM981415 QAP981415:QAQ981415 PQT981415:PQU981415 PGX981415:PGY981415 OXB981415:OXC981415 ONF981415:ONG981415 ODJ981415:ODK981415 NTN981415:NTO981415 NJR981415:NJS981415 MZV981415:MZW981415 MPZ981415:MQA981415 MGD981415:MGE981415 LWH981415:LWI981415 LML981415:LMM981415 LCP981415:LCQ981415 KST981415:KSU981415 KIX981415:KIY981415 JZB981415:JZC981415 JPF981415:JPG981415 JFJ981415:JFK981415 IVN981415:IVO981415 ILR981415:ILS981415 IBV981415:IBW981415 HRZ981415:HSA981415 HID981415:HIE981415 GYH981415:GYI981415 GOL981415:GOM981415 GEP981415:GEQ981415 FUT981415:FUU981415 FKX981415:FKY981415 FBB981415:FBC981415 ERF981415:ERG981415 EHJ981415:EHK981415 DXN981415:DXO981415 DNR981415:DNS981415 DDV981415:DDW981415 CTZ981415:CUA981415 CKD981415:CKE981415 CAH981415:CAI981415 BQL981415:BQM981415 BGP981415:BGQ981415 AWT981415:AWU981415 AMX981415:AMY981415 ADB981415:ADC981415 TF981415:TG981415 JJ981415:JK981415 WVV915879:WVW915879 WLZ915879:WMA915879 WCD915879:WCE915879 VSH915879:VSI915879 VIL915879:VIM915879 UYP915879:UYQ915879 UOT915879:UOU915879 UEX915879:UEY915879 TVB915879:TVC915879 TLF915879:TLG915879 TBJ915879:TBK915879 SRN915879:SRO915879 SHR915879:SHS915879 RXV915879:RXW915879 RNZ915879:ROA915879 RED915879:REE915879 QUH915879:QUI915879 QKL915879:QKM915879 QAP915879:QAQ915879 PQT915879:PQU915879 PGX915879:PGY915879 OXB915879:OXC915879 ONF915879:ONG915879 ODJ915879:ODK915879 NTN915879:NTO915879 NJR915879:NJS915879 MZV915879:MZW915879 MPZ915879:MQA915879 MGD915879:MGE915879 LWH915879:LWI915879 LML915879:LMM915879 LCP915879:LCQ915879 KST915879:KSU915879 KIX915879:KIY915879 JZB915879:JZC915879 JPF915879:JPG915879 JFJ915879:JFK915879 IVN915879:IVO915879 ILR915879:ILS915879 IBV915879:IBW915879 HRZ915879:HSA915879 HID915879:HIE915879 GYH915879:GYI915879 GOL915879:GOM915879 GEP915879:GEQ915879 FUT915879:FUU915879 FKX915879:FKY915879 FBB915879:FBC915879 ERF915879:ERG915879 EHJ915879:EHK915879 DXN915879:DXO915879 DNR915879:DNS915879 DDV915879:DDW915879 CTZ915879:CUA915879 CKD915879:CKE915879 CAH915879:CAI915879 BQL915879:BQM915879 BGP915879:BGQ915879 AWT915879:AWU915879 AMX915879:AMY915879 ADB915879:ADC915879 TF915879:TG915879 JJ915879:JK915879 WVV850343:WVW850343 WLZ850343:WMA850343 WCD850343:WCE850343 VSH850343:VSI850343 VIL850343:VIM850343 UYP850343:UYQ850343 UOT850343:UOU850343 UEX850343:UEY850343 TVB850343:TVC850343 TLF850343:TLG850343 TBJ850343:TBK850343 SRN850343:SRO850343 SHR850343:SHS850343 RXV850343:RXW850343 RNZ850343:ROA850343 RED850343:REE850343 QUH850343:QUI850343 QKL850343:QKM850343 QAP850343:QAQ850343 PQT850343:PQU850343 PGX850343:PGY850343 OXB850343:OXC850343 ONF850343:ONG850343 ODJ850343:ODK850343 NTN850343:NTO850343 NJR850343:NJS850343 MZV850343:MZW850343 MPZ850343:MQA850343 MGD850343:MGE850343 LWH850343:LWI850343 LML850343:LMM850343 LCP850343:LCQ850343 KST850343:KSU850343 KIX850343:KIY850343 JZB850343:JZC850343 JPF850343:JPG850343 JFJ850343:JFK850343 IVN850343:IVO850343 ILR850343:ILS850343 IBV850343:IBW850343 HRZ850343:HSA850343 HID850343:HIE850343 GYH850343:GYI850343 GOL850343:GOM850343 GEP850343:GEQ850343 FUT850343:FUU850343 FKX850343:FKY850343 FBB850343:FBC850343 ERF850343:ERG850343 EHJ850343:EHK850343 DXN850343:DXO850343 DNR850343:DNS850343 DDV850343:DDW850343 CTZ850343:CUA850343 CKD850343:CKE850343 CAH850343:CAI850343 BQL850343:BQM850343 BGP850343:BGQ850343 AWT850343:AWU850343 AMX850343:AMY850343 ADB850343:ADC850343 TF850343:TG850343 JJ850343:JK850343 WVV784807:WVW784807 WLZ784807:WMA784807 WCD784807:WCE784807 VSH784807:VSI784807 VIL784807:VIM784807 UYP784807:UYQ784807 UOT784807:UOU784807 UEX784807:UEY784807 TVB784807:TVC784807 TLF784807:TLG784807 TBJ784807:TBK784807 SRN784807:SRO784807 SHR784807:SHS784807 RXV784807:RXW784807 RNZ784807:ROA784807 RED784807:REE784807 QUH784807:QUI784807 QKL784807:QKM784807 QAP784807:QAQ784807 PQT784807:PQU784807 PGX784807:PGY784807 OXB784807:OXC784807 ONF784807:ONG784807 ODJ784807:ODK784807 NTN784807:NTO784807 NJR784807:NJS784807 MZV784807:MZW784807 MPZ784807:MQA784807 MGD784807:MGE784807 LWH784807:LWI784807 LML784807:LMM784807 LCP784807:LCQ784807 KST784807:KSU784807 KIX784807:KIY784807 JZB784807:JZC784807 JPF784807:JPG784807 JFJ784807:JFK784807 IVN784807:IVO784807 ILR784807:ILS784807 IBV784807:IBW784807 HRZ784807:HSA784807 HID784807:HIE784807 GYH784807:GYI784807 GOL784807:GOM784807 GEP784807:GEQ784807 FUT784807:FUU784807 FKX784807:FKY784807 FBB784807:FBC784807 ERF784807:ERG784807 EHJ784807:EHK784807 DXN784807:DXO784807 DNR784807:DNS784807 DDV784807:DDW784807 CTZ784807:CUA784807 CKD784807:CKE784807 CAH784807:CAI784807 BQL784807:BQM784807 BGP784807:BGQ784807 AWT784807:AWU784807 AMX784807:AMY784807 ADB784807:ADC784807 TF784807:TG784807 JJ784807:JK784807 WVV719271:WVW719271 WLZ719271:WMA719271 WCD719271:WCE719271 VSH719271:VSI719271 VIL719271:VIM719271 UYP719271:UYQ719271 UOT719271:UOU719271 UEX719271:UEY719271 TVB719271:TVC719271 TLF719271:TLG719271 TBJ719271:TBK719271 SRN719271:SRO719271 SHR719271:SHS719271 RXV719271:RXW719271 RNZ719271:ROA719271 RED719271:REE719271 QUH719271:QUI719271 QKL719271:QKM719271 QAP719271:QAQ719271 PQT719271:PQU719271 PGX719271:PGY719271 OXB719271:OXC719271 ONF719271:ONG719271 ODJ719271:ODK719271 NTN719271:NTO719271 NJR719271:NJS719271 MZV719271:MZW719271 MPZ719271:MQA719271 MGD719271:MGE719271 LWH719271:LWI719271 LML719271:LMM719271 LCP719271:LCQ719271 KST719271:KSU719271 KIX719271:KIY719271 JZB719271:JZC719271 JPF719271:JPG719271 JFJ719271:JFK719271 IVN719271:IVO719271 ILR719271:ILS719271 IBV719271:IBW719271 HRZ719271:HSA719271 HID719271:HIE719271 GYH719271:GYI719271 GOL719271:GOM719271 GEP719271:GEQ719271 FUT719271:FUU719271 FKX719271:FKY719271 FBB719271:FBC719271 ERF719271:ERG719271 EHJ719271:EHK719271 DXN719271:DXO719271 DNR719271:DNS719271 DDV719271:DDW719271 CTZ719271:CUA719271 CKD719271:CKE719271 CAH719271:CAI719271 BQL719271:BQM719271 BGP719271:BGQ719271 AWT719271:AWU719271 AMX719271:AMY719271 ADB719271:ADC719271 TF719271:TG719271 JJ719271:JK719271 WVV653735:WVW653735 WLZ653735:WMA653735 WCD653735:WCE653735 VSH653735:VSI653735 VIL653735:VIM653735 UYP653735:UYQ653735 UOT653735:UOU653735 UEX653735:UEY653735 TVB653735:TVC653735 TLF653735:TLG653735 TBJ653735:TBK653735 SRN653735:SRO653735 SHR653735:SHS653735 RXV653735:RXW653735 RNZ653735:ROA653735 RED653735:REE653735 QUH653735:QUI653735 QKL653735:QKM653735 QAP653735:QAQ653735 PQT653735:PQU653735 PGX653735:PGY653735 OXB653735:OXC653735 ONF653735:ONG653735 ODJ653735:ODK653735 NTN653735:NTO653735 NJR653735:NJS653735 MZV653735:MZW653735 MPZ653735:MQA653735 MGD653735:MGE653735 LWH653735:LWI653735 LML653735:LMM653735 LCP653735:LCQ653735 KST653735:KSU653735 KIX653735:KIY653735 JZB653735:JZC653735 JPF653735:JPG653735 JFJ653735:JFK653735 IVN653735:IVO653735 ILR653735:ILS653735 IBV653735:IBW653735 HRZ653735:HSA653735 HID653735:HIE653735 GYH653735:GYI653735 GOL653735:GOM653735 GEP653735:GEQ653735 FUT653735:FUU653735 FKX653735:FKY653735 FBB653735:FBC653735 ERF653735:ERG653735 EHJ653735:EHK653735 DXN653735:DXO653735 DNR653735:DNS653735 DDV653735:DDW653735 CTZ653735:CUA653735 CKD653735:CKE653735 CAH653735:CAI653735 BQL653735:BQM653735 BGP653735:BGQ653735 AWT653735:AWU653735 AMX653735:AMY653735 ADB653735:ADC653735 TF653735:TG653735 JJ653735:JK653735 WVV588199:WVW588199 WLZ588199:WMA588199 WCD588199:WCE588199 VSH588199:VSI588199 VIL588199:VIM588199 UYP588199:UYQ588199 UOT588199:UOU588199 UEX588199:UEY588199 TVB588199:TVC588199 TLF588199:TLG588199 TBJ588199:TBK588199 SRN588199:SRO588199 SHR588199:SHS588199 RXV588199:RXW588199 RNZ588199:ROA588199 RED588199:REE588199 QUH588199:QUI588199 QKL588199:QKM588199 QAP588199:QAQ588199 PQT588199:PQU588199 PGX588199:PGY588199 OXB588199:OXC588199 ONF588199:ONG588199 ODJ588199:ODK588199 NTN588199:NTO588199 NJR588199:NJS588199 MZV588199:MZW588199 MPZ588199:MQA588199 MGD588199:MGE588199 LWH588199:LWI588199 LML588199:LMM588199 LCP588199:LCQ588199 KST588199:KSU588199 KIX588199:KIY588199 JZB588199:JZC588199 JPF588199:JPG588199 JFJ588199:JFK588199 IVN588199:IVO588199 ILR588199:ILS588199 IBV588199:IBW588199 HRZ588199:HSA588199 HID588199:HIE588199 GYH588199:GYI588199 GOL588199:GOM588199 GEP588199:GEQ588199 FUT588199:FUU588199 FKX588199:FKY588199 FBB588199:FBC588199 ERF588199:ERG588199 EHJ588199:EHK588199 DXN588199:DXO588199 DNR588199:DNS588199 DDV588199:DDW588199 CTZ588199:CUA588199 CKD588199:CKE588199 CAH588199:CAI588199 BQL588199:BQM588199 BGP588199:BGQ588199 AWT588199:AWU588199 AMX588199:AMY588199 ADB588199:ADC588199 TF588199:TG588199 JJ588199:JK588199 WVV522663:WVW522663 WLZ522663:WMA522663 WCD522663:WCE522663 VSH522663:VSI522663 VIL522663:VIM522663 UYP522663:UYQ522663 UOT522663:UOU522663 UEX522663:UEY522663 TVB522663:TVC522663 TLF522663:TLG522663 TBJ522663:TBK522663 SRN522663:SRO522663 SHR522663:SHS522663 RXV522663:RXW522663 RNZ522663:ROA522663 RED522663:REE522663 QUH522663:QUI522663 QKL522663:QKM522663 QAP522663:QAQ522663 PQT522663:PQU522663 PGX522663:PGY522663 OXB522663:OXC522663 ONF522663:ONG522663 ODJ522663:ODK522663 NTN522663:NTO522663 NJR522663:NJS522663 MZV522663:MZW522663 MPZ522663:MQA522663 MGD522663:MGE522663 LWH522663:LWI522663 LML522663:LMM522663 LCP522663:LCQ522663 KST522663:KSU522663 KIX522663:KIY522663 JZB522663:JZC522663 JPF522663:JPG522663 JFJ522663:JFK522663 IVN522663:IVO522663 ILR522663:ILS522663 IBV522663:IBW522663 HRZ522663:HSA522663 HID522663:HIE522663 GYH522663:GYI522663 GOL522663:GOM522663 GEP522663:GEQ522663 FUT522663:FUU522663 FKX522663:FKY522663 FBB522663:FBC522663 ERF522663:ERG522663 EHJ522663:EHK522663 DXN522663:DXO522663 DNR522663:DNS522663 DDV522663:DDW522663 CTZ522663:CUA522663 CKD522663:CKE522663 CAH522663:CAI522663 BQL522663:BQM522663 BGP522663:BGQ522663 AWT522663:AWU522663 AMX522663:AMY522663 ADB522663:ADC522663 TF522663:TG522663 JJ522663:JK522663 WVV457127:WVW457127 WLZ457127:WMA457127 WCD457127:WCE457127 VSH457127:VSI457127 VIL457127:VIM457127 UYP457127:UYQ457127 UOT457127:UOU457127 UEX457127:UEY457127 TVB457127:TVC457127 TLF457127:TLG457127 TBJ457127:TBK457127 SRN457127:SRO457127 SHR457127:SHS457127 RXV457127:RXW457127 RNZ457127:ROA457127 RED457127:REE457127 QUH457127:QUI457127 QKL457127:QKM457127 QAP457127:QAQ457127 PQT457127:PQU457127 PGX457127:PGY457127 OXB457127:OXC457127 ONF457127:ONG457127 ODJ457127:ODK457127 NTN457127:NTO457127 NJR457127:NJS457127 MZV457127:MZW457127 MPZ457127:MQA457127 MGD457127:MGE457127 LWH457127:LWI457127 LML457127:LMM457127 LCP457127:LCQ457127 KST457127:KSU457127 KIX457127:KIY457127 JZB457127:JZC457127 JPF457127:JPG457127 JFJ457127:JFK457127 IVN457127:IVO457127 ILR457127:ILS457127 IBV457127:IBW457127 HRZ457127:HSA457127 HID457127:HIE457127 GYH457127:GYI457127 GOL457127:GOM457127 GEP457127:GEQ457127 FUT457127:FUU457127 FKX457127:FKY457127 FBB457127:FBC457127 ERF457127:ERG457127 EHJ457127:EHK457127 DXN457127:DXO457127 DNR457127:DNS457127 DDV457127:DDW457127 CTZ457127:CUA457127 CKD457127:CKE457127 CAH457127:CAI457127 BQL457127:BQM457127 BGP457127:BGQ457127 AWT457127:AWU457127 AMX457127:AMY457127 ADB457127:ADC457127 TF457127:TG457127 JJ457127:JK457127 WVV391591:WVW391591 WLZ391591:WMA391591 WCD391591:WCE391591 VSH391591:VSI391591 VIL391591:VIM391591 UYP391591:UYQ391591 UOT391591:UOU391591 UEX391591:UEY391591 TVB391591:TVC391591 TLF391591:TLG391591 TBJ391591:TBK391591 SRN391591:SRO391591 SHR391591:SHS391591 RXV391591:RXW391591 RNZ391591:ROA391591 RED391591:REE391591 QUH391591:QUI391591 QKL391591:QKM391591 QAP391591:QAQ391591 PQT391591:PQU391591 PGX391591:PGY391591 OXB391591:OXC391591 ONF391591:ONG391591 ODJ391591:ODK391591 NTN391591:NTO391591 NJR391591:NJS391591 MZV391591:MZW391591 MPZ391591:MQA391591 MGD391591:MGE391591 LWH391591:LWI391591 LML391591:LMM391591 LCP391591:LCQ391591 KST391591:KSU391591 KIX391591:KIY391591 JZB391591:JZC391591 JPF391591:JPG391591 JFJ391591:JFK391591 IVN391591:IVO391591 ILR391591:ILS391591 IBV391591:IBW391591 HRZ391591:HSA391591 HID391591:HIE391591 GYH391591:GYI391591 GOL391591:GOM391591 GEP391591:GEQ391591 FUT391591:FUU391591 FKX391591:FKY391591 FBB391591:FBC391591 ERF391591:ERG391591 EHJ391591:EHK391591 DXN391591:DXO391591 DNR391591:DNS391591 DDV391591:DDW391591 CTZ391591:CUA391591 CKD391591:CKE391591 CAH391591:CAI391591 BQL391591:BQM391591 BGP391591:BGQ391591 AWT391591:AWU391591 AMX391591:AMY391591 ADB391591:ADC391591 TF391591:TG391591 JJ391591:JK391591 WVV326055:WVW326055 WLZ326055:WMA326055 WCD326055:WCE326055 VSH326055:VSI326055 VIL326055:VIM326055 UYP326055:UYQ326055 UOT326055:UOU326055 UEX326055:UEY326055 TVB326055:TVC326055 TLF326055:TLG326055 TBJ326055:TBK326055 SRN326055:SRO326055 SHR326055:SHS326055 RXV326055:RXW326055 RNZ326055:ROA326055 RED326055:REE326055 QUH326055:QUI326055 QKL326055:QKM326055 QAP326055:QAQ326055 PQT326055:PQU326055 PGX326055:PGY326055 OXB326055:OXC326055 ONF326055:ONG326055 ODJ326055:ODK326055 NTN326055:NTO326055 NJR326055:NJS326055 MZV326055:MZW326055 MPZ326055:MQA326055 MGD326055:MGE326055 LWH326055:LWI326055 LML326055:LMM326055 LCP326055:LCQ326055 KST326055:KSU326055 KIX326055:KIY326055 JZB326055:JZC326055 JPF326055:JPG326055 JFJ326055:JFK326055 IVN326055:IVO326055 ILR326055:ILS326055 IBV326055:IBW326055 HRZ326055:HSA326055 HID326055:HIE326055 GYH326055:GYI326055 GOL326055:GOM326055 GEP326055:GEQ326055 FUT326055:FUU326055 FKX326055:FKY326055 FBB326055:FBC326055 ERF326055:ERG326055 EHJ326055:EHK326055 DXN326055:DXO326055 DNR326055:DNS326055 DDV326055:DDW326055 CTZ326055:CUA326055 CKD326055:CKE326055 CAH326055:CAI326055 BQL326055:BQM326055 BGP326055:BGQ326055 AWT326055:AWU326055 AMX326055:AMY326055 ADB326055:ADC326055 TF326055:TG326055 JJ326055:JK326055 WVV260519:WVW260519 WLZ260519:WMA260519 WCD260519:WCE260519 VSH260519:VSI260519 VIL260519:VIM260519 UYP260519:UYQ260519 UOT260519:UOU260519 UEX260519:UEY260519 TVB260519:TVC260519 TLF260519:TLG260519 TBJ260519:TBK260519 SRN260519:SRO260519 SHR260519:SHS260519 RXV260519:RXW260519 RNZ260519:ROA260519 RED260519:REE260519 QUH260519:QUI260519 QKL260519:QKM260519 QAP260519:QAQ260519 PQT260519:PQU260519 PGX260519:PGY260519 OXB260519:OXC260519 ONF260519:ONG260519 ODJ260519:ODK260519 NTN260519:NTO260519 NJR260519:NJS260519 MZV260519:MZW260519 MPZ260519:MQA260519 MGD260519:MGE260519 LWH260519:LWI260519 LML260519:LMM260519 LCP260519:LCQ260519 KST260519:KSU260519 KIX260519:KIY260519 JZB260519:JZC260519 JPF260519:JPG260519 JFJ260519:JFK260519 IVN260519:IVO260519 ILR260519:ILS260519 IBV260519:IBW260519 HRZ260519:HSA260519 HID260519:HIE260519 GYH260519:GYI260519 GOL260519:GOM260519 GEP260519:GEQ260519 FUT260519:FUU260519 FKX260519:FKY260519 FBB260519:FBC260519 ERF260519:ERG260519 EHJ260519:EHK260519 DXN260519:DXO260519 DNR260519:DNS260519 DDV260519:DDW260519 CTZ260519:CUA260519 CKD260519:CKE260519 CAH260519:CAI260519 BQL260519:BQM260519 BGP260519:BGQ260519 AWT260519:AWU260519 AMX260519:AMY260519 ADB260519:ADC260519 TF260519:TG260519 JJ260519:JK260519 WVV194983:WVW194983 WLZ194983:WMA194983 WCD194983:WCE194983 VSH194983:VSI194983 VIL194983:VIM194983 UYP194983:UYQ194983 UOT194983:UOU194983 UEX194983:UEY194983 TVB194983:TVC194983 TLF194983:TLG194983 TBJ194983:TBK194983 SRN194983:SRO194983 SHR194983:SHS194983 RXV194983:RXW194983 RNZ194983:ROA194983 RED194983:REE194983 QUH194983:QUI194983 QKL194983:QKM194983 QAP194983:QAQ194983 PQT194983:PQU194983 PGX194983:PGY194983 OXB194983:OXC194983 ONF194983:ONG194983 ODJ194983:ODK194983 NTN194983:NTO194983 NJR194983:NJS194983 MZV194983:MZW194983 MPZ194983:MQA194983 MGD194983:MGE194983 LWH194983:LWI194983 LML194983:LMM194983 LCP194983:LCQ194983 KST194983:KSU194983 KIX194983:KIY194983 JZB194983:JZC194983 JPF194983:JPG194983 JFJ194983:JFK194983 IVN194983:IVO194983 ILR194983:ILS194983 IBV194983:IBW194983 HRZ194983:HSA194983 HID194983:HIE194983 GYH194983:GYI194983 GOL194983:GOM194983 GEP194983:GEQ194983 FUT194983:FUU194983 FKX194983:FKY194983 FBB194983:FBC194983 ERF194983:ERG194983 EHJ194983:EHK194983 DXN194983:DXO194983 DNR194983:DNS194983 DDV194983:DDW194983 CTZ194983:CUA194983 CKD194983:CKE194983 CAH194983:CAI194983 BQL194983:BQM194983 BGP194983:BGQ194983 AWT194983:AWU194983 AMX194983:AMY194983 ADB194983:ADC194983 TF194983:TG194983 JJ194983:JK194983 WVV129447:WVW129447 WLZ129447:WMA129447 WCD129447:WCE129447 VSH129447:VSI129447 VIL129447:VIM129447 UYP129447:UYQ129447 UOT129447:UOU129447 UEX129447:UEY129447 TVB129447:TVC129447 TLF129447:TLG129447 TBJ129447:TBK129447 SRN129447:SRO129447 SHR129447:SHS129447 RXV129447:RXW129447 RNZ129447:ROA129447 RED129447:REE129447 QUH129447:QUI129447 QKL129447:QKM129447 QAP129447:QAQ129447 PQT129447:PQU129447 PGX129447:PGY129447 OXB129447:OXC129447 ONF129447:ONG129447 ODJ129447:ODK129447 NTN129447:NTO129447 NJR129447:NJS129447 MZV129447:MZW129447 MPZ129447:MQA129447 MGD129447:MGE129447 LWH129447:LWI129447 LML129447:LMM129447 LCP129447:LCQ129447 KST129447:KSU129447 KIX129447:KIY129447 JZB129447:JZC129447 JPF129447:JPG129447 JFJ129447:JFK129447 IVN129447:IVO129447 ILR129447:ILS129447 IBV129447:IBW129447 HRZ129447:HSA129447 HID129447:HIE129447 GYH129447:GYI129447 GOL129447:GOM129447 GEP129447:GEQ129447 FUT129447:FUU129447 FKX129447:FKY129447 FBB129447:FBC129447 ERF129447:ERG129447 EHJ129447:EHK129447 DXN129447:DXO129447 DNR129447:DNS129447 DDV129447:DDW129447 CTZ129447:CUA129447 CKD129447:CKE129447 CAH129447:CAI129447 BQL129447:BQM129447 BGP129447:BGQ129447 AWT129447:AWU129447 AMX129447:AMY129447 ADB129447:ADC129447 TF129447:TG129447 JJ129447:JK129447 WVV63911:WVW63911 WLZ63911:WMA63911 WCD63911:WCE63911 VSH63911:VSI63911 VIL63911:VIM63911 UYP63911:UYQ63911 UOT63911:UOU63911 UEX63911:UEY63911 TVB63911:TVC63911 TLF63911:TLG63911 TBJ63911:TBK63911 SRN63911:SRO63911 SHR63911:SHS63911 RXV63911:RXW63911 RNZ63911:ROA63911 RED63911:REE63911 QUH63911:QUI63911 QKL63911:QKM63911 QAP63911:QAQ63911 PQT63911:PQU63911 PGX63911:PGY63911 OXB63911:OXC63911 ONF63911:ONG63911 ODJ63911:ODK63911 NTN63911:NTO63911 NJR63911:NJS63911 MZV63911:MZW63911 MPZ63911:MQA63911 MGD63911:MGE63911 LWH63911:LWI63911 LML63911:LMM63911 LCP63911:LCQ63911 KST63911:KSU63911 KIX63911:KIY63911 JZB63911:JZC63911 JPF63911:JPG63911 JFJ63911:JFK63911 IVN63911:IVO63911 ILR63911:ILS63911 IBV63911:IBW63911 HRZ63911:HSA63911 HID63911:HIE63911 GYH63911:GYI63911 GOL63911:GOM63911 GEP63911:GEQ63911 FUT63911:FUU63911 FKX63911:FKY63911 FBB63911:FBC63911 ERF63911:ERG63911 EHJ63911:EHK63911 DXN63911:DXO63911 DNR63911:DNS63911 DDV63911:DDW63911 CTZ63911:CUA63911 CKD63911:CKE63911 CAH63911:CAI63911 BQL63911:BQM63911 BGP63911:BGQ63911 AWT63911:AWU63911 AMX63911:AMY63911 ADB63911:ADC63911 TF63911:TG63911 JJ63911:JK63911 WVV47:WVW47 WLZ47:WMA47 WCD47:WCE47 VSH47:VSI47 VIL47:VIM47 UYP47:UYQ47 UOT47:UOU47 UEX47:UEY47 TVB47:TVC47 TLF47:TLG47 TBJ47:TBK47 SRN47:SRO47 SHR47:SHS47 RXV47:RXW47 RNZ47:ROA47 RED47:REE47 QUH47:QUI47 QKL47:QKM47 QAP47:QAQ47 PQT47:PQU47 PGX47:PGY47 OXB47:OXC47 ONF47:ONG47 ODJ47:ODK47 NTN47:NTO47 NJR47:NJS47 MZV47:MZW47 MPZ47:MQA47 MGD47:MGE47 LWH47:LWI47 LML47:LMM47 LCP47:LCQ47 KST47:KSU47 KIX47:KIY47 JZB47:JZC47 JPF47:JPG47 JFJ47:JFK47 IVN47:IVO47 ILR47:ILS47 IBV47:IBW47 HRZ47:HSA47 HID47:HIE47 GYH47:GYI47 GOL47:GOM47 GEP47:GEQ47 FUT47:FUU47 FKX47:FKY47 FBB47:FBC47 ERF47:ERG47 EHJ47:EHK47 DXN47:DXO47 DNR47:DNS47 DDV47:DDW47 CTZ47:CUA47 CKD47:CKE47 CAH47:CAI47 BQL47:BQM47 BGP47:BGQ47 AWT47:AWU47 AMX47:AMY47 ADB47:ADC47 TF47:TG47 JJ47:JK47 N47:O47 WVV981429:WVW981429 WLZ981429:WMA981429 WCD981429:WCE981429 VSH981429:VSI981429 VIL981429:VIM981429 UYP981429:UYQ981429 UOT981429:UOU981429 UEX981429:UEY981429 TVB981429:TVC981429 TLF981429:TLG981429 TBJ981429:TBK981429 SRN981429:SRO981429 SHR981429:SHS981429 RXV981429:RXW981429 RNZ981429:ROA981429 RED981429:REE981429 QUH981429:QUI981429 QKL981429:QKM981429 QAP981429:QAQ981429 PQT981429:PQU981429 PGX981429:PGY981429 OXB981429:OXC981429 ONF981429:ONG981429 ODJ981429:ODK981429 NTN981429:NTO981429 NJR981429:NJS981429 MZV981429:MZW981429 MPZ981429:MQA981429 MGD981429:MGE981429 LWH981429:LWI981429 LML981429:LMM981429 LCP981429:LCQ981429 KST981429:KSU981429 KIX981429:KIY981429 JZB981429:JZC981429 JPF981429:JPG981429 JFJ981429:JFK981429 IVN981429:IVO981429 ILR981429:ILS981429 IBV981429:IBW981429 HRZ981429:HSA981429 HID981429:HIE981429 GYH981429:GYI981429 GOL981429:GOM981429 GEP981429:GEQ981429 FUT981429:FUU981429 FKX981429:FKY981429 FBB981429:FBC981429 ERF981429:ERG981429 EHJ981429:EHK981429 DXN981429:DXO981429 DNR981429:DNS981429 DDV981429:DDW981429 CTZ981429:CUA981429 CKD981429:CKE981429 CAH981429:CAI981429 BQL981429:BQM981429 BGP981429:BGQ981429 AWT981429:AWU981429 AMX981429:AMY981429 ADB981429:ADC981429 TF981429:TG981429 JJ981429:JK981429 WVV915893:WVW915893 WLZ915893:WMA915893 WCD915893:WCE915893 VSH915893:VSI915893 VIL915893:VIM915893 UYP915893:UYQ915893 UOT915893:UOU915893 UEX915893:UEY915893 TVB915893:TVC915893 TLF915893:TLG915893 TBJ915893:TBK915893 SRN915893:SRO915893 SHR915893:SHS915893 RXV915893:RXW915893 RNZ915893:ROA915893 RED915893:REE915893 QUH915893:QUI915893 QKL915893:QKM915893 QAP915893:QAQ915893 PQT915893:PQU915893 PGX915893:PGY915893 OXB915893:OXC915893 ONF915893:ONG915893 ODJ915893:ODK915893 NTN915893:NTO915893 NJR915893:NJS915893 MZV915893:MZW915893 MPZ915893:MQA915893 MGD915893:MGE915893 LWH915893:LWI915893 LML915893:LMM915893 LCP915893:LCQ915893 KST915893:KSU915893 KIX915893:KIY915893 JZB915893:JZC915893 JPF915893:JPG915893 JFJ915893:JFK915893 IVN915893:IVO915893 ILR915893:ILS915893 IBV915893:IBW915893 HRZ915893:HSA915893 HID915893:HIE915893 GYH915893:GYI915893 GOL915893:GOM915893 GEP915893:GEQ915893 FUT915893:FUU915893 FKX915893:FKY915893 FBB915893:FBC915893 ERF915893:ERG915893 EHJ915893:EHK915893 DXN915893:DXO915893 DNR915893:DNS915893 DDV915893:DDW915893 CTZ915893:CUA915893 CKD915893:CKE915893 CAH915893:CAI915893 BQL915893:BQM915893 BGP915893:BGQ915893 AWT915893:AWU915893 AMX915893:AMY915893 ADB915893:ADC915893 TF915893:TG915893 JJ915893:JK915893 WVV850357:WVW850357 WLZ850357:WMA850357 WCD850357:WCE850357 VSH850357:VSI850357 VIL850357:VIM850357 UYP850357:UYQ850357 UOT850357:UOU850357 UEX850357:UEY850357 TVB850357:TVC850357 TLF850357:TLG850357 TBJ850357:TBK850357 SRN850357:SRO850357 SHR850357:SHS850357 RXV850357:RXW850357 RNZ850357:ROA850357 RED850357:REE850357 QUH850357:QUI850357 QKL850357:QKM850357 QAP850357:QAQ850357 PQT850357:PQU850357 PGX850357:PGY850357 OXB850357:OXC850357 ONF850357:ONG850357 ODJ850357:ODK850357 NTN850357:NTO850357 NJR850357:NJS850357 MZV850357:MZW850357 MPZ850357:MQA850357 MGD850357:MGE850357 LWH850357:LWI850357 LML850357:LMM850357 LCP850357:LCQ850357 KST850357:KSU850357 KIX850357:KIY850357 JZB850357:JZC850357 JPF850357:JPG850357 JFJ850357:JFK850357 IVN850357:IVO850357 ILR850357:ILS850357 IBV850357:IBW850357 HRZ850357:HSA850357 HID850357:HIE850357 GYH850357:GYI850357 GOL850357:GOM850357 GEP850357:GEQ850357 FUT850357:FUU850357 FKX850357:FKY850357 FBB850357:FBC850357 ERF850357:ERG850357 EHJ850357:EHK850357 DXN850357:DXO850357 DNR850357:DNS850357 DDV850357:DDW850357 CTZ850357:CUA850357 CKD850357:CKE850357 CAH850357:CAI850357 BQL850357:BQM850357 BGP850357:BGQ850357 AWT850357:AWU850357 AMX850357:AMY850357 ADB850357:ADC850357 TF850357:TG850357 JJ850357:JK850357 WVV784821:WVW784821 WLZ784821:WMA784821 WCD784821:WCE784821 VSH784821:VSI784821 VIL784821:VIM784821 UYP784821:UYQ784821 UOT784821:UOU784821 UEX784821:UEY784821 TVB784821:TVC784821 TLF784821:TLG784821 TBJ784821:TBK784821 SRN784821:SRO784821 SHR784821:SHS784821 RXV784821:RXW784821 RNZ784821:ROA784821 RED784821:REE784821 QUH784821:QUI784821 QKL784821:QKM784821 QAP784821:QAQ784821 PQT784821:PQU784821 PGX784821:PGY784821 OXB784821:OXC784821 ONF784821:ONG784821 ODJ784821:ODK784821 NTN784821:NTO784821 NJR784821:NJS784821 MZV784821:MZW784821 MPZ784821:MQA784821 MGD784821:MGE784821 LWH784821:LWI784821 LML784821:LMM784821 LCP784821:LCQ784821 KST784821:KSU784821 KIX784821:KIY784821 JZB784821:JZC784821 JPF784821:JPG784821 JFJ784821:JFK784821 IVN784821:IVO784821 ILR784821:ILS784821 IBV784821:IBW784821 HRZ784821:HSA784821 HID784821:HIE784821 GYH784821:GYI784821 GOL784821:GOM784821 GEP784821:GEQ784821 FUT784821:FUU784821 FKX784821:FKY784821 FBB784821:FBC784821 ERF784821:ERG784821 EHJ784821:EHK784821 DXN784821:DXO784821 DNR784821:DNS784821 DDV784821:DDW784821 CTZ784821:CUA784821 CKD784821:CKE784821 CAH784821:CAI784821 BQL784821:BQM784821 BGP784821:BGQ784821 AWT784821:AWU784821 AMX784821:AMY784821 ADB784821:ADC784821 TF784821:TG784821 JJ784821:JK784821 WVV719285:WVW719285 WLZ719285:WMA719285 WCD719285:WCE719285 VSH719285:VSI719285 VIL719285:VIM719285 UYP719285:UYQ719285 UOT719285:UOU719285 UEX719285:UEY719285 TVB719285:TVC719285 TLF719285:TLG719285 TBJ719285:TBK719285 SRN719285:SRO719285 SHR719285:SHS719285 RXV719285:RXW719285 RNZ719285:ROA719285 RED719285:REE719285 QUH719285:QUI719285 QKL719285:QKM719285 QAP719285:QAQ719285 PQT719285:PQU719285 PGX719285:PGY719285 OXB719285:OXC719285 ONF719285:ONG719285 ODJ719285:ODK719285 NTN719285:NTO719285 NJR719285:NJS719285 MZV719285:MZW719285 MPZ719285:MQA719285 MGD719285:MGE719285 LWH719285:LWI719285 LML719285:LMM719285 LCP719285:LCQ719285 KST719285:KSU719285 KIX719285:KIY719285 JZB719285:JZC719285 JPF719285:JPG719285 JFJ719285:JFK719285 IVN719285:IVO719285 ILR719285:ILS719285 IBV719285:IBW719285 HRZ719285:HSA719285 HID719285:HIE719285 GYH719285:GYI719285 GOL719285:GOM719285 GEP719285:GEQ719285 FUT719285:FUU719285 FKX719285:FKY719285 FBB719285:FBC719285 ERF719285:ERG719285 EHJ719285:EHK719285 DXN719285:DXO719285 DNR719285:DNS719285 DDV719285:DDW719285 CTZ719285:CUA719285 CKD719285:CKE719285 CAH719285:CAI719285 BQL719285:BQM719285 BGP719285:BGQ719285 AWT719285:AWU719285 AMX719285:AMY719285 ADB719285:ADC719285 TF719285:TG719285 JJ719285:JK719285 WVV653749:WVW653749 WLZ653749:WMA653749 WCD653749:WCE653749 VSH653749:VSI653749 VIL653749:VIM653749 UYP653749:UYQ653749 UOT653749:UOU653749 UEX653749:UEY653749 TVB653749:TVC653749 TLF653749:TLG653749 TBJ653749:TBK653749 SRN653749:SRO653749 SHR653749:SHS653749 RXV653749:RXW653749 RNZ653749:ROA653749 RED653749:REE653749 QUH653749:QUI653749 QKL653749:QKM653749 QAP653749:QAQ653749 PQT653749:PQU653749 PGX653749:PGY653749 OXB653749:OXC653749 ONF653749:ONG653749 ODJ653749:ODK653749 NTN653749:NTO653749 NJR653749:NJS653749 MZV653749:MZW653749 MPZ653749:MQA653749 MGD653749:MGE653749 LWH653749:LWI653749 LML653749:LMM653749 LCP653749:LCQ653749 KST653749:KSU653749 KIX653749:KIY653749 JZB653749:JZC653749 JPF653749:JPG653749 JFJ653749:JFK653749 IVN653749:IVO653749 ILR653749:ILS653749 IBV653749:IBW653749 HRZ653749:HSA653749 HID653749:HIE653749 GYH653749:GYI653749 GOL653749:GOM653749 GEP653749:GEQ653749 FUT653749:FUU653749 FKX653749:FKY653749 FBB653749:FBC653749 ERF653749:ERG653749 EHJ653749:EHK653749 DXN653749:DXO653749 DNR653749:DNS653749 DDV653749:DDW653749 CTZ653749:CUA653749 CKD653749:CKE653749 CAH653749:CAI653749 BQL653749:BQM653749 BGP653749:BGQ653749 AWT653749:AWU653749 AMX653749:AMY653749 ADB653749:ADC653749 TF653749:TG653749 JJ653749:JK653749 WVV588213:WVW588213 WLZ588213:WMA588213 WCD588213:WCE588213 VSH588213:VSI588213 VIL588213:VIM588213 UYP588213:UYQ588213 UOT588213:UOU588213 UEX588213:UEY588213 TVB588213:TVC588213 TLF588213:TLG588213 TBJ588213:TBK588213 SRN588213:SRO588213 SHR588213:SHS588213 RXV588213:RXW588213 RNZ588213:ROA588213 RED588213:REE588213 QUH588213:QUI588213 QKL588213:QKM588213 QAP588213:QAQ588213 PQT588213:PQU588213 PGX588213:PGY588213 OXB588213:OXC588213 ONF588213:ONG588213 ODJ588213:ODK588213 NTN588213:NTO588213 NJR588213:NJS588213 MZV588213:MZW588213 MPZ588213:MQA588213 MGD588213:MGE588213 LWH588213:LWI588213 LML588213:LMM588213 LCP588213:LCQ588213 KST588213:KSU588213 KIX588213:KIY588213 JZB588213:JZC588213 JPF588213:JPG588213 JFJ588213:JFK588213 IVN588213:IVO588213 ILR588213:ILS588213 IBV588213:IBW588213 HRZ588213:HSA588213 HID588213:HIE588213 GYH588213:GYI588213 GOL588213:GOM588213 GEP588213:GEQ588213 FUT588213:FUU588213 FKX588213:FKY588213 FBB588213:FBC588213 ERF588213:ERG588213 EHJ588213:EHK588213 DXN588213:DXO588213 DNR588213:DNS588213 DDV588213:DDW588213 CTZ588213:CUA588213 CKD588213:CKE588213 CAH588213:CAI588213 BQL588213:BQM588213 BGP588213:BGQ588213 AWT588213:AWU588213 AMX588213:AMY588213 ADB588213:ADC588213 TF588213:TG588213 JJ588213:JK588213 WVV522677:WVW522677 WLZ522677:WMA522677 WCD522677:WCE522677 VSH522677:VSI522677 VIL522677:VIM522677 UYP522677:UYQ522677 UOT522677:UOU522677 UEX522677:UEY522677 TVB522677:TVC522677 TLF522677:TLG522677 TBJ522677:TBK522677 SRN522677:SRO522677 SHR522677:SHS522677 RXV522677:RXW522677 RNZ522677:ROA522677 RED522677:REE522677 QUH522677:QUI522677 QKL522677:QKM522677 QAP522677:QAQ522677 PQT522677:PQU522677 PGX522677:PGY522677 OXB522677:OXC522677 ONF522677:ONG522677 ODJ522677:ODK522677 NTN522677:NTO522677 NJR522677:NJS522677 MZV522677:MZW522677 MPZ522677:MQA522677 MGD522677:MGE522677 LWH522677:LWI522677 LML522677:LMM522677 LCP522677:LCQ522677 KST522677:KSU522677 KIX522677:KIY522677 JZB522677:JZC522677 JPF522677:JPG522677 JFJ522677:JFK522677 IVN522677:IVO522677 ILR522677:ILS522677 IBV522677:IBW522677 HRZ522677:HSA522677 HID522677:HIE522677 GYH522677:GYI522677 GOL522677:GOM522677 GEP522677:GEQ522677 FUT522677:FUU522677 FKX522677:FKY522677 FBB522677:FBC522677 ERF522677:ERG522677 EHJ522677:EHK522677 DXN522677:DXO522677 DNR522677:DNS522677 DDV522677:DDW522677 CTZ522677:CUA522677 CKD522677:CKE522677 CAH522677:CAI522677 BQL522677:BQM522677 BGP522677:BGQ522677 AWT522677:AWU522677 AMX522677:AMY522677 ADB522677:ADC522677 TF522677:TG522677 JJ522677:JK522677 WVV457141:WVW457141 WLZ457141:WMA457141 WCD457141:WCE457141 VSH457141:VSI457141 VIL457141:VIM457141 UYP457141:UYQ457141 UOT457141:UOU457141 UEX457141:UEY457141 TVB457141:TVC457141 TLF457141:TLG457141 TBJ457141:TBK457141 SRN457141:SRO457141 SHR457141:SHS457141 RXV457141:RXW457141 RNZ457141:ROA457141 RED457141:REE457141 QUH457141:QUI457141 QKL457141:QKM457141 QAP457141:QAQ457141 PQT457141:PQU457141 PGX457141:PGY457141 OXB457141:OXC457141 ONF457141:ONG457141 ODJ457141:ODK457141 NTN457141:NTO457141 NJR457141:NJS457141 MZV457141:MZW457141 MPZ457141:MQA457141 MGD457141:MGE457141 LWH457141:LWI457141 LML457141:LMM457141 LCP457141:LCQ457141 KST457141:KSU457141 KIX457141:KIY457141 JZB457141:JZC457141 JPF457141:JPG457141 JFJ457141:JFK457141 IVN457141:IVO457141 ILR457141:ILS457141 IBV457141:IBW457141 HRZ457141:HSA457141 HID457141:HIE457141 GYH457141:GYI457141 GOL457141:GOM457141 GEP457141:GEQ457141 FUT457141:FUU457141 FKX457141:FKY457141 FBB457141:FBC457141 ERF457141:ERG457141 EHJ457141:EHK457141 DXN457141:DXO457141 DNR457141:DNS457141 DDV457141:DDW457141 CTZ457141:CUA457141 CKD457141:CKE457141 CAH457141:CAI457141 BQL457141:BQM457141 BGP457141:BGQ457141 AWT457141:AWU457141 AMX457141:AMY457141 ADB457141:ADC457141 TF457141:TG457141 JJ457141:JK457141 WVV391605:WVW391605 WLZ391605:WMA391605 WCD391605:WCE391605 VSH391605:VSI391605 VIL391605:VIM391605 UYP391605:UYQ391605 UOT391605:UOU391605 UEX391605:UEY391605 TVB391605:TVC391605 TLF391605:TLG391605 TBJ391605:TBK391605 SRN391605:SRO391605 SHR391605:SHS391605 RXV391605:RXW391605 RNZ391605:ROA391605 RED391605:REE391605 QUH391605:QUI391605 QKL391605:QKM391605 QAP391605:QAQ391605 PQT391605:PQU391605 PGX391605:PGY391605 OXB391605:OXC391605 ONF391605:ONG391605 ODJ391605:ODK391605 NTN391605:NTO391605 NJR391605:NJS391605 MZV391605:MZW391605 MPZ391605:MQA391605 MGD391605:MGE391605 LWH391605:LWI391605 LML391605:LMM391605 LCP391605:LCQ391605 KST391605:KSU391605 KIX391605:KIY391605 JZB391605:JZC391605 JPF391605:JPG391605 JFJ391605:JFK391605 IVN391605:IVO391605 ILR391605:ILS391605 IBV391605:IBW391605 HRZ391605:HSA391605 HID391605:HIE391605 GYH391605:GYI391605 GOL391605:GOM391605 GEP391605:GEQ391605 FUT391605:FUU391605 FKX391605:FKY391605 FBB391605:FBC391605 ERF391605:ERG391605 EHJ391605:EHK391605 DXN391605:DXO391605 DNR391605:DNS391605 DDV391605:DDW391605 CTZ391605:CUA391605 CKD391605:CKE391605 CAH391605:CAI391605 BQL391605:BQM391605 BGP391605:BGQ391605 AWT391605:AWU391605 AMX391605:AMY391605 ADB391605:ADC391605 TF391605:TG391605 JJ391605:JK391605 WVV326069:WVW326069 WLZ326069:WMA326069 WCD326069:WCE326069 VSH326069:VSI326069 VIL326069:VIM326069 UYP326069:UYQ326069 UOT326069:UOU326069 UEX326069:UEY326069 TVB326069:TVC326069 TLF326069:TLG326069 TBJ326069:TBK326069 SRN326069:SRO326069 SHR326069:SHS326069 RXV326069:RXW326069 RNZ326069:ROA326069 RED326069:REE326069 QUH326069:QUI326069 QKL326069:QKM326069 QAP326069:QAQ326069 PQT326069:PQU326069 PGX326069:PGY326069 OXB326069:OXC326069 ONF326069:ONG326069 ODJ326069:ODK326069 NTN326069:NTO326069 NJR326069:NJS326069 MZV326069:MZW326069 MPZ326069:MQA326069 MGD326069:MGE326069 LWH326069:LWI326069 LML326069:LMM326069 LCP326069:LCQ326069 KST326069:KSU326069 KIX326069:KIY326069 JZB326069:JZC326069 JPF326069:JPG326069 JFJ326069:JFK326069 IVN326069:IVO326069 ILR326069:ILS326069 IBV326069:IBW326069 HRZ326069:HSA326069 HID326069:HIE326069 GYH326069:GYI326069 GOL326069:GOM326069 GEP326069:GEQ326069 FUT326069:FUU326069 FKX326069:FKY326069 FBB326069:FBC326069 ERF326069:ERG326069 EHJ326069:EHK326069 DXN326069:DXO326069 DNR326069:DNS326069 DDV326069:DDW326069 CTZ326069:CUA326069 CKD326069:CKE326069 CAH326069:CAI326069 BQL326069:BQM326069 BGP326069:BGQ326069 AWT326069:AWU326069 AMX326069:AMY326069 ADB326069:ADC326069 TF326069:TG326069 JJ326069:JK326069 WVV260533:WVW260533 WLZ260533:WMA260533 WCD260533:WCE260533 VSH260533:VSI260533 VIL260533:VIM260533 UYP260533:UYQ260533 UOT260533:UOU260533 UEX260533:UEY260533 TVB260533:TVC260533 TLF260533:TLG260533 TBJ260533:TBK260533 SRN260533:SRO260533 SHR260533:SHS260533 RXV260533:RXW260533 RNZ260533:ROA260533 RED260533:REE260533 QUH260533:QUI260533 QKL260533:QKM260533 QAP260533:QAQ260533 PQT260533:PQU260533 PGX260533:PGY260533 OXB260533:OXC260533 ONF260533:ONG260533 ODJ260533:ODK260533 NTN260533:NTO260533 NJR260533:NJS260533 MZV260533:MZW260533 MPZ260533:MQA260533 MGD260533:MGE260533 LWH260533:LWI260533 LML260533:LMM260533 LCP260533:LCQ260533 KST260533:KSU260533 KIX260533:KIY260533 JZB260533:JZC260533 JPF260533:JPG260533 JFJ260533:JFK260533 IVN260533:IVO260533 ILR260533:ILS260533 IBV260533:IBW260533 HRZ260533:HSA260533 HID260533:HIE260533 GYH260533:GYI260533 GOL260533:GOM260533 GEP260533:GEQ260533 FUT260533:FUU260533 FKX260533:FKY260533 FBB260533:FBC260533 ERF260533:ERG260533 EHJ260533:EHK260533 DXN260533:DXO260533 DNR260533:DNS260533 DDV260533:DDW260533 CTZ260533:CUA260533 CKD260533:CKE260533 CAH260533:CAI260533 BQL260533:BQM260533 BGP260533:BGQ260533 AWT260533:AWU260533 AMX260533:AMY260533 ADB260533:ADC260533 TF260533:TG260533 JJ260533:JK260533 WVV194997:WVW194997 WLZ194997:WMA194997 WCD194997:WCE194997 VSH194997:VSI194997 VIL194997:VIM194997 UYP194997:UYQ194997 UOT194997:UOU194997 UEX194997:UEY194997 TVB194997:TVC194997 TLF194997:TLG194997 TBJ194997:TBK194997 SRN194997:SRO194997 SHR194997:SHS194997 RXV194997:RXW194997 RNZ194997:ROA194997 RED194997:REE194997 QUH194997:QUI194997 QKL194997:QKM194997 QAP194997:QAQ194997 PQT194997:PQU194997 PGX194997:PGY194997 OXB194997:OXC194997 ONF194997:ONG194997 ODJ194997:ODK194997 NTN194997:NTO194997 NJR194997:NJS194997 MZV194997:MZW194997 MPZ194997:MQA194997 MGD194997:MGE194997 LWH194997:LWI194997 LML194997:LMM194997 LCP194997:LCQ194997 KST194997:KSU194997 KIX194997:KIY194997 JZB194997:JZC194997 JPF194997:JPG194997 JFJ194997:JFK194997 IVN194997:IVO194997 ILR194997:ILS194997 IBV194997:IBW194997 HRZ194997:HSA194997 HID194997:HIE194997 GYH194997:GYI194997 GOL194997:GOM194997 GEP194997:GEQ194997 FUT194997:FUU194997 FKX194997:FKY194997 FBB194997:FBC194997 ERF194997:ERG194997 EHJ194997:EHK194997 DXN194997:DXO194997 DNR194997:DNS194997 DDV194997:DDW194997 CTZ194997:CUA194997 CKD194997:CKE194997 CAH194997:CAI194997 BQL194997:BQM194997 BGP194997:BGQ194997 AWT194997:AWU194997 AMX194997:AMY194997 ADB194997:ADC194997 TF194997:TG194997 JJ194997:JK194997 WVV129461:WVW129461 WLZ129461:WMA129461 WCD129461:WCE129461 VSH129461:VSI129461 VIL129461:VIM129461 UYP129461:UYQ129461 UOT129461:UOU129461 UEX129461:UEY129461 TVB129461:TVC129461 TLF129461:TLG129461 TBJ129461:TBK129461 SRN129461:SRO129461 SHR129461:SHS129461 RXV129461:RXW129461 RNZ129461:ROA129461 RED129461:REE129461 QUH129461:QUI129461 QKL129461:QKM129461 QAP129461:QAQ129461 PQT129461:PQU129461 PGX129461:PGY129461 OXB129461:OXC129461 ONF129461:ONG129461 ODJ129461:ODK129461 NTN129461:NTO129461 NJR129461:NJS129461 MZV129461:MZW129461 MPZ129461:MQA129461 MGD129461:MGE129461 LWH129461:LWI129461 LML129461:LMM129461 LCP129461:LCQ129461 KST129461:KSU129461 KIX129461:KIY129461 JZB129461:JZC129461 JPF129461:JPG129461 JFJ129461:JFK129461 IVN129461:IVO129461 ILR129461:ILS129461 IBV129461:IBW129461 HRZ129461:HSA129461 HID129461:HIE129461 GYH129461:GYI129461 GOL129461:GOM129461 GEP129461:GEQ129461 FUT129461:FUU129461 FKX129461:FKY129461 FBB129461:FBC129461 ERF129461:ERG129461 EHJ129461:EHK129461 DXN129461:DXO129461 DNR129461:DNS129461 DDV129461:DDW129461 CTZ129461:CUA129461 CKD129461:CKE129461 CAH129461:CAI129461 BQL129461:BQM129461 BGP129461:BGQ129461 AWT129461:AWU129461 AMX129461:AMY129461 ADB129461:ADC129461 TF129461:TG129461 JJ129461:JK129461 WVV63925:WVW63925 WLZ63925:WMA63925 WCD63925:WCE63925 VSH63925:VSI63925 VIL63925:VIM63925 UYP63925:UYQ63925 UOT63925:UOU63925 UEX63925:UEY63925 TVB63925:TVC63925 TLF63925:TLG63925 TBJ63925:TBK63925 SRN63925:SRO63925 SHR63925:SHS63925 RXV63925:RXW63925 RNZ63925:ROA63925 RED63925:REE63925 QUH63925:QUI63925 QKL63925:QKM63925 QAP63925:QAQ63925 PQT63925:PQU63925 PGX63925:PGY63925 OXB63925:OXC63925 ONF63925:ONG63925 ODJ63925:ODK63925 NTN63925:NTO63925 NJR63925:NJS63925 MZV63925:MZW63925 MPZ63925:MQA63925 MGD63925:MGE63925 LWH63925:LWI63925 LML63925:LMM63925 LCP63925:LCQ63925 KST63925:KSU63925 KIX63925:KIY63925 JZB63925:JZC63925 JPF63925:JPG63925 JFJ63925:JFK63925 IVN63925:IVO63925 ILR63925:ILS63925 IBV63925:IBW63925 HRZ63925:HSA63925 HID63925:HIE63925 GYH63925:GYI63925 GOL63925:GOM63925 GEP63925:GEQ63925 FUT63925:FUU63925 FKX63925:FKY63925 FBB63925:FBC63925 ERF63925:ERG63925 EHJ63925:EHK63925 DXN63925:DXO63925 DNR63925:DNS63925 DDV63925:DDW63925 CTZ63925:CUA63925 CKD63925:CKE63925 CAH63925:CAI63925 BQL63925:BQM63925 BGP63925:BGQ63925 AWT63925:AWU63925 AMX63925:AMY63925 ADB63925:ADC63925 TF63925:TG63925 JJ63925:JK63925 WVV981431:WVW981431 WLZ981431:WMA981431 WCD981431:WCE981431 VSH981431:VSI981431 VIL981431:VIM981431 UYP981431:UYQ981431 UOT981431:UOU981431 UEX981431:UEY981431 TVB981431:TVC981431 TLF981431:TLG981431 TBJ981431:TBK981431 SRN981431:SRO981431 SHR981431:SHS981431 RXV981431:RXW981431 RNZ981431:ROA981431 RED981431:REE981431 QUH981431:QUI981431 QKL981431:QKM981431 QAP981431:QAQ981431 PQT981431:PQU981431 PGX981431:PGY981431 OXB981431:OXC981431 ONF981431:ONG981431 ODJ981431:ODK981431 NTN981431:NTO981431 NJR981431:NJS981431 MZV981431:MZW981431 MPZ981431:MQA981431 MGD981431:MGE981431 LWH981431:LWI981431 LML981431:LMM981431 LCP981431:LCQ981431 KST981431:KSU981431 KIX981431:KIY981431 JZB981431:JZC981431 JPF981431:JPG981431 JFJ981431:JFK981431 IVN981431:IVO981431 ILR981431:ILS981431 IBV981431:IBW981431 HRZ981431:HSA981431 HID981431:HIE981431 GYH981431:GYI981431 GOL981431:GOM981431 GEP981431:GEQ981431 FUT981431:FUU981431 FKX981431:FKY981431 FBB981431:FBC981431 ERF981431:ERG981431 EHJ981431:EHK981431 DXN981431:DXO981431 DNR981431:DNS981431 DDV981431:DDW981431 CTZ981431:CUA981431 CKD981431:CKE981431 CAH981431:CAI981431 BQL981431:BQM981431 BGP981431:BGQ981431 AWT981431:AWU981431 AMX981431:AMY981431 ADB981431:ADC981431 TF981431:TG981431 JJ981431:JK981431 WVV915895:WVW915895 WLZ915895:WMA915895 WCD915895:WCE915895 VSH915895:VSI915895 VIL915895:VIM915895 UYP915895:UYQ915895 UOT915895:UOU915895 UEX915895:UEY915895 TVB915895:TVC915895 TLF915895:TLG915895 TBJ915895:TBK915895 SRN915895:SRO915895 SHR915895:SHS915895 RXV915895:RXW915895 RNZ915895:ROA915895 RED915895:REE915895 QUH915895:QUI915895 QKL915895:QKM915895 QAP915895:QAQ915895 PQT915895:PQU915895 PGX915895:PGY915895 OXB915895:OXC915895 ONF915895:ONG915895 ODJ915895:ODK915895 NTN915895:NTO915895 NJR915895:NJS915895 MZV915895:MZW915895 MPZ915895:MQA915895 MGD915895:MGE915895 LWH915895:LWI915895 LML915895:LMM915895 LCP915895:LCQ915895 KST915895:KSU915895 KIX915895:KIY915895 JZB915895:JZC915895 JPF915895:JPG915895 JFJ915895:JFK915895 IVN915895:IVO915895 ILR915895:ILS915895 IBV915895:IBW915895 HRZ915895:HSA915895 HID915895:HIE915895 GYH915895:GYI915895 GOL915895:GOM915895 GEP915895:GEQ915895 FUT915895:FUU915895 FKX915895:FKY915895 FBB915895:FBC915895 ERF915895:ERG915895 EHJ915895:EHK915895 DXN915895:DXO915895 DNR915895:DNS915895 DDV915895:DDW915895 CTZ915895:CUA915895 CKD915895:CKE915895 CAH915895:CAI915895 BQL915895:BQM915895 BGP915895:BGQ915895 AWT915895:AWU915895 AMX915895:AMY915895 ADB915895:ADC915895 TF915895:TG915895 JJ915895:JK915895 WVV850359:WVW850359 WLZ850359:WMA850359 WCD850359:WCE850359 VSH850359:VSI850359 VIL850359:VIM850359 UYP850359:UYQ850359 UOT850359:UOU850359 UEX850359:UEY850359 TVB850359:TVC850359 TLF850359:TLG850359 TBJ850359:TBK850359 SRN850359:SRO850359 SHR850359:SHS850359 RXV850359:RXW850359 RNZ850359:ROA850359 RED850359:REE850359 QUH850359:QUI850359 QKL850359:QKM850359 QAP850359:QAQ850359 PQT850359:PQU850359 PGX850359:PGY850359 OXB850359:OXC850359 ONF850359:ONG850359 ODJ850359:ODK850359 NTN850359:NTO850359 NJR850359:NJS850359 MZV850359:MZW850359 MPZ850359:MQA850359 MGD850359:MGE850359 LWH850359:LWI850359 LML850359:LMM850359 LCP850359:LCQ850359 KST850359:KSU850359 KIX850359:KIY850359 JZB850359:JZC850359 JPF850359:JPG850359 JFJ850359:JFK850359 IVN850359:IVO850359 ILR850359:ILS850359 IBV850359:IBW850359 HRZ850359:HSA850359 HID850359:HIE850359 GYH850359:GYI850359 GOL850359:GOM850359 GEP850359:GEQ850359 FUT850359:FUU850359 FKX850359:FKY850359 FBB850359:FBC850359 ERF850359:ERG850359 EHJ850359:EHK850359 DXN850359:DXO850359 DNR850359:DNS850359 DDV850359:DDW850359 CTZ850359:CUA850359 CKD850359:CKE850359 CAH850359:CAI850359 BQL850359:BQM850359 BGP850359:BGQ850359 AWT850359:AWU850359 AMX850359:AMY850359 ADB850359:ADC850359 TF850359:TG850359 JJ850359:JK850359 WVV784823:WVW784823 WLZ784823:WMA784823 WCD784823:WCE784823 VSH784823:VSI784823 VIL784823:VIM784823 UYP784823:UYQ784823 UOT784823:UOU784823 UEX784823:UEY784823 TVB784823:TVC784823 TLF784823:TLG784823 TBJ784823:TBK784823 SRN784823:SRO784823 SHR784823:SHS784823 RXV784823:RXW784823 RNZ784823:ROA784823 RED784823:REE784823 QUH784823:QUI784823 QKL784823:QKM784823 QAP784823:QAQ784823 PQT784823:PQU784823 PGX784823:PGY784823 OXB784823:OXC784823 ONF784823:ONG784823 ODJ784823:ODK784823 NTN784823:NTO784823 NJR784823:NJS784823 MZV784823:MZW784823 MPZ784823:MQA784823 MGD784823:MGE784823 LWH784823:LWI784823 LML784823:LMM784823 LCP784823:LCQ784823 KST784823:KSU784823 KIX784823:KIY784823 JZB784823:JZC784823 JPF784823:JPG784823 JFJ784823:JFK784823 IVN784823:IVO784823 ILR784823:ILS784823 IBV784823:IBW784823 HRZ784823:HSA784823 HID784823:HIE784823 GYH784823:GYI784823 GOL784823:GOM784823 GEP784823:GEQ784823 FUT784823:FUU784823 FKX784823:FKY784823 FBB784823:FBC784823 ERF784823:ERG784823 EHJ784823:EHK784823 DXN784823:DXO784823 DNR784823:DNS784823 DDV784823:DDW784823 CTZ784823:CUA784823 CKD784823:CKE784823 CAH784823:CAI784823 BQL784823:BQM784823 BGP784823:BGQ784823 AWT784823:AWU784823 AMX784823:AMY784823 ADB784823:ADC784823 TF784823:TG784823 JJ784823:JK784823 WVV719287:WVW719287 WLZ719287:WMA719287 WCD719287:WCE719287 VSH719287:VSI719287 VIL719287:VIM719287 UYP719287:UYQ719287 UOT719287:UOU719287 UEX719287:UEY719287 TVB719287:TVC719287 TLF719287:TLG719287 TBJ719287:TBK719287 SRN719287:SRO719287 SHR719287:SHS719287 RXV719287:RXW719287 RNZ719287:ROA719287 RED719287:REE719287 QUH719287:QUI719287 QKL719287:QKM719287 QAP719287:QAQ719287 PQT719287:PQU719287 PGX719287:PGY719287 OXB719287:OXC719287 ONF719287:ONG719287 ODJ719287:ODK719287 NTN719287:NTO719287 NJR719287:NJS719287 MZV719287:MZW719287 MPZ719287:MQA719287 MGD719287:MGE719287 LWH719287:LWI719287 LML719287:LMM719287 LCP719287:LCQ719287 KST719287:KSU719287 KIX719287:KIY719287 JZB719287:JZC719287 JPF719287:JPG719287 JFJ719287:JFK719287 IVN719287:IVO719287 ILR719287:ILS719287 IBV719287:IBW719287 HRZ719287:HSA719287 HID719287:HIE719287 GYH719287:GYI719287 GOL719287:GOM719287 GEP719287:GEQ719287 FUT719287:FUU719287 FKX719287:FKY719287 FBB719287:FBC719287 ERF719287:ERG719287 EHJ719287:EHK719287 DXN719287:DXO719287 DNR719287:DNS719287 DDV719287:DDW719287 CTZ719287:CUA719287 CKD719287:CKE719287 CAH719287:CAI719287 BQL719287:BQM719287 BGP719287:BGQ719287 AWT719287:AWU719287 AMX719287:AMY719287 ADB719287:ADC719287 TF719287:TG719287 JJ719287:JK719287 WVV653751:WVW653751 WLZ653751:WMA653751 WCD653751:WCE653751 VSH653751:VSI653751 VIL653751:VIM653751 UYP653751:UYQ653751 UOT653751:UOU653751 UEX653751:UEY653751 TVB653751:TVC653751 TLF653751:TLG653751 TBJ653751:TBK653751 SRN653751:SRO653751 SHR653751:SHS653751 RXV653751:RXW653751 RNZ653751:ROA653751 RED653751:REE653751 QUH653751:QUI653751 QKL653751:QKM653751 QAP653751:QAQ653751 PQT653751:PQU653751 PGX653751:PGY653751 OXB653751:OXC653751 ONF653751:ONG653751 ODJ653751:ODK653751 NTN653751:NTO653751 NJR653751:NJS653751 MZV653751:MZW653751 MPZ653751:MQA653751 MGD653751:MGE653751 LWH653751:LWI653751 LML653751:LMM653751 LCP653751:LCQ653751 KST653751:KSU653751 KIX653751:KIY653751 JZB653751:JZC653751 JPF653751:JPG653751 JFJ653751:JFK653751 IVN653751:IVO653751 ILR653751:ILS653751 IBV653751:IBW653751 HRZ653751:HSA653751 HID653751:HIE653751 GYH653751:GYI653751 GOL653751:GOM653751 GEP653751:GEQ653751 FUT653751:FUU653751 FKX653751:FKY653751 FBB653751:FBC653751 ERF653751:ERG653751 EHJ653751:EHK653751 DXN653751:DXO653751 DNR653751:DNS653751 DDV653751:DDW653751 CTZ653751:CUA653751 CKD653751:CKE653751 CAH653751:CAI653751 BQL653751:BQM653751 BGP653751:BGQ653751 AWT653751:AWU653751 AMX653751:AMY653751 ADB653751:ADC653751 TF653751:TG653751 JJ653751:JK653751 WVV588215:WVW588215 WLZ588215:WMA588215 WCD588215:WCE588215 VSH588215:VSI588215 VIL588215:VIM588215 UYP588215:UYQ588215 UOT588215:UOU588215 UEX588215:UEY588215 TVB588215:TVC588215 TLF588215:TLG588215 TBJ588215:TBK588215 SRN588215:SRO588215 SHR588215:SHS588215 RXV588215:RXW588215 RNZ588215:ROA588215 RED588215:REE588215 QUH588215:QUI588215 QKL588215:QKM588215 QAP588215:QAQ588215 PQT588215:PQU588215 PGX588215:PGY588215 OXB588215:OXC588215 ONF588215:ONG588215 ODJ588215:ODK588215 NTN588215:NTO588215 NJR588215:NJS588215 MZV588215:MZW588215 MPZ588215:MQA588215 MGD588215:MGE588215 LWH588215:LWI588215 LML588215:LMM588215 LCP588215:LCQ588215 KST588215:KSU588215 KIX588215:KIY588215 JZB588215:JZC588215 JPF588215:JPG588215 JFJ588215:JFK588215 IVN588215:IVO588215 ILR588215:ILS588215 IBV588215:IBW588215 HRZ588215:HSA588215 HID588215:HIE588215 GYH588215:GYI588215 GOL588215:GOM588215 GEP588215:GEQ588215 FUT588215:FUU588215 FKX588215:FKY588215 FBB588215:FBC588215 ERF588215:ERG588215 EHJ588215:EHK588215 DXN588215:DXO588215 DNR588215:DNS588215 DDV588215:DDW588215 CTZ588215:CUA588215 CKD588215:CKE588215 CAH588215:CAI588215 BQL588215:BQM588215 BGP588215:BGQ588215 AWT588215:AWU588215 AMX588215:AMY588215 ADB588215:ADC588215 TF588215:TG588215 JJ588215:JK588215 WVV522679:WVW522679 WLZ522679:WMA522679 WCD522679:WCE522679 VSH522679:VSI522679 VIL522679:VIM522679 UYP522679:UYQ522679 UOT522679:UOU522679 UEX522679:UEY522679 TVB522679:TVC522679 TLF522679:TLG522679 TBJ522679:TBK522679 SRN522679:SRO522679 SHR522679:SHS522679 RXV522679:RXW522679 RNZ522679:ROA522679 RED522679:REE522679 QUH522679:QUI522679 QKL522679:QKM522679 QAP522679:QAQ522679 PQT522679:PQU522679 PGX522679:PGY522679 OXB522679:OXC522679 ONF522679:ONG522679 ODJ522679:ODK522679 NTN522679:NTO522679 NJR522679:NJS522679 MZV522679:MZW522679 MPZ522679:MQA522679 MGD522679:MGE522679 LWH522679:LWI522679 LML522679:LMM522679 LCP522679:LCQ522679 KST522679:KSU522679 KIX522679:KIY522679 JZB522679:JZC522679 JPF522679:JPG522679 JFJ522679:JFK522679 IVN522679:IVO522679 ILR522679:ILS522679 IBV522679:IBW522679 HRZ522679:HSA522679 HID522679:HIE522679 GYH522679:GYI522679 GOL522679:GOM522679 GEP522679:GEQ522679 FUT522679:FUU522679 FKX522679:FKY522679 FBB522679:FBC522679 ERF522679:ERG522679 EHJ522679:EHK522679 DXN522679:DXO522679 DNR522679:DNS522679 DDV522679:DDW522679 CTZ522679:CUA522679 CKD522679:CKE522679 CAH522679:CAI522679 BQL522679:BQM522679 BGP522679:BGQ522679 AWT522679:AWU522679 AMX522679:AMY522679 ADB522679:ADC522679 TF522679:TG522679 JJ522679:JK522679 WVV457143:WVW457143 WLZ457143:WMA457143 WCD457143:WCE457143 VSH457143:VSI457143 VIL457143:VIM457143 UYP457143:UYQ457143 UOT457143:UOU457143 UEX457143:UEY457143 TVB457143:TVC457143 TLF457143:TLG457143 TBJ457143:TBK457143 SRN457143:SRO457143 SHR457143:SHS457143 RXV457143:RXW457143 RNZ457143:ROA457143 RED457143:REE457143 QUH457143:QUI457143 QKL457143:QKM457143 QAP457143:QAQ457143 PQT457143:PQU457143 PGX457143:PGY457143 OXB457143:OXC457143 ONF457143:ONG457143 ODJ457143:ODK457143 NTN457143:NTO457143 NJR457143:NJS457143 MZV457143:MZW457143 MPZ457143:MQA457143 MGD457143:MGE457143 LWH457143:LWI457143 LML457143:LMM457143 LCP457143:LCQ457143 KST457143:KSU457143 KIX457143:KIY457143 JZB457143:JZC457143 JPF457143:JPG457143 JFJ457143:JFK457143 IVN457143:IVO457143 ILR457143:ILS457143 IBV457143:IBW457143 HRZ457143:HSA457143 HID457143:HIE457143 GYH457143:GYI457143 GOL457143:GOM457143 GEP457143:GEQ457143 FUT457143:FUU457143 FKX457143:FKY457143 FBB457143:FBC457143 ERF457143:ERG457143 EHJ457143:EHK457143 DXN457143:DXO457143 DNR457143:DNS457143 DDV457143:DDW457143 CTZ457143:CUA457143 CKD457143:CKE457143 CAH457143:CAI457143 BQL457143:BQM457143 BGP457143:BGQ457143 AWT457143:AWU457143 AMX457143:AMY457143 ADB457143:ADC457143 TF457143:TG457143 JJ457143:JK457143 WVV391607:WVW391607 WLZ391607:WMA391607 WCD391607:WCE391607 VSH391607:VSI391607 VIL391607:VIM391607 UYP391607:UYQ391607 UOT391607:UOU391607 UEX391607:UEY391607 TVB391607:TVC391607 TLF391607:TLG391607 TBJ391607:TBK391607 SRN391607:SRO391607 SHR391607:SHS391607 RXV391607:RXW391607 RNZ391607:ROA391607 RED391607:REE391607 QUH391607:QUI391607 QKL391607:QKM391607 QAP391607:QAQ391607 PQT391607:PQU391607 PGX391607:PGY391607 OXB391607:OXC391607 ONF391607:ONG391607 ODJ391607:ODK391607 NTN391607:NTO391607 NJR391607:NJS391607 MZV391607:MZW391607 MPZ391607:MQA391607 MGD391607:MGE391607 LWH391607:LWI391607 LML391607:LMM391607 LCP391607:LCQ391607 KST391607:KSU391607 KIX391607:KIY391607 JZB391607:JZC391607 JPF391607:JPG391607 JFJ391607:JFK391607 IVN391607:IVO391607 ILR391607:ILS391607 IBV391607:IBW391607 HRZ391607:HSA391607 HID391607:HIE391607 GYH391607:GYI391607 GOL391607:GOM391607 GEP391607:GEQ391607 FUT391607:FUU391607 FKX391607:FKY391607 FBB391607:FBC391607 ERF391607:ERG391607 EHJ391607:EHK391607 DXN391607:DXO391607 DNR391607:DNS391607 DDV391607:DDW391607 CTZ391607:CUA391607 CKD391607:CKE391607 CAH391607:CAI391607 BQL391607:BQM391607 BGP391607:BGQ391607 AWT391607:AWU391607 AMX391607:AMY391607 ADB391607:ADC391607 TF391607:TG391607 JJ391607:JK391607 WVV326071:WVW326071 WLZ326071:WMA326071 WCD326071:WCE326071 VSH326071:VSI326071 VIL326071:VIM326071 UYP326071:UYQ326071 UOT326071:UOU326071 UEX326071:UEY326071 TVB326071:TVC326071 TLF326071:TLG326071 TBJ326071:TBK326071 SRN326071:SRO326071 SHR326071:SHS326071 RXV326071:RXW326071 RNZ326071:ROA326071 RED326071:REE326071 QUH326071:QUI326071 QKL326071:QKM326071 QAP326071:QAQ326071 PQT326071:PQU326071 PGX326071:PGY326071 OXB326071:OXC326071 ONF326071:ONG326071 ODJ326071:ODK326071 NTN326071:NTO326071 NJR326071:NJS326071 MZV326071:MZW326071 MPZ326071:MQA326071 MGD326071:MGE326071 LWH326071:LWI326071 LML326071:LMM326071 LCP326071:LCQ326071 KST326071:KSU326071 KIX326071:KIY326071 JZB326071:JZC326071 JPF326071:JPG326071 JFJ326071:JFK326071 IVN326071:IVO326071 ILR326071:ILS326071 IBV326071:IBW326071 HRZ326071:HSA326071 HID326071:HIE326071 GYH326071:GYI326071 GOL326071:GOM326071 GEP326071:GEQ326071 FUT326071:FUU326071 FKX326071:FKY326071 FBB326071:FBC326071 ERF326071:ERG326071 EHJ326071:EHK326071 DXN326071:DXO326071 DNR326071:DNS326071 DDV326071:DDW326071 CTZ326071:CUA326071 CKD326071:CKE326071 CAH326071:CAI326071 BQL326071:BQM326071 BGP326071:BGQ326071 AWT326071:AWU326071 AMX326071:AMY326071 ADB326071:ADC326071 TF326071:TG326071 JJ326071:JK326071 WVV260535:WVW260535 WLZ260535:WMA260535 WCD260535:WCE260535 VSH260535:VSI260535 VIL260535:VIM260535 UYP260535:UYQ260535 UOT260535:UOU260535 UEX260535:UEY260535 TVB260535:TVC260535 TLF260535:TLG260535 TBJ260535:TBK260535 SRN260535:SRO260535 SHR260535:SHS260535 RXV260535:RXW260535 RNZ260535:ROA260535 RED260535:REE260535 QUH260535:QUI260535 QKL260535:QKM260535 QAP260535:QAQ260535 PQT260535:PQU260535 PGX260535:PGY260535 OXB260535:OXC260535 ONF260535:ONG260535 ODJ260535:ODK260535 NTN260535:NTO260535 NJR260535:NJS260535 MZV260535:MZW260535 MPZ260535:MQA260535 MGD260535:MGE260535 LWH260535:LWI260535 LML260535:LMM260535 LCP260535:LCQ260535 KST260535:KSU260535 KIX260535:KIY260535 JZB260535:JZC260535 JPF260535:JPG260535 JFJ260535:JFK260535 IVN260535:IVO260535 ILR260535:ILS260535 IBV260535:IBW260535 HRZ260535:HSA260535 HID260535:HIE260535 GYH260535:GYI260535 GOL260535:GOM260535 GEP260535:GEQ260535 FUT260535:FUU260535 FKX260535:FKY260535 FBB260535:FBC260535 ERF260535:ERG260535 EHJ260535:EHK260535 DXN260535:DXO260535 DNR260535:DNS260535 DDV260535:DDW260535 CTZ260535:CUA260535 CKD260535:CKE260535 CAH260535:CAI260535 BQL260535:BQM260535 BGP260535:BGQ260535 AWT260535:AWU260535 AMX260535:AMY260535 ADB260535:ADC260535 TF260535:TG260535 JJ260535:JK260535 WVV194999:WVW194999 WLZ194999:WMA194999 WCD194999:WCE194999 VSH194999:VSI194999 VIL194999:VIM194999 UYP194999:UYQ194999 UOT194999:UOU194999 UEX194999:UEY194999 TVB194999:TVC194999 TLF194999:TLG194999 TBJ194999:TBK194999 SRN194999:SRO194999 SHR194999:SHS194999 RXV194999:RXW194999 RNZ194999:ROA194999 RED194999:REE194999 QUH194999:QUI194999 QKL194999:QKM194999 QAP194999:QAQ194999 PQT194999:PQU194999 PGX194999:PGY194999 OXB194999:OXC194999 ONF194999:ONG194999 ODJ194999:ODK194999 NTN194999:NTO194999 NJR194999:NJS194999 MZV194999:MZW194999 MPZ194999:MQA194999 MGD194999:MGE194999 LWH194999:LWI194999 LML194999:LMM194999 LCP194999:LCQ194999 KST194999:KSU194999 KIX194999:KIY194999 JZB194999:JZC194999 JPF194999:JPG194999 JFJ194999:JFK194999 IVN194999:IVO194999 ILR194999:ILS194999 IBV194999:IBW194999 HRZ194999:HSA194999 HID194999:HIE194999 GYH194999:GYI194999 GOL194999:GOM194999 GEP194999:GEQ194999 FUT194999:FUU194999 FKX194999:FKY194999 FBB194999:FBC194999 ERF194999:ERG194999 EHJ194999:EHK194999 DXN194999:DXO194999 DNR194999:DNS194999 DDV194999:DDW194999 CTZ194999:CUA194999 CKD194999:CKE194999 CAH194999:CAI194999 BQL194999:BQM194999 BGP194999:BGQ194999 AWT194999:AWU194999 AMX194999:AMY194999 ADB194999:ADC194999 TF194999:TG194999 JJ194999:JK194999 WVV129463:WVW129463 WLZ129463:WMA129463 WCD129463:WCE129463 VSH129463:VSI129463 VIL129463:VIM129463 UYP129463:UYQ129463 UOT129463:UOU129463 UEX129463:UEY129463 TVB129463:TVC129463 TLF129463:TLG129463 TBJ129463:TBK129463 SRN129463:SRO129463 SHR129463:SHS129463 RXV129463:RXW129463 RNZ129463:ROA129463 RED129463:REE129463 QUH129463:QUI129463 QKL129463:QKM129463 QAP129463:QAQ129463 PQT129463:PQU129463 PGX129463:PGY129463 OXB129463:OXC129463 ONF129463:ONG129463 ODJ129463:ODK129463 NTN129463:NTO129463 NJR129463:NJS129463 MZV129463:MZW129463 MPZ129463:MQA129463 MGD129463:MGE129463 LWH129463:LWI129463 LML129463:LMM129463 LCP129463:LCQ129463 KST129463:KSU129463 KIX129463:KIY129463 JZB129463:JZC129463 JPF129463:JPG129463 JFJ129463:JFK129463 IVN129463:IVO129463 ILR129463:ILS129463 IBV129463:IBW129463 HRZ129463:HSA129463 HID129463:HIE129463 GYH129463:GYI129463 GOL129463:GOM129463 GEP129463:GEQ129463 FUT129463:FUU129463 FKX129463:FKY129463 FBB129463:FBC129463 ERF129463:ERG129463 EHJ129463:EHK129463 DXN129463:DXO129463 DNR129463:DNS129463 DDV129463:DDW129463 CTZ129463:CUA129463 CKD129463:CKE129463 CAH129463:CAI129463 BQL129463:BQM129463 BGP129463:BGQ129463 AWT129463:AWU129463 AMX129463:AMY129463 ADB129463:ADC129463 TF129463:TG129463 JJ129463:JK129463 WVV63927:WVW63927 WLZ63927:WMA63927 WCD63927:WCE63927 VSH63927:VSI63927 VIL63927:VIM63927 UYP63927:UYQ63927 UOT63927:UOU63927 UEX63927:UEY63927 TVB63927:TVC63927 TLF63927:TLG63927 TBJ63927:TBK63927 SRN63927:SRO63927 SHR63927:SHS63927 RXV63927:RXW63927 RNZ63927:ROA63927 RED63927:REE63927 QUH63927:QUI63927 QKL63927:QKM63927 QAP63927:QAQ63927 PQT63927:PQU63927 PGX63927:PGY63927 OXB63927:OXC63927 ONF63927:ONG63927 ODJ63927:ODK63927 NTN63927:NTO63927 NJR63927:NJS63927 MZV63927:MZW63927 MPZ63927:MQA63927 MGD63927:MGE63927 LWH63927:LWI63927 LML63927:LMM63927 LCP63927:LCQ63927 KST63927:KSU63927 KIX63927:KIY63927 JZB63927:JZC63927 JPF63927:JPG63927 JFJ63927:JFK63927 IVN63927:IVO63927 ILR63927:ILS63927 IBV63927:IBW63927 HRZ63927:HSA63927 HID63927:HIE63927 GYH63927:GYI63927 GOL63927:GOM63927 GEP63927:GEQ63927 FUT63927:FUU63927 FKX63927:FKY63927 FBB63927:FBC63927 ERF63927:ERG63927 EHJ63927:EHK63927 DXN63927:DXO63927 DNR63927:DNS63927 DDV63927:DDW63927 CTZ63927:CUA63927 CKD63927:CKE63927 CAH63927:CAI63927 BQL63927:BQM63927 BGP63927:BGQ63927 AWT63927:AWU63927 AMX63927:AMY63927 ADB63927:ADC63927 TF63927:TG63927 JJ63927:JK63927 N41:O41 WVV981409:WVW981409 WLZ981409:WMA981409 WCD981409:WCE981409 VSH981409:VSI981409 VIL981409:VIM981409 UYP981409:UYQ981409 UOT981409:UOU981409 UEX981409:UEY981409 TVB981409:TVC981409 TLF981409:TLG981409 TBJ981409:TBK981409 SRN981409:SRO981409 SHR981409:SHS981409 RXV981409:RXW981409 RNZ981409:ROA981409 RED981409:REE981409 QUH981409:QUI981409 QKL981409:QKM981409 QAP981409:QAQ981409 PQT981409:PQU981409 PGX981409:PGY981409 OXB981409:OXC981409 ONF981409:ONG981409 ODJ981409:ODK981409 NTN981409:NTO981409 NJR981409:NJS981409 MZV981409:MZW981409 MPZ981409:MQA981409 MGD981409:MGE981409 LWH981409:LWI981409 LML981409:LMM981409 LCP981409:LCQ981409 KST981409:KSU981409 KIX981409:KIY981409 JZB981409:JZC981409 JPF981409:JPG981409 JFJ981409:JFK981409 IVN981409:IVO981409 ILR981409:ILS981409 IBV981409:IBW981409 HRZ981409:HSA981409 HID981409:HIE981409 GYH981409:GYI981409 GOL981409:GOM981409 GEP981409:GEQ981409 FUT981409:FUU981409 FKX981409:FKY981409 FBB981409:FBC981409 ERF981409:ERG981409 EHJ981409:EHK981409 DXN981409:DXO981409 DNR981409:DNS981409 DDV981409:DDW981409 CTZ981409:CUA981409 CKD981409:CKE981409 CAH981409:CAI981409 BQL981409:BQM981409 BGP981409:BGQ981409 AWT981409:AWU981409 AMX981409:AMY981409 ADB981409:ADC981409 TF981409:TG981409 JJ981409:JK981409 WVV915873:WVW915873 WLZ915873:WMA915873 WCD915873:WCE915873 VSH915873:VSI915873 VIL915873:VIM915873 UYP915873:UYQ915873 UOT915873:UOU915873 UEX915873:UEY915873 TVB915873:TVC915873 TLF915873:TLG915873 TBJ915873:TBK915873 SRN915873:SRO915873 SHR915873:SHS915873 RXV915873:RXW915873 RNZ915873:ROA915873 RED915873:REE915873 QUH915873:QUI915873 QKL915873:QKM915873 QAP915873:QAQ915873 PQT915873:PQU915873 PGX915873:PGY915873 OXB915873:OXC915873 ONF915873:ONG915873 ODJ915873:ODK915873 NTN915873:NTO915873 NJR915873:NJS915873 MZV915873:MZW915873 MPZ915873:MQA915873 MGD915873:MGE915873 LWH915873:LWI915873 LML915873:LMM915873 LCP915873:LCQ915873 KST915873:KSU915873 KIX915873:KIY915873 JZB915873:JZC915873 JPF915873:JPG915873 JFJ915873:JFK915873 IVN915873:IVO915873 ILR915873:ILS915873 IBV915873:IBW915873 HRZ915873:HSA915873 HID915873:HIE915873 GYH915873:GYI915873 GOL915873:GOM915873 GEP915873:GEQ915873 FUT915873:FUU915873 FKX915873:FKY915873 FBB915873:FBC915873 ERF915873:ERG915873 EHJ915873:EHK915873 DXN915873:DXO915873 DNR915873:DNS915873 DDV915873:DDW915873 CTZ915873:CUA915873 CKD915873:CKE915873 CAH915873:CAI915873 BQL915873:BQM915873 BGP915873:BGQ915873 AWT915873:AWU915873 AMX915873:AMY915873 ADB915873:ADC915873 TF915873:TG915873 JJ915873:JK915873 WVV850337:WVW850337 WLZ850337:WMA850337 WCD850337:WCE850337 VSH850337:VSI850337 VIL850337:VIM850337 UYP850337:UYQ850337 UOT850337:UOU850337 UEX850337:UEY850337 TVB850337:TVC850337 TLF850337:TLG850337 TBJ850337:TBK850337 SRN850337:SRO850337 SHR850337:SHS850337 RXV850337:RXW850337 RNZ850337:ROA850337 RED850337:REE850337 QUH850337:QUI850337 QKL850337:QKM850337 QAP850337:QAQ850337 PQT850337:PQU850337 PGX850337:PGY850337 OXB850337:OXC850337 ONF850337:ONG850337 ODJ850337:ODK850337 NTN850337:NTO850337 NJR850337:NJS850337 MZV850337:MZW850337 MPZ850337:MQA850337 MGD850337:MGE850337 LWH850337:LWI850337 LML850337:LMM850337 LCP850337:LCQ850337 KST850337:KSU850337 KIX850337:KIY850337 JZB850337:JZC850337 JPF850337:JPG850337 JFJ850337:JFK850337 IVN850337:IVO850337 ILR850337:ILS850337 IBV850337:IBW850337 HRZ850337:HSA850337 HID850337:HIE850337 GYH850337:GYI850337 GOL850337:GOM850337 GEP850337:GEQ850337 FUT850337:FUU850337 FKX850337:FKY850337 FBB850337:FBC850337 ERF850337:ERG850337 EHJ850337:EHK850337 DXN850337:DXO850337 DNR850337:DNS850337 DDV850337:DDW850337 CTZ850337:CUA850337 CKD850337:CKE850337 CAH850337:CAI850337 BQL850337:BQM850337 BGP850337:BGQ850337 AWT850337:AWU850337 AMX850337:AMY850337 ADB850337:ADC850337 TF850337:TG850337 JJ850337:JK850337 WVV784801:WVW784801 WLZ784801:WMA784801 WCD784801:WCE784801 VSH784801:VSI784801 VIL784801:VIM784801 UYP784801:UYQ784801 UOT784801:UOU784801 UEX784801:UEY784801 TVB784801:TVC784801 TLF784801:TLG784801 TBJ784801:TBK784801 SRN784801:SRO784801 SHR784801:SHS784801 RXV784801:RXW784801 RNZ784801:ROA784801 RED784801:REE784801 QUH784801:QUI784801 QKL784801:QKM784801 QAP784801:QAQ784801 PQT784801:PQU784801 PGX784801:PGY784801 OXB784801:OXC784801 ONF784801:ONG784801 ODJ784801:ODK784801 NTN784801:NTO784801 NJR784801:NJS784801 MZV784801:MZW784801 MPZ784801:MQA784801 MGD784801:MGE784801 LWH784801:LWI784801 LML784801:LMM784801 LCP784801:LCQ784801 KST784801:KSU784801 KIX784801:KIY784801 JZB784801:JZC784801 JPF784801:JPG784801 JFJ784801:JFK784801 IVN784801:IVO784801 ILR784801:ILS784801 IBV784801:IBW784801 HRZ784801:HSA784801 HID784801:HIE784801 GYH784801:GYI784801 GOL784801:GOM784801 GEP784801:GEQ784801 FUT784801:FUU784801 FKX784801:FKY784801 FBB784801:FBC784801 ERF784801:ERG784801 EHJ784801:EHK784801 DXN784801:DXO784801 DNR784801:DNS784801 DDV784801:DDW784801 CTZ784801:CUA784801 CKD784801:CKE784801 CAH784801:CAI784801 BQL784801:BQM784801 BGP784801:BGQ784801 AWT784801:AWU784801 AMX784801:AMY784801 ADB784801:ADC784801 TF784801:TG784801 JJ784801:JK784801 WVV719265:WVW719265 WLZ719265:WMA719265 WCD719265:WCE719265 VSH719265:VSI719265 VIL719265:VIM719265 UYP719265:UYQ719265 UOT719265:UOU719265 UEX719265:UEY719265 TVB719265:TVC719265 TLF719265:TLG719265 TBJ719265:TBK719265 SRN719265:SRO719265 SHR719265:SHS719265 RXV719265:RXW719265 RNZ719265:ROA719265 RED719265:REE719265 QUH719265:QUI719265 QKL719265:QKM719265 QAP719265:QAQ719265 PQT719265:PQU719265 PGX719265:PGY719265 OXB719265:OXC719265 ONF719265:ONG719265 ODJ719265:ODK719265 NTN719265:NTO719265 NJR719265:NJS719265 MZV719265:MZW719265 MPZ719265:MQA719265 MGD719265:MGE719265 LWH719265:LWI719265 LML719265:LMM719265 LCP719265:LCQ719265 KST719265:KSU719265 KIX719265:KIY719265 JZB719265:JZC719265 JPF719265:JPG719265 JFJ719265:JFK719265 IVN719265:IVO719265 ILR719265:ILS719265 IBV719265:IBW719265 HRZ719265:HSA719265 HID719265:HIE719265 GYH719265:GYI719265 GOL719265:GOM719265 GEP719265:GEQ719265 FUT719265:FUU719265 FKX719265:FKY719265 FBB719265:FBC719265 ERF719265:ERG719265 EHJ719265:EHK719265 DXN719265:DXO719265 DNR719265:DNS719265 DDV719265:DDW719265 CTZ719265:CUA719265 CKD719265:CKE719265 CAH719265:CAI719265 BQL719265:BQM719265 BGP719265:BGQ719265 AWT719265:AWU719265 AMX719265:AMY719265 ADB719265:ADC719265 TF719265:TG719265 JJ719265:JK719265 WVV653729:WVW653729 WLZ653729:WMA653729 WCD653729:WCE653729 VSH653729:VSI653729 VIL653729:VIM653729 UYP653729:UYQ653729 UOT653729:UOU653729 UEX653729:UEY653729 TVB653729:TVC653729 TLF653729:TLG653729 TBJ653729:TBK653729 SRN653729:SRO653729 SHR653729:SHS653729 RXV653729:RXW653729 RNZ653729:ROA653729 RED653729:REE653729 QUH653729:QUI653729 QKL653729:QKM653729 QAP653729:QAQ653729 PQT653729:PQU653729 PGX653729:PGY653729 OXB653729:OXC653729 ONF653729:ONG653729 ODJ653729:ODK653729 NTN653729:NTO653729 NJR653729:NJS653729 MZV653729:MZW653729 MPZ653729:MQA653729 MGD653729:MGE653729 LWH653729:LWI653729 LML653729:LMM653729 LCP653729:LCQ653729 KST653729:KSU653729 KIX653729:KIY653729 JZB653729:JZC653729 JPF653729:JPG653729 JFJ653729:JFK653729 IVN653729:IVO653729 ILR653729:ILS653729 IBV653729:IBW653729 HRZ653729:HSA653729 HID653729:HIE653729 GYH653729:GYI653729 GOL653729:GOM653729 GEP653729:GEQ653729 FUT653729:FUU653729 FKX653729:FKY653729 FBB653729:FBC653729 ERF653729:ERG653729 EHJ653729:EHK653729 DXN653729:DXO653729 DNR653729:DNS653729 DDV653729:DDW653729 CTZ653729:CUA653729 CKD653729:CKE653729 CAH653729:CAI653729 BQL653729:BQM653729 BGP653729:BGQ653729 AWT653729:AWU653729 AMX653729:AMY653729 ADB653729:ADC653729 TF653729:TG653729 JJ653729:JK653729 WVV588193:WVW588193 WLZ588193:WMA588193 WCD588193:WCE588193 VSH588193:VSI588193 VIL588193:VIM588193 UYP588193:UYQ588193 UOT588193:UOU588193 UEX588193:UEY588193 TVB588193:TVC588193 TLF588193:TLG588193 TBJ588193:TBK588193 SRN588193:SRO588193 SHR588193:SHS588193 RXV588193:RXW588193 RNZ588193:ROA588193 RED588193:REE588193 QUH588193:QUI588193 QKL588193:QKM588193 QAP588193:QAQ588193 PQT588193:PQU588193 PGX588193:PGY588193 OXB588193:OXC588193 ONF588193:ONG588193 ODJ588193:ODK588193 NTN588193:NTO588193 NJR588193:NJS588193 MZV588193:MZW588193 MPZ588193:MQA588193 MGD588193:MGE588193 LWH588193:LWI588193 LML588193:LMM588193 LCP588193:LCQ588193 KST588193:KSU588193 KIX588193:KIY588193 JZB588193:JZC588193 JPF588193:JPG588193 JFJ588193:JFK588193 IVN588193:IVO588193 ILR588193:ILS588193 IBV588193:IBW588193 HRZ588193:HSA588193 HID588193:HIE588193 GYH588193:GYI588193 GOL588193:GOM588193 GEP588193:GEQ588193 FUT588193:FUU588193 FKX588193:FKY588193 FBB588193:FBC588193 ERF588193:ERG588193 EHJ588193:EHK588193 DXN588193:DXO588193 DNR588193:DNS588193 DDV588193:DDW588193 CTZ588193:CUA588193 CKD588193:CKE588193 CAH588193:CAI588193 BQL588193:BQM588193 BGP588193:BGQ588193 AWT588193:AWU588193 AMX588193:AMY588193 ADB588193:ADC588193 TF588193:TG588193 JJ588193:JK588193 WVV522657:WVW522657 WLZ522657:WMA522657 WCD522657:WCE522657 VSH522657:VSI522657 VIL522657:VIM522657 UYP522657:UYQ522657 UOT522657:UOU522657 UEX522657:UEY522657 TVB522657:TVC522657 TLF522657:TLG522657 TBJ522657:TBK522657 SRN522657:SRO522657 SHR522657:SHS522657 RXV522657:RXW522657 RNZ522657:ROA522657 RED522657:REE522657 QUH522657:QUI522657 QKL522657:QKM522657 QAP522657:QAQ522657 PQT522657:PQU522657 PGX522657:PGY522657 OXB522657:OXC522657 ONF522657:ONG522657 ODJ522657:ODK522657 NTN522657:NTO522657 NJR522657:NJS522657 MZV522657:MZW522657 MPZ522657:MQA522657 MGD522657:MGE522657 LWH522657:LWI522657 LML522657:LMM522657 LCP522657:LCQ522657 KST522657:KSU522657 KIX522657:KIY522657 JZB522657:JZC522657 JPF522657:JPG522657 JFJ522657:JFK522657 IVN522657:IVO522657 ILR522657:ILS522657 IBV522657:IBW522657 HRZ522657:HSA522657 HID522657:HIE522657 GYH522657:GYI522657 GOL522657:GOM522657 GEP522657:GEQ522657 FUT522657:FUU522657 FKX522657:FKY522657 FBB522657:FBC522657 ERF522657:ERG522657 EHJ522657:EHK522657 DXN522657:DXO522657 DNR522657:DNS522657 DDV522657:DDW522657 CTZ522657:CUA522657 CKD522657:CKE522657 CAH522657:CAI522657 BQL522657:BQM522657 BGP522657:BGQ522657 AWT522657:AWU522657 AMX522657:AMY522657 ADB522657:ADC522657 TF522657:TG522657 JJ522657:JK522657 WVV457121:WVW457121 WLZ457121:WMA457121 WCD457121:WCE457121 VSH457121:VSI457121 VIL457121:VIM457121 UYP457121:UYQ457121 UOT457121:UOU457121 UEX457121:UEY457121 TVB457121:TVC457121 TLF457121:TLG457121 TBJ457121:TBK457121 SRN457121:SRO457121 SHR457121:SHS457121 RXV457121:RXW457121 RNZ457121:ROA457121 RED457121:REE457121 QUH457121:QUI457121 QKL457121:QKM457121 QAP457121:QAQ457121 PQT457121:PQU457121 PGX457121:PGY457121 OXB457121:OXC457121 ONF457121:ONG457121 ODJ457121:ODK457121 NTN457121:NTO457121 NJR457121:NJS457121 MZV457121:MZW457121 MPZ457121:MQA457121 MGD457121:MGE457121 LWH457121:LWI457121 LML457121:LMM457121 LCP457121:LCQ457121 KST457121:KSU457121 KIX457121:KIY457121 JZB457121:JZC457121 JPF457121:JPG457121 JFJ457121:JFK457121 IVN457121:IVO457121 ILR457121:ILS457121 IBV457121:IBW457121 HRZ457121:HSA457121 HID457121:HIE457121 GYH457121:GYI457121 GOL457121:GOM457121 GEP457121:GEQ457121 FUT457121:FUU457121 FKX457121:FKY457121 FBB457121:FBC457121 ERF457121:ERG457121 EHJ457121:EHK457121 DXN457121:DXO457121 DNR457121:DNS457121 DDV457121:DDW457121 CTZ457121:CUA457121 CKD457121:CKE457121 CAH457121:CAI457121 BQL457121:BQM457121 BGP457121:BGQ457121 AWT457121:AWU457121 AMX457121:AMY457121 ADB457121:ADC457121 TF457121:TG457121 JJ457121:JK457121 WVV391585:WVW391585 WLZ391585:WMA391585 WCD391585:WCE391585 VSH391585:VSI391585 VIL391585:VIM391585 UYP391585:UYQ391585 UOT391585:UOU391585 UEX391585:UEY391585 TVB391585:TVC391585 TLF391585:TLG391585 TBJ391585:TBK391585 SRN391585:SRO391585 SHR391585:SHS391585 RXV391585:RXW391585 RNZ391585:ROA391585 RED391585:REE391585 QUH391585:QUI391585 QKL391585:QKM391585 QAP391585:QAQ391585 PQT391585:PQU391585 PGX391585:PGY391585 OXB391585:OXC391585 ONF391585:ONG391585 ODJ391585:ODK391585 NTN391585:NTO391585 NJR391585:NJS391585 MZV391585:MZW391585 MPZ391585:MQA391585 MGD391585:MGE391585 LWH391585:LWI391585 LML391585:LMM391585 LCP391585:LCQ391585 KST391585:KSU391585 KIX391585:KIY391585 JZB391585:JZC391585 JPF391585:JPG391585 JFJ391585:JFK391585 IVN391585:IVO391585 ILR391585:ILS391585 IBV391585:IBW391585 HRZ391585:HSA391585 HID391585:HIE391585 GYH391585:GYI391585 GOL391585:GOM391585 GEP391585:GEQ391585 FUT391585:FUU391585 FKX391585:FKY391585 FBB391585:FBC391585 ERF391585:ERG391585 EHJ391585:EHK391585 DXN391585:DXO391585 DNR391585:DNS391585 DDV391585:DDW391585 CTZ391585:CUA391585 CKD391585:CKE391585 CAH391585:CAI391585 BQL391585:BQM391585 BGP391585:BGQ391585 AWT391585:AWU391585 AMX391585:AMY391585 ADB391585:ADC391585 TF391585:TG391585 JJ391585:JK391585 WVV326049:WVW326049 WLZ326049:WMA326049 WCD326049:WCE326049 VSH326049:VSI326049 VIL326049:VIM326049 UYP326049:UYQ326049 UOT326049:UOU326049 UEX326049:UEY326049 TVB326049:TVC326049 TLF326049:TLG326049 TBJ326049:TBK326049 SRN326049:SRO326049 SHR326049:SHS326049 RXV326049:RXW326049 RNZ326049:ROA326049 RED326049:REE326049 QUH326049:QUI326049 QKL326049:QKM326049 QAP326049:QAQ326049 PQT326049:PQU326049 PGX326049:PGY326049 OXB326049:OXC326049 ONF326049:ONG326049 ODJ326049:ODK326049 NTN326049:NTO326049 NJR326049:NJS326049 MZV326049:MZW326049 MPZ326049:MQA326049 MGD326049:MGE326049 LWH326049:LWI326049 LML326049:LMM326049 LCP326049:LCQ326049 KST326049:KSU326049 KIX326049:KIY326049 JZB326049:JZC326049 JPF326049:JPG326049 JFJ326049:JFK326049 IVN326049:IVO326049 ILR326049:ILS326049 IBV326049:IBW326049 HRZ326049:HSA326049 HID326049:HIE326049 GYH326049:GYI326049 GOL326049:GOM326049 GEP326049:GEQ326049 FUT326049:FUU326049 FKX326049:FKY326049 FBB326049:FBC326049 ERF326049:ERG326049 EHJ326049:EHK326049 DXN326049:DXO326049 DNR326049:DNS326049 DDV326049:DDW326049 CTZ326049:CUA326049 CKD326049:CKE326049 CAH326049:CAI326049 BQL326049:BQM326049 BGP326049:BGQ326049 AWT326049:AWU326049 AMX326049:AMY326049 ADB326049:ADC326049 TF326049:TG326049 JJ326049:JK326049 WVV260513:WVW260513 WLZ260513:WMA260513 WCD260513:WCE260513 VSH260513:VSI260513 VIL260513:VIM260513 UYP260513:UYQ260513 UOT260513:UOU260513 UEX260513:UEY260513 TVB260513:TVC260513 TLF260513:TLG260513 TBJ260513:TBK260513 SRN260513:SRO260513 SHR260513:SHS260513 RXV260513:RXW260513 RNZ260513:ROA260513 RED260513:REE260513 QUH260513:QUI260513 QKL260513:QKM260513 QAP260513:QAQ260513 PQT260513:PQU260513 PGX260513:PGY260513 OXB260513:OXC260513 ONF260513:ONG260513 ODJ260513:ODK260513 NTN260513:NTO260513 NJR260513:NJS260513 MZV260513:MZW260513 MPZ260513:MQA260513 MGD260513:MGE260513 LWH260513:LWI260513 LML260513:LMM260513 LCP260513:LCQ260513 KST260513:KSU260513 KIX260513:KIY260513 JZB260513:JZC260513 JPF260513:JPG260513 JFJ260513:JFK260513 IVN260513:IVO260513 ILR260513:ILS260513 IBV260513:IBW260513 HRZ260513:HSA260513 HID260513:HIE260513 GYH260513:GYI260513 GOL260513:GOM260513 GEP260513:GEQ260513 FUT260513:FUU260513 FKX260513:FKY260513 FBB260513:FBC260513 ERF260513:ERG260513 EHJ260513:EHK260513 DXN260513:DXO260513 DNR260513:DNS260513 DDV260513:DDW260513 CTZ260513:CUA260513 CKD260513:CKE260513 CAH260513:CAI260513 BQL260513:BQM260513 BGP260513:BGQ260513 AWT260513:AWU260513 AMX260513:AMY260513 ADB260513:ADC260513 TF260513:TG260513 JJ260513:JK260513 WVV194977:WVW194977 WLZ194977:WMA194977 WCD194977:WCE194977 VSH194977:VSI194977 VIL194977:VIM194977 UYP194977:UYQ194977 UOT194977:UOU194977 UEX194977:UEY194977 TVB194977:TVC194977 TLF194977:TLG194977 TBJ194977:TBK194977 SRN194977:SRO194977 SHR194977:SHS194977 RXV194977:RXW194977 RNZ194977:ROA194977 RED194977:REE194977 QUH194977:QUI194977 QKL194977:QKM194977 QAP194977:QAQ194977 PQT194977:PQU194977 PGX194977:PGY194977 OXB194977:OXC194977 ONF194977:ONG194977 ODJ194977:ODK194977 NTN194977:NTO194977 NJR194977:NJS194977 MZV194977:MZW194977 MPZ194977:MQA194977 MGD194977:MGE194977 LWH194977:LWI194977 LML194977:LMM194977 LCP194977:LCQ194977 KST194977:KSU194977 KIX194977:KIY194977 JZB194977:JZC194977 JPF194977:JPG194977 JFJ194977:JFK194977 IVN194977:IVO194977 ILR194977:ILS194977 IBV194977:IBW194977 HRZ194977:HSA194977 HID194977:HIE194977 GYH194977:GYI194977 GOL194977:GOM194977 GEP194977:GEQ194977 FUT194977:FUU194977 FKX194977:FKY194977 FBB194977:FBC194977 ERF194977:ERG194977 EHJ194977:EHK194977 DXN194977:DXO194977 DNR194977:DNS194977 DDV194977:DDW194977 CTZ194977:CUA194977 CKD194977:CKE194977 CAH194977:CAI194977 BQL194977:BQM194977 BGP194977:BGQ194977 AWT194977:AWU194977 AMX194977:AMY194977 ADB194977:ADC194977 TF194977:TG194977 JJ194977:JK194977 WVV129441:WVW129441 WLZ129441:WMA129441 WCD129441:WCE129441 VSH129441:VSI129441 VIL129441:VIM129441 UYP129441:UYQ129441 UOT129441:UOU129441 UEX129441:UEY129441 TVB129441:TVC129441 TLF129441:TLG129441 TBJ129441:TBK129441 SRN129441:SRO129441 SHR129441:SHS129441 RXV129441:RXW129441 RNZ129441:ROA129441 RED129441:REE129441 QUH129441:QUI129441 QKL129441:QKM129441 QAP129441:QAQ129441 PQT129441:PQU129441 PGX129441:PGY129441 OXB129441:OXC129441 ONF129441:ONG129441 ODJ129441:ODK129441 NTN129441:NTO129441 NJR129441:NJS129441 MZV129441:MZW129441 MPZ129441:MQA129441 MGD129441:MGE129441 LWH129441:LWI129441 LML129441:LMM129441 LCP129441:LCQ129441 KST129441:KSU129441 KIX129441:KIY129441 JZB129441:JZC129441 JPF129441:JPG129441 JFJ129441:JFK129441 IVN129441:IVO129441 ILR129441:ILS129441 IBV129441:IBW129441 HRZ129441:HSA129441 HID129441:HIE129441 GYH129441:GYI129441 GOL129441:GOM129441 GEP129441:GEQ129441 FUT129441:FUU129441 FKX129441:FKY129441 FBB129441:FBC129441 ERF129441:ERG129441 EHJ129441:EHK129441 DXN129441:DXO129441 DNR129441:DNS129441 DDV129441:DDW129441 CTZ129441:CUA129441 CKD129441:CKE129441 CAH129441:CAI129441 BQL129441:BQM129441 BGP129441:BGQ129441 AWT129441:AWU129441 AMX129441:AMY129441 ADB129441:ADC129441 TF129441:TG129441 JJ129441:JK129441 WVV63905:WVW63905 WLZ63905:WMA63905 WCD63905:WCE63905 VSH63905:VSI63905 VIL63905:VIM63905 UYP63905:UYQ63905 UOT63905:UOU63905 UEX63905:UEY63905 TVB63905:TVC63905 TLF63905:TLG63905 TBJ63905:TBK63905 SRN63905:SRO63905 SHR63905:SHS63905 RXV63905:RXW63905 RNZ63905:ROA63905 RED63905:REE63905 QUH63905:QUI63905 QKL63905:QKM63905 QAP63905:QAQ63905 PQT63905:PQU63905 PGX63905:PGY63905 OXB63905:OXC63905 ONF63905:ONG63905 ODJ63905:ODK63905 NTN63905:NTO63905 NJR63905:NJS63905 MZV63905:MZW63905 MPZ63905:MQA63905 MGD63905:MGE63905 LWH63905:LWI63905 LML63905:LMM63905 LCP63905:LCQ63905 KST63905:KSU63905 KIX63905:KIY63905 JZB63905:JZC63905 JPF63905:JPG63905 JFJ63905:JFK63905 IVN63905:IVO63905 ILR63905:ILS63905 IBV63905:IBW63905 HRZ63905:HSA63905 HID63905:HIE63905 GYH63905:GYI63905 GOL63905:GOM63905 GEP63905:GEQ63905 FUT63905:FUU63905 FKX63905:FKY63905 FBB63905:FBC63905 ERF63905:ERG63905 EHJ63905:EHK63905 DXN63905:DXO63905 DNR63905:DNS63905 DDV63905:DDW63905 CTZ63905:CUA63905 CKD63905:CKE63905 CAH63905:CAI63905 BQL63905:BQM63905 BGP63905:BGQ63905 AWT63905:AWU63905 AMX63905:AMY63905 ADB63905:ADC63905 TF63905:TG63905 JJ63905:JK63905 WVV35:WVW35 WLZ35:WMA35 WCD35:WCE35 VSH35:VSI35 VIL35:VIM35 UYP35:UYQ35 UOT35:UOU35 UEX35:UEY35 TVB35:TVC35 TLF35:TLG35 TBJ35:TBK35 SRN35:SRO35 SHR35:SHS35 RXV35:RXW35 RNZ35:ROA35 RED35:REE35 QUH35:QUI35 QKL35:QKM35 QAP35:QAQ35 PQT35:PQU35 PGX35:PGY35 OXB35:OXC35 ONF35:ONG35 ODJ35:ODK35 NTN35:NTO35 NJR35:NJS35 MZV35:MZW35 MPZ35:MQA35 MGD35:MGE35 LWH35:LWI35 LML35:LMM35 LCP35:LCQ35 KST35:KSU35 KIX35:KIY35 JZB35:JZC35 JPF35:JPG35 JFJ35:JFK35 IVN35:IVO35 ILR35:ILS35 IBV35:IBW35 HRZ35:HSA35 HID35:HIE35 GYH35:GYI35 GOL35:GOM35 GEP35:GEQ35 FUT35:FUU35 FKX35:FKY35 FBB35:FBC35 ERF35:ERG35 EHJ35:EHK35 DXN35:DXO35 DNR35:DNS35 DDV35:DDW35 CTZ35:CUA35 CKD35:CKE35 CAH35:CAI35 BQL35:BQM35 BGP35:BGQ35 AWT35:AWU35 AMX35:AMY35 ADB35:ADC35 TF35:TG35 JJ35:JK35 N35:O35 WWO981407:WWP981407 WMS981407:WMT981407 WCW981407:WCX981407 VTA981407:VTB981407 VJE981407:VJF981407 UZI981407:UZJ981407 UPM981407:UPN981407 UFQ981407:UFR981407 TVU981407:TVV981407 TLY981407:TLZ981407 TCC981407:TCD981407 SSG981407:SSH981407 SIK981407:SIL981407 RYO981407:RYP981407 ROS981407:ROT981407 REW981407:REX981407 QVA981407:QVB981407 QLE981407:QLF981407 QBI981407:QBJ981407 PRM981407:PRN981407 PHQ981407:PHR981407 OXU981407:OXV981407 ONY981407:ONZ981407 OEC981407:OED981407 NUG981407:NUH981407 NKK981407:NKL981407 NAO981407:NAP981407 MQS981407:MQT981407 MGW981407:MGX981407 LXA981407:LXB981407 LNE981407:LNF981407 LDI981407:LDJ981407 KTM981407:KTN981407 KJQ981407:KJR981407 JZU981407:JZV981407 JPY981407:JPZ981407 JGC981407:JGD981407 IWG981407:IWH981407 IMK981407:IML981407 ICO981407:ICP981407 HSS981407:HST981407 HIW981407:HIX981407 GZA981407:GZB981407 GPE981407:GPF981407 GFI981407:GFJ981407 FVM981407:FVN981407 FLQ981407:FLR981407 FBU981407:FBV981407 ERY981407:ERZ981407 EIC981407:EID981407 DYG981407:DYH981407 DOK981407:DOL981407 DEO981407:DEP981407 CUS981407:CUT981407 CKW981407:CKX981407 CBA981407:CBB981407 BRE981407:BRF981407 BHI981407:BHJ981407 AXM981407:AXN981407 ANQ981407:ANR981407 ADU981407:ADV981407 TY981407:TZ981407 KC981407:KD981407 AG981407:AH981407 WWO915871:WWP915871 WMS915871:WMT915871 WCW915871:WCX915871 VTA915871:VTB915871 VJE915871:VJF915871 UZI915871:UZJ915871 UPM915871:UPN915871 UFQ915871:UFR915871 TVU915871:TVV915871 TLY915871:TLZ915871 TCC915871:TCD915871 SSG915871:SSH915871 SIK915871:SIL915871 RYO915871:RYP915871 ROS915871:ROT915871 REW915871:REX915871 QVA915871:QVB915871 QLE915871:QLF915871 QBI915871:QBJ915871 PRM915871:PRN915871 PHQ915871:PHR915871 OXU915871:OXV915871 ONY915871:ONZ915871 OEC915871:OED915871 NUG915871:NUH915871 NKK915871:NKL915871 NAO915871:NAP915871 MQS915871:MQT915871 MGW915871:MGX915871 LXA915871:LXB915871 LNE915871:LNF915871 LDI915871:LDJ915871 KTM915871:KTN915871 KJQ915871:KJR915871 JZU915871:JZV915871 JPY915871:JPZ915871 JGC915871:JGD915871 IWG915871:IWH915871 IMK915871:IML915871 ICO915871:ICP915871 HSS915871:HST915871 HIW915871:HIX915871 GZA915871:GZB915871 GPE915871:GPF915871 GFI915871:GFJ915871 FVM915871:FVN915871 FLQ915871:FLR915871 FBU915871:FBV915871 ERY915871:ERZ915871 EIC915871:EID915871 DYG915871:DYH915871 DOK915871:DOL915871 DEO915871:DEP915871 CUS915871:CUT915871 CKW915871:CKX915871 CBA915871:CBB915871 BRE915871:BRF915871 BHI915871:BHJ915871 AXM915871:AXN915871 ANQ915871:ANR915871 ADU915871:ADV915871 TY915871:TZ915871 KC915871:KD915871 AG915871:AH915871 WWO850335:WWP850335 WMS850335:WMT850335 WCW850335:WCX850335 VTA850335:VTB850335 VJE850335:VJF850335 UZI850335:UZJ850335 UPM850335:UPN850335 UFQ850335:UFR850335 TVU850335:TVV850335 TLY850335:TLZ850335 TCC850335:TCD850335 SSG850335:SSH850335 SIK850335:SIL850335 RYO850335:RYP850335 ROS850335:ROT850335 REW850335:REX850335 QVA850335:QVB850335 QLE850335:QLF850335 QBI850335:QBJ850335 PRM850335:PRN850335 PHQ850335:PHR850335 OXU850335:OXV850335 ONY850335:ONZ850335 OEC850335:OED850335 NUG850335:NUH850335 NKK850335:NKL850335 NAO850335:NAP850335 MQS850335:MQT850335 MGW850335:MGX850335 LXA850335:LXB850335 LNE850335:LNF850335 LDI850335:LDJ850335 KTM850335:KTN850335 KJQ850335:KJR850335 JZU850335:JZV850335 JPY850335:JPZ850335 JGC850335:JGD850335 IWG850335:IWH850335 IMK850335:IML850335 ICO850335:ICP850335 HSS850335:HST850335 HIW850335:HIX850335 GZA850335:GZB850335 GPE850335:GPF850335 GFI850335:GFJ850335 FVM850335:FVN850335 FLQ850335:FLR850335 FBU850335:FBV850335 ERY850335:ERZ850335 EIC850335:EID850335 DYG850335:DYH850335 DOK850335:DOL850335 DEO850335:DEP850335 CUS850335:CUT850335 CKW850335:CKX850335 CBA850335:CBB850335 BRE850335:BRF850335 BHI850335:BHJ850335 AXM850335:AXN850335 ANQ850335:ANR850335 ADU850335:ADV850335 TY850335:TZ850335 KC850335:KD850335 AG850335:AH850335 WWO784799:WWP784799 WMS784799:WMT784799 WCW784799:WCX784799 VTA784799:VTB784799 VJE784799:VJF784799 UZI784799:UZJ784799 UPM784799:UPN784799 UFQ784799:UFR784799 TVU784799:TVV784799 TLY784799:TLZ784799 TCC784799:TCD784799 SSG784799:SSH784799 SIK784799:SIL784799 RYO784799:RYP784799 ROS784799:ROT784799 REW784799:REX784799 QVA784799:QVB784799 QLE784799:QLF784799 QBI784799:QBJ784799 PRM784799:PRN784799 PHQ784799:PHR784799 OXU784799:OXV784799 ONY784799:ONZ784799 OEC784799:OED784799 NUG784799:NUH784799 NKK784799:NKL784799 NAO784799:NAP784799 MQS784799:MQT784799 MGW784799:MGX784799 LXA784799:LXB784799 LNE784799:LNF784799 LDI784799:LDJ784799 KTM784799:KTN784799 KJQ784799:KJR784799 JZU784799:JZV784799 JPY784799:JPZ784799 JGC784799:JGD784799 IWG784799:IWH784799 IMK784799:IML784799 ICO784799:ICP784799 HSS784799:HST784799 HIW784799:HIX784799 GZA784799:GZB784799 GPE784799:GPF784799 GFI784799:GFJ784799 FVM784799:FVN784799 FLQ784799:FLR784799 FBU784799:FBV784799 ERY784799:ERZ784799 EIC784799:EID784799 DYG784799:DYH784799 DOK784799:DOL784799 DEO784799:DEP784799 CUS784799:CUT784799 CKW784799:CKX784799 CBA784799:CBB784799 BRE784799:BRF784799 BHI784799:BHJ784799 AXM784799:AXN784799 ANQ784799:ANR784799 ADU784799:ADV784799 TY784799:TZ784799 KC784799:KD784799 AG784799:AH784799 WWO719263:WWP719263 WMS719263:WMT719263 WCW719263:WCX719263 VTA719263:VTB719263 VJE719263:VJF719263 UZI719263:UZJ719263 UPM719263:UPN719263 UFQ719263:UFR719263 TVU719263:TVV719263 TLY719263:TLZ719263 TCC719263:TCD719263 SSG719263:SSH719263 SIK719263:SIL719263 RYO719263:RYP719263 ROS719263:ROT719263 REW719263:REX719263 QVA719263:QVB719263 QLE719263:QLF719263 QBI719263:QBJ719263 PRM719263:PRN719263 PHQ719263:PHR719263 OXU719263:OXV719263 ONY719263:ONZ719263 OEC719263:OED719263 NUG719263:NUH719263 NKK719263:NKL719263 NAO719263:NAP719263 MQS719263:MQT719263 MGW719263:MGX719263 LXA719263:LXB719263 LNE719263:LNF719263 LDI719263:LDJ719263 KTM719263:KTN719263 KJQ719263:KJR719263 JZU719263:JZV719263 JPY719263:JPZ719263 JGC719263:JGD719263 IWG719263:IWH719263 IMK719263:IML719263 ICO719263:ICP719263 HSS719263:HST719263 HIW719263:HIX719263 GZA719263:GZB719263 GPE719263:GPF719263 GFI719263:GFJ719263 FVM719263:FVN719263 FLQ719263:FLR719263 FBU719263:FBV719263 ERY719263:ERZ719263 EIC719263:EID719263 DYG719263:DYH719263 DOK719263:DOL719263 DEO719263:DEP719263 CUS719263:CUT719263 CKW719263:CKX719263 CBA719263:CBB719263 BRE719263:BRF719263 BHI719263:BHJ719263 AXM719263:AXN719263 ANQ719263:ANR719263 ADU719263:ADV719263 TY719263:TZ719263 KC719263:KD719263 AG719263:AH719263 WWO653727:WWP653727 WMS653727:WMT653727 WCW653727:WCX653727 VTA653727:VTB653727 VJE653727:VJF653727 UZI653727:UZJ653727 UPM653727:UPN653727 UFQ653727:UFR653727 TVU653727:TVV653727 TLY653727:TLZ653727 TCC653727:TCD653727 SSG653727:SSH653727 SIK653727:SIL653727 RYO653727:RYP653727 ROS653727:ROT653727 REW653727:REX653727 QVA653727:QVB653727 QLE653727:QLF653727 QBI653727:QBJ653727 PRM653727:PRN653727 PHQ653727:PHR653727 OXU653727:OXV653727 ONY653727:ONZ653727 OEC653727:OED653727 NUG653727:NUH653727 NKK653727:NKL653727 NAO653727:NAP653727 MQS653727:MQT653727 MGW653727:MGX653727 LXA653727:LXB653727 LNE653727:LNF653727 LDI653727:LDJ653727 KTM653727:KTN653727 KJQ653727:KJR653727 JZU653727:JZV653727 JPY653727:JPZ653727 JGC653727:JGD653727 IWG653727:IWH653727 IMK653727:IML653727 ICO653727:ICP653727 HSS653727:HST653727 HIW653727:HIX653727 GZA653727:GZB653727 GPE653727:GPF653727 GFI653727:GFJ653727 FVM653727:FVN653727 FLQ653727:FLR653727 FBU653727:FBV653727 ERY653727:ERZ653727 EIC653727:EID653727 DYG653727:DYH653727 DOK653727:DOL653727 DEO653727:DEP653727 CUS653727:CUT653727 CKW653727:CKX653727 CBA653727:CBB653727 BRE653727:BRF653727 BHI653727:BHJ653727 AXM653727:AXN653727 ANQ653727:ANR653727 ADU653727:ADV653727 TY653727:TZ653727 KC653727:KD653727 AG653727:AH653727 WWO588191:WWP588191 WMS588191:WMT588191 WCW588191:WCX588191 VTA588191:VTB588191 VJE588191:VJF588191 UZI588191:UZJ588191 UPM588191:UPN588191 UFQ588191:UFR588191 TVU588191:TVV588191 TLY588191:TLZ588191 TCC588191:TCD588191 SSG588191:SSH588191 SIK588191:SIL588191 RYO588191:RYP588191 ROS588191:ROT588191 REW588191:REX588191 QVA588191:QVB588191 QLE588191:QLF588191 QBI588191:QBJ588191 PRM588191:PRN588191 PHQ588191:PHR588191 OXU588191:OXV588191 ONY588191:ONZ588191 OEC588191:OED588191 NUG588191:NUH588191 NKK588191:NKL588191 NAO588191:NAP588191 MQS588191:MQT588191 MGW588191:MGX588191 LXA588191:LXB588191 LNE588191:LNF588191 LDI588191:LDJ588191 KTM588191:KTN588191 KJQ588191:KJR588191 JZU588191:JZV588191 JPY588191:JPZ588191 JGC588191:JGD588191 IWG588191:IWH588191 IMK588191:IML588191 ICO588191:ICP588191 HSS588191:HST588191 HIW588191:HIX588191 GZA588191:GZB588191 GPE588191:GPF588191 GFI588191:GFJ588191 FVM588191:FVN588191 FLQ588191:FLR588191 FBU588191:FBV588191 ERY588191:ERZ588191 EIC588191:EID588191 DYG588191:DYH588191 DOK588191:DOL588191 DEO588191:DEP588191 CUS588191:CUT588191 CKW588191:CKX588191 CBA588191:CBB588191 BRE588191:BRF588191 BHI588191:BHJ588191 AXM588191:AXN588191 ANQ588191:ANR588191 ADU588191:ADV588191 TY588191:TZ588191 KC588191:KD588191 AG588191:AH588191 WWO522655:WWP522655 WMS522655:WMT522655 WCW522655:WCX522655 VTA522655:VTB522655 VJE522655:VJF522655 UZI522655:UZJ522655 UPM522655:UPN522655 UFQ522655:UFR522655 TVU522655:TVV522655 TLY522655:TLZ522655 TCC522655:TCD522655 SSG522655:SSH522655 SIK522655:SIL522655 RYO522655:RYP522655 ROS522655:ROT522655 REW522655:REX522655 QVA522655:QVB522655 QLE522655:QLF522655 QBI522655:QBJ522655 PRM522655:PRN522655 PHQ522655:PHR522655 OXU522655:OXV522655 ONY522655:ONZ522655 OEC522655:OED522655 NUG522655:NUH522655 NKK522655:NKL522655 NAO522655:NAP522655 MQS522655:MQT522655 MGW522655:MGX522655 LXA522655:LXB522655 LNE522655:LNF522655 LDI522655:LDJ522655 KTM522655:KTN522655 KJQ522655:KJR522655 JZU522655:JZV522655 JPY522655:JPZ522655 JGC522655:JGD522655 IWG522655:IWH522655 IMK522655:IML522655 ICO522655:ICP522655 HSS522655:HST522655 HIW522655:HIX522655 GZA522655:GZB522655 GPE522655:GPF522655 GFI522655:GFJ522655 FVM522655:FVN522655 FLQ522655:FLR522655 FBU522655:FBV522655 ERY522655:ERZ522655 EIC522655:EID522655 DYG522655:DYH522655 DOK522655:DOL522655 DEO522655:DEP522655 CUS522655:CUT522655 CKW522655:CKX522655 CBA522655:CBB522655 BRE522655:BRF522655 BHI522655:BHJ522655 AXM522655:AXN522655 ANQ522655:ANR522655 ADU522655:ADV522655 TY522655:TZ522655 KC522655:KD522655 AG522655:AH522655 WWO457119:WWP457119 WMS457119:WMT457119 WCW457119:WCX457119 VTA457119:VTB457119 VJE457119:VJF457119 UZI457119:UZJ457119 UPM457119:UPN457119 UFQ457119:UFR457119 TVU457119:TVV457119 TLY457119:TLZ457119 TCC457119:TCD457119 SSG457119:SSH457119 SIK457119:SIL457119 RYO457119:RYP457119 ROS457119:ROT457119 REW457119:REX457119 QVA457119:QVB457119 QLE457119:QLF457119 QBI457119:QBJ457119 PRM457119:PRN457119 PHQ457119:PHR457119 OXU457119:OXV457119 ONY457119:ONZ457119 OEC457119:OED457119 NUG457119:NUH457119 NKK457119:NKL457119 NAO457119:NAP457119 MQS457119:MQT457119 MGW457119:MGX457119 LXA457119:LXB457119 LNE457119:LNF457119 LDI457119:LDJ457119 KTM457119:KTN457119 KJQ457119:KJR457119 JZU457119:JZV457119 JPY457119:JPZ457119 JGC457119:JGD457119 IWG457119:IWH457119 IMK457119:IML457119 ICO457119:ICP457119 HSS457119:HST457119 HIW457119:HIX457119 GZA457119:GZB457119 GPE457119:GPF457119 GFI457119:GFJ457119 FVM457119:FVN457119 FLQ457119:FLR457119 FBU457119:FBV457119 ERY457119:ERZ457119 EIC457119:EID457119 DYG457119:DYH457119 DOK457119:DOL457119 DEO457119:DEP457119 CUS457119:CUT457119 CKW457119:CKX457119 CBA457119:CBB457119 BRE457119:BRF457119 BHI457119:BHJ457119 AXM457119:AXN457119 ANQ457119:ANR457119 ADU457119:ADV457119 TY457119:TZ457119 KC457119:KD457119 AG457119:AH457119 WWO391583:WWP391583 WMS391583:WMT391583 WCW391583:WCX391583 VTA391583:VTB391583 VJE391583:VJF391583 UZI391583:UZJ391583 UPM391583:UPN391583 UFQ391583:UFR391583 TVU391583:TVV391583 TLY391583:TLZ391583 TCC391583:TCD391583 SSG391583:SSH391583 SIK391583:SIL391583 RYO391583:RYP391583 ROS391583:ROT391583 REW391583:REX391583 QVA391583:QVB391583 QLE391583:QLF391583 QBI391583:QBJ391583 PRM391583:PRN391583 PHQ391583:PHR391583 OXU391583:OXV391583 ONY391583:ONZ391583 OEC391583:OED391583 NUG391583:NUH391583 NKK391583:NKL391583 NAO391583:NAP391583 MQS391583:MQT391583 MGW391583:MGX391583 LXA391583:LXB391583 LNE391583:LNF391583 LDI391583:LDJ391583 KTM391583:KTN391583 KJQ391583:KJR391583 JZU391583:JZV391583 JPY391583:JPZ391583 JGC391583:JGD391583 IWG391583:IWH391583 IMK391583:IML391583 ICO391583:ICP391583 HSS391583:HST391583 HIW391583:HIX391583 GZA391583:GZB391583 GPE391583:GPF391583 GFI391583:GFJ391583 FVM391583:FVN391583 FLQ391583:FLR391583 FBU391583:FBV391583 ERY391583:ERZ391583 EIC391583:EID391583 DYG391583:DYH391583 DOK391583:DOL391583 DEO391583:DEP391583 CUS391583:CUT391583 CKW391583:CKX391583 CBA391583:CBB391583 BRE391583:BRF391583 BHI391583:BHJ391583 AXM391583:AXN391583 ANQ391583:ANR391583 ADU391583:ADV391583 TY391583:TZ391583 KC391583:KD391583 AG391583:AH391583 WWO326047:WWP326047 WMS326047:WMT326047 WCW326047:WCX326047 VTA326047:VTB326047 VJE326047:VJF326047 UZI326047:UZJ326047 UPM326047:UPN326047 UFQ326047:UFR326047 TVU326047:TVV326047 TLY326047:TLZ326047 TCC326047:TCD326047 SSG326047:SSH326047 SIK326047:SIL326047 RYO326047:RYP326047 ROS326047:ROT326047 REW326047:REX326047 QVA326047:QVB326047 QLE326047:QLF326047 QBI326047:QBJ326047 PRM326047:PRN326047 PHQ326047:PHR326047 OXU326047:OXV326047 ONY326047:ONZ326047 OEC326047:OED326047 NUG326047:NUH326047 NKK326047:NKL326047 NAO326047:NAP326047 MQS326047:MQT326047 MGW326047:MGX326047 LXA326047:LXB326047 LNE326047:LNF326047 LDI326047:LDJ326047 KTM326047:KTN326047 KJQ326047:KJR326047 JZU326047:JZV326047 JPY326047:JPZ326047 JGC326047:JGD326047 IWG326047:IWH326047 IMK326047:IML326047 ICO326047:ICP326047 HSS326047:HST326047 HIW326047:HIX326047 GZA326047:GZB326047 GPE326047:GPF326047 GFI326047:GFJ326047 FVM326047:FVN326047 FLQ326047:FLR326047 FBU326047:FBV326047 ERY326047:ERZ326047 EIC326047:EID326047 DYG326047:DYH326047 DOK326047:DOL326047 DEO326047:DEP326047 CUS326047:CUT326047 CKW326047:CKX326047 CBA326047:CBB326047 BRE326047:BRF326047 BHI326047:BHJ326047 AXM326047:AXN326047 ANQ326047:ANR326047 ADU326047:ADV326047 TY326047:TZ326047 KC326047:KD326047 AG326047:AH326047 WWO260511:WWP260511 WMS260511:WMT260511 WCW260511:WCX260511 VTA260511:VTB260511 VJE260511:VJF260511 UZI260511:UZJ260511 UPM260511:UPN260511 UFQ260511:UFR260511 TVU260511:TVV260511 TLY260511:TLZ260511 TCC260511:TCD260511 SSG260511:SSH260511 SIK260511:SIL260511 RYO260511:RYP260511 ROS260511:ROT260511 REW260511:REX260511 QVA260511:QVB260511 QLE260511:QLF260511 QBI260511:QBJ260511 PRM260511:PRN260511 PHQ260511:PHR260511 OXU260511:OXV260511 ONY260511:ONZ260511 OEC260511:OED260511 NUG260511:NUH260511 NKK260511:NKL260511 NAO260511:NAP260511 MQS260511:MQT260511 MGW260511:MGX260511 LXA260511:LXB260511 LNE260511:LNF260511 LDI260511:LDJ260511 KTM260511:KTN260511 KJQ260511:KJR260511 JZU260511:JZV260511 JPY260511:JPZ260511 JGC260511:JGD260511 IWG260511:IWH260511 IMK260511:IML260511 ICO260511:ICP260511 HSS260511:HST260511 HIW260511:HIX260511 GZA260511:GZB260511 GPE260511:GPF260511 GFI260511:GFJ260511 FVM260511:FVN260511 FLQ260511:FLR260511 FBU260511:FBV260511 ERY260511:ERZ260511 EIC260511:EID260511 DYG260511:DYH260511 DOK260511:DOL260511 DEO260511:DEP260511 CUS260511:CUT260511 CKW260511:CKX260511 CBA260511:CBB260511 BRE260511:BRF260511 BHI260511:BHJ260511 AXM260511:AXN260511 ANQ260511:ANR260511 ADU260511:ADV260511 TY260511:TZ260511 KC260511:KD260511 AG260511:AH260511 WWO194975:WWP194975 WMS194975:WMT194975 WCW194975:WCX194975 VTA194975:VTB194975 VJE194975:VJF194975 UZI194975:UZJ194975 UPM194975:UPN194975 UFQ194975:UFR194975 TVU194975:TVV194975 TLY194975:TLZ194975 TCC194975:TCD194975 SSG194975:SSH194975 SIK194975:SIL194975 RYO194975:RYP194975 ROS194975:ROT194975 REW194975:REX194975 QVA194975:QVB194975 QLE194975:QLF194975 QBI194975:QBJ194975 PRM194975:PRN194975 PHQ194975:PHR194975 OXU194975:OXV194975 ONY194975:ONZ194975 OEC194975:OED194975 NUG194975:NUH194975 NKK194975:NKL194975 NAO194975:NAP194975 MQS194975:MQT194975 MGW194975:MGX194975 LXA194975:LXB194975 LNE194975:LNF194975 LDI194975:LDJ194975 KTM194975:KTN194975 KJQ194975:KJR194975 JZU194975:JZV194975 JPY194975:JPZ194975 JGC194975:JGD194975 IWG194975:IWH194975 IMK194975:IML194975 ICO194975:ICP194975 HSS194975:HST194975 HIW194975:HIX194975 GZA194975:GZB194975 GPE194975:GPF194975 GFI194975:GFJ194975 FVM194975:FVN194975 FLQ194975:FLR194975 FBU194975:FBV194975 ERY194975:ERZ194975 EIC194975:EID194975 DYG194975:DYH194975 DOK194975:DOL194975 DEO194975:DEP194975 CUS194975:CUT194975 CKW194975:CKX194975 CBA194975:CBB194975 BRE194975:BRF194975 BHI194975:BHJ194975 AXM194975:AXN194975 ANQ194975:ANR194975 ADU194975:ADV194975 TY194975:TZ194975 KC194975:KD194975 AG194975:AH194975 WWO129439:WWP129439 WMS129439:WMT129439 WCW129439:WCX129439 VTA129439:VTB129439 VJE129439:VJF129439 UZI129439:UZJ129439 UPM129439:UPN129439 UFQ129439:UFR129439 TVU129439:TVV129439 TLY129439:TLZ129439 TCC129439:TCD129439 SSG129439:SSH129439 SIK129439:SIL129439 RYO129439:RYP129439 ROS129439:ROT129439 REW129439:REX129439 QVA129439:QVB129439 QLE129439:QLF129439 QBI129439:QBJ129439 PRM129439:PRN129439 PHQ129439:PHR129439 OXU129439:OXV129439 ONY129439:ONZ129439 OEC129439:OED129439 NUG129439:NUH129439 NKK129439:NKL129439 NAO129439:NAP129439 MQS129439:MQT129439 MGW129439:MGX129439 LXA129439:LXB129439 LNE129439:LNF129439 LDI129439:LDJ129439 KTM129439:KTN129439 KJQ129439:KJR129439 JZU129439:JZV129439 JPY129439:JPZ129439 JGC129439:JGD129439 IWG129439:IWH129439 IMK129439:IML129439 ICO129439:ICP129439 HSS129439:HST129439 HIW129439:HIX129439 GZA129439:GZB129439 GPE129439:GPF129439 GFI129439:GFJ129439 FVM129439:FVN129439 FLQ129439:FLR129439 FBU129439:FBV129439 ERY129439:ERZ129439 EIC129439:EID129439 DYG129439:DYH129439 DOK129439:DOL129439 DEO129439:DEP129439 CUS129439:CUT129439 CKW129439:CKX129439 CBA129439:CBB129439 BRE129439:BRF129439 BHI129439:BHJ129439 AXM129439:AXN129439 ANQ129439:ANR129439 ADU129439:ADV129439 TY129439:TZ129439 KC129439:KD129439 AG129439:AH129439 WWO63903:WWP63903 WMS63903:WMT63903 WCW63903:WCX63903 VTA63903:VTB63903 VJE63903:VJF63903 UZI63903:UZJ63903 UPM63903:UPN63903 UFQ63903:UFR63903 TVU63903:TVV63903 TLY63903:TLZ63903 TCC63903:TCD63903 SSG63903:SSH63903 SIK63903:SIL63903 RYO63903:RYP63903 ROS63903:ROT63903 REW63903:REX63903 QVA63903:QVB63903 QLE63903:QLF63903 QBI63903:QBJ63903 PRM63903:PRN63903 PHQ63903:PHR63903 OXU63903:OXV63903 ONY63903:ONZ63903 OEC63903:OED63903 NUG63903:NUH63903 NKK63903:NKL63903 NAO63903:NAP63903 MQS63903:MQT63903 MGW63903:MGX63903 LXA63903:LXB63903 LNE63903:LNF63903 LDI63903:LDJ63903 KTM63903:KTN63903 KJQ63903:KJR63903 JZU63903:JZV63903 JPY63903:JPZ63903 JGC63903:JGD63903 IWG63903:IWH63903 IMK63903:IML63903 ICO63903:ICP63903 HSS63903:HST63903 HIW63903:HIX63903 GZA63903:GZB63903 GPE63903:GPF63903 GFI63903:GFJ63903 FVM63903:FVN63903 FLQ63903:FLR63903 FBU63903:FBV63903 ERY63903:ERZ63903 EIC63903:EID63903 DYG63903:DYH63903 DOK63903:DOL63903 DEO63903:DEP63903 CUS63903:CUT63903 CKW63903:CKX63903 CBA63903:CBB63903 BRE63903:BRF63903 BHI63903:BHJ63903 AXM63903:AXN63903 ANQ63903:ANR63903 ADU63903:ADV63903 TY63903:TZ63903 KC63903:KD63903 AG63903:AH63903 WWO33:WWP33 WMS33:WMT33 WCW33:WCX33 VTA33:VTB33 VJE33:VJF33 UZI33:UZJ33 UPM33:UPN33 UFQ33:UFR33 TVU33:TVV33 TLY33:TLZ33 TCC33:TCD33 SSG33:SSH33 SIK33:SIL33 RYO33:RYP33 ROS33:ROT33 REW33:REX33 QVA33:QVB33 QLE33:QLF33 QBI33:QBJ33 PRM33:PRN33 PHQ33:PHR33 OXU33:OXV33 ONY33:ONZ33 OEC33:OED33 NUG33:NUH33 NKK33:NKL33 NAO33:NAP33 MQS33:MQT33 MGW33:MGX33 LXA33:LXB33 LNE33:LNF33 LDI33:LDJ33 KTM33:KTN33 KJQ33:KJR33 JZU33:JZV33 JPY33:JPZ33 JGC33:JGD33 IWG33:IWH33 IMK33:IML33 ICO33:ICP33 HSS33:HST33 HIW33:HIX33 GZA33:GZB33 GPE33:GPF33 GFI33:GFJ33 FVM33:FVN33 FLQ33:FLR33 FBU33:FBV33 ERY33:ERZ33 EIC33:EID33 DYG33:DYH33 DOK33:DOL33 DEO33:DEP33 CUS33:CUT33 CKW33:CKX33 CBA33:CBB33 BRE33:BRF33 BHI33:BHJ33 AXM33:AXN33 ANQ33:ANR33 ADU33:ADV33 TY33:TZ33 KC33:KD33 AG33:AH33 WVV981423:WVW981423 WLZ981423:WMA981423 WCD981423:WCE981423 VSH981423:VSI981423 VIL981423:VIM981423 UYP981423:UYQ981423 UOT981423:UOU981423 UEX981423:UEY981423 TVB981423:TVC981423 TLF981423:TLG981423 TBJ981423:TBK981423 SRN981423:SRO981423 SHR981423:SHS981423 RXV981423:RXW981423 RNZ981423:ROA981423 RED981423:REE981423 QUH981423:QUI981423 QKL981423:QKM981423 QAP981423:QAQ981423 PQT981423:PQU981423 PGX981423:PGY981423 OXB981423:OXC981423 ONF981423:ONG981423 ODJ981423:ODK981423 NTN981423:NTO981423 NJR981423:NJS981423 MZV981423:MZW981423 MPZ981423:MQA981423 MGD981423:MGE981423 LWH981423:LWI981423 LML981423:LMM981423 LCP981423:LCQ981423 KST981423:KSU981423 KIX981423:KIY981423 JZB981423:JZC981423 JPF981423:JPG981423 JFJ981423:JFK981423 IVN981423:IVO981423 ILR981423:ILS981423 IBV981423:IBW981423 HRZ981423:HSA981423 HID981423:HIE981423 GYH981423:GYI981423 GOL981423:GOM981423 GEP981423:GEQ981423 FUT981423:FUU981423 FKX981423:FKY981423 FBB981423:FBC981423 ERF981423:ERG981423 EHJ981423:EHK981423 DXN981423:DXO981423 DNR981423:DNS981423 DDV981423:DDW981423 CTZ981423:CUA981423 CKD981423:CKE981423 CAH981423:CAI981423 BQL981423:BQM981423 BGP981423:BGQ981423 AWT981423:AWU981423 AMX981423:AMY981423 ADB981423:ADC981423 TF981423:TG981423 JJ981423:JK981423 WVV915887:WVW915887 WLZ915887:WMA915887 WCD915887:WCE915887 VSH915887:VSI915887 VIL915887:VIM915887 UYP915887:UYQ915887 UOT915887:UOU915887 UEX915887:UEY915887 TVB915887:TVC915887 TLF915887:TLG915887 TBJ915887:TBK915887 SRN915887:SRO915887 SHR915887:SHS915887 RXV915887:RXW915887 RNZ915887:ROA915887 RED915887:REE915887 QUH915887:QUI915887 QKL915887:QKM915887 QAP915887:QAQ915887 PQT915887:PQU915887 PGX915887:PGY915887 OXB915887:OXC915887 ONF915887:ONG915887 ODJ915887:ODK915887 NTN915887:NTO915887 NJR915887:NJS915887 MZV915887:MZW915887 MPZ915887:MQA915887 MGD915887:MGE915887 LWH915887:LWI915887 LML915887:LMM915887 LCP915887:LCQ915887 KST915887:KSU915887 KIX915887:KIY915887 JZB915887:JZC915887 JPF915887:JPG915887 JFJ915887:JFK915887 IVN915887:IVO915887 ILR915887:ILS915887 IBV915887:IBW915887 HRZ915887:HSA915887 HID915887:HIE915887 GYH915887:GYI915887 GOL915887:GOM915887 GEP915887:GEQ915887 FUT915887:FUU915887 FKX915887:FKY915887 FBB915887:FBC915887 ERF915887:ERG915887 EHJ915887:EHK915887 DXN915887:DXO915887 DNR915887:DNS915887 DDV915887:DDW915887 CTZ915887:CUA915887 CKD915887:CKE915887 CAH915887:CAI915887 BQL915887:BQM915887 BGP915887:BGQ915887 AWT915887:AWU915887 AMX915887:AMY915887 ADB915887:ADC915887 TF915887:TG915887 JJ915887:JK915887 WVV850351:WVW850351 WLZ850351:WMA850351 WCD850351:WCE850351 VSH850351:VSI850351 VIL850351:VIM850351 UYP850351:UYQ850351 UOT850351:UOU850351 UEX850351:UEY850351 TVB850351:TVC850351 TLF850351:TLG850351 TBJ850351:TBK850351 SRN850351:SRO850351 SHR850351:SHS850351 RXV850351:RXW850351 RNZ850351:ROA850351 RED850351:REE850351 QUH850351:QUI850351 QKL850351:QKM850351 QAP850351:QAQ850351 PQT850351:PQU850351 PGX850351:PGY850351 OXB850351:OXC850351 ONF850351:ONG850351 ODJ850351:ODK850351 NTN850351:NTO850351 NJR850351:NJS850351 MZV850351:MZW850351 MPZ850351:MQA850351 MGD850351:MGE850351 LWH850351:LWI850351 LML850351:LMM850351 LCP850351:LCQ850351 KST850351:KSU850351 KIX850351:KIY850351 JZB850351:JZC850351 JPF850351:JPG850351 JFJ850351:JFK850351 IVN850351:IVO850351 ILR850351:ILS850351 IBV850351:IBW850351 HRZ850351:HSA850351 HID850351:HIE850351 GYH850351:GYI850351 GOL850351:GOM850351 GEP850351:GEQ850351 FUT850351:FUU850351 FKX850351:FKY850351 FBB850351:FBC850351 ERF850351:ERG850351 EHJ850351:EHK850351 DXN850351:DXO850351 DNR850351:DNS850351 DDV850351:DDW850351 CTZ850351:CUA850351 CKD850351:CKE850351 CAH850351:CAI850351 BQL850351:BQM850351 BGP850351:BGQ850351 AWT850351:AWU850351 AMX850351:AMY850351 ADB850351:ADC850351 TF850351:TG850351 JJ850351:JK850351 WVV784815:WVW784815 WLZ784815:WMA784815 WCD784815:WCE784815 VSH784815:VSI784815 VIL784815:VIM784815 UYP784815:UYQ784815 UOT784815:UOU784815 UEX784815:UEY784815 TVB784815:TVC784815 TLF784815:TLG784815 TBJ784815:TBK784815 SRN784815:SRO784815 SHR784815:SHS784815 RXV784815:RXW784815 RNZ784815:ROA784815 RED784815:REE784815 QUH784815:QUI784815 QKL784815:QKM784815 QAP784815:QAQ784815 PQT784815:PQU784815 PGX784815:PGY784815 OXB784815:OXC784815 ONF784815:ONG784815 ODJ784815:ODK784815 NTN784815:NTO784815 NJR784815:NJS784815 MZV784815:MZW784815 MPZ784815:MQA784815 MGD784815:MGE784815 LWH784815:LWI784815 LML784815:LMM784815 LCP784815:LCQ784815 KST784815:KSU784815 KIX784815:KIY784815 JZB784815:JZC784815 JPF784815:JPG784815 JFJ784815:JFK784815 IVN784815:IVO784815 ILR784815:ILS784815 IBV784815:IBW784815 HRZ784815:HSA784815 HID784815:HIE784815 GYH784815:GYI784815 GOL784815:GOM784815 GEP784815:GEQ784815 FUT784815:FUU784815 FKX784815:FKY784815 FBB784815:FBC784815 ERF784815:ERG784815 EHJ784815:EHK784815 DXN784815:DXO784815 DNR784815:DNS784815 DDV784815:DDW784815 CTZ784815:CUA784815 CKD784815:CKE784815 CAH784815:CAI784815 BQL784815:BQM784815 BGP784815:BGQ784815 AWT784815:AWU784815 AMX784815:AMY784815 ADB784815:ADC784815 TF784815:TG784815 JJ784815:JK784815 WVV719279:WVW719279 WLZ719279:WMA719279 WCD719279:WCE719279 VSH719279:VSI719279 VIL719279:VIM719279 UYP719279:UYQ719279 UOT719279:UOU719279 UEX719279:UEY719279 TVB719279:TVC719279 TLF719279:TLG719279 TBJ719279:TBK719279 SRN719279:SRO719279 SHR719279:SHS719279 RXV719279:RXW719279 RNZ719279:ROA719279 RED719279:REE719279 QUH719279:QUI719279 QKL719279:QKM719279 QAP719279:QAQ719279 PQT719279:PQU719279 PGX719279:PGY719279 OXB719279:OXC719279 ONF719279:ONG719279 ODJ719279:ODK719279 NTN719279:NTO719279 NJR719279:NJS719279 MZV719279:MZW719279 MPZ719279:MQA719279 MGD719279:MGE719279 LWH719279:LWI719279 LML719279:LMM719279 LCP719279:LCQ719279 KST719279:KSU719279 KIX719279:KIY719279 JZB719279:JZC719279 JPF719279:JPG719279 JFJ719279:JFK719279 IVN719279:IVO719279 ILR719279:ILS719279 IBV719279:IBW719279 HRZ719279:HSA719279 HID719279:HIE719279 GYH719279:GYI719279 GOL719279:GOM719279 GEP719279:GEQ719279 FUT719279:FUU719279 FKX719279:FKY719279 FBB719279:FBC719279 ERF719279:ERG719279 EHJ719279:EHK719279 DXN719279:DXO719279 DNR719279:DNS719279 DDV719279:DDW719279 CTZ719279:CUA719279 CKD719279:CKE719279 CAH719279:CAI719279 BQL719279:BQM719279 BGP719279:BGQ719279 AWT719279:AWU719279 AMX719279:AMY719279 ADB719279:ADC719279 TF719279:TG719279 JJ719279:JK719279 WVV653743:WVW653743 WLZ653743:WMA653743 WCD653743:WCE653743 VSH653743:VSI653743 VIL653743:VIM653743 UYP653743:UYQ653743 UOT653743:UOU653743 UEX653743:UEY653743 TVB653743:TVC653743 TLF653743:TLG653743 TBJ653743:TBK653743 SRN653743:SRO653743 SHR653743:SHS653743 RXV653743:RXW653743 RNZ653743:ROA653743 RED653743:REE653743 QUH653743:QUI653743 QKL653743:QKM653743 QAP653743:QAQ653743 PQT653743:PQU653743 PGX653743:PGY653743 OXB653743:OXC653743 ONF653743:ONG653743 ODJ653743:ODK653743 NTN653743:NTO653743 NJR653743:NJS653743 MZV653743:MZW653743 MPZ653743:MQA653743 MGD653743:MGE653743 LWH653743:LWI653743 LML653743:LMM653743 LCP653743:LCQ653743 KST653743:KSU653743 KIX653743:KIY653743 JZB653743:JZC653743 JPF653743:JPG653743 JFJ653743:JFK653743 IVN653743:IVO653743 ILR653743:ILS653743 IBV653743:IBW653743 HRZ653743:HSA653743 HID653743:HIE653743 GYH653743:GYI653743 GOL653743:GOM653743 GEP653743:GEQ653743 FUT653743:FUU653743 FKX653743:FKY653743 FBB653743:FBC653743 ERF653743:ERG653743 EHJ653743:EHK653743 DXN653743:DXO653743 DNR653743:DNS653743 DDV653743:DDW653743 CTZ653743:CUA653743 CKD653743:CKE653743 CAH653743:CAI653743 BQL653743:BQM653743 BGP653743:BGQ653743 AWT653743:AWU653743 AMX653743:AMY653743 ADB653743:ADC653743 TF653743:TG653743 JJ653743:JK653743 WVV588207:WVW588207 WLZ588207:WMA588207 WCD588207:WCE588207 VSH588207:VSI588207 VIL588207:VIM588207 UYP588207:UYQ588207 UOT588207:UOU588207 UEX588207:UEY588207 TVB588207:TVC588207 TLF588207:TLG588207 TBJ588207:TBK588207 SRN588207:SRO588207 SHR588207:SHS588207 RXV588207:RXW588207 RNZ588207:ROA588207 RED588207:REE588207 QUH588207:QUI588207 QKL588207:QKM588207 QAP588207:QAQ588207 PQT588207:PQU588207 PGX588207:PGY588207 OXB588207:OXC588207 ONF588207:ONG588207 ODJ588207:ODK588207 NTN588207:NTO588207 NJR588207:NJS588207 MZV588207:MZW588207 MPZ588207:MQA588207 MGD588207:MGE588207 LWH588207:LWI588207 LML588207:LMM588207 LCP588207:LCQ588207 KST588207:KSU588207 KIX588207:KIY588207 JZB588207:JZC588207 JPF588207:JPG588207 JFJ588207:JFK588207 IVN588207:IVO588207 ILR588207:ILS588207 IBV588207:IBW588207 HRZ588207:HSA588207 HID588207:HIE588207 GYH588207:GYI588207 GOL588207:GOM588207 GEP588207:GEQ588207 FUT588207:FUU588207 FKX588207:FKY588207 FBB588207:FBC588207 ERF588207:ERG588207 EHJ588207:EHK588207 DXN588207:DXO588207 DNR588207:DNS588207 DDV588207:DDW588207 CTZ588207:CUA588207 CKD588207:CKE588207 CAH588207:CAI588207 BQL588207:BQM588207 BGP588207:BGQ588207 AWT588207:AWU588207 AMX588207:AMY588207 ADB588207:ADC588207 TF588207:TG588207 JJ588207:JK588207 WVV522671:WVW522671 WLZ522671:WMA522671 WCD522671:WCE522671 VSH522671:VSI522671 VIL522671:VIM522671 UYP522671:UYQ522671 UOT522671:UOU522671 UEX522671:UEY522671 TVB522671:TVC522671 TLF522671:TLG522671 TBJ522671:TBK522671 SRN522671:SRO522671 SHR522671:SHS522671 RXV522671:RXW522671 RNZ522671:ROA522671 RED522671:REE522671 QUH522671:QUI522671 QKL522671:QKM522671 QAP522671:QAQ522671 PQT522671:PQU522671 PGX522671:PGY522671 OXB522671:OXC522671 ONF522671:ONG522671 ODJ522671:ODK522671 NTN522671:NTO522671 NJR522671:NJS522671 MZV522671:MZW522671 MPZ522671:MQA522671 MGD522671:MGE522671 LWH522671:LWI522671 LML522671:LMM522671 LCP522671:LCQ522671 KST522671:KSU522671 KIX522671:KIY522671 JZB522671:JZC522671 JPF522671:JPG522671 JFJ522671:JFK522671 IVN522671:IVO522671 ILR522671:ILS522671 IBV522671:IBW522671 HRZ522671:HSA522671 HID522671:HIE522671 GYH522671:GYI522671 GOL522671:GOM522671 GEP522671:GEQ522671 FUT522671:FUU522671 FKX522671:FKY522671 FBB522671:FBC522671 ERF522671:ERG522671 EHJ522671:EHK522671 DXN522671:DXO522671 DNR522671:DNS522671 DDV522671:DDW522671 CTZ522671:CUA522671 CKD522671:CKE522671 CAH522671:CAI522671 BQL522671:BQM522671 BGP522671:BGQ522671 AWT522671:AWU522671 AMX522671:AMY522671 ADB522671:ADC522671 TF522671:TG522671 JJ522671:JK522671 WVV457135:WVW457135 WLZ457135:WMA457135 WCD457135:WCE457135 VSH457135:VSI457135 VIL457135:VIM457135 UYP457135:UYQ457135 UOT457135:UOU457135 UEX457135:UEY457135 TVB457135:TVC457135 TLF457135:TLG457135 TBJ457135:TBK457135 SRN457135:SRO457135 SHR457135:SHS457135 RXV457135:RXW457135 RNZ457135:ROA457135 RED457135:REE457135 QUH457135:QUI457135 QKL457135:QKM457135 QAP457135:QAQ457135 PQT457135:PQU457135 PGX457135:PGY457135 OXB457135:OXC457135 ONF457135:ONG457135 ODJ457135:ODK457135 NTN457135:NTO457135 NJR457135:NJS457135 MZV457135:MZW457135 MPZ457135:MQA457135 MGD457135:MGE457135 LWH457135:LWI457135 LML457135:LMM457135 LCP457135:LCQ457135 KST457135:KSU457135 KIX457135:KIY457135 JZB457135:JZC457135 JPF457135:JPG457135 JFJ457135:JFK457135 IVN457135:IVO457135 ILR457135:ILS457135 IBV457135:IBW457135 HRZ457135:HSA457135 HID457135:HIE457135 GYH457135:GYI457135 GOL457135:GOM457135 GEP457135:GEQ457135 FUT457135:FUU457135 FKX457135:FKY457135 FBB457135:FBC457135 ERF457135:ERG457135 EHJ457135:EHK457135 DXN457135:DXO457135 DNR457135:DNS457135 DDV457135:DDW457135 CTZ457135:CUA457135 CKD457135:CKE457135 CAH457135:CAI457135 BQL457135:BQM457135 BGP457135:BGQ457135 AWT457135:AWU457135 AMX457135:AMY457135 ADB457135:ADC457135 TF457135:TG457135 JJ457135:JK457135 WVV391599:WVW391599 WLZ391599:WMA391599 WCD391599:WCE391599 VSH391599:VSI391599 VIL391599:VIM391599 UYP391599:UYQ391599 UOT391599:UOU391599 UEX391599:UEY391599 TVB391599:TVC391599 TLF391599:TLG391599 TBJ391599:TBK391599 SRN391599:SRO391599 SHR391599:SHS391599 RXV391599:RXW391599 RNZ391599:ROA391599 RED391599:REE391599 QUH391599:QUI391599 QKL391599:QKM391599 QAP391599:QAQ391599 PQT391599:PQU391599 PGX391599:PGY391599 OXB391599:OXC391599 ONF391599:ONG391599 ODJ391599:ODK391599 NTN391599:NTO391599 NJR391599:NJS391599 MZV391599:MZW391599 MPZ391599:MQA391599 MGD391599:MGE391599 LWH391599:LWI391599 LML391599:LMM391599 LCP391599:LCQ391599 KST391599:KSU391599 KIX391599:KIY391599 JZB391599:JZC391599 JPF391599:JPG391599 JFJ391599:JFK391599 IVN391599:IVO391599 ILR391599:ILS391599 IBV391599:IBW391599 HRZ391599:HSA391599 HID391599:HIE391599 GYH391599:GYI391599 GOL391599:GOM391599 GEP391599:GEQ391599 FUT391599:FUU391599 FKX391599:FKY391599 FBB391599:FBC391599 ERF391599:ERG391599 EHJ391599:EHK391599 DXN391599:DXO391599 DNR391599:DNS391599 DDV391599:DDW391599 CTZ391599:CUA391599 CKD391599:CKE391599 CAH391599:CAI391599 BQL391599:BQM391599 BGP391599:BGQ391599 AWT391599:AWU391599 AMX391599:AMY391599 ADB391599:ADC391599 TF391599:TG391599 JJ391599:JK391599 WVV326063:WVW326063 WLZ326063:WMA326063 WCD326063:WCE326063 VSH326063:VSI326063 VIL326063:VIM326063 UYP326063:UYQ326063 UOT326063:UOU326063 UEX326063:UEY326063 TVB326063:TVC326063 TLF326063:TLG326063 TBJ326063:TBK326063 SRN326063:SRO326063 SHR326063:SHS326063 RXV326063:RXW326063 RNZ326063:ROA326063 RED326063:REE326063 QUH326063:QUI326063 QKL326063:QKM326063 QAP326063:QAQ326063 PQT326063:PQU326063 PGX326063:PGY326063 OXB326063:OXC326063 ONF326063:ONG326063 ODJ326063:ODK326063 NTN326063:NTO326063 NJR326063:NJS326063 MZV326063:MZW326063 MPZ326063:MQA326063 MGD326063:MGE326063 LWH326063:LWI326063 LML326063:LMM326063 LCP326063:LCQ326063 KST326063:KSU326063 KIX326063:KIY326063 JZB326063:JZC326063 JPF326063:JPG326063 JFJ326063:JFK326063 IVN326063:IVO326063 ILR326063:ILS326063 IBV326063:IBW326063 HRZ326063:HSA326063 HID326063:HIE326063 GYH326063:GYI326063 GOL326063:GOM326063 GEP326063:GEQ326063 FUT326063:FUU326063 FKX326063:FKY326063 FBB326063:FBC326063 ERF326063:ERG326063 EHJ326063:EHK326063 DXN326063:DXO326063 DNR326063:DNS326063 DDV326063:DDW326063 CTZ326063:CUA326063 CKD326063:CKE326063 CAH326063:CAI326063 BQL326063:BQM326063 BGP326063:BGQ326063 AWT326063:AWU326063 AMX326063:AMY326063 ADB326063:ADC326063 TF326063:TG326063 JJ326063:JK326063 WVV260527:WVW260527 WLZ260527:WMA260527 WCD260527:WCE260527 VSH260527:VSI260527 VIL260527:VIM260527 UYP260527:UYQ260527 UOT260527:UOU260527 UEX260527:UEY260527 TVB260527:TVC260527 TLF260527:TLG260527 TBJ260527:TBK260527 SRN260527:SRO260527 SHR260527:SHS260527 RXV260527:RXW260527 RNZ260527:ROA260527 RED260527:REE260527 QUH260527:QUI260527 QKL260527:QKM260527 QAP260527:QAQ260527 PQT260527:PQU260527 PGX260527:PGY260527 OXB260527:OXC260527 ONF260527:ONG260527 ODJ260527:ODK260527 NTN260527:NTO260527 NJR260527:NJS260527 MZV260527:MZW260527 MPZ260527:MQA260527 MGD260527:MGE260527 LWH260527:LWI260527 LML260527:LMM260527 LCP260527:LCQ260527 KST260527:KSU260527 KIX260527:KIY260527 JZB260527:JZC260527 JPF260527:JPG260527 JFJ260527:JFK260527 IVN260527:IVO260527 ILR260527:ILS260527 IBV260527:IBW260527 HRZ260527:HSA260527 HID260527:HIE260527 GYH260527:GYI260527 GOL260527:GOM260527 GEP260527:GEQ260527 FUT260527:FUU260527 FKX260527:FKY260527 FBB260527:FBC260527 ERF260527:ERG260527 EHJ260527:EHK260527 DXN260527:DXO260527 DNR260527:DNS260527 DDV260527:DDW260527 CTZ260527:CUA260527 CKD260527:CKE260527 CAH260527:CAI260527 BQL260527:BQM260527 BGP260527:BGQ260527 AWT260527:AWU260527 AMX260527:AMY260527 ADB260527:ADC260527 TF260527:TG260527 JJ260527:JK260527 WVV194991:WVW194991 WLZ194991:WMA194991 WCD194991:WCE194991 VSH194991:VSI194991 VIL194991:VIM194991 UYP194991:UYQ194991 UOT194991:UOU194991 UEX194991:UEY194991 TVB194991:TVC194991 TLF194991:TLG194991 TBJ194991:TBK194991 SRN194991:SRO194991 SHR194991:SHS194991 RXV194991:RXW194991 RNZ194991:ROA194991 RED194991:REE194991 QUH194991:QUI194991 QKL194991:QKM194991 QAP194991:QAQ194991 PQT194991:PQU194991 PGX194991:PGY194991 OXB194991:OXC194991 ONF194991:ONG194991 ODJ194991:ODK194991 NTN194991:NTO194991 NJR194991:NJS194991 MZV194991:MZW194991 MPZ194991:MQA194991 MGD194991:MGE194991 LWH194991:LWI194991 LML194991:LMM194991 LCP194991:LCQ194991 KST194991:KSU194991 KIX194991:KIY194991 JZB194991:JZC194991 JPF194991:JPG194991 JFJ194991:JFK194991 IVN194991:IVO194991 ILR194991:ILS194991 IBV194991:IBW194991 HRZ194991:HSA194991 HID194991:HIE194991 GYH194991:GYI194991 GOL194991:GOM194991 GEP194991:GEQ194991 FUT194991:FUU194991 FKX194991:FKY194991 FBB194991:FBC194991 ERF194991:ERG194991 EHJ194991:EHK194991 DXN194991:DXO194991 DNR194991:DNS194991 DDV194991:DDW194991 CTZ194991:CUA194991 CKD194991:CKE194991 CAH194991:CAI194991 BQL194991:BQM194991 BGP194991:BGQ194991 AWT194991:AWU194991 AMX194991:AMY194991 ADB194991:ADC194991 TF194991:TG194991 JJ194991:JK194991 WVV129455:WVW129455 WLZ129455:WMA129455 WCD129455:WCE129455 VSH129455:VSI129455 VIL129455:VIM129455 UYP129455:UYQ129455 UOT129455:UOU129455 UEX129455:UEY129455 TVB129455:TVC129455 TLF129455:TLG129455 TBJ129455:TBK129455 SRN129455:SRO129455 SHR129455:SHS129455 RXV129455:RXW129455 RNZ129455:ROA129455 RED129455:REE129455 QUH129455:QUI129455 QKL129455:QKM129455 QAP129455:QAQ129455 PQT129455:PQU129455 PGX129455:PGY129455 OXB129455:OXC129455 ONF129455:ONG129455 ODJ129455:ODK129455 NTN129455:NTO129455 NJR129455:NJS129455 MZV129455:MZW129455 MPZ129455:MQA129455 MGD129455:MGE129455 LWH129455:LWI129455 LML129455:LMM129455 LCP129455:LCQ129455 KST129455:KSU129455 KIX129455:KIY129455 JZB129455:JZC129455 JPF129455:JPG129455 JFJ129455:JFK129455 IVN129455:IVO129455 ILR129455:ILS129455 IBV129455:IBW129455 HRZ129455:HSA129455 HID129455:HIE129455 GYH129455:GYI129455 GOL129455:GOM129455 GEP129455:GEQ129455 FUT129455:FUU129455 FKX129455:FKY129455 FBB129455:FBC129455 ERF129455:ERG129455 EHJ129455:EHK129455 DXN129455:DXO129455 DNR129455:DNS129455 DDV129455:DDW129455 CTZ129455:CUA129455 CKD129455:CKE129455 CAH129455:CAI129455 BQL129455:BQM129455 BGP129455:BGQ129455 AWT129455:AWU129455 AMX129455:AMY129455 ADB129455:ADC129455 TF129455:TG129455 JJ129455:JK129455 WVV63919:WVW63919 WLZ63919:WMA63919 WCD63919:WCE63919 VSH63919:VSI63919 VIL63919:VIM63919 UYP63919:UYQ63919 UOT63919:UOU63919 UEX63919:UEY63919 TVB63919:TVC63919 TLF63919:TLG63919 TBJ63919:TBK63919 SRN63919:SRO63919 SHR63919:SHS63919 RXV63919:RXW63919 RNZ63919:ROA63919 RED63919:REE63919 QUH63919:QUI63919 QKL63919:QKM63919 QAP63919:QAQ63919 PQT63919:PQU63919 PGX63919:PGY63919 OXB63919:OXC63919 ONF63919:ONG63919 ODJ63919:ODK63919 NTN63919:NTO63919 NJR63919:NJS63919 MZV63919:MZW63919 MPZ63919:MQA63919 MGD63919:MGE63919 LWH63919:LWI63919 LML63919:LMM63919 LCP63919:LCQ63919 KST63919:KSU63919 KIX63919:KIY63919 JZB63919:JZC63919 JPF63919:JPG63919 JFJ63919:JFK63919 IVN63919:IVO63919 ILR63919:ILS63919 IBV63919:IBW63919 HRZ63919:HSA63919 HID63919:HIE63919 GYH63919:GYI63919 GOL63919:GOM63919 GEP63919:GEQ63919 FUT63919:FUU63919 FKX63919:FKY63919 FBB63919:FBC63919 ERF63919:ERG63919 EHJ63919:EHK63919 DXN63919:DXO63919 DNR63919:DNS63919 DDV63919:DDW63919 CTZ63919:CUA63919 CKD63919:CKE63919 CAH63919:CAI63919 BQL63919:BQM63919 BGP63919:BGQ63919 AWT63919:AWU63919 AMX63919:AMY63919 ADB63919:ADC63919 TF63919:TG63919 JJ63919:JK63919 WVV55:WVW55 WLZ55:WMA55 WCD55:WCE55 VSH55:VSI55 VIL55:VIM55 UYP55:UYQ55 UOT55:UOU55 UEX55:UEY55 TVB55:TVC55 TLF55:TLG55 TBJ55:TBK55 SRN55:SRO55 SHR55:SHS55 RXV55:RXW55 RNZ55:ROA55 RED55:REE55 QUH55:QUI55 QKL55:QKM55 QAP55:QAQ55 PQT55:PQU55 PGX55:PGY55 OXB55:OXC55 ONF55:ONG55 ODJ55:ODK55 NTN55:NTO55 NJR55:NJS55 MZV55:MZW55 MPZ55:MQA55 MGD55:MGE55 LWH55:LWI55 LML55:LMM55 LCP55:LCQ55 KST55:KSU55 KIX55:KIY55 JZB55:JZC55 JPF55:JPG55 JFJ55:JFK55 IVN55:IVO55 ILR55:ILS55 IBV55:IBW55 HRZ55:HSA55 HID55:HIE55 GYH55:GYI55 GOL55:GOM55 GEP55:GEQ55 FUT55:FUU55 FKX55:FKY55 FBB55:FBC55 ERF55:ERG55 EHJ55:EHK55 DXN55:DXO55 DNR55:DNS55 DDV55:DDW55 CTZ55:CUA55 CKD55:CKE55 CAH55:CAI55 BQL55:BQM55 BGP55:BGQ55 AWT55:AWU55 AMX55:AMY55 ADB55:ADC55 TF55:TG55 JJ55:JK55 N63918 O63919 N129454 O129455 N194990 O194991 N260526 O260527 N326062 O326063 N391598 O391599 N457134 O457135 N522670 O522671 N588206 O588207 N653742 O653743 N719278 O719279 N784814 O784815 N850350 O850351 N915886 O915887 N981422 O981423 N63904 O63905 N129440 O129441 N194976 O194977 N260512 O260513 N326048 O326049 N391584 O391585 N457120 O457121 N522656 O522657 N588192 O588193 N653728 O653729 N719264 O719265 N784800 O784801 N850336 O850337 N915872 O915873 N981408 O981409 N63926 O63927 N129462 O129463 N194998 O194999 N260534 O260535 N326070 O326071 N391606 O391607 N457142 O457143 N522678 O522679 N588214 O588215 N653750 O653751 N719286 O719287 N784822 O784823 N850358 O850359 N915894 O915895 N981430 O981431 N63924 O63925 N129460 O129461 N194996 O194997 N260532 O260533 N326068 O326069 N391604 O391605 N457140 O457141 N522676 O522677 N588212 O588213 N653748 O653749 N719284 O719285 N784820 O784821 N850356 O850357 N915892 O915893 N981428 O981429 N63910 O63911 N129446 O129447 N194982 O194983 N260518 O260519 N326054 O326055 N391590 O391591 N457126 O457127 N522662 O522663 N588198 O588199 N653734 O653735 N719270 O719271 N784806 O784807 N850342 O850343 N915878 O915879 N981414 O981415" xr:uid="{00000000-0002-0000-0400-000000000000}">
      <formula1>$C$103:$C$105</formula1>
    </dataValidation>
    <dataValidation type="list" allowBlank="1" showInputMessage="1" showErrorMessage="1" sqref="L70:AG74" xr:uid="{00000000-0002-0000-0400-000001000000}">
      <formula1>$N$204:$N$210</formula1>
    </dataValidation>
    <dataValidation type="list" allowBlank="1" showInputMessage="1" showErrorMessage="1" sqref="D70:J74" xr:uid="{00000000-0002-0000-0400-000002000000}">
      <formula1>$C$204:$C$209</formula1>
    </dataValidation>
    <dataValidation type="list" allowBlank="1" showInputMessage="1" showErrorMessage="1" sqref="D61 S61" xr:uid="{00000000-0002-0000-0400-000003000000}">
      <formula1>$P$116:$P$118</formula1>
    </dataValidation>
    <dataValidation type="list" allowBlank="1" showInputMessage="1" showErrorMessage="1" sqref="H64 T64" xr:uid="{00000000-0002-0000-0400-000004000000}">
      <formula1>$AO$116:$AO$117</formula1>
    </dataValidation>
    <dataValidation type="list" allowBlank="1" showInputMessage="1" showErrorMessage="1" sqref="O63872:Y63873 WVW981376:WWG981377 WMA981376:WMK981377 WCE981376:WCO981377 VSI981376:VSS981377 VIM981376:VIW981377 UYQ981376:UZA981377 UOU981376:UPE981377 UEY981376:UFI981377 TVC981376:TVM981377 TLG981376:TLQ981377 TBK981376:TBU981377 SRO981376:SRY981377 SHS981376:SIC981377 RXW981376:RYG981377 ROA981376:ROK981377 REE981376:REO981377 QUI981376:QUS981377 QKM981376:QKW981377 QAQ981376:QBA981377 PQU981376:PRE981377 PGY981376:PHI981377 OXC981376:OXM981377 ONG981376:ONQ981377 ODK981376:ODU981377 NTO981376:NTY981377 NJS981376:NKC981377 MZW981376:NAG981377 MQA981376:MQK981377 MGE981376:MGO981377 LWI981376:LWS981377 LMM981376:LMW981377 LCQ981376:LDA981377 KSU981376:KTE981377 KIY981376:KJI981377 JZC981376:JZM981377 JPG981376:JPQ981377 JFK981376:JFU981377 IVO981376:IVY981377 ILS981376:IMC981377 IBW981376:ICG981377 HSA981376:HSK981377 HIE981376:HIO981377 GYI981376:GYS981377 GOM981376:GOW981377 GEQ981376:GFA981377 FUU981376:FVE981377 FKY981376:FLI981377 FBC981376:FBM981377 ERG981376:ERQ981377 EHK981376:EHU981377 DXO981376:DXY981377 DNS981376:DOC981377 DDW981376:DEG981377 CUA981376:CUK981377 CKE981376:CKO981377 CAI981376:CAS981377 BQM981376:BQW981377 BGQ981376:BHA981377 AWU981376:AXE981377 AMY981376:ANI981377 ADC981376:ADM981377 TG981376:TQ981377 JK981376:JU981377 O981376:Y981377 WVW915840:WWG915841 WMA915840:WMK915841 WCE915840:WCO915841 VSI915840:VSS915841 VIM915840:VIW915841 UYQ915840:UZA915841 UOU915840:UPE915841 UEY915840:UFI915841 TVC915840:TVM915841 TLG915840:TLQ915841 TBK915840:TBU915841 SRO915840:SRY915841 SHS915840:SIC915841 RXW915840:RYG915841 ROA915840:ROK915841 REE915840:REO915841 QUI915840:QUS915841 QKM915840:QKW915841 QAQ915840:QBA915841 PQU915840:PRE915841 PGY915840:PHI915841 OXC915840:OXM915841 ONG915840:ONQ915841 ODK915840:ODU915841 NTO915840:NTY915841 NJS915840:NKC915841 MZW915840:NAG915841 MQA915840:MQK915841 MGE915840:MGO915841 LWI915840:LWS915841 LMM915840:LMW915841 LCQ915840:LDA915841 KSU915840:KTE915841 KIY915840:KJI915841 JZC915840:JZM915841 JPG915840:JPQ915841 JFK915840:JFU915841 IVO915840:IVY915841 ILS915840:IMC915841 IBW915840:ICG915841 HSA915840:HSK915841 HIE915840:HIO915841 GYI915840:GYS915841 GOM915840:GOW915841 GEQ915840:GFA915841 FUU915840:FVE915841 FKY915840:FLI915841 FBC915840:FBM915841 ERG915840:ERQ915841 EHK915840:EHU915841 DXO915840:DXY915841 DNS915840:DOC915841 DDW915840:DEG915841 CUA915840:CUK915841 CKE915840:CKO915841 CAI915840:CAS915841 BQM915840:BQW915841 BGQ915840:BHA915841 AWU915840:AXE915841 AMY915840:ANI915841 ADC915840:ADM915841 TG915840:TQ915841 JK915840:JU915841 O915840:Y915841 WVW850304:WWG850305 WMA850304:WMK850305 WCE850304:WCO850305 VSI850304:VSS850305 VIM850304:VIW850305 UYQ850304:UZA850305 UOU850304:UPE850305 UEY850304:UFI850305 TVC850304:TVM850305 TLG850304:TLQ850305 TBK850304:TBU850305 SRO850304:SRY850305 SHS850304:SIC850305 RXW850304:RYG850305 ROA850304:ROK850305 REE850304:REO850305 QUI850304:QUS850305 QKM850304:QKW850305 QAQ850304:QBA850305 PQU850304:PRE850305 PGY850304:PHI850305 OXC850304:OXM850305 ONG850304:ONQ850305 ODK850304:ODU850305 NTO850304:NTY850305 NJS850304:NKC850305 MZW850304:NAG850305 MQA850304:MQK850305 MGE850304:MGO850305 LWI850304:LWS850305 LMM850304:LMW850305 LCQ850304:LDA850305 KSU850304:KTE850305 KIY850304:KJI850305 JZC850304:JZM850305 JPG850304:JPQ850305 JFK850304:JFU850305 IVO850304:IVY850305 ILS850304:IMC850305 IBW850304:ICG850305 HSA850304:HSK850305 HIE850304:HIO850305 GYI850304:GYS850305 GOM850304:GOW850305 GEQ850304:GFA850305 FUU850304:FVE850305 FKY850304:FLI850305 FBC850304:FBM850305 ERG850304:ERQ850305 EHK850304:EHU850305 DXO850304:DXY850305 DNS850304:DOC850305 DDW850304:DEG850305 CUA850304:CUK850305 CKE850304:CKO850305 CAI850304:CAS850305 BQM850304:BQW850305 BGQ850304:BHA850305 AWU850304:AXE850305 AMY850304:ANI850305 ADC850304:ADM850305 TG850304:TQ850305 JK850304:JU850305 O850304:Y850305 WVW784768:WWG784769 WMA784768:WMK784769 WCE784768:WCO784769 VSI784768:VSS784769 VIM784768:VIW784769 UYQ784768:UZA784769 UOU784768:UPE784769 UEY784768:UFI784769 TVC784768:TVM784769 TLG784768:TLQ784769 TBK784768:TBU784769 SRO784768:SRY784769 SHS784768:SIC784769 RXW784768:RYG784769 ROA784768:ROK784769 REE784768:REO784769 QUI784768:QUS784769 QKM784768:QKW784769 QAQ784768:QBA784769 PQU784768:PRE784769 PGY784768:PHI784769 OXC784768:OXM784769 ONG784768:ONQ784769 ODK784768:ODU784769 NTO784768:NTY784769 NJS784768:NKC784769 MZW784768:NAG784769 MQA784768:MQK784769 MGE784768:MGO784769 LWI784768:LWS784769 LMM784768:LMW784769 LCQ784768:LDA784769 KSU784768:KTE784769 KIY784768:KJI784769 JZC784768:JZM784769 JPG784768:JPQ784769 JFK784768:JFU784769 IVO784768:IVY784769 ILS784768:IMC784769 IBW784768:ICG784769 HSA784768:HSK784769 HIE784768:HIO784769 GYI784768:GYS784769 GOM784768:GOW784769 GEQ784768:GFA784769 FUU784768:FVE784769 FKY784768:FLI784769 FBC784768:FBM784769 ERG784768:ERQ784769 EHK784768:EHU784769 DXO784768:DXY784769 DNS784768:DOC784769 DDW784768:DEG784769 CUA784768:CUK784769 CKE784768:CKO784769 CAI784768:CAS784769 BQM784768:BQW784769 BGQ784768:BHA784769 AWU784768:AXE784769 AMY784768:ANI784769 ADC784768:ADM784769 TG784768:TQ784769 JK784768:JU784769 O784768:Y784769 WVW719232:WWG719233 WMA719232:WMK719233 WCE719232:WCO719233 VSI719232:VSS719233 VIM719232:VIW719233 UYQ719232:UZA719233 UOU719232:UPE719233 UEY719232:UFI719233 TVC719232:TVM719233 TLG719232:TLQ719233 TBK719232:TBU719233 SRO719232:SRY719233 SHS719232:SIC719233 RXW719232:RYG719233 ROA719232:ROK719233 REE719232:REO719233 QUI719232:QUS719233 QKM719232:QKW719233 QAQ719232:QBA719233 PQU719232:PRE719233 PGY719232:PHI719233 OXC719232:OXM719233 ONG719232:ONQ719233 ODK719232:ODU719233 NTO719232:NTY719233 NJS719232:NKC719233 MZW719232:NAG719233 MQA719232:MQK719233 MGE719232:MGO719233 LWI719232:LWS719233 LMM719232:LMW719233 LCQ719232:LDA719233 KSU719232:KTE719233 KIY719232:KJI719233 JZC719232:JZM719233 JPG719232:JPQ719233 JFK719232:JFU719233 IVO719232:IVY719233 ILS719232:IMC719233 IBW719232:ICG719233 HSA719232:HSK719233 HIE719232:HIO719233 GYI719232:GYS719233 GOM719232:GOW719233 GEQ719232:GFA719233 FUU719232:FVE719233 FKY719232:FLI719233 FBC719232:FBM719233 ERG719232:ERQ719233 EHK719232:EHU719233 DXO719232:DXY719233 DNS719232:DOC719233 DDW719232:DEG719233 CUA719232:CUK719233 CKE719232:CKO719233 CAI719232:CAS719233 BQM719232:BQW719233 BGQ719232:BHA719233 AWU719232:AXE719233 AMY719232:ANI719233 ADC719232:ADM719233 TG719232:TQ719233 JK719232:JU719233 O719232:Y719233 WVW653696:WWG653697 WMA653696:WMK653697 WCE653696:WCO653697 VSI653696:VSS653697 VIM653696:VIW653697 UYQ653696:UZA653697 UOU653696:UPE653697 UEY653696:UFI653697 TVC653696:TVM653697 TLG653696:TLQ653697 TBK653696:TBU653697 SRO653696:SRY653697 SHS653696:SIC653697 RXW653696:RYG653697 ROA653696:ROK653697 REE653696:REO653697 QUI653696:QUS653697 QKM653696:QKW653697 QAQ653696:QBA653697 PQU653696:PRE653697 PGY653696:PHI653697 OXC653696:OXM653697 ONG653696:ONQ653697 ODK653696:ODU653697 NTO653696:NTY653697 NJS653696:NKC653697 MZW653696:NAG653697 MQA653696:MQK653697 MGE653696:MGO653697 LWI653696:LWS653697 LMM653696:LMW653697 LCQ653696:LDA653697 KSU653696:KTE653697 KIY653696:KJI653697 JZC653696:JZM653697 JPG653696:JPQ653697 JFK653696:JFU653697 IVO653696:IVY653697 ILS653696:IMC653697 IBW653696:ICG653697 HSA653696:HSK653697 HIE653696:HIO653697 GYI653696:GYS653697 GOM653696:GOW653697 GEQ653696:GFA653697 FUU653696:FVE653697 FKY653696:FLI653697 FBC653696:FBM653697 ERG653696:ERQ653697 EHK653696:EHU653697 DXO653696:DXY653697 DNS653696:DOC653697 DDW653696:DEG653697 CUA653696:CUK653697 CKE653696:CKO653697 CAI653696:CAS653697 BQM653696:BQW653697 BGQ653696:BHA653697 AWU653696:AXE653697 AMY653696:ANI653697 ADC653696:ADM653697 TG653696:TQ653697 JK653696:JU653697 O653696:Y653697 WVW588160:WWG588161 WMA588160:WMK588161 WCE588160:WCO588161 VSI588160:VSS588161 VIM588160:VIW588161 UYQ588160:UZA588161 UOU588160:UPE588161 UEY588160:UFI588161 TVC588160:TVM588161 TLG588160:TLQ588161 TBK588160:TBU588161 SRO588160:SRY588161 SHS588160:SIC588161 RXW588160:RYG588161 ROA588160:ROK588161 REE588160:REO588161 QUI588160:QUS588161 QKM588160:QKW588161 QAQ588160:QBA588161 PQU588160:PRE588161 PGY588160:PHI588161 OXC588160:OXM588161 ONG588160:ONQ588161 ODK588160:ODU588161 NTO588160:NTY588161 NJS588160:NKC588161 MZW588160:NAG588161 MQA588160:MQK588161 MGE588160:MGO588161 LWI588160:LWS588161 LMM588160:LMW588161 LCQ588160:LDA588161 KSU588160:KTE588161 KIY588160:KJI588161 JZC588160:JZM588161 JPG588160:JPQ588161 JFK588160:JFU588161 IVO588160:IVY588161 ILS588160:IMC588161 IBW588160:ICG588161 HSA588160:HSK588161 HIE588160:HIO588161 GYI588160:GYS588161 GOM588160:GOW588161 GEQ588160:GFA588161 FUU588160:FVE588161 FKY588160:FLI588161 FBC588160:FBM588161 ERG588160:ERQ588161 EHK588160:EHU588161 DXO588160:DXY588161 DNS588160:DOC588161 DDW588160:DEG588161 CUA588160:CUK588161 CKE588160:CKO588161 CAI588160:CAS588161 BQM588160:BQW588161 BGQ588160:BHA588161 AWU588160:AXE588161 AMY588160:ANI588161 ADC588160:ADM588161 TG588160:TQ588161 JK588160:JU588161 O588160:Y588161 WVW522624:WWG522625 WMA522624:WMK522625 WCE522624:WCO522625 VSI522624:VSS522625 VIM522624:VIW522625 UYQ522624:UZA522625 UOU522624:UPE522625 UEY522624:UFI522625 TVC522624:TVM522625 TLG522624:TLQ522625 TBK522624:TBU522625 SRO522624:SRY522625 SHS522624:SIC522625 RXW522624:RYG522625 ROA522624:ROK522625 REE522624:REO522625 QUI522624:QUS522625 QKM522624:QKW522625 QAQ522624:QBA522625 PQU522624:PRE522625 PGY522624:PHI522625 OXC522624:OXM522625 ONG522624:ONQ522625 ODK522624:ODU522625 NTO522624:NTY522625 NJS522624:NKC522625 MZW522624:NAG522625 MQA522624:MQK522625 MGE522624:MGO522625 LWI522624:LWS522625 LMM522624:LMW522625 LCQ522624:LDA522625 KSU522624:KTE522625 KIY522624:KJI522625 JZC522624:JZM522625 JPG522624:JPQ522625 JFK522624:JFU522625 IVO522624:IVY522625 ILS522624:IMC522625 IBW522624:ICG522625 HSA522624:HSK522625 HIE522624:HIO522625 GYI522624:GYS522625 GOM522624:GOW522625 GEQ522624:GFA522625 FUU522624:FVE522625 FKY522624:FLI522625 FBC522624:FBM522625 ERG522624:ERQ522625 EHK522624:EHU522625 DXO522624:DXY522625 DNS522624:DOC522625 DDW522624:DEG522625 CUA522624:CUK522625 CKE522624:CKO522625 CAI522624:CAS522625 BQM522624:BQW522625 BGQ522624:BHA522625 AWU522624:AXE522625 AMY522624:ANI522625 ADC522624:ADM522625 TG522624:TQ522625 JK522624:JU522625 O522624:Y522625 WVW457088:WWG457089 WMA457088:WMK457089 WCE457088:WCO457089 VSI457088:VSS457089 VIM457088:VIW457089 UYQ457088:UZA457089 UOU457088:UPE457089 UEY457088:UFI457089 TVC457088:TVM457089 TLG457088:TLQ457089 TBK457088:TBU457089 SRO457088:SRY457089 SHS457088:SIC457089 RXW457088:RYG457089 ROA457088:ROK457089 REE457088:REO457089 QUI457088:QUS457089 QKM457088:QKW457089 QAQ457088:QBA457089 PQU457088:PRE457089 PGY457088:PHI457089 OXC457088:OXM457089 ONG457088:ONQ457089 ODK457088:ODU457089 NTO457088:NTY457089 NJS457088:NKC457089 MZW457088:NAG457089 MQA457088:MQK457089 MGE457088:MGO457089 LWI457088:LWS457089 LMM457088:LMW457089 LCQ457088:LDA457089 KSU457088:KTE457089 KIY457088:KJI457089 JZC457088:JZM457089 JPG457088:JPQ457089 JFK457088:JFU457089 IVO457088:IVY457089 ILS457088:IMC457089 IBW457088:ICG457089 HSA457088:HSK457089 HIE457088:HIO457089 GYI457088:GYS457089 GOM457088:GOW457089 GEQ457088:GFA457089 FUU457088:FVE457089 FKY457088:FLI457089 FBC457088:FBM457089 ERG457088:ERQ457089 EHK457088:EHU457089 DXO457088:DXY457089 DNS457088:DOC457089 DDW457088:DEG457089 CUA457088:CUK457089 CKE457088:CKO457089 CAI457088:CAS457089 BQM457088:BQW457089 BGQ457088:BHA457089 AWU457088:AXE457089 AMY457088:ANI457089 ADC457088:ADM457089 TG457088:TQ457089 JK457088:JU457089 O457088:Y457089 WVW391552:WWG391553 WMA391552:WMK391553 WCE391552:WCO391553 VSI391552:VSS391553 VIM391552:VIW391553 UYQ391552:UZA391553 UOU391552:UPE391553 UEY391552:UFI391553 TVC391552:TVM391553 TLG391552:TLQ391553 TBK391552:TBU391553 SRO391552:SRY391553 SHS391552:SIC391553 RXW391552:RYG391553 ROA391552:ROK391553 REE391552:REO391553 QUI391552:QUS391553 QKM391552:QKW391553 QAQ391552:QBA391553 PQU391552:PRE391553 PGY391552:PHI391553 OXC391552:OXM391553 ONG391552:ONQ391553 ODK391552:ODU391553 NTO391552:NTY391553 NJS391552:NKC391553 MZW391552:NAG391553 MQA391552:MQK391553 MGE391552:MGO391553 LWI391552:LWS391553 LMM391552:LMW391553 LCQ391552:LDA391553 KSU391552:KTE391553 KIY391552:KJI391553 JZC391552:JZM391553 JPG391552:JPQ391553 JFK391552:JFU391553 IVO391552:IVY391553 ILS391552:IMC391553 IBW391552:ICG391553 HSA391552:HSK391553 HIE391552:HIO391553 GYI391552:GYS391553 GOM391552:GOW391553 GEQ391552:GFA391553 FUU391552:FVE391553 FKY391552:FLI391553 FBC391552:FBM391553 ERG391552:ERQ391553 EHK391552:EHU391553 DXO391552:DXY391553 DNS391552:DOC391553 DDW391552:DEG391553 CUA391552:CUK391553 CKE391552:CKO391553 CAI391552:CAS391553 BQM391552:BQW391553 BGQ391552:BHA391553 AWU391552:AXE391553 AMY391552:ANI391553 ADC391552:ADM391553 TG391552:TQ391553 JK391552:JU391553 O391552:Y391553 WVW326016:WWG326017 WMA326016:WMK326017 WCE326016:WCO326017 VSI326016:VSS326017 VIM326016:VIW326017 UYQ326016:UZA326017 UOU326016:UPE326017 UEY326016:UFI326017 TVC326016:TVM326017 TLG326016:TLQ326017 TBK326016:TBU326017 SRO326016:SRY326017 SHS326016:SIC326017 RXW326016:RYG326017 ROA326016:ROK326017 REE326016:REO326017 QUI326016:QUS326017 QKM326016:QKW326017 QAQ326016:QBA326017 PQU326016:PRE326017 PGY326016:PHI326017 OXC326016:OXM326017 ONG326016:ONQ326017 ODK326016:ODU326017 NTO326016:NTY326017 NJS326016:NKC326017 MZW326016:NAG326017 MQA326016:MQK326017 MGE326016:MGO326017 LWI326016:LWS326017 LMM326016:LMW326017 LCQ326016:LDA326017 KSU326016:KTE326017 KIY326016:KJI326017 JZC326016:JZM326017 JPG326016:JPQ326017 JFK326016:JFU326017 IVO326016:IVY326017 ILS326016:IMC326017 IBW326016:ICG326017 HSA326016:HSK326017 HIE326016:HIO326017 GYI326016:GYS326017 GOM326016:GOW326017 GEQ326016:GFA326017 FUU326016:FVE326017 FKY326016:FLI326017 FBC326016:FBM326017 ERG326016:ERQ326017 EHK326016:EHU326017 DXO326016:DXY326017 DNS326016:DOC326017 DDW326016:DEG326017 CUA326016:CUK326017 CKE326016:CKO326017 CAI326016:CAS326017 BQM326016:BQW326017 BGQ326016:BHA326017 AWU326016:AXE326017 AMY326016:ANI326017 ADC326016:ADM326017 TG326016:TQ326017 JK326016:JU326017 O326016:Y326017 WVW260480:WWG260481 WMA260480:WMK260481 WCE260480:WCO260481 VSI260480:VSS260481 VIM260480:VIW260481 UYQ260480:UZA260481 UOU260480:UPE260481 UEY260480:UFI260481 TVC260480:TVM260481 TLG260480:TLQ260481 TBK260480:TBU260481 SRO260480:SRY260481 SHS260480:SIC260481 RXW260480:RYG260481 ROA260480:ROK260481 REE260480:REO260481 QUI260480:QUS260481 QKM260480:QKW260481 QAQ260480:QBA260481 PQU260480:PRE260481 PGY260480:PHI260481 OXC260480:OXM260481 ONG260480:ONQ260481 ODK260480:ODU260481 NTO260480:NTY260481 NJS260480:NKC260481 MZW260480:NAG260481 MQA260480:MQK260481 MGE260480:MGO260481 LWI260480:LWS260481 LMM260480:LMW260481 LCQ260480:LDA260481 KSU260480:KTE260481 KIY260480:KJI260481 JZC260480:JZM260481 JPG260480:JPQ260481 JFK260480:JFU260481 IVO260480:IVY260481 ILS260480:IMC260481 IBW260480:ICG260481 HSA260480:HSK260481 HIE260480:HIO260481 GYI260480:GYS260481 GOM260480:GOW260481 GEQ260480:GFA260481 FUU260480:FVE260481 FKY260480:FLI260481 FBC260480:FBM260481 ERG260480:ERQ260481 EHK260480:EHU260481 DXO260480:DXY260481 DNS260480:DOC260481 DDW260480:DEG260481 CUA260480:CUK260481 CKE260480:CKO260481 CAI260480:CAS260481 BQM260480:BQW260481 BGQ260480:BHA260481 AWU260480:AXE260481 AMY260480:ANI260481 ADC260480:ADM260481 TG260480:TQ260481 JK260480:JU260481 O260480:Y260481 WVW194944:WWG194945 WMA194944:WMK194945 WCE194944:WCO194945 VSI194944:VSS194945 VIM194944:VIW194945 UYQ194944:UZA194945 UOU194944:UPE194945 UEY194944:UFI194945 TVC194944:TVM194945 TLG194944:TLQ194945 TBK194944:TBU194945 SRO194944:SRY194945 SHS194944:SIC194945 RXW194944:RYG194945 ROA194944:ROK194945 REE194944:REO194945 QUI194944:QUS194945 QKM194944:QKW194945 QAQ194944:QBA194945 PQU194944:PRE194945 PGY194944:PHI194945 OXC194944:OXM194945 ONG194944:ONQ194945 ODK194944:ODU194945 NTO194944:NTY194945 NJS194944:NKC194945 MZW194944:NAG194945 MQA194944:MQK194945 MGE194944:MGO194945 LWI194944:LWS194945 LMM194944:LMW194945 LCQ194944:LDA194945 KSU194944:KTE194945 KIY194944:KJI194945 JZC194944:JZM194945 JPG194944:JPQ194945 JFK194944:JFU194945 IVO194944:IVY194945 ILS194944:IMC194945 IBW194944:ICG194945 HSA194944:HSK194945 HIE194944:HIO194945 GYI194944:GYS194945 GOM194944:GOW194945 GEQ194944:GFA194945 FUU194944:FVE194945 FKY194944:FLI194945 FBC194944:FBM194945 ERG194944:ERQ194945 EHK194944:EHU194945 DXO194944:DXY194945 DNS194944:DOC194945 DDW194944:DEG194945 CUA194944:CUK194945 CKE194944:CKO194945 CAI194944:CAS194945 BQM194944:BQW194945 BGQ194944:BHA194945 AWU194944:AXE194945 AMY194944:ANI194945 ADC194944:ADM194945 TG194944:TQ194945 JK194944:JU194945 O194944:Y194945 WVW129408:WWG129409 WMA129408:WMK129409 WCE129408:WCO129409 VSI129408:VSS129409 VIM129408:VIW129409 UYQ129408:UZA129409 UOU129408:UPE129409 UEY129408:UFI129409 TVC129408:TVM129409 TLG129408:TLQ129409 TBK129408:TBU129409 SRO129408:SRY129409 SHS129408:SIC129409 RXW129408:RYG129409 ROA129408:ROK129409 REE129408:REO129409 QUI129408:QUS129409 QKM129408:QKW129409 QAQ129408:QBA129409 PQU129408:PRE129409 PGY129408:PHI129409 OXC129408:OXM129409 ONG129408:ONQ129409 ODK129408:ODU129409 NTO129408:NTY129409 NJS129408:NKC129409 MZW129408:NAG129409 MQA129408:MQK129409 MGE129408:MGO129409 LWI129408:LWS129409 LMM129408:LMW129409 LCQ129408:LDA129409 KSU129408:KTE129409 KIY129408:KJI129409 JZC129408:JZM129409 JPG129408:JPQ129409 JFK129408:JFU129409 IVO129408:IVY129409 ILS129408:IMC129409 IBW129408:ICG129409 HSA129408:HSK129409 HIE129408:HIO129409 GYI129408:GYS129409 GOM129408:GOW129409 GEQ129408:GFA129409 FUU129408:FVE129409 FKY129408:FLI129409 FBC129408:FBM129409 ERG129408:ERQ129409 EHK129408:EHU129409 DXO129408:DXY129409 DNS129408:DOC129409 DDW129408:DEG129409 CUA129408:CUK129409 CKE129408:CKO129409 CAI129408:CAS129409 BQM129408:BQW129409 BGQ129408:BHA129409 AWU129408:AXE129409 AMY129408:ANI129409 ADC129408:ADM129409 TG129408:TQ129409 JK129408:JU129409 O129408:Y129409 WVW63872:WWG63873 WMA63872:WMK63873 WCE63872:WCO63873 VSI63872:VSS63873 VIM63872:VIW63873 UYQ63872:UZA63873 UOU63872:UPE63873 UEY63872:UFI63873 TVC63872:TVM63873 TLG63872:TLQ63873 TBK63872:TBU63873 SRO63872:SRY63873 SHS63872:SIC63873 RXW63872:RYG63873 ROA63872:ROK63873 REE63872:REO63873 QUI63872:QUS63873 QKM63872:QKW63873 QAQ63872:QBA63873 PQU63872:PRE63873 PGY63872:PHI63873 OXC63872:OXM63873 ONG63872:ONQ63873 ODK63872:ODU63873 NTO63872:NTY63873 NJS63872:NKC63873 MZW63872:NAG63873 MQA63872:MQK63873 MGE63872:MGO63873 LWI63872:LWS63873 LMM63872:LMW63873 LCQ63872:LDA63873 KSU63872:KTE63873 KIY63872:KJI63873 JZC63872:JZM63873 JPG63872:JPQ63873 JFK63872:JFU63873 IVO63872:IVY63873 ILS63872:IMC63873 IBW63872:ICG63873 HSA63872:HSK63873 HIE63872:HIO63873 GYI63872:GYS63873 GOM63872:GOW63873 GEQ63872:GFA63873 FUU63872:FVE63873 FKY63872:FLI63873 FBC63872:FBM63873 ERG63872:ERQ63873 EHK63872:EHU63873 DXO63872:DXY63873 DNS63872:DOC63873 DDW63872:DEG63873 CUA63872:CUK63873 CKE63872:CKO63873 CAI63872:CAS63873 BQM63872:BQW63873 BGQ63872:BHA63873 AWU63872:AXE63873 AMY63872:ANI63873 ADC63872:ADM63873 TG63872:TQ63873 JK63872:JU63873 WVW3:WWG4 WMA3:WMK4 WCE3:WCO4 VSI3:VSS4 VIM3:VIW4 UYQ3:UZA4 UOU3:UPE4 UEY3:UFI4 TVC3:TVM4 TLG3:TLQ4 TBK3:TBU4 SRO3:SRY4 SHS3:SIC4 RXW3:RYG4 ROA3:ROK4 REE3:REO4 QUI3:QUS4 QKM3:QKW4 QAQ3:QBA4 PQU3:PRE4 PGY3:PHI4 OXC3:OXM4 ONG3:ONQ4 ODK3:ODU4 NTO3:NTY4 NJS3:NKC4 MZW3:NAG4 MQA3:MQK4 MGE3:MGO4 LWI3:LWS4 LMM3:LMW4 LCQ3:LDA4 KSU3:KTE4 KIY3:KJI4 JZC3:JZM4 JPG3:JPQ4 JFK3:JFU4 IVO3:IVY4 ILS3:IMC4 IBW3:ICG4 HSA3:HSK4 HIE3:HIO4 GYI3:GYS4 GOM3:GOW4 GEQ3:GFA4 FUU3:FVE4 FKY3:FLI4 FBC3:FBM4 ERG3:ERQ4 EHK3:EHU4 DXO3:DXY4 DNS3:DOC4 DDW3:DEG4 CUA3:CUK4 CKE3:CKO4 CAI3:CAS4 BQM3:BQW4 BGQ3:BHA4 AWU3:AXE4 AMY3:ANI4 ADC3:ADM4 TG3:TQ4 JK3:JU4 WVQ981447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3943 JE63943 TA63943 ACW63943 AMS63943 AWO63943 BGK63943 BQG63943 CAC63943 CJY63943 CTU63943 DDQ63943 DNM63943 DXI63943 EHE63943 ERA63943 FAW63943 FKS63943 FUO63943 GEK63943 GOG63943 GYC63943 HHY63943 HRU63943 IBQ63943 ILM63943 IVI63943 JFE63943 JPA63943 JYW63943 KIS63943 KSO63943 LCK63943 LMG63943 LWC63943 MFY63943 MPU63943 MZQ63943 NJM63943 NTI63943 ODE63943 ONA63943 OWW63943 PGS63943 PQO63943 QAK63943 QKG63943 QUC63943 RDY63943 RNU63943 RXQ63943 SHM63943 SRI63943 TBE63943 TLA63943 TUW63943 UES63943 UOO63943 UYK63943 VIG63943 VSC63943 WBY63943 WLU63943 WVQ63943 I129479 JE129479 TA129479 ACW129479 AMS129479 AWO129479 BGK129479 BQG129479 CAC129479 CJY129479 CTU129479 DDQ129479 DNM129479 DXI129479 EHE129479 ERA129479 FAW129479 FKS129479 FUO129479 GEK129479 GOG129479 GYC129479 HHY129479 HRU129479 IBQ129479 ILM129479 IVI129479 JFE129479 JPA129479 JYW129479 KIS129479 KSO129479 LCK129479 LMG129479 LWC129479 MFY129479 MPU129479 MZQ129479 NJM129479 NTI129479 ODE129479 ONA129479 OWW129479 PGS129479 PQO129479 QAK129479 QKG129479 QUC129479 RDY129479 RNU129479 RXQ129479 SHM129479 SRI129479 TBE129479 TLA129479 TUW129479 UES129479 UOO129479 UYK129479 VIG129479 VSC129479 WBY129479 WLU129479 WVQ129479 I195015 JE195015 TA195015 ACW195015 AMS195015 AWO195015 BGK195015 BQG195015 CAC195015 CJY195015 CTU195015 DDQ195015 DNM195015 DXI195015 EHE195015 ERA195015 FAW195015 FKS195015 FUO195015 GEK195015 GOG195015 GYC195015 HHY195015 HRU195015 IBQ195015 ILM195015 IVI195015 JFE195015 JPA195015 JYW195015 KIS195015 KSO195015 LCK195015 LMG195015 LWC195015 MFY195015 MPU195015 MZQ195015 NJM195015 NTI195015 ODE195015 ONA195015 OWW195015 PGS195015 PQO195015 QAK195015 QKG195015 QUC195015 RDY195015 RNU195015 RXQ195015 SHM195015 SRI195015 TBE195015 TLA195015 TUW195015 UES195015 UOO195015 UYK195015 VIG195015 VSC195015 WBY195015 WLU195015 WVQ195015 I260551 JE260551 TA260551 ACW260551 AMS260551 AWO260551 BGK260551 BQG260551 CAC260551 CJY260551 CTU260551 DDQ260551 DNM260551 DXI260551 EHE260551 ERA260551 FAW260551 FKS260551 FUO260551 GEK260551 GOG260551 GYC260551 HHY260551 HRU260551 IBQ260551 ILM260551 IVI260551 JFE260551 JPA260551 JYW260551 KIS260551 KSO260551 LCK260551 LMG260551 LWC260551 MFY260551 MPU260551 MZQ260551 NJM260551 NTI260551 ODE260551 ONA260551 OWW260551 PGS260551 PQO260551 QAK260551 QKG260551 QUC260551 RDY260551 RNU260551 RXQ260551 SHM260551 SRI260551 TBE260551 TLA260551 TUW260551 UES260551 UOO260551 UYK260551 VIG260551 VSC260551 WBY260551 WLU260551 WVQ260551 I326087 JE326087 TA326087 ACW326087 AMS326087 AWO326087 BGK326087 BQG326087 CAC326087 CJY326087 CTU326087 DDQ326087 DNM326087 DXI326087 EHE326087 ERA326087 FAW326087 FKS326087 FUO326087 GEK326087 GOG326087 GYC326087 HHY326087 HRU326087 IBQ326087 ILM326087 IVI326087 JFE326087 JPA326087 JYW326087 KIS326087 KSO326087 LCK326087 LMG326087 LWC326087 MFY326087 MPU326087 MZQ326087 NJM326087 NTI326087 ODE326087 ONA326087 OWW326087 PGS326087 PQO326087 QAK326087 QKG326087 QUC326087 RDY326087 RNU326087 RXQ326087 SHM326087 SRI326087 TBE326087 TLA326087 TUW326087 UES326087 UOO326087 UYK326087 VIG326087 VSC326087 WBY326087 WLU326087 WVQ326087 I391623 JE391623 TA391623 ACW391623 AMS391623 AWO391623 BGK391623 BQG391623 CAC391623 CJY391623 CTU391623 DDQ391623 DNM391623 DXI391623 EHE391623 ERA391623 FAW391623 FKS391623 FUO391623 GEK391623 GOG391623 GYC391623 HHY391623 HRU391623 IBQ391623 ILM391623 IVI391623 JFE391623 JPA391623 JYW391623 KIS391623 KSO391623 LCK391623 LMG391623 LWC391623 MFY391623 MPU391623 MZQ391623 NJM391623 NTI391623 ODE391623 ONA391623 OWW391623 PGS391623 PQO391623 QAK391623 QKG391623 QUC391623 RDY391623 RNU391623 RXQ391623 SHM391623 SRI391623 TBE391623 TLA391623 TUW391623 UES391623 UOO391623 UYK391623 VIG391623 VSC391623 WBY391623 WLU391623 WVQ391623 I457159 JE457159 TA457159 ACW457159 AMS457159 AWO457159 BGK457159 BQG457159 CAC457159 CJY457159 CTU457159 DDQ457159 DNM457159 DXI457159 EHE457159 ERA457159 FAW457159 FKS457159 FUO457159 GEK457159 GOG457159 GYC457159 HHY457159 HRU457159 IBQ457159 ILM457159 IVI457159 JFE457159 JPA457159 JYW457159 KIS457159 KSO457159 LCK457159 LMG457159 LWC457159 MFY457159 MPU457159 MZQ457159 NJM457159 NTI457159 ODE457159 ONA457159 OWW457159 PGS457159 PQO457159 QAK457159 QKG457159 QUC457159 RDY457159 RNU457159 RXQ457159 SHM457159 SRI457159 TBE457159 TLA457159 TUW457159 UES457159 UOO457159 UYK457159 VIG457159 VSC457159 WBY457159 WLU457159 WVQ457159 I522695 JE522695 TA522695 ACW522695 AMS522695 AWO522695 BGK522695 BQG522695 CAC522695 CJY522695 CTU522695 DDQ522695 DNM522695 DXI522695 EHE522695 ERA522695 FAW522695 FKS522695 FUO522695 GEK522695 GOG522695 GYC522695 HHY522695 HRU522695 IBQ522695 ILM522695 IVI522695 JFE522695 JPA522695 JYW522695 KIS522695 KSO522695 LCK522695 LMG522695 LWC522695 MFY522695 MPU522695 MZQ522695 NJM522695 NTI522695 ODE522695 ONA522695 OWW522695 PGS522695 PQO522695 QAK522695 QKG522695 QUC522695 RDY522695 RNU522695 RXQ522695 SHM522695 SRI522695 TBE522695 TLA522695 TUW522695 UES522695 UOO522695 UYK522695 VIG522695 VSC522695 WBY522695 WLU522695 WVQ522695 I588231 JE588231 TA588231 ACW588231 AMS588231 AWO588231 BGK588231 BQG588231 CAC588231 CJY588231 CTU588231 DDQ588231 DNM588231 DXI588231 EHE588231 ERA588231 FAW588231 FKS588231 FUO588231 GEK588231 GOG588231 GYC588231 HHY588231 HRU588231 IBQ588231 ILM588231 IVI588231 JFE588231 JPA588231 JYW588231 KIS588231 KSO588231 LCK588231 LMG588231 LWC588231 MFY588231 MPU588231 MZQ588231 NJM588231 NTI588231 ODE588231 ONA588231 OWW588231 PGS588231 PQO588231 QAK588231 QKG588231 QUC588231 RDY588231 RNU588231 RXQ588231 SHM588231 SRI588231 TBE588231 TLA588231 TUW588231 UES588231 UOO588231 UYK588231 VIG588231 VSC588231 WBY588231 WLU588231 WVQ588231 I653767 JE653767 TA653767 ACW653767 AMS653767 AWO653767 BGK653767 BQG653767 CAC653767 CJY653767 CTU653767 DDQ653767 DNM653767 DXI653767 EHE653767 ERA653767 FAW653767 FKS653767 FUO653767 GEK653767 GOG653767 GYC653767 HHY653767 HRU653767 IBQ653767 ILM653767 IVI653767 JFE653767 JPA653767 JYW653767 KIS653767 KSO653767 LCK653767 LMG653767 LWC653767 MFY653767 MPU653767 MZQ653767 NJM653767 NTI653767 ODE653767 ONA653767 OWW653767 PGS653767 PQO653767 QAK653767 QKG653767 QUC653767 RDY653767 RNU653767 RXQ653767 SHM653767 SRI653767 TBE653767 TLA653767 TUW653767 UES653767 UOO653767 UYK653767 VIG653767 VSC653767 WBY653767 WLU653767 WVQ653767 I719303 JE719303 TA719303 ACW719303 AMS719303 AWO719303 BGK719303 BQG719303 CAC719303 CJY719303 CTU719303 DDQ719303 DNM719303 DXI719303 EHE719303 ERA719303 FAW719303 FKS719303 FUO719303 GEK719303 GOG719303 GYC719303 HHY719303 HRU719303 IBQ719303 ILM719303 IVI719303 JFE719303 JPA719303 JYW719303 KIS719303 KSO719303 LCK719303 LMG719303 LWC719303 MFY719303 MPU719303 MZQ719303 NJM719303 NTI719303 ODE719303 ONA719303 OWW719303 PGS719303 PQO719303 QAK719303 QKG719303 QUC719303 RDY719303 RNU719303 RXQ719303 SHM719303 SRI719303 TBE719303 TLA719303 TUW719303 UES719303 UOO719303 UYK719303 VIG719303 VSC719303 WBY719303 WLU719303 WVQ719303 I784839 JE784839 TA784839 ACW784839 AMS784839 AWO784839 BGK784839 BQG784839 CAC784839 CJY784839 CTU784839 DDQ784839 DNM784839 DXI784839 EHE784839 ERA784839 FAW784839 FKS784839 FUO784839 GEK784839 GOG784839 GYC784839 HHY784839 HRU784839 IBQ784839 ILM784839 IVI784839 JFE784839 JPA784839 JYW784839 KIS784839 KSO784839 LCK784839 LMG784839 LWC784839 MFY784839 MPU784839 MZQ784839 NJM784839 NTI784839 ODE784839 ONA784839 OWW784839 PGS784839 PQO784839 QAK784839 QKG784839 QUC784839 RDY784839 RNU784839 RXQ784839 SHM784839 SRI784839 TBE784839 TLA784839 TUW784839 UES784839 UOO784839 UYK784839 VIG784839 VSC784839 WBY784839 WLU784839 WVQ784839 I850375 JE850375 TA850375 ACW850375 AMS850375 AWO850375 BGK850375 BQG850375 CAC850375 CJY850375 CTU850375 DDQ850375 DNM850375 DXI850375 EHE850375 ERA850375 FAW850375 FKS850375 FUO850375 GEK850375 GOG850375 GYC850375 HHY850375 HRU850375 IBQ850375 ILM850375 IVI850375 JFE850375 JPA850375 JYW850375 KIS850375 KSO850375 LCK850375 LMG850375 LWC850375 MFY850375 MPU850375 MZQ850375 NJM850375 NTI850375 ODE850375 ONA850375 OWW850375 PGS850375 PQO850375 QAK850375 QKG850375 QUC850375 RDY850375 RNU850375 RXQ850375 SHM850375 SRI850375 TBE850375 TLA850375 TUW850375 UES850375 UOO850375 UYK850375 VIG850375 VSC850375 WBY850375 WLU850375 WVQ850375 I915911 JE915911 TA915911 ACW915911 AMS915911 AWO915911 BGK915911 BQG915911 CAC915911 CJY915911 CTU915911 DDQ915911 DNM915911 DXI915911 EHE915911 ERA915911 FAW915911 FKS915911 FUO915911 GEK915911 GOG915911 GYC915911 HHY915911 HRU915911 IBQ915911 ILM915911 IVI915911 JFE915911 JPA915911 JYW915911 KIS915911 KSO915911 LCK915911 LMG915911 LWC915911 MFY915911 MPU915911 MZQ915911 NJM915911 NTI915911 ODE915911 ONA915911 OWW915911 PGS915911 PQO915911 QAK915911 QKG915911 QUC915911 RDY915911 RNU915911 RXQ915911 SHM915911 SRI915911 TBE915911 TLA915911 TUW915911 UES915911 UOO915911 UYK915911 VIG915911 VSC915911 WBY915911 WLU915911 WVQ915911 I981447 JE981447 TA981447 ACW981447 AMS981447 AWO981447 BGK981447 BQG981447 CAC981447 CJY981447 CTU981447 DDQ981447 DNM981447 DXI981447 EHE981447 ERA981447 FAW981447 FKS981447 FUO981447 GEK981447 GOG981447 GYC981447 HHY981447 HRU981447 IBQ981447 ILM981447 IVI981447 JFE981447 JPA981447 JYW981447 KIS981447 KSO981447 LCK981447 LMG981447 LWC981447 MFY981447 MPU981447 MZQ981447 NJM981447 NTI981447 ODE981447 ONA981447 OWW981447 PGS981447 PQO981447 QAK981447 QKG981447 QUC981447 RDY981447 RNU981447 RXQ981447 SHM981447 SRI981447 TBE981447 TLA981447 TUW981447 UES981447 UOO981447 UYK981447 VIG981447 VSC981447 WBY981447 WLU981447 JE69 WWF981438:WWP981438 TP62:TZ62 ADL62:ADV62 ANH62:ANR62 AXD62:AXN62 BGZ62:BHJ62 BQV62:BRF62 CAR62:CBB62 CKN62:CKX62 CUJ62:CUT62 DEF62:DEP62 DOB62:DOL62 DXX62:DYH62 EHT62:EID62 ERP62:ERZ62 FBL62:FBV62 FLH62:FLR62 FVD62:FVN62 GEZ62:GFJ62 GOV62:GPF62 GYR62:GZB62 HIN62:HIX62 HSJ62:HST62 ICF62:ICP62 IMB62:IML62 IVX62:IWH62 JFT62:JGD62 JPP62:JPZ62 JZL62:JZV62 KJH62:KJR62 KTD62:KTN62 LCZ62:LDJ62 LMV62:LNF62 LWR62:LXB62 MGN62:MGX62 MQJ62:MQT62 NAF62:NAP62 NKB62:NKL62 NTX62:NUH62 ODT62:OED62 ONP62:ONZ62 OXL62:OXV62 PHH62:PHR62 PRD62:PRN62 QAZ62:QBJ62 QKV62:QLF62 QUR62:QVB62 REN62:REX62 ROJ62:ROT62 RYF62:RYP62 SIB62:SIL62 SRX62:SSH62 TBT62:TCD62 TLP62:TLZ62 TVL62:TVV62 UFH62:UFR62 UPD62:UPN62 UYZ62:UZJ62 VIV62:VJF62 VSR62:VTB62 WCN62:WCX62 WMJ62:WMT62 WWF62:WWP62 X63934:AH63934 JT63934:KD63934 TP63934:TZ63934 ADL63934:ADV63934 ANH63934:ANR63934 AXD63934:AXN63934 BGZ63934:BHJ63934 BQV63934:BRF63934 CAR63934:CBB63934 CKN63934:CKX63934 CUJ63934:CUT63934 DEF63934:DEP63934 DOB63934:DOL63934 DXX63934:DYH63934 EHT63934:EID63934 ERP63934:ERZ63934 FBL63934:FBV63934 FLH63934:FLR63934 FVD63934:FVN63934 GEZ63934:GFJ63934 GOV63934:GPF63934 GYR63934:GZB63934 HIN63934:HIX63934 HSJ63934:HST63934 ICF63934:ICP63934 IMB63934:IML63934 IVX63934:IWH63934 JFT63934:JGD63934 JPP63934:JPZ63934 JZL63934:JZV63934 KJH63934:KJR63934 KTD63934:KTN63934 LCZ63934:LDJ63934 LMV63934:LNF63934 LWR63934:LXB63934 MGN63934:MGX63934 MQJ63934:MQT63934 NAF63934:NAP63934 NKB63934:NKL63934 NTX63934:NUH63934 ODT63934:OED63934 ONP63934:ONZ63934 OXL63934:OXV63934 PHH63934:PHR63934 PRD63934:PRN63934 QAZ63934:QBJ63934 QKV63934:QLF63934 QUR63934:QVB63934 REN63934:REX63934 ROJ63934:ROT63934 RYF63934:RYP63934 SIB63934:SIL63934 SRX63934:SSH63934 TBT63934:TCD63934 TLP63934:TLZ63934 TVL63934:TVV63934 UFH63934:UFR63934 UPD63934:UPN63934 UYZ63934:UZJ63934 VIV63934:VJF63934 VSR63934:VTB63934 WCN63934:WCX63934 WMJ63934:WMT63934 WWF63934:WWP63934 X129470:AH129470 JT129470:KD129470 TP129470:TZ129470 ADL129470:ADV129470 ANH129470:ANR129470 AXD129470:AXN129470 BGZ129470:BHJ129470 BQV129470:BRF129470 CAR129470:CBB129470 CKN129470:CKX129470 CUJ129470:CUT129470 DEF129470:DEP129470 DOB129470:DOL129470 DXX129470:DYH129470 EHT129470:EID129470 ERP129470:ERZ129470 FBL129470:FBV129470 FLH129470:FLR129470 FVD129470:FVN129470 GEZ129470:GFJ129470 GOV129470:GPF129470 GYR129470:GZB129470 HIN129470:HIX129470 HSJ129470:HST129470 ICF129470:ICP129470 IMB129470:IML129470 IVX129470:IWH129470 JFT129470:JGD129470 JPP129470:JPZ129470 JZL129470:JZV129470 KJH129470:KJR129470 KTD129470:KTN129470 LCZ129470:LDJ129470 LMV129470:LNF129470 LWR129470:LXB129470 MGN129470:MGX129470 MQJ129470:MQT129470 NAF129470:NAP129470 NKB129470:NKL129470 NTX129470:NUH129470 ODT129470:OED129470 ONP129470:ONZ129470 OXL129470:OXV129470 PHH129470:PHR129470 PRD129470:PRN129470 QAZ129470:QBJ129470 QKV129470:QLF129470 QUR129470:QVB129470 REN129470:REX129470 ROJ129470:ROT129470 RYF129470:RYP129470 SIB129470:SIL129470 SRX129470:SSH129470 TBT129470:TCD129470 TLP129470:TLZ129470 TVL129470:TVV129470 UFH129470:UFR129470 UPD129470:UPN129470 UYZ129470:UZJ129470 VIV129470:VJF129470 VSR129470:VTB129470 WCN129470:WCX129470 WMJ129470:WMT129470 WWF129470:WWP129470 X195006:AH195006 JT195006:KD195006 TP195006:TZ195006 ADL195006:ADV195006 ANH195006:ANR195006 AXD195006:AXN195006 BGZ195006:BHJ195006 BQV195006:BRF195006 CAR195006:CBB195006 CKN195006:CKX195006 CUJ195006:CUT195006 DEF195006:DEP195006 DOB195006:DOL195006 DXX195006:DYH195006 EHT195006:EID195006 ERP195006:ERZ195006 FBL195006:FBV195006 FLH195006:FLR195006 FVD195006:FVN195006 GEZ195006:GFJ195006 GOV195006:GPF195006 GYR195006:GZB195006 HIN195006:HIX195006 HSJ195006:HST195006 ICF195006:ICP195006 IMB195006:IML195006 IVX195006:IWH195006 JFT195006:JGD195006 JPP195006:JPZ195006 JZL195006:JZV195006 KJH195006:KJR195006 KTD195006:KTN195006 LCZ195006:LDJ195006 LMV195006:LNF195006 LWR195006:LXB195006 MGN195006:MGX195006 MQJ195006:MQT195006 NAF195006:NAP195006 NKB195006:NKL195006 NTX195006:NUH195006 ODT195006:OED195006 ONP195006:ONZ195006 OXL195006:OXV195006 PHH195006:PHR195006 PRD195006:PRN195006 QAZ195006:QBJ195006 QKV195006:QLF195006 QUR195006:QVB195006 REN195006:REX195006 ROJ195006:ROT195006 RYF195006:RYP195006 SIB195006:SIL195006 SRX195006:SSH195006 TBT195006:TCD195006 TLP195006:TLZ195006 TVL195006:TVV195006 UFH195006:UFR195006 UPD195006:UPN195006 UYZ195006:UZJ195006 VIV195006:VJF195006 VSR195006:VTB195006 WCN195006:WCX195006 WMJ195006:WMT195006 WWF195006:WWP195006 X260542:AH260542 JT260542:KD260542 TP260542:TZ260542 ADL260542:ADV260542 ANH260542:ANR260542 AXD260542:AXN260542 BGZ260542:BHJ260542 BQV260542:BRF260542 CAR260542:CBB260542 CKN260542:CKX260542 CUJ260542:CUT260542 DEF260542:DEP260542 DOB260542:DOL260542 DXX260542:DYH260542 EHT260542:EID260542 ERP260542:ERZ260542 FBL260542:FBV260542 FLH260542:FLR260542 FVD260542:FVN260542 GEZ260542:GFJ260542 GOV260542:GPF260542 GYR260542:GZB260542 HIN260542:HIX260542 HSJ260542:HST260542 ICF260542:ICP260542 IMB260542:IML260542 IVX260542:IWH260542 JFT260542:JGD260542 JPP260542:JPZ260542 JZL260542:JZV260542 KJH260542:KJR260542 KTD260542:KTN260542 LCZ260542:LDJ260542 LMV260542:LNF260542 LWR260542:LXB260542 MGN260542:MGX260542 MQJ260542:MQT260542 NAF260542:NAP260542 NKB260542:NKL260542 NTX260542:NUH260542 ODT260542:OED260542 ONP260542:ONZ260542 OXL260542:OXV260542 PHH260542:PHR260542 PRD260542:PRN260542 QAZ260542:QBJ260542 QKV260542:QLF260542 QUR260542:QVB260542 REN260542:REX260542 ROJ260542:ROT260542 RYF260542:RYP260542 SIB260542:SIL260542 SRX260542:SSH260542 TBT260542:TCD260542 TLP260542:TLZ260542 TVL260542:TVV260542 UFH260542:UFR260542 UPD260542:UPN260542 UYZ260542:UZJ260542 VIV260542:VJF260542 VSR260542:VTB260542 WCN260542:WCX260542 WMJ260542:WMT260542 WWF260542:WWP260542 X326078:AH326078 JT326078:KD326078 TP326078:TZ326078 ADL326078:ADV326078 ANH326078:ANR326078 AXD326078:AXN326078 BGZ326078:BHJ326078 BQV326078:BRF326078 CAR326078:CBB326078 CKN326078:CKX326078 CUJ326078:CUT326078 DEF326078:DEP326078 DOB326078:DOL326078 DXX326078:DYH326078 EHT326078:EID326078 ERP326078:ERZ326078 FBL326078:FBV326078 FLH326078:FLR326078 FVD326078:FVN326078 GEZ326078:GFJ326078 GOV326078:GPF326078 GYR326078:GZB326078 HIN326078:HIX326078 HSJ326078:HST326078 ICF326078:ICP326078 IMB326078:IML326078 IVX326078:IWH326078 JFT326078:JGD326078 JPP326078:JPZ326078 JZL326078:JZV326078 KJH326078:KJR326078 KTD326078:KTN326078 LCZ326078:LDJ326078 LMV326078:LNF326078 LWR326078:LXB326078 MGN326078:MGX326078 MQJ326078:MQT326078 NAF326078:NAP326078 NKB326078:NKL326078 NTX326078:NUH326078 ODT326078:OED326078 ONP326078:ONZ326078 OXL326078:OXV326078 PHH326078:PHR326078 PRD326078:PRN326078 QAZ326078:QBJ326078 QKV326078:QLF326078 QUR326078:QVB326078 REN326078:REX326078 ROJ326078:ROT326078 RYF326078:RYP326078 SIB326078:SIL326078 SRX326078:SSH326078 TBT326078:TCD326078 TLP326078:TLZ326078 TVL326078:TVV326078 UFH326078:UFR326078 UPD326078:UPN326078 UYZ326078:UZJ326078 VIV326078:VJF326078 VSR326078:VTB326078 WCN326078:WCX326078 WMJ326078:WMT326078 WWF326078:WWP326078 X391614:AH391614 JT391614:KD391614 TP391614:TZ391614 ADL391614:ADV391614 ANH391614:ANR391614 AXD391614:AXN391614 BGZ391614:BHJ391614 BQV391614:BRF391614 CAR391614:CBB391614 CKN391614:CKX391614 CUJ391614:CUT391614 DEF391614:DEP391614 DOB391614:DOL391614 DXX391614:DYH391614 EHT391614:EID391614 ERP391614:ERZ391614 FBL391614:FBV391614 FLH391614:FLR391614 FVD391614:FVN391614 GEZ391614:GFJ391614 GOV391614:GPF391614 GYR391614:GZB391614 HIN391614:HIX391614 HSJ391614:HST391614 ICF391614:ICP391614 IMB391614:IML391614 IVX391614:IWH391614 JFT391614:JGD391614 JPP391614:JPZ391614 JZL391614:JZV391614 KJH391614:KJR391614 KTD391614:KTN391614 LCZ391614:LDJ391614 LMV391614:LNF391614 LWR391614:LXB391614 MGN391614:MGX391614 MQJ391614:MQT391614 NAF391614:NAP391614 NKB391614:NKL391614 NTX391614:NUH391614 ODT391614:OED391614 ONP391614:ONZ391614 OXL391614:OXV391614 PHH391614:PHR391614 PRD391614:PRN391614 QAZ391614:QBJ391614 QKV391614:QLF391614 QUR391614:QVB391614 REN391614:REX391614 ROJ391614:ROT391614 RYF391614:RYP391614 SIB391614:SIL391614 SRX391614:SSH391614 TBT391614:TCD391614 TLP391614:TLZ391614 TVL391614:TVV391614 UFH391614:UFR391614 UPD391614:UPN391614 UYZ391614:UZJ391614 VIV391614:VJF391614 VSR391614:VTB391614 WCN391614:WCX391614 WMJ391614:WMT391614 WWF391614:WWP391614 X457150:AH457150 JT457150:KD457150 TP457150:TZ457150 ADL457150:ADV457150 ANH457150:ANR457150 AXD457150:AXN457150 BGZ457150:BHJ457150 BQV457150:BRF457150 CAR457150:CBB457150 CKN457150:CKX457150 CUJ457150:CUT457150 DEF457150:DEP457150 DOB457150:DOL457150 DXX457150:DYH457150 EHT457150:EID457150 ERP457150:ERZ457150 FBL457150:FBV457150 FLH457150:FLR457150 FVD457150:FVN457150 GEZ457150:GFJ457150 GOV457150:GPF457150 GYR457150:GZB457150 HIN457150:HIX457150 HSJ457150:HST457150 ICF457150:ICP457150 IMB457150:IML457150 IVX457150:IWH457150 JFT457150:JGD457150 JPP457150:JPZ457150 JZL457150:JZV457150 KJH457150:KJR457150 KTD457150:KTN457150 LCZ457150:LDJ457150 LMV457150:LNF457150 LWR457150:LXB457150 MGN457150:MGX457150 MQJ457150:MQT457150 NAF457150:NAP457150 NKB457150:NKL457150 NTX457150:NUH457150 ODT457150:OED457150 ONP457150:ONZ457150 OXL457150:OXV457150 PHH457150:PHR457150 PRD457150:PRN457150 QAZ457150:QBJ457150 QKV457150:QLF457150 QUR457150:QVB457150 REN457150:REX457150 ROJ457150:ROT457150 RYF457150:RYP457150 SIB457150:SIL457150 SRX457150:SSH457150 TBT457150:TCD457150 TLP457150:TLZ457150 TVL457150:TVV457150 UFH457150:UFR457150 UPD457150:UPN457150 UYZ457150:UZJ457150 VIV457150:VJF457150 VSR457150:VTB457150 WCN457150:WCX457150 WMJ457150:WMT457150 WWF457150:WWP457150 X522686:AH522686 JT522686:KD522686 TP522686:TZ522686 ADL522686:ADV522686 ANH522686:ANR522686 AXD522686:AXN522686 BGZ522686:BHJ522686 BQV522686:BRF522686 CAR522686:CBB522686 CKN522686:CKX522686 CUJ522686:CUT522686 DEF522686:DEP522686 DOB522686:DOL522686 DXX522686:DYH522686 EHT522686:EID522686 ERP522686:ERZ522686 FBL522686:FBV522686 FLH522686:FLR522686 FVD522686:FVN522686 GEZ522686:GFJ522686 GOV522686:GPF522686 GYR522686:GZB522686 HIN522686:HIX522686 HSJ522686:HST522686 ICF522686:ICP522686 IMB522686:IML522686 IVX522686:IWH522686 JFT522686:JGD522686 JPP522686:JPZ522686 JZL522686:JZV522686 KJH522686:KJR522686 KTD522686:KTN522686 LCZ522686:LDJ522686 LMV522686:LNF522686 LWR522686:LXB522686 MGN522686:MGX522686 MQJ522686:MQT522686 NAF522686:NAP522686 NKB522686:NKL522686 NTX522686:NUH522686 ODT522686:OED522686 ONP522686:ONZ522686 OXL522686:OXV522686 PHH522686:PHR522686 PRD522686:PRN522686 QAZ522686:QBJ522686 QKV522686:QLF522686 QUR522686:QVB522686 REN522686:REX522686 ROJ522686:ROT522686 RYF522686:RYP522686 SIB522686:SIL522686 SRX522686:SSH522686 TBT522686:TCD522686 TLP522686:TLZ522686 TVL522686:TVV522686 UFH522686:UFR522686 UPD522686:UPN522686 UYZ522686:UZJ522686 VIV522686:VJF522686 VSR522686:VTB522686 WCN522686:WCX522686 WMJ522686:WMT522686 WWF522686:WWP522686 X588222:AH588222 JT588222:KD588222 TP588222:TZ588222 ADL588222:ADV588222 ANH588222:ANR588222 AXD588222:AXN588222 BGZ588222:BHJ588222 BQV588222:BRF588222 CAR588222:CBB588222 CKN588222:CKX588222 CUJ588222:CUT588222 DEF588222:DEP588222 DOB588222:DOL588222 DXX588222:DYH588222 EHT588222:EID588222 ERP588222:ERZ588222 FBL588222:FBV588222 FLH588222:FLR588222 FVD588222:FVN588222 GEZ588222:GFJ588222 GOV588222:GPF588222 GYR588222:GZB588222 HIN588222:HIX588222 HSJ588222:HST588222 ICF588222:ICP588222 IMB588222:IML588222 IVX588222:IWH588222 JFT588222:JGD588222 JPP588222:JPZ588222 JZL588222:JZV588222 KJH588222:KJR588222 KTD588222:KTN588222 LCZ588222:LDJ588222 LMV588222:LNF588222 LWR588222:LXB588222 MGN588222:MGX588222 MQJ588222:MQT588222 NAF588222:NAP588222 NKB588222:NKL588222 NTX588222:NUH588222 ODT588222:OED588222 ONP588222:ONZ588222 OXL588222:OXV588222 PHH588222:PHR588222 PRD588222:PRN588222 QAZ588222:QBJ588222 QKV588222:QLF588222 QUR588222:QVB588222 REN588222:REX588222 ROJ588222:ROT588222 RYF588222:RYP588222 SIB588222:SIL588222 SRX588222:SSH588222 TBT588222:TCD588222 TLP588222:TLZ588222 TVL588222:TVV588222 UFH588222:UFR588222 UPD588222:UPN588222 UYZ588222:UZJ588222 VIV588222:VJF588222 VSR588222:VTB588222 WCN588222:WCX588222 WMJ588222:WMT588222 WWF588222:WWP588222 X653758:AH653758 JT653758:KD653758 TP653758:TZ653758 ADL653758:ADV653758 ANH653758:ANR653758 AXD653758:AXN653758 BGZ653758:BHJ653758 BQV653758:BRF653758 CAR653758:CBB653758 CKN653758:CKX653758 CUJ653758:CUT653758 DEF653758:DEP653758 DOB653758:DOL653758 DXX653758:DYH653758 EHT653758:EID653758 ERP653758:ERZ653758 FBL653758:FBV653758 FLH653758:FLR653758 FVD653758:FVN653758 GEZ653758:GFJ653758 GOV653758:GPF653758 GYR653758:GZB653758 HIN653758:HIX653758 HSJ653758:HST653758 ICF653758:ICP653758 IMB653758:IML653758 IVX653758:IWH653758 JFT653758:JGD653758 JPP653758:JPZ653758 JZL653758:JZV653758 KJH653758:KJR653758 KTD653758:KTN653758 LCZ653758:LDJ653758 LMV653758:LNF653758 LWR653758:LXB653758 MGN653758:MGX653758 MQJ653758:MQT653758 NAF653758:NAP653758 NKB653758:NKL653758 NTX653758:NUH653758 ODT653758:OED653758 ONP653758:ONZ653758 OXL653758:OXV653758 PHH653758:PHR653758 PRD653758:PRN653758 QAZ653758:QBJ653758 QKV653758:QLF653758 QUR653758:QVB653758 REN653758:REX653758 ROJ653758:ROT653758 RYF653758:RYP653758 SIB653758:SIL653758 SRX653758:SSH653758 TBT653758:TCD653758 TLP653758:TLZ653758 TVL653758:TVV653758 UFH653758:UFR653758 UPD653758:UPN653758 UYZ653758:UZJ653758 VIV653758:VJF653758 VSR653758:VTB653758 WCN653758:WCX653758 WMJ653758:WMT653758 WWF653758:WWP653758 X719294:AH719294 JT719294:KD719294 TP719294:TZ719294 ADL719294:ADV719294 ANH719294:ANR719294 AXD719294:AXN719294 BGZ719294:BHJ719294 BQV719294:BRF719294 CAR719294:CBB719294 CKN719294:CKX719294 CUJ719294:CUT719294 DEF719294:DEP719294 DOB719294:DOL719294 DXX719294:DYH719294 EHT719294:EID719294 ERP719294:ERZ719294 FBL719294:FBV719294 FLH719294:FLR719294 FVD719294:FVN719294 GEZ719294:GFJ719294 GOV719294:GPF719294 GYR719294:GZB719294 HIN719294:HIX719294 HSJ719294:HST719294 ICF719294:ICP719294 IMB719294:IML719294 IVX719294:IWH719294 JFT719294:JGD719294 JPP719294:JPZ719294 JZL719294:JZV719294 KJH719294:KJR719294 KTD719294:KTN719294 LCZ719294:LDJ719294 LMV719294:LNF719294 LWR719294:LXB719294 MGN719294:MGX719294 MQJ719294:MQT719294 NAF719294:NAP719294 NKB719294:NKL719294 NTX719294:NUH719294 ODT719294:OED719294 ONP719294:ONZ719294 OXL719294:OXV719294 PHH719294:PHR719294 PRD719294:PRN719294 QAZ719294:QBJ719294 QKV719294:QLF719294 QUR719294:QVB719294 REN719294:REX719294 ROJ719294:ROT719294 RYF719294:RYP719294 SIB719294:SIL719294 SRX719294:SSH719294 TBT719294:TCD719294 TLP719294:TLZ719294 TVL719294:TVV719294 UFH719294:UFR719294 UPD719294:UPN719294 UYZ719294:UZJ719294 VIV719294:VJF719294 VSR719294:VTB719294 WCN719294:WCX719294 WMJ719294:WMT719294 WWF719294:WWP719294 X784830:AH784830 JT784830:KD784830 TP784830:TZ784830 ADL784830:ADV784830 ANH784830:ANR784830 AXD784830:AXN784830 BGZ784830:BHJ784830 BQV784830:BRF784830 CAR784830:CBB784830 CKN784830:CKX784830 CUJ784830:CUT784830 DEF784830:DEP784830 DOB784830:DOL784830 DXX784830:DYH784830 EHT784830:EID784830 ERP784830:ERZ784830 FBL784830:FBV784830 FLH784830:FLR784830 FVD784830:FVN784830 GEZ784830:GFJ784830 GOV784830:GPF784830 GYR784830:GZB784830 HIN784830:HIX784830 HSJ784830:HST784830 ICF784830:ICP784830 IMB784830:IML784830 IVX784830:IWH784830 JFT784830:JGD784830 JPP784830:JPZ784830 JZL784830:JZV784830 KJH784830:KJR784830 KTD784830:KTN784830 LCZ784830:LDJ784830 LMV784830:LNF784830 LWR784830:LXB784830 MGN784830:MGX784830 MQJ784830:MQT784830 NAF784830:NAP784830 NKB784830:NKL784830 NTX784830:NUH784830 ODT784830:OED784830 ONP784830:ONZ784830 OXL784830:OXV784830 PHH784830:PHR784830 PRD784830:PRN784830 QAZ784830:QBJ784830 QKV784830:QLF784830 QUR784830:QVB784830 REN784830:REX784830 ROJ784830:ROT784830 RYF784830:RYP784830 SIB784830:SIL784830 SRX784830:SSH784830 TBT784830:TCD784830 TLP784830:TLZ784830 TVL784830:TVV784830 UFH784830:UFR784830 UPD784830:UPN784830 UYZ784830:UZJ784830 VIV784830:VJF784830 VSR784830:VTB784830 WCN784830:WCX784830 WMJ784830:WMT784830 WWF784830:WWP784830 X850366:AH850366 JT850366:KD850366 TP850366:TZ850366 ADL850366:ADV850366 ANH850366:ANR850366 AXD850366:AXN850366 BGZ850366:BHJ850366 BQV850366:BRF850366 CAR850366:CBB850366 CKN850366:CKX850366 CUJ850366:CUT850366 DEF850366:DEP850366 DOB850366:DOL850366 DXX850366:DYH850366 EHT850366:EID850366 ERP850366:ERZ850366 FBL850366:FBV850366 FLH850366:FLR850366 FVD850366:FVN850366 GEZ850366:GFJ850366 GOV850366:GPF850366 GYR850366:GZB850366 HIN850366:HIX850366 HSJ850366:HST850366 ICF850366:ICP850366 IMB850366:IML850366 IVX850366:IWH850366 JFT850366:JGD850366 JPP850366:JPZ850366 JZL850366:JZV850366 KJH850366:KJR850366 KTD850366:KTN850366 LCZ850366:LDJ850366 LMV850366:LNF850366 LWR850366:LXB850366 MGN850366:MGX850366 MQJ850366:MQT850366 NAF850366:NAP850366 NKB850366:NKL850366 NTX850366:NUH850366 ODT850366:OED850366 ONP850366:ONZ850366 OXL850366:OXV850366 PHH850366:PHR850366 PRD850366:PRN850366 QAZ850366:QBJ850366 QKV850366:QLF850366 QUR850366:QVB850366 REN850366:REX850366 ROJ850366:ROT850366 RYF850366:RYP850366 SIB850366:SIL850366 SRX850366:SSH850366 TBT850366:TCD850366 TLP850366:TLZ850366 TVL850366:TVV850366 UFH850366:UFR850366 UPD850366:UPN850366 UYZ850366:UZJ850366 VIV850366:VJF850366 VSR850366:VTB850366 WCN850366:WCX850366 WMJ850366:WMT850366 WWF850366:WWP850366 X915902:AH915902 JT915902:KD915902 TP915902:TZ915902 ADL915902:ADV915902 ANH915902:ANR915902 AXD915902:AXN915902 BGZ915902:BHJ915902 BQV915902:BRF915902 CAR915902:CBB915902 CKN915902:CKX915902 CUJ915902:CUT915902 DEF915902:DEP915902 DOB915902:DOL915902 DXX915902:DYH915902 EHT915902:EID915902 ERP915902:ERZ915902 FBL915902:FBV915902 FLH915902:FLR915902 FVD915902:FVN915902 GEZ915902:GFJ915902 GOV915902:GPF915902 GYR915902:GZB915902 HIN915902:HIX915902 HSJ915902:HST915902 ICF915902:ICP915902 IMB915902:IML915902 IVX915902:IWH915902 JFT915902:JGD915902 JPP915902:JPZ915902 JZL915902:JZV915902 KJH915902:KJR915902 KTD915902:KTN915902 LCZ915902:LDJ915902 LMV915902:LNF915902 LWR915902:LXB915902 MGN915902:MGX915902 MQJ915902:MQT915902 NAF915902:NAP915902 NKB915902:NKL915902 NTX915902:NUH915902 ODT915902:OED915902 ONP915902:ONZ915902 OXL915902:OXV915902 PHH915902:PHR915902 PRD915902:PRN915902 QAZ915902:QBJ915902 QKV915902:QLF915902 QUR915902:QVB915902 REN915902:REX915902 ROJ915902:ROT915902 RYF915902:RYP915902 SIB915902:SIL915902 SRX915902:SSH915902 TBT915902:TCD915902 TLP915902:TLZ915902 TVL915902:TVV915902 UFH915902:UFR915902 UPD915902:UPN915902 UYZ915902:UZJ915902 VIV915902:VJF915902 VSR915902:VTB915902 WCN915902:WCX915902 WMJ915902:WMT915902 WWF915902:WWP915902 X981438:AH981438 JT981438:KD981438 TP981438:TZ981438 ADL981438:ADV981438 ANH981438:ANR981438 AXD981438:AXN981438 BGZ981438:BHJ981438 BQV981438:BRF981438 CAR981438:CBB981438 CKN981438:CKX981438 CUJ981438:CUT981438 DEF981438:DEP981438 DOB981438:DOL981438 DXX981438:DYH981438 EHT981438:EID981438 ERP981438:ERZ981438 FBL981438:FBV981438 FLH981438:FLR981438 FVD981438:FVN981438 GEZ981438:GFJ981438 GOV981438:GPF981438 GYR981438:GZB981438 HIN981438:HIX981438 HSJ981438:HST981438 ICF981438:ICP981438 IMB981438:IML981438 IVX981438:IWH981438 JFT981438:JGD981438 JPP981438:JPZ981438 JZL981438:JZV981438 KJH981438:KJR981438 KTD981438:KTN981438 LCZ981438:LDJ981438 LMV981438:LNF981438 LWR981438:LXB981438 MGN981438:MGX981438 MQJ981438:MQT981438 NAF981438:NAP981438 NKB981438:NKL981438 NTX981438:NUH981438 ODT981438:OED981438 ONP981438:ONZ981438 OXL981438:OXV981438 PHH981438:PHR981438 PRD981438:PRN981438 QAZ981438:QBJ981438 QKV981438:QLF981438 QUR981438:QVB981438 REN981438:REX981438 ROJ981438:ROT981438 RYF981438:RYP981438 SIB981438:SIL981438 SRX981438:SSH981438 TBT981438:TCD981438 TLP981438:TLZ981438 TVL981438:TVV981438 UFH981438:UFR981438 UPD981438:UPN981438 UYZ981438:UZJ981438 VIV981438:VJF981438 VSR981438:VTB981438 WCN981438:WCX981438 WMJ981438:WMT981438 JT62:KD62 WVK981450:WWL981450 WLO981450:WMP981450 WBS981450:WCT981450 VRW981450:VSX981450 VIA981450:VJB981450 UYE981450:UZF981450 UOI981450:UPJ981450 UEM981450:UFN981450 TUQ981450:TVR981450 TKU981450:TLV981450 TAY981450:TBZ981450 SRC981450:SSD981450 SHG981450:SIH981450 RXK981450:RYL981450 RNO981450:ROP981450 RDS981450:RET981450 QTW981450:QUX981450 QKA981450:QLB981450 QAE981450:QBF981450 PQI981450:PRJ981450 PGM981450:PHN981450 OWQ981450:OXR981450 OMU981450:ONV981450 OCY981450:ODZ981450 NTC981450:NUD981450 NJG981450:NKH981450 MZK981450:NAL981450 MPO981450:MQP981450 MFS981450:MGT981450 LVW981450:LWX981450 LMA981450:LNB981450 LCE981450:LDF981450 KSI981450:KTJ981450 KIM981450:KJN981450 JYQ981450:JZR981450 JOU981450:JPV981450 JEY981450:JFZ981450 IVC981450:IWD981450 ILG981450:IMH981450 IBK981450:ICL981450 HRO981450:HSP981450 HHS981450:HIT981450 GXW981450:GYX981450 GOA981450:GPB981450 GEE981450:GFF981450 FUI981450:FVJ981450 FKM981450:FLN981450 FAQ981450:FBR981450 EQU981450:ERV981450 EGY981450:EHZ981450 DXC981450:DYD981450 DNG981450:DOH981450 DDK981450:DEL981450 CTO981450:CUP981450 CJS981450:CKT981450 BZW981450:CAX981450 BQA981450:BRB981450 BGE981450:BHF981450 AWI981450:AXJ981450 AMM981450:ANN981450 ACQ981450:ADR981450 SU981450:TV981450 IY981450:JZ981450 WVK915914:WWL915914 WLO915914:WMP915914 WBS915914:WCT915914 VRW915914:VSX915914 VIA915914:VJB915914 UYE915914:UZF915914 UOI915914:UPJ915914 UEM915914:UFN915914 TUQ915914:TVR915914 TKU915914:TLV915914 TAY915914:TBZ915914 SRC915914:SSD915914 SHG915914:SIH915914 RXK915914:RYL915914 RNO915914:ROP915914 RDS915914:RET915914 QTW915914:QUX915914 QKA915914:QLB915914 QAE915914:QBF915914 PQI915914:PRJ915914 PGM915914:PHN915914 OWQ915914:OXR915914 OMU915914:ONV915914 OCY915914:ODZ915914 NTC915914:NUD915914 NJG915914:NKH915914 MZK915914:NAL915914 MPO915914:MQP915914 MFS915914:MGT915914 LVW915914:LWX915914 LMA915914:LNB915914 LCE915914:LDF915914 KSI915914:KTJ915914 KIM915914:KJN915914 JYQ915914:JZR915914 JOU915914:JPV915914 JEY915914:JFZ915914 IVC915914:IWD915914 ILG915914:IMH915914 IBK915914:ICL915914 HRO915914:HSP915914 HHS915914:HIT915914 GXW915914:GYX915914 GOA915914:GPB915914 GEE915914:GFF915914 FUI915914:FVJ915914 FKM915914:FLN915914 FAQ915914:FBR915914 EQU915914:ERV915914 EGY915914:EHZ915914 DXC915914:DYD915914 DNG915914:DOH915914 DDK915914:DEL915914 CTO915914:CUP915914 CJS915914:CKT915914 BZW915914:CAX915914 BQA915914:BRB915914 BGE915914:BHF915914 AWI915914:AXJ915914 AMM915914:ANN915914 ACQ915914:ADR915914 SU915914:TV915914 IY915914:JZ915914 WVK850378:WWL850378 WLO850378:WMP850378 WBS850378:WCT850378 VRW850378:VSX850378 VIA850378:VJB850378 UYE850378:UZF850378 UOI850378:UPJ850378 UEM850378:UFN850378 TUQ850378:TVR850378 TKU850378:TLV850378 TAY850378:TBZ850378 SRC850378:SSD850378 SHG850378:SIH850378 RXK850378:RYL850378 RNO850378:ROP850378 RDS850378:RET850378 QTW850378:QUX850378 QKA850378:QLB850378 QAE850378:QBF850378 PQI850378:PRJ850378 PGM850378:PHN850378 OWQ850378:OXR850378 OMU850378:ONV850378 OCY850378:ODZ850378 NTC850378:NUD850378 NJG850378:NKH850378 MZK850378:NAL850378 MPO850378:MQP850378 MFS850378:MGT850378 LVW850378:LWX850378 LMA850378:LNB850378 LCE850378:LDF850378 KSI850378:KTJ850378 KIM850378:KJN850378 JYQ850378:JZR850378 JOU850378:JPV850378 JEY850378:JFZ850378 IVC850378:IWD850378 ILG850378:IMH850378 IBK850378:ICL850378 HRO850378:HSP850378 HHS850378:HIT850378 GXW850378:GYX850378 GOA850378:GPB850378 GEE850378:GFF850378 FUI850378:FVJ850378 FKM850378:FLN850378 FAQ850378:FBR850378 EQU850378:ERV850378 EGY850378:EHZ850378 DXC850378:DYD850378 DNG850378:DOH850378 DDK850378:DEL850378 CTO850378:CUP850378 CJS850378:CKT850378 BZW850378:CAX850378 BQA850378:BRB850378 BGE850378:BHF850378 AWI850378:AXJ850378 AMM850378:ANN850378 ACQ850378:ADR850378 SU850378:TV850378 IY850378:JZ850378 WVK784842:WWL784842 WLO784842:WMP784842 WBS784842:WCT784842 VRW784842:VSX784842 VIA784842:VJB784842 UYE784842:UZF784842 UOI784842:UPJ784842 UEM784842:UFN784842 TUQ784842:TVR784842 TKU784842:TLV784842 TAY784842:TBZ784842 SRC784842:SSD784842 SHG784842:SIH784842 RXK784842:RYL784842 RNO784842:ROP784842 RDS784842:RET784842 QTW784842:QUX784842 QKA784842:QLB784842 QAE784842:QBF784842 PQI784842:PRJ784842 PGM784842:PHN784842 OWQ784842:OXR784842 OMU784842:ONV784842 OCY784842:ODZ784842 NTC784842:NUD784842 NJG784842:NKH784842 MZK784842:NAL784842 MPO784842:MQP784842 MFS784842:MGT784842 LVW784842:LWX784842 LMA784842:LNB784842 LCE784842:LDF784842 KSI784842:KTJ784842 KIM784842:KJN784842 JYQ784842:JZR784842 JOU784842:JPV784842 JEY784842:JFZ784842 IVC784842:IWD784842 ILG784842:IMH784842 IBK784842:ICL784842 HRO784842:HSP784842 HHS784842:HIT784842 GXW784842:GYX784842 GOA784842:GPB784842 GEE784842:GFF784842 FUI784842:FVJ784842 FKM784842:FLN784842 FAQ784842:FBR784842 EQU784842:ERV784842 EGY784842:EHZ784842 DXC784842:DYD784842 DNG784842:DOH784842 DDK784842:DEL784842 CTO784842:CUP784842 CJS784842:CKT784842 BZW784842:CAX784842 BQA784842:BRB784842 BGE784842:BHF784842 AWI784842:AXJ784842 AMM784842:ANN784842 ACQ784842:ADR784842 SU784842:TV784842 IY784842:JZ784842 WVK719306:WWL719306 WLO719306:WMP719306 WBS719306:WCT719306 VRW719306:VSX719306 VIA719306:VJB719306 UYE719306:UZF719306 UOI719306:UPJ719306 UEM719306:UFN719306 TUQ719306:TVR719306 TKU719306:TLV719306 TAY719306:TBZ719306 SRC719306:SSD719306 SHG719306:SIH719306 RXK719306:RYL719306 RNO719306:ROP719306 RDS719306:RET719306 QTW719306:QUX719306 QKA719306:QLB719306 QAE719306:QBF719306 PQI719306:PRJ719306 PGM719306:PHN719306 OWQ719306:OXR719306 OMU719306:ONV719306 OCY719306:ODZ719306 NTC719306:NUD719306 NJG719306:NKH719306 MZK719306:NAL719306 MPO719306:MQP719306 MFS719306:MGT719306 LVW719306:LWX719306 LMA719306:LNB719306 LCE719306:LDF719306 KSI719306:KTJ719306 KIM719306:KJN719306 JYQ719306:JZR719306 JOU719306:JPV719306 JEY719306:JFZ719306 IVC719306:IWD719306 ILG719306:IMH719306 IBK719306:ICL719306 HRO719306:HSP719306 HHS719306:HIT719306 GXW719306:GYX719306 GOA719306:GPB719306 GEE719306:GFF719306 FUI719306:FVJ719306 FKM719306:FLN719306 FAQ719306:FBR719306 EQU719306:ERV719306 EGY719306:EHZ719306 DXC719306:DYD719306 DNG719306:DOH719306 DDK719306:DEL719306 CTO719306:CUP719306 CJS719306:CKT719306 BZW719306:CAX719306 BQA719306:BRB719306 BGE719306:BHF719306 AWI719306:AXJ719306 AMM719306:ANN719306 ACQ719306:ADR719306 SU719306:TV719306 IY719306:JZ719306 WVK653770:WWL653770 WLO653770:WMP653770 WBS653770:WCT653770 VRW653770:VSX653770 VIA653770:VJB653770 UYE653770:UZF653770 UOI653770:UPJ653770 UEM653770:UFN653770 TUQ653770:TVR653770 TKU653770:TLV653770 TAY653770:TBZ653770 SRC653770:SSD653770 SHG653770:SIH653770 RXK653770:RYL653770 RNO653770:ROP653770 RDS653770:RET653770 QTW653770:QUX653770 QKA653770:QLB653770 QAE653770:QBF653770 PQI653770:PRJ653770 PGM653770:PHN653770 OWQ653770:OXR653770 OMU653770:ONV653770 OCY653770:ODZ653770 NTC653770:NUD653770 NJG653770:NKH653770 MZK653770:NAL653770 MPO653770:MQP653770 MFS653770:MGT653770 LVW653770:LWX653770 LMA653770:LNB653770 LCE653770:LDF653770 KSI653770:KTJ653770 KIM653770:KJN653770 JYQ653770:JZR653770 JOU653770:JPV653770 JEY653770:JFZ653770 IVC653770:IWD653770 ILG653770:IMH653770 IBK653770:ICL653770 HRO653770:HSP653770 HHS653770:HIT653770 GXW653770:GYX653770 GOA653770:GPB653770 GEE653770:GFF653770 FUI653770:FVJ653770 FKM653770:FLN653770 FAQ653770:FBR653770 EQU653770:ERV653770 EGY653770:EHZ653770 DXC653770:DYD653770 DNG653770:DOH653770 DDK653770:DEL653770 CTO653770:CUP653770 CJS653770:CKT653770 BZW653770:CAX653770 BQA653770:BRB653770 BGE653770:BHF653770 AWI653770:AXJ653770 AMM653770:ANN653770 ACQ653770:ADR653770 SU653770:TV653770 IY653770:JZ653770 WVK588234:WWL588234 WLO588234:WMP588234 WBS588234:WCT588234 VRW588234:VSX588234 VIA588234:VJB588234 UYE588234:UZF588234 UOI588234:UPJ588234 UEM588234:UFN588234 TUQ588234:TVR588234 TKU588234:TLV588234 TAY588234:TBZ588234 SRC588234:SSD588234 SHG588234:SIH588234 RXK588234:RYL588234 RNO588234:ROP588234 RDS588234:RET588234 QTW588234:QUX588234 QKA588234:QLB588234 QAE588234:QBF588234 PQI588234:PRJ588234 PGM588234:PHN588234 OWQ588234:OXR588234 OMU588234:ONV588234 OCY588234:ODZ588234 NTC588234:NUD588234 NJG588234:NKH588234 MZK588234:NAL588234 MPO588234:MQP588234 MFS588234:MGT588234 LVW588234:LWX588234 LMA588234:LNB588234 LCE588234:LDF588234 KSI588234:KTJ588234 KIM588234:KJN588234 JYQ588234:JZR588234 JOU588234:JPV588234 JEY588234:JFZ588234 IVC588234:IWD588234 ILG588234:IMH588234 IBK588234:ICL588234 HRO588234:HSP588234 HHS588234:HIT588234 GXW588234:GYX588234 GOA588234:GPB588234 GEE588234:GFF588234 FUI588234:FVJ588234 FKM588234:FLN588234 FAQ588234:FBR588234 EQU588234:ERV588234 EGY588234:EHZ588234 DXC588234:DYD588234 DNG588234:DOH588234 DDK588234:DEL588234 CTO588234:CUP588234 CJS588234:CKT588234 BZW588234:CAX588234 BQA588234:BRB588234 BGE588234:BHF588234 AWI588234:AXJ588234 AMM588234:ANN588234 ACQ588234:ADR588234 SU588234:TV588234 IY588234:JZ588234 WVK522698:WWL522698 WLO522698:WMP522698 WBS522698:WCT522698 VRW522698:VSX522698 VIA522698:VJB522698 UYE522698:UZF522698 UOI522698:UPJ522698 UEM522698:UFN522698 TUQ522698:TVR522698 TKU522698:TLV522698 TAY522698:TBZ522698 SRC522698:SSD522698 SHG522698:SIH522698 RXK522698:RYL522698 RNO522698:ROP522698 RDS522698:RET522698 QTW522698:QUX522698 QKA522698:QLB522698 QAE522698:QBF522698 PQI522698:PRJ522698 PGM522698:PHN522698 OWQ522698:OXR522698 OMU522698:ONV522698 OCY522698:ODZ522698 NTC522698:NUD522698 NJG522698:NKH522698 MZK522698:NAL522698 MPO522698:MQP522698 MFS522698:MGT522698 LVW522698:LWX522698 LMA522698:LNB522698 LCE522698:LDF522698 KSI522698:KTJ522698 KIM522698:KJN522698 JYQ522698:JZR522698 JOU522698:JPV522698 JEY522698:JFZ522698 IVC522698:IWD522698 ILG522698:IMH522698 IBK522698:ICL522698 HRO522698:HSP522698 HHS522698:HIT522698 GXW522698:GYX522698 GOA522698:GPB522698 GEE522698:GFF522698 FUI522698:FVJ522698 FKM522698:FLN522698 FAQ522698:FBR522698 EQU522698:ERV522698 EGY522698:EHZ522698 DXC522698:DYD522698 DNG522698:DOH522698 DDK522698:DEL522698 CTO522698:CUP522698 CJS522698:CKT522698 BZW522698:CAX522698 BQA522698:BRB522698 BGE522698:BHF522698 AWI522698:AXJ522698 AMM522698:ANN522698 ACQ522698:ADR522698 SU522698:TV522698 IY522698:JZ522698 WVK457162:WWL457162 WLO457162:WMP457162 WBS457162:WCT457162 VRW457162:VSX457162 VIA457162:VJB457162 UYE457162:UZF457162 UOI457162:UPJ457162 UEM457162:UFN457162 TUQ457162:TVR457162 TKU457162:TLV457162 TAY457162:TBZ457162 SRC457162:SSD457162 SHG457162:SIH457162 RXK457162:RYL457162 RNO457162:ROP457162 RDS457162:RET457162 QTW457162:QUX457162 QKA457162:QLB457162 QAE457162:QBF457162 PQI457162:PRJ457162 PGM457162:PHN457162 OWQ457162:OXR457162 OMU457162:ONV457162 OCY457162:ODZ457162 NTC457162:NUD457162 NJG457162:NKH457162 MZK457162:NAL457162 MPO457162:MQP457162 MFS457162:MGT457162 LVW457162:LWX457162 LMA457162:LNB457162 LCE457162:LDF457162 KSI457162:KTJ457162 KIM457162:KJN457162 JYQ457162:JZR457162 JOU457162:JPV457162 JEY457162:JFZ457162 IVC457162:IWD457162 ILG457162:IMH457162 IBK457162:ICL457162 HRO457162:HSP457162 HHS457162:HIT457162 GXW457162:GYX457162 GOA457162:GPB457162 GEE457162:GFF457162 FUI457162:FVJ457162 FKM457162:FLN457162 FAQ457162:FBR457162 EQU457162:ERV457162 EGY457162:EHZ457162 DXC457162:DYD457162 DNG457162:DOH457162 DDK457162:DEL457162 CTO457162:CUP457162 CJS457162:CKT457162 BZW457162:CAX457162 BQA457162:BRB457162 BGE457162:BHF457162 AWI457162:AXJ457162 AMM457162:ANN457162 ACQ457162:ADR457162 SU457162:TV457162 IY457162:JZ457162 WVK391626:WWL391626 WLO391626:WMP391626 WBS391626:WCT391626 VRW391626:VSX391626 VIA391626:VJB391626 UYE391626:UZF391626 UOI391626:UPJ391626 UEM391626:UFN391626 TUQ391626:TVR391626 TKU391626:TLV391626 TAY391626:TBZ391626 SRC391626:SSD391626 SHG391626:SIH391626 RXK391626:RYL391626 RNO391626:ROP391626 RDS391626:RET391626 QTW391626:QUX391626 QKA391626:QLB391626 QAE391626:QBF391626 PQI391626:PRJ391626 PGM391626:PHN391626 OWQ391626:OXR391626 OMU391626:ONV391626 OCY391626:ODZ391626 NTC391626:NUD391626 NJG391626:NKH391626 MZK391626:NAL391626 MPO391626:MQP391626 MFS391626:MGT391626 LVW391626:LWX391626 LMA391626:LNB391626 LCE391626:LDF391626 KSI391626:KTJ391626 KIM391626:KJN391626 JYQ391626:JZR391626 JOU391626:JPV391626 JEY391626:JFZ391626 IVC391626:IWD391626 ILG391626:IMH391626 IBK391626:ICL391626 HRO391626:HSP391626 HHS391626:HIT391626 GXW391626:GYX391626 GOA391626:GPB391626 GEE391626:GFF391626 FUI391626:FVJ391626 FKM391626:FLN391626 FAQ391626:FBR391626 EQU391626:ERV391626 EGY391626:EHZ391626 DXC391626:DYD391626 DNG391626:DOH391626 DDK391626:DEL391626 CTO391626:CUP391626 CJS391626:CKT391626 BZW391626:CAX391626 BQA391626:BRB391626 BGE391626:BHF391626 AWI391626:AXJ391626 AMM391626:ANN391626 ACQ391626:ADR391626 SU391626:TV391626 IY391626:JZ391626 WVK326090:WWL326090 WLO326090:WMP326090 WBS326090:WCT326090 VRW326090:VSX326090 VIA326090:VJB326090 UYE326090:UZF326090 UOI326090:UPJ326090 UEM326090:UFN326090 TUQ326090:TVR326090 TKU326090:TLV326090 TAY326090:TBZ326090 SRC326090:SSD326090 SHG326090:SIH326090 RXK326090:RYL326090 RNO326090:ROP326090 RDS326090:RET326090 QTW326090:QUX326090 QKA326090:QLB326090 QAE326090:QBF326090 PQI326090:PRJ326090 PGM326090:PHN326090 OWQ326090:OXR326090 OMU326090:ONV326090 OCY326090:ODZ326090 NTC326090:NUD326090 NJG326090:NKH326090 MZK326090:NAL326090 MPO326090:MQP326090 MFS326090:MGT326090 LVW326090:LWX326090 LMA326090:LNB326090 LCE326090:LDF326090 KSI326090:KTJ326090 KIM326090:KJN326090 JYQ326090:JZR326090 JOU326090:JPV326090 JEY326090:JFZ326090 IVC326090:IWD326090 ILG326090:IMH326090 IBK326090:ICL326090 HRO326090:HSP326090 HHS326090:HIT326090 GXW326090:GYX326090 GOA326090:GPB326090 GEE326090:GFF326090 FUI326090:FVJ326090 FKM326090:FLN326090 FAQ326090:FBR326090 EQU326090:ERV326090 EGY326090:EHZ326090 DXC326090:DYD326090 DNG326090:DOH326090 DDK326090:DEL326090 CTO326090:CUP326090 CJS326090:CKT326090 BZW326090:CAX326090 BQA326090:BRB326090 BGE326090:BHF326090 AWI326090:AXJ326090 AMM326090:ANN326090 ACQ326090:ADR326090 SU326090:TV326090 IY326090:JZ326090 WVK260554:WWL260554 WLO260554:WMP260554 WBS260554:WCT260554 VRW260554:VSX260554 VIA260554:VJB260554 UYE260554:UZF260554 UOI260554:UPJ260554 UEM260554:UFN260554 TUQ260554:TVR260554 TKU260554:TLV260554 TAY260554:TBZ260554 SRC260554:SSD260554 SHG260554:SIH260554 RXK260554:RYL260554 RNO260554:ROP260554 RDS260554:RET260554 QTW260554:QUX260554 QKA260554:QLB260554 QAE260554:QBF260554 PQI260554:PRJ260554 PGM260554:PHN260554 OWQ260554:OXR260554 OMU260554:ONV260554 OCY260554:ODZ260554 NTC260554:NUD260554 NJG260554:NKH260554 MZK260554:NAL260554 MPO260554:MQP260554 MFS260554:MGT260554 LVW260554:LWX260554 LMA260554:LNB260554 LCE260554:LDF260554 KSI260554:KTJ260554 KIM260554:KJN260554 JYQ260554:JZR260554 JOU260554:JPV260554 JEY260554:JFZ260554 IVC260554:IWD260554 ILG260554:IMH260554 IBK260554:ICL260554 HRO260554:HSP260554 HHS260554:HIT260554 GXW260554:GYX260554 GOA260554:GPB260554 GEE260554:GFF260554 FUI260554:FVJ260554 FKM260554:FLN260554 FAQ260554:FBR260554 EQU260554:ERV260554 EGY260554:EHZ260554 DXC260554:DYD260554 DNG260554:DOH260554 DDK260554:DEL260554 CTO260554:CUP260554 CJS260554:CKT260554 BZW260554:CAX260554 BQA260554:BRB260554 BGE260554:BHF260554 AWI260554:AXJ260554 AMM260554:ANN260554 ACQ260554:ADR260554 SU260554:TV260554 IY260554:JZ260554 WVK195018:WWL195018 WLO195018:WMP195018 WBS195018:WCT195018 VRW195018:VSX195018 VIA195018:VJB195018 UYE195018:UZF195018 UOI195018:UPJ195018 UEM195018:UFN195018 TUQ195018:TVR195018 TKU195018:TLV195018 TAY195018:TBZ195018 SRC195018:SSD195018 SHG195018:SIH195018 RXK195018:RYL195018 RNO195018:ROP195018 RDS195018:RET195018 QTW195018:QUX195018 QKA195018:QLB195018 QAE195018:QBF195018 PQI195018:PRJ195018 PGM195018:PHN195018 OWQ195018:OXR195018 OMU195018:ONV195018 OCY195018:ODZ195018 NTC195018:NUD195018 NJG195018:NKH195018 MZK195018:NAL195018 MPO195018:MQP195018 MFS195018:MGT195018 LVW195018:LWX195018 LMA195018:LNB195018 LCE195018:LDF195018 KSI195018:KTJ195018 KIM195018:KJN195018 JYQ195018:JZR195018 JOU195018:JPV195018 JEY195018:JFZ195018 IVC195018:IWD195018 ILG195018:IMH195018 IBK195018:ICL195018 HRO195018:HSP195018 HHS195018:HIT195018 GXW195018:GYX195018 GOA195018:GPB195018 GEE195018:GFF195018 FUI195018:FVJ195018 FKM195018:FLN195018 FAQ195018:FBR195018 EQU195018:ERV195018 EGY195018:EHZ195018 DXC195018:DYD195018 DNG195018:DOH195018 DDK195018:DEL195018 CTO195018:CUP195018 CJS195018:CKT195018 BZW195018:CAX195018 BQA195018:BRB195018 BGE195018:BHF195018 AWI195018:AXJ195018 AMM195018:ANN195018 ACQ195018:ADR195018 SU195018:TV195018 IY195018:JZ195018 WVK129482:WWL129482 WLO129482:WMP129482 WBS129482:WCT129482 VRW129482:VSX129482 VIA129482:VJB129482 UYE129482:UZF129482 UOI129482:UPJ129482 UEM129482:UFN129482 TUQ129482:TVR129482 TKU129482:TLV129482 TAY129482:TBZ129482 SRC129482:SSD129482 SHG129482:SIH129482 RXK129482:RYL129482 RNO129482:ROP129482 RDS129482:RET129482 QTW129482:QUX129482 QKA129482:QLB129482 QAE129482:QBF129482 PQI129482:PRJ129482 PGM129482:PHN129482 OWQ129482:OXR129482 OMU129482:ONV129482 OCY129482:ODZ129482 NTC129482:NUD129482 NJG129482:NKH129482 MZK129482:NAL129482 MPO129482:MQP129482 MFS129482:MGT129482 LVW129482:LWX129482 LMA129482:LNB129482 LCE129482:LDF129482 KSI129482:KTJ129482 KIM129482:KJN129482 JYQ129482:JZR129482 JOU129482:JPV129482 JEY129482:JFZ129482 IVC129482:IWD129482 ILG129482:IMH129482 IBK129482:ICL129482 HRO129482:HSP129482 HHS129482:HIT129482 GXW129482:GYX129482 GOA129482:GPB129482 GEE129482:GFF129482 FUI129482:FVJ129482 FKM129482:FLN129482 FAQ129482:FBR129482 EQU129482:ERV129482 EGY129482:EHZ129482 DXC129482:DYD129482 DNG129482:DOH129482 DDK129482:DEL129482 CTO129482:CUP129482 CJS129482:CKT129482 BZW129482:CAX129482 BQA129482:BRB129482 BGE129482:BHF129482 AWI129482:AXJ129482 AMM129482:ANN129482 ACQ129482:ADR129482 SU129482:TV129482 IY129482:JZ129482 WVK63946:WWL63946 WLO63946:WMP63946 WBS63946:WCT63946 VRW63946:VSX63946 VIA63946:VJB63946 UYE63946:UZF63946 UOI63946:UPJ63946 UEM63946:UFN63946 TUQ63946:TVR63946 TKU63946:TLV63946 TAY63946:TBZ63946 SRC63946:SSD63946 SHG63946:SIH63946 RXK63946:RYL63946 RNO63946:ROP63946 RDS63946:RET63946 QTW63946:QUX63946 QKA63946:QLB63946 QAE63946:QBF63946 PQI63946:PRJ63946 PGM63946:PHN63946 OWQ63946:OXR63946 OMU63946:ONV63946 OCY63946:ODZ63946 NTC63946:NUD63946 NJG63946:NKH63946 MZK63946:NAL63946 MPO63946:MQP63946 MFS63946:MGT63946 LVW63946:LWX63946 LMA63946:LNB63946 LCE63946:LDF63946 KSI63946:KTJ63946 KIM63946:KJN63946 JYQ63946:JZR63946 JOU63946:JPV63946 JEY63946:JFZ63946 IVC63946:IWD63946 ILG63946:IMH63946 IBK63946:ICL63946 HRO63946:HSP63946 HHS63946:HIT63946 GXW63946:GYX63946 GOA63946:GPB63946 GEE63946:GFF63946 FUI63946:FVJ63946 FKM63946:FLN63946 FAQ63946:FBR63946 EQU63946:ERV63946 EGY63946:EHZ63946 DXC63946:DYD63946 DNG63946:DOH63946 DDK63946:DEL63946 CTO63946:CUP63946 CJS63946:CKT63946 BZW63946:CAX63946 BQA63946:BRB63946 BGE63946:BHF63946 AWI63946:AXJ63946 AMM63946:ANN63946 ACQ63946:ADR63946 SU63946:TV63946 IY63946:JZ63946 WVK73:WWL73 WLO73:WMP73 WBS73:WCT73 VRW73:VSX73 VIA73:VJB73 UYE73:UZF73 UOI73:UPJ73 UEM73:UFN73 TUQ73:TVR73 TKU73:TLV73 TAY73:TBZ73 SRC73:SSD73 SHG73:SIH73 RXK73:RYL73 RNO73:ROP73 RDS73:RET73 QTW73:QUX73 QKA73:QLB73 QAE73:QBF73 PQI73:PRJ73 PGM73:PHN73 OWQ73:OXR73 OMU73:ONV73 OCY73:ODZ73 NTC73:NUD73 NJG73:NKH73 MZK73:NAL73 MPO73:MQP73 MFS73:MGT73 LVW73:LWX73 LMA73:LNB73 LCE73:LDF73 KSI73:KTJ73 KIM73:KJN73 JYQ73:JZR73 JOU73:JPV73 JEY73:JFZ73 IVC73:IWD73 ILG73:IMH73 IBK73:ICL73 HRO73:HSP73 HHS73:HIT73 GXW73:GYX73 GOA73:GPB73 GEE73:GFF73 FUI73:FVJ73 FKM73:FLN73 FAQ73:FBR73 EQU73:ERV73 EGY73:EHZ73 DXC73:DYD73 DNG73:DOH73 DDK73:DEL73 CTO73:CUP73 CJS73:CKT73 BZW73:CAX73 BQA73:BRB73 BGE73:BHF73 AWI73:AXJ73 AMM73:ANN73 ACQ73:ADR73 SU73:TV73 IY73:JZ73 C63947 C129483 C195019 C260555 C326091 C391627 C457163 C522699 C588235 C653771 C719307 C784843 C850379 C915915 C981451 N981449 D981450:M981450 O981450:AD981450 N915913 D915914:M915914 O915914:AD915914 N850377 D850378:M850378 O850378:AD850378 N784841 D784842:M784842 O784842:AD784842 N719305 D719306:M719306 O719306:AD719306 N653769 D653770:M653770 O653770:AD653770 N588233 D588234:M588234 O588234:AD588234 N522697 D522698:M522698 O522698:AD522698 N457161 D457162:M457162 O457162:AD457162 N391625 D391626:M391626 O391626:AD391626 N326089 D326090:M326090 O326090:AD326090 N260553 D260554:M260554 O260554:AD260554 N195017 D195018:M195018 O195018:AD195018 N129481 D129482:M129482 O129482:AD129482 N63945 D63946:M63946 O63946:AD63946 WVK981443:WVZ981445 SU65:TJ67 ACQ65:ADF67 AMM65:ANB67 AWI65:AWX67 BGE65:BGT67 BQA65:BQP67 BZW65:CAL67 CJS65:CKH67 CTO65:CUD67 DDK65:DDZ67 DNG65:DNV67 DXC65:DXR67 EGY65:EHN67 EQU65:ERJ67 FAQ65:FBF67 FKM65:FLB67 FUI65:FUX67 GEE65:GET67 GOA65:GOP67 GXW65:GYL67 HHS65:HIH67 HRO65:HSD67 IBK65:IBZ67 ILG65:ILV67 IVC65:IVR67 JEY65:JFN67 JOU65:JPJ67 JYQ65:JZF67 KIM65:KJB67 KSI65:KSX67 LCE65:LCT67 LMA65:LMP67 LVW65:LWL67 MFS65:MGH67 MPO65:MQD67 MZK65:MZZ67 NJG65:NJV67 NTC65:NTR67 OCY65:ODN67 OMU65:ONJ67 OWQ65:OXF67 PGM65:PHB67 PQI65:PQX67 QAE65:QAT67 QKA65:QKP67 QTW65:QUL67 RDS65:REH67 RNO65:ROD67 RXK65:RXZ67 SHG65:SHV67 SRC65:SRR67 TAY65:TBN67 TKU65:TLJ67 TUQ65:TVF67 UEM65:UFB67 UOI65:UOX67 UYE65:UYT67 VIA65:VIP67 VRW65:VSL67 WBS65:WCH67 WLO65:WMD67 WVK65:WVZ67 O63939:R63941 IY63939:JN63941 SU63939:TJ63941 ACQ63939:ADF63941 AMM63939:ANB63941 AWI63939:AWX63941 BGE63939:BGT63941 BQA63939:BQP63941 BZW63939:CAL63941 CJS63939:CKH63941 CTO63939:CUD63941 DDK63939:DDZ63941 DNG63939:DNV63941 DXC63939:DXR63941 EGY63939:EHN63941 EQU63939:ERJ63941 FAQ63939:FBF63941 FKM63939:FLB63941 FUI63939:FUX63941 GEE63939:GET63941 GOA63939:GOP63941 GXW63939:GYL63941 HHS63939:HIH63941 HRO63939:HSD63941 IBK63939:IBZ63941 ILG63939:ILV63941 IVC63939:IVR63941 JEY63939:JFN63941 JOU63939:JPJ63941 JYQ63939:JZF63941 KIM63939:KJB63941 KSI63939:KSX63941 LCE63939:LCT63941 LMA63939:LMP63941 LVW63939:LWL63941 MFS63939:MGH63941 MPO63939:MQD63941 MZK63939:MZZ63941 NJG63939:NJV63941 NTC63939:NTR63941 OCY63939:ODN63941 OMU63939:ONJ63941 OWQ63939:OXF63941 PGM63939:PHB63941 PQI63939:PQX63941 QAE63939:QAT63941 QKA63939:QKP63941 QTW63939:QUL63941 RDS63939:REH63941 RNO63939:ROD63941 RXK63939:RXZ63941 SHG63939:SHV63941 SRC63939:SRR63941 TAY63939:TBN63941 TKU63939:TLJ63941 TUQ63939:TVF63941 UEM63939:UFB63941 UOI63939:UOX63941 UYE63939:UYT63941 VIA63939:VIP63941 VRW63939:VSL63941 WBS63939:WCH63941 WLO63939:WMD63941 WVK63939:WVZ63941 O129475:R129477 IY129475:JN129477 SU129475:TJ129477 ACQ129475:ADF129477 AMM129475:ANB129477 AWI129475:AWX129477 BGE129475:BGT129477 BQA129475:BQP129477 BZW129475:CAL129477 CJS129475:CKH129477 CTO129475:CUD129477 DDK129475:DDZ129477 DNG129475:DNV129477 DXC129475:DXR129477 EGY129475:EHN129477 EQU129475:ERJ129477 FAQ129475:FBF129477 FKM129475:FLB129477 FUI129475:FUX129477 GEE129475:GET129477 GOA129475:GOP129477 GXW129475:GYL129477 HHS129475:HIH129477 HRO129475:HSD129477 IBK129475:IBZ129477 ILG129475:ILV129477 IVC129475:IVR129477 JEY129475:JFN129477 JOU129475:JPJ129477 JYQ129475:JZF129477 KIM129475:KJB129477 KSI129475:KSX129477 LCE129475:LCT129477 LMA129475:LMP129477 LVW129475:LWL129477 MFS129475:MGH129477 MPO129475:MQD129477 MZK129475:MZZ129477 NJG129475:NJV129477 NTC129475:NTR129477 OCY129475:ODN129477 OMU129475:ONJ129477 OWQ129475:OXF129477 PGM129475:PHB129477 PQI129475:PQX129477 QAE129475:QAT129477 QKA129475:QKP129477 QTW129475:QUL129477 RDS129475:REH129477 RNO129475:ROD129477 RXK129475:RXZ129477 SHG129475:SHV129477 SRC129475:SRR129477 TAY129475:TBN129477 TKU129475:TLJ129477 TUQ129475:TVF129477 UEM129475:UFB129477 UOI129475:UOX129477 UYE129475:UYT129477 VIA129475:VIP129477 VRW129475:VSL129477 WBS129475:WCH129477 WLO129475:WMD129477 WVK129475:WVZ129477 O195011:R195013 IY195011:JN195013 SU195011:TJ195013 ACQ195011:ADF195013 AMM195011:ANB195013 AWI195011:AWX195013 BGE195011:BGT195013 BQA195011:BQP195013 BZW195011:CAL195013 CJS195011:CKH195013 CTO195011:CUD195013 DDK195011:DDZ195013 DNG195011:DNV195013 DXC195011:DXR195013 EGY195011:EHN195013 EQU195011:ERJ195013 FAQ195011:FBF195013 FKM195011:FLB195013 FUI195011:FUX195013 GEE195011:GET195013 GOA195011:GOP195013 GXW195011:GYL195013 HHS195011:HIH195013 HRO195011:HSD195013 IBK195011:IBZ195013 ILG195011:ILV195013 IVC195011:IVR195013 JEY195011:JFN195013 JOU195011:JPJ195013 JYQ195011:JZF195013 KIM195011:KJB195013 KSI195011:KSX195013 LCE195011:LCT195013 LMA195011:LMP195013 LVW195011:LWL195013 MFS195011:MGH195013 MPO195011:MQD195013 MZK195011:MZZ195013 NJG195011:NJV195013 NTC195011:NTR195013 OCY195011:ODN195013 OMU195011:ONJ195013 OWQ195011:OXF195013 PGM195011:PHB195013 PQI195011:PQX195013 QAE195011:QAT195013 QKA195011:QKP195013 QTW195011:QUL195013 RDS195011:REH195013 RNO195011:ROD195013 RXK195011:RXZ195013 SHG195011:SHV195013 SRC195011:SRR195013 TAY195011:TBN195013 TKU195011:TLJ195013 TUQ195011:TVF195013 UEM195011:UFB195013 UOI195011:UOX195013 UYE195011:UYT195013 VIA195011:VIP195013 VRW195011:VSL195013 WBS195011:WCH195013 WLO195011:WMD195013 WVK195011:WVZ195013 O260547:R260549 IY260547:JN260549 SU260547:TJ260549 ACQ260547:ADF260549 AMM260547:ANB260549 AWI260547:AWX260549 BGE260547:BGT260549 BQA260547:BQP260549 BZW260547:CAL260549 CJS260547:CKH260549 CTO260547:CUD260549 DDK260547:DDZ260549 DNG260547:DNV260549 DXC260547:DXR260549 EGY260547:EHN260549 EQU260547:ERJ260549 FAQ260547:FBF260549 FKM260547:FLB260549 FUI260547:FUX260549 GEE260547:GET260549 GOA260547:GOP260549 GXW260547:GYL260549 HHS260547:HIH260549 HRO260547:HSD260549 IBK260547:IBZ260549 ILG260547:ILV260549 IVC260547:IVR260549 JEY260547:JFN260549 JOU260547:JPJ260549 JYQ260547:JZF260549 KIM260547:KJB260549 KSI260547:KSX260549 LCE260547:LCT260549 LMA260547:LMP260549 LVW260547:LWL260549 MFS260547:MGH260549 MPO260547:MQD260549 MZK260547:MZZ260549 NJG260547:NJV260549 NTC260547:NTR260549 OCY260547:ODN260549 OMU260547:ONJ260549 OWQ260547:OXF260549 PGM260547:PHB260549 PQI260547:PQX260549 QAE260547:QAT260549 QKA260547:QKP260549 QTW260547:QUL260549 RDS260547:REH260549 RNO260547:ROD260549 RXK260547:RXZ260549 SHG260547:SHV260549 SRC260547:SRR260549 TAY260547:TBN260549 TKU260547:TLJ260549 TUQ260547:TVF260549 UEM260547:UFB260549 UOI260547:UOX260549 UYE260547:UYT260549 VIA260547:VIP260549 VRW260547:VSL260549 WBS260547:WCH260549 WLO260547:WMD260549 WVK260547:WVZ260549 O326083:R326085 IY326083:JN326085 SU326083:TJ326085 ACQ326083:ADF326085 AMM326083:ANB326085 AWI326083:AWX326085 BGE326083:BGT326085 BQA326083:BQP326085 BZW326083:CAL326085 CJS326083:CKH326085 CTO326083:CUD326085 DDK326083:DDZ326085 DNG326083:DNV326085 DXC326083:DXR326085 EGY326083:EHN326085 EQU326083:ERJ326085 FAQ326083:FBF326085 FKM326083:FLB326085 FUI326083:FUX326085 GEE326083:GET326085 GOA326083:GOP326085 GXW326083:GYL326085 HHS326083:HIH326085 HRO326083:HSD326085 IBK326083:IBZ326085 ILG326083:ILV326085 IVC326083:IVR326085 JEY326083:JFN326085 JOU326083:JPJ326085 JYQ326083:JZF326085 KIM326083:KJB326085 KSI326083:KSX326085 LCE326083:LCT326085 LMA326083:LMP326085 LVW326083:LWL326085 MFS326083:MGH326085 MPO326083:MQD326085 MZK326083:MZZ326085 NJG326083:NJV326085 NTC326083:NTR326085 OCY326083:ODN326085 OMU326083:ONJ326085 OWQ326083:OXF326085 PGM326083:PHB326085 PQI326083:PQX326085 QAE326083:QAT326085 QKA326083:QKP326085 QTW326083:QUL326085 RDS326083:REH326085 RNO326083:ROD326085 RXK326083:RXZ326085 SHG326083:SHV326085 SRC326083:SRR326085 TAY326083:TBN326085 TKU326083:TLJ326085 TUQ326083:TVF326085 UEM326083:UFB326085 UOI326083:UOX326085 UYE326083:UYT326085 VIA326083:VIP326085 VRW326083:VSL326085 WBS326083:WCH326085 WLO326083:WMD326085 WVK326083:WVZ326085 O391619:R391621 IY391619:JN391621 SU391619:TJ391621 ACQ391619:ADF391621 AMM391619:ANB391621 AWI391619:AWX391621 BGE391619:BGT391621 BQA391619:BQP391621 BZW391619:CAL391621 CJS391619:CKH391621 CTO391619:CUD391621 DDK391619:DDZ391621 DNG391619:DNV391621 DXC391619:DXR391621 EGY391619:EHN391621 EQU391619:ERJ391621 FAQ391619:FBF391621 FKM391619:FLB391621 FUI391619:FUX391621 GEE391619:GET391621 GOA391619:GOP391621 GXW391619:GYL391621 HHS391619:HIH391621 HRO391619:HSD391621 IBK391619:IBZ391621 ILG391619:ILV391621 IVC391619:IVR391621 JEY391619:JFN391621 JOU391619:JPJ391621 JYQ391619:JZF391621 KIM391619:KJB391621 KSI391619:KSX391621 LCE391619:LCT391621 LMA391619:LMP391621 LVW391619:LWL391621 MFS391619:MGH391621 MPO391619:MQD391621 MZK391619:MZZ391621 NJG391619:NJV391621 NTC391619:NTR391621 OCY391619:ODN391621 OMU391619:ONJ391621 OWQ391619:OXF391621 PGM391619:PHB391621 PQI391619:PQX391621 QAE391619:QAT391621 QKA391619:QKP391621 QTW391619:QUL391621 RDS391619:REH391621 RNO391619:ROD391621 RXK391619:RXZ391621 SHG391619:SHV391621 SRC391619:SRR391621 TAY391619:TBN391621 TKU391619:TLJ391621 TUQ391619:TVF391621 UEM391619:UFB391621 UOI391619:UOX391621 UYE391619:UYT391621 VIA391619:VIP391621 VRW391619:VSL391621 WBS391619:WCH391621 WLO391619:WMD391621 WVK391619:WVZ391621 O457155:R457157 IY457155:JN457157 SU457155:TJ457157 ACQ457155:ADF457157 AMM457155:ANB457157 AWI457155:AWX457157 BGE457155:BGT457157 BQA457155:BQP457157 BZW457155:CAL457157 CJS457155:CKH457157 CTO457155:CUD457157 DDK457155:DDZ457157 DNG457155:DNV457157 DXC457155:DXR457157 EGY457155:EHN457157 EQU457155:ERJ457157 FAQ457155:FBF457157 FKM457155:FLB457157 FUI457155:FUX457157 GEE457155:GET457157 GOA457155:GOP457157 GXW457155:GYL457157 HHS457155:HIH457157 HRO457155:HSD457157 IBK457155:IBZ457157 ILG457155:ILV457157 IVC457155:IVR457157 JEY457155:JFN457157 JOU457155:JPJ457157 JYQ457155:JZF457157 KIM457155:KJB457157 KSI457155:KSX457157 LCE457155:LCT457157 LMA457155:LMP457157 LVW457155:LWL457157 MFS457155:MGH457157 MPO457155:MQD457157 MZK457155:MZZ457157 NJG457155:NJV457157 NTC457155:NTR457157 OCY457155:ODN457157 OMU457155:ONJ457157 OWQ457155:OXF457157 PGM457155:PHB457157 PQI457155:PQX457157 QAE457155:QAT457157 QKA457155:QKP457157 QTW457155:QUL457157 RDS457155:REH457157 RNO457155:ROD457157 RXK457155:RXZ457157 SHG457155:SHV457157 SRC457155:SRR457157 TAY457155:TBN457157 TKU457155:TLJ457157 TUQ457155:TVF457157 UEM457155:UFB457157 UOI457155:UOX457157 UYE457155:UYT457157 VIA457155:VIP457157 VRW457155:VSL457157 WBS457155:WCH457157 WLO457155:WMD457157 WVK457155:WVZ457157 O522691:R522693 IY522691:JN522693 SU522691:TJ522693 ACQ522691:ADF522693 AMM522691:ANB522693 AWI522691:AWX522693 BGE522691:BGT522693 BQA522691:BQP522693 BZW522691:CAL522693 CJS522691:CKH522693 CTO522691:CUD522693 DDK522691:DDZ522693 DNG522691:DNV522693 DXC522691:DXR522693 EGY522691:EHN522693 EQU522691:ERJ522693 FAQ522691:FBF522693 FKM522691:FLB522693 FUI522691:FUX522693 GEE522691:GET522693 GOA522691:GOP522693 GXW522691:GYL522693 HHS522691:HIH522693 HRO522691:HSD522693 IBK522691:IBZ522693 ILG522691:ILV522693 IVC522691:IVR522693 JEY522691:JFN522693 JOU522691:JPJ522693 JYQ522691:JZF522693 KIM522691:KJB522693 KSI522691:KSX522693 LCE522691:LCT522693 LMA522691:LMP522693 LVW522691:LWL522693 MFS522691:MGH522693 MPO522691:MQD522693 MZK522691:MZZ522693 NJG522691:NJV522693 NTC522691:NTR522693 OCY522691:ODN522693 OMU522691:ONJ522693 OWQ522691:OXF522693 PGM522691:PHB522693 PQI522691:PQX522693 QAE522691:QAT522693 QKA522691:QKP522693 QTW522691:QUL522693 RDS522691:REH522693 RNO522691:ROD522693 RXK522691:RXZ522693 SHG522691:SHV522693 SRC522691:SRR522693 TAY522691:TBN522693 TKU522691:TLJ522693 TUQ522691:TVF522693 UEM522691:UFB522693 UOI522691:UOX522693 UYE522691:UYT522693 VIA522691:VIP522693 VRW522691:VSL522693 WBS522691:WCH522693 WLO522691:WMD522693 WVK522691:WVZ522693 O588227:R588229 IY588227:JN588229 SU588227:TJ588229 ACQ588227:ADF588229 AMM588227:ANB588229 AWI588227:AWX588229 BGE588227:BGT588229 BQA588227:BQP588229 BZW588227:CAL588229 CJS588227:CKH588229 CTO588227:CUD588229 DDK588227:DDZ588229 DNG588227:DNV588229 DXC588227:DXR588229 EGY588227:EHN588229 EQU588227:ERJ588229 FAQ588227:FBF588229 FKM588227:FLB588229 FUI588227:FUX588229 GEE588227:GET588229 GOA588227:GOP588229 GXW588227:GYL588229 HHS588227:HIH588229 HRO588227:HSD588229 IBK588227:IBZ588229 ILG588227:ILV588229 IVC588227:IVR588229 JEY588227:JFN588229 JOU588227:JPJ588229 JYQ588227:JZF588229 KIM588227:KJB588229 KSI588227:KSX588229 LCE588227:LCT588229 LMA588227:LMP588229 LVW588227:LWL588229 MFS588227:MGH588229 MPO588227:MQD588229 MZK588227:MZZ588229 NJG588227:NJV588229 NTC588227:NTR588229 OCY588227:ODN588229 OMU588227:ONJ588229 OWQ588227:OXF588229 PGM588227:PHB588229 PQI588227:PQX588229 QAE588227:QAT588229 QKA588227:QKP588229 QTW588227:QUL588229 RDS588227:REH588229 RNO588227:ROD588229 RXK588227:RXZ588229 SHG588227:SHV588229 SRC588227:SRR588229 TAY588227:TBN588229 TKU588227:TLJ588229 TUQ588227:TVF588229 UEM588227:UFB588229 UOI588227:UOX588229 UYE588227:UYT588229 VIA588227:VIP588229 VRW588227:VSL588229 WBS588227:WCH588229 WLO588227:WMD588229 WVK588227:WVZ588229 O653763:R653765 IY653763:JN653765 SU653763:TJ653765 ACQ653763:ADF653765 AMM653763:ANB653765 AWI653763:AWX653765 BGE653763:BGT653765 BQA653763:BQP653765 BZW653763:CAL653765 CJS653763:CKH653765 CTO653763:CUD653765 DDK653763:DDZ653765 DNG653763:DNV653765 DXC653763:DXR653765 EGY653763:EHN653765 EQU653763:ERJ653765 FAQ653763:FBF653765 FKM653763:FLB653765 FUI653763:FUX653765 GEE653763:GET653765 GOA653763:GOP653765 GXW653763:GYL653765 HHS653763:HIH653765 HRO653763:HSD653765 IBK653763:IBZ653765 ILG653763:ILV653765 IVC653763:IVR653765 JEY653763:JFN653765 JOU653763:JPJ653765 JYQ653763:JZF653765 KIM653763:KJB653765 KSI653763:KSX653765 LCE653763:LCT653765 LMA653763:LMP653765 LVW653763:LWL653765 MFS653763:MGH653765 MPO653763:MQD653765 MZK653763:MZZ653765 NJG653763:NJV653765 NTC653763:NTR653765 OCY653763:ODN653765 OMU653763:ONJ653765 OWQ653763:OXF653765 PGM653763:PHB653765 PQI653763:PQX653765 QAE653763:QAT653765 QKA653763:QKP653765 QTW653763:QUL653765 RDS653763:REH653765 RNO653763:ROD653765 RXK653763:RXZ653765 SHG653763:SHV653765 SRC653763:SRR653765 TAY653763:TBN653765 TKU653763:TLJ653765 TUQ653763:TVF653765 UEM653763:UFB653765 UOI653763:UOX653765 UYE653763:UYT653765 VIA653763:VIP653765 VRW653763:VSL653765 WBS653763:WCH653765 WLO653763:WMD653765 WVK653763:WVZ653765 O719299:R719301 IY719299:JN719301 SU719299:TJ719301 ACQ719299:ADF719301 AMM719299:ANB719301 AWI719299:AWX719301 BGE719299:BGT719301 BQA719299:BQP719301 BZW719299:CAL719301 CJS719299:CKH719301 CTO719299:CUD719301 DDK719299:DDZ719301 DNG719299:DNV719301 DXC719299:DXR719301 EGY719299:EHN719301 EQU719299:ERJ719301 FAQ719299:FBF719301 FKM719299:FLB719301 FUI719299:FUX719301 GEE719299:GET719301 GOA719299:GOP719301 GXW719299:GYL719301 HHS719299:HIH719301 HRO719299:HSD719301 IBK719299:IBZ719301 ILG719299:ILV719301 IVC719299:IVR719301 JEY719299:JFN719301 JOU719299:JPJ719301 JYQ719299:JZF719301 KIM719299:KJB719301 KSI719299:KSX719301 LCE719299:LCT719301 LMA719299:LMP719301 LVW719299:LWL719301 MFS719299:MGH719301 MPO719299:MQD719301 MZK719299:MZZ719301 NJG719299:NJV719301 NTC719299:NTR719301 OCY719299:ODN719301 OMU719299:ONJ719301 OWQ719299:OXF719301 PGM719299:PHB719301 PQI719299:PQX719301 QAE719299:QAT719301 QKA719299:QKP719301 QTW719299:QUL719301 RDS719299:REH719301 RNO719299:ROD719301 RXK719299:RXZ719301 SHG719299:SHV719301 SRC719299:SRR719301 TAY719299:TBN719301 TKU719299:TLJ719301 TUQ719299:TVF719301 UEM719299:UFB719301 UOI719299:UOX719301 UYE719299:UYT719301 VIA719299:VIP719301 VRW719299:VSL719301 WBS719299:WCH719301 WLO719299:WMD719301 WVK719299:WVZ719301 O784835:R784837 IY784835:JN784837 SU784835:TJ784837 ACQ784835:ADF784837 AMM784835:ANB784837 AWI784835:AWX784837 BGE784835:BGT784837 BQA784835:BQP784837 BZW784835:CAL784837 CJS784835:CKH784837 CTO784835:CUD784837 DDK784835:DDZ784837 DNG784835:DNV784837 DXC784835:DXR784837 EGY784835:EHN784837 EQU784835:ERJ784837 FAQ784835:FBF784837 FKM784835:FLB784837 FUI784835:FUX784837 GEE784835:GET784837 GOA784835:GOP784837 GXW784835:GYL784837 HHS784835:HIH784837 HRO784835:HSD784837 IBK784835:IBZ784837 ILG784835:ILV784837 IVC784835:IVR784837 JEY784835:JFN784837 JOU784835:JPJ784837 JYQ784835:JZF784837 KIM784835:KJB784837 KSI784835:KSX784837 LCE784835:LCT784837 LMA784835:LMP784837 LVW784835:LWL784837 MFS784835:MGH784837 MPO784835:MQD784837 MZK784835:MZZ784837 NJG784835:NJV784837 NTC784835:NTR784837 OCY784835:ODN784837 OMU784835:ONJ784837 OWQ784835:OXF784837 PGM784835:PHB784837 PQI784835:PQX784837 QAE784835:QAT784837 QKA784835:QKP784837 QTW784835:QUL784837 RDS784835:REH784837 RNO784835:ROD784837 RXK784835:RXZ784837 SHG784835:SHV784837 SRC784835:SRR784837 TAY784835:TBN784837 TKU784835:TLJ784837 TUQ784835:TVF784837 UEM784835:UFB784837 UOI784835:UOX784837 UYE784835:UYT784837 VIA784835:VIP784837 VRW784835:VSL784837 WBS784835:WCH784837 WLO784835:WMD784837 WVK784835:WVZ784837 O850371:R850373 IY850371:JN850373 SU850371:TJ850373 ACQ850371:ADF850373 AMM850371:ANB850373 AWI850371:AWX850373 BGE850371:BGT850373 BQA850371:BQP850373 BZW850371:CAL850373 CJS850371:CKH850373 CTO850371:CUD850373 DDK850371:DDZ850373 DNG850371:DNV850373 DXC850371:DXR850373 EGY850371:EHN850373 EQU850371:ERJ850373 FAQ850371:FBF850373 FKM850371:FLB850373 FUI850371:FUX850373 GEE850371:GET850373 GOA850371:GOP850373 GXW850371:GYL850373 HHS850371:HIH850373 HRO850371:HSD850373 IBK850371:IBZ850373 ILG850371:ILV850373 IVC850371:IVR850373 JEY850371:JFN850373 JOU850371:JPJ850373 JYQ850371:JZF850373 KIM850371:KJB850373 KSI850371:KSX850373 LCE850371:LCT850373 LMA850371:LMP850373 LVW850371:LWL850373 MFS850371:MGH850373 MPO850371:MQD850373 MZK850371:MZZ850373 NJG850371:NJV850373 NTC850371:NTR850373 OCY850371:ODN850373 OMU850371:ONJ850373 OWQ850371:OXF850373 PGM850371:PHB850373 PQI850371:PQX850373 QAE850371:QAT850373 QKA850371:QKP850373 QTW850371:QUL850373 RDS850371:REH850373 RNO850371:ROD850373 RXK850371:RXZ850373 SHG850371:SHV850373 SRC850371:SRR850373 TAY850371:TBN850373 TKU850371:TLJ850373 TUQ850371:TVF850373 UEM850371:UFB850373 UOI850371:UOX850373 UYE850371:UYT850373 VIA850371:VIP850373 VRW850371:VSL850373 WBS850371:WCH850373 WLO850371:WMD850373 WVK850371:WVZ850373 O915907:R915909 IY915907:JN915909 SU915907:TJ915909 ACQ915907:ADF915909 AMM915907:ANB915909 AWI915907:AWX915909 BGE915907:BGT915909 BQA915907:BQP915909 BZW915907:CAL915909 CJS915907:CKH915909 CTO915907:CUD915909 DDK915907:DDZ915909 DNG915907:DNV915909 DXC915907:DXR915909 EGY915907:EHN915909 EQU915907:ERJ915909 FAQ915907:FBF915909 FKM915907:FLB915909 FUI915907:FUX915909 GEE915907:GET915909 GOA915907:GOP915909 GXW915907:GYL915909 HHS915907:HIH915909 HRO915907:HSD915909 IBK915907:IBZ915909 ILG915907:ILV915909 IVC915907:IVR915909 JEY915907:JFN915909 JOU915907:JPJ915909 JYQ915907:JZF915909 KIM915907:KJB915909 KSI915907:KSX915909 LCE915907:LCT915909 LMA915907:LMP915909 LVW915907:LWL915909 MFS915907:MGH915909 MPO915907:MQD915909 MZK915907:MZZ915909 NJG915907:NJV915909 NTC915907:NTR915909 OCY915907:ODN915909 OMU915907:ONJ915909 OWQ915907:OXF915909 PGM915907:PHB915909 PQI915907:PQX915909 QAE915907:QAT915909 QKA915907:QKP915909 QTW915907:QUL915909 RDS915907:REH915909 RNO915907:ROD915909 RXK915907:RXZ915909 SHG915907:SHV915909 SRC915907:SRR915909 TAY915907:TBN915909 TKU915907:TLJ915909 TUQ915907:TVF915909 UEM915907:UFB915909 UOI915907:UOX915909 UYE915907:UYT915909 VIA915907:VIP915909 VRW915907:VSL915909 WBS915907:WCH915909 WLO915907:WMD915909 WVK915907:WVZ915909 O981443:R981445 IY981443:JN981445 SU981443:TJ981445 ACQ981443:ADF981445 AMM981443:ANB981445 AWI981443:AWX981445 BGE981443:BGT981445 BQA981443:BQP981445 BZW981443:CAL981445 CJS981443:CKH981445 CTO981443:CUD981445 DDK981443:DDZ981445 DNG981443:DNV981445 DXC981443:DXR981445 EGY981443:EHN981445 EQU981443:ERJ981445 FAQ981443:FBF981445 FKM981443:FLB981445 FUI981443:FUX981445 GEE981443:GET981445 GOA981443:GOP981445 GXW981443:GYL981445 HHS981443:HIH981445 HRO981443:HSD981445 IBK981443:IBZ981445 ILG981443:ILV981445 IVC981443:IVR981445 JEY981443:JFN981445 JOU981443:JPJ981445 JYQ981443:JZF981445 KIM981443:KJB981445 KSI981443:KSX981445 LCE981443:LCT981445 LMA981443:LMP981445 LVW981443:LWL981445 MFS981443:MGH981445 MPO981443:MQD981445 MZK981443:MZZ981445 NJG981443:NJV981445 NTC981443:NTR981445 OCY981443:ODN981445 OMU981443:ONJ981445 OWQ981443:OXF981445 PGM981443:PHB981445 PQI981443:PQX981445 QAE981443:QAT981445 QKA981443:QKP981445 QTW981443:QUL981445 RDS981443:REH981445 RNO981443:ROD981445 RXK981443:RXZ981445 SHG981443:SHV981445 SRC981443:SRR981445 TAY981443:TBN981445 TKU981443:TLJ981445 TUQ981443:TVF981445 UEM981443:UFB981445 UOI981443:UOX981445 UYE981443:UYT981445 VIA981443:VIP981445 VRW981443:VSL981445 WBS981443:WCH981445 WLO981443:WMD981445 IY65:JN67 C63940:C63942 C129476:C129478 C195012:C195014 C260548:C260550 C326084:C326086 C391620:C391622 C457156:C457158 C522692:C522694 C588228:C588230 C653764:C653766 C719300:C719302 C784836:C784838 C850372:C850374 C915908:C915910 C981444:C981446 N981442:N981444 D981443:M981445 N915906:N915908 D915907:M915909 N850370:N850372 D850371:M850373 N784834:N784836 D784835:M784837 N719298:N719300 D719299:M719301 N653762:N653764 D653763:M653765 N588226:N588228 D588227:M588229 N522690:N522692 D522691:M522693 N457154:N457156 D457155:M457157 N391618:N391620 D391619:M391621 N326082:N326084 D326083:M326085 N260546:N260548 D260547:M260549 N195010:N195012 D195011:M195013 N129474:N129476 D129475:M129477 N63938:N63940 D63939:M63941" xr:uid="{00000000-0002-0000-0400-000005000000}">
      <formula1>#REF!</formula1>
    </dataValidation>
    <dataValidation type="list" allowBlank="1" showInputMessage="1" showErrorMessage="1" sqref="W27:AH27 WWE981401:WWP981401 WMI981401:WMT981401 WCM981401:WCX981401 VSQ981401:VTB981401 VIU981401:VJF981401 UYY981401:UZJ981401 UPC981401:UPN981401 UFG981401:UFR981401 TVK981401:TVV981401 TLO981401:TLZ981401 TBS981401:TCD981401 SRW981401:SSH981401 SIA981401:SIL981401 RYE981401:RYP981401 ROI981401:ROT981401 REM981401:REX981401 QUQ981401:QVB981401 QKU981401:QLF981401 QAY981401:QBJ981401 PRC981401:PRN981401 PHG981401:PHR981401 OXK981401:OXV981401 ONO981401:ONZ981401 ODS981401:OED981401 NTW981401:NUH981401 NKA981401:NKL981401 NAE981401:NAP981401 MQI981401:MQT981401 MGM981401:MGX981401 LWQ981401:LXB981401 LMU981401:LNF981401 LCY981401:LDJ981401 KTC981401:KTN981401 KJG981401:KJR981401 JZK981401:JZV981401 JPO981401:JPZ981401 JFS981401:JGD981401 IVW981401:IWH981401 IMA981401:IML981401 ICE981401:ICP981401 HSI981401:HST981401 HIM981401:HIX981401 GYQ981401:GZB981401 GOU981401:GPF981401 GEY981401:GFJ981401 FVC981401:FVN981401 FLG981401:FLR981401 FBK981401:FBV981401 ERO981401:ERZ981401 EHS981401:EID981401 DXW981401:DYH981401 DOA981401:DOL981401 DEE981401:DEP981401 CUI981401:CUT981401 CKM981401:CKX981401 CAQ981401:CBB981401 BQU981401:BRF981401 BGY981401:BHJ981401 AXC981401:AXN981401 ANG981401:ANR981401 ADK981401:ADV981401 TO981401:TZ981401 JS981401:KD981401 W981401:AH981401 WWE915865:WWP915865 WMI915865:WMT915865 WCM915865:WCX915865 VSQ915865:VTB915865 VIU915865:VJF915865 UYY915865:UZJ915865 UPC915865:UPN915865 UFG915865:UFR915865 TVK915865:TVV915865 TLO915865:TLZ915865 TBS915865:TCD915865 SRW915865:SSH915865 SIA915865:SIL915865 RYE915865:RYP915865 ROI915865:ROT915865 REM915865:REX915865 QUQ915865:QVB915865 QKU915865:QLF915865 QAY915865:QBJ915865 PRC915865:PRN915865 PHG915865:PHR915865 OXK915865:OXV915865 ONO915865:ONZ915865 ODS915865:OED915865 NTW915865:NUH915865 NKA915865:NKL915865 NAE915865:NAP915865 MQI915865:MQT915865 MGM915865:MGX915865 LWQ915865:LXB915865 LMU915865:LNF915865 LCY915865:LDJ915865 KTC915865:KTN915865 KJG915865:KJR915865 JZK915865:JZV915865 JPO915865:JPZ915865 JFS915865:JGD915865 IVW915865:IWH915865 IMA915865:IML915865 ICE915865:ICP915865 HSI915865:HST915865 HIM915865:HIX915865 GYQ915865:GZB915865 GOU915865:GPF915865 GEY915865:GFJ915865 FVC915865:FVN915865 FLG915865:FLR915865 FBK915865:FBV915865 ERO915865:ERZ915865 EHS915865:EID915865 DXW915865:DYH915865 DOA915865:DOL915865 DEE915865:DEP915865 CUI915865:CUT915865 CKM915865:CKX915865 CAQ915865:CBB915865 BQU915865:BRF915865 BGY915865:BHJ915865 AXC915865:AXN915865 ANG915865:ANR915865 ADK915865:ADV915865 TO915865:TZ915865 JS915865:KD915865 W915865:AH915865 WWE850329:WWP850329 WMI850329:WMT850329 WCM850329:WCX850329 VSQ850329:VTB850329 VIU850329:VJF850329 UYY850329:UZJ850329 UPC850329:UPN850329 UFG850329:UFR850329 TVK850329:TVV850329 TLO850329:TLZ850329 TBS850329:TCD850329 SRW850329:SSH850329 SIA850329:SIL850329 RYE850329:RYP850329 ROI850329:ROT850329 REM850329:REX850329 QUQ850329:QVB850329 QKU850329:QLF850329 QAY850329:QBJ850329 PRC850329:PRN850329 PHG850329:PHR850329 OXK850329:OXV850329 ONO850329:ONZ850329 ODS850329:OED850329 NTW850329:NUH850329 NKA850329:NKL850329 NAE850329:NAP850329 MQI850329:MQT850329 MGM850329:MGX850329 LWQ850329:LXB850329 LMU850329:LNF850329 LCY850329:LDJ850329 KTC850329:KTN850329 KJG850329:KJR850329 JZK850329:JZV850329 JPO850329:JPZ850329 JFS850329:JGD850329 IVW850329:IWH850329 IMA850329:IML850329 ICE850329:ICP850329 HSI850329:HST850329 HIM850329:HIX850329 GYQ850329:GZB850329 GOU850329:GPF850329 GEY850329:GFJ850329 FVC850329:FVN850329 FLG850329:FLR850329 FBK850329:FBV850329 ERO850329:ERZ850329 EHS850329:EID850329 DXW850329:DYH850329 DOA850329:DOL850329 DEE850329:DEP850329 CUI850329:CUT850329 CKM850329:CKX850329 CAQ850329:CBB850329 BQU850329:BRF850329 BGY850329:BHJ850329 AXC850329:AXN850329 ANG850329:ANR850329 ADK850329:ADV850329 TO850329:TZ850329 JS850329:KD850329 W850329:AH850329 WWE784793:WWP784793 WMI784793:WMT784793 WCM784793:WCX784793 VSQ784793:VTB784793 VIU784793:VJF784793 UYY784793:UZJ784793 UPC784793:UPN784793 UFG784793:UFR784793 TVK784793:TVV784793 TLO784793:TLZ784793 TBS784793:TCD784793 SRW784793:SSH784793 SIA784793:SIL784793 RYE784793:RYP784793 ROI784793:ROT784793 REM784793:REX784793 QUQ784793:QVB784793 QKU784793:QLF784793 QAY784793:QBJ784793 PRC784793:PRN784793 PHG784793:PHR784793 OXK784793:OXV784793 ONO784793:ONZ784793 ODS784793:OED784793 NTW784793:NUH784793 NKA784793:NKL784793 NAE784793:NAP784793 MQI784793:MQT784793 MGM784793:MGX784793 LWQ784793:LXB784793 LMU784793:LNF784793 LCY784793:LDJ784793 KTC784793:KTN784793 KJG784793:KJR784793 JZK784793:JZV784793 JPO784793:JPZ784793 JFS784793:JGD784793 IVW784793:IWH784793 IMA784793:IML784793 ICE784793:ICP784793 HSI784793:HST784793 HIM784793:HIX784793 GYQ784793:GZB784793 GOU784793:GPF784793 GEY784793:GFJ784793 FVC784793:FVN784793 FLG784793:FLR784793 FBK784793:FBV784793 ERO784793:ERZ784793 EHS784793:EID784793 DXW784793:DYH784793 DOA784793:DOL784793 DEE784793:DEP784793 CUI784793:CUT784793 CKM784793:CKX784793 CAQ784793:CBB784793 BQU784793:BRF784793 BGY784793:BHJ784793 AXC784793:AXN784793 ANG784793:ANR784793 ADK784793:ADV784793 TO784793:TZ784793 JS784793:KD784793 W784793:AH784793 WWE719257:WWP719257 WMI719257:WMT719257 WCM719257:WCX719257 VSQ719257:VTB719257 VIU719257:VJF719257 UYY719257:UZJ719257 UPC719257:UPN719257 UFG719257:UFR719257 TVK719257:TVV719257 TLO719257:TLZ719257 TBS719257:TCD719257 SRW719257:SSH719257 SIA719257:SIL719257 RYE719257:RYP719257 ROI719257:ROT719257 REM719257:REX719257 QUQ719257:QVB719257 QKU719257:QLF719257 QAY719257:QBJ719257 PRC719257:PRN719257 PHG719257:PHR719257 OXK719257:OXV719257 ONO719257:ONZ719257 ODS719257:OED719257 NTW719257:NUH719257 NKA719257:NKL719257 NAE719257:NAP719257 MQI719257:MQT719257 MGM719257:MGX719257 LWQ719257:LXB719257 LMU719257:LNF719257 LCY719257:LDJ719257 KTC719257:KTN719257 KJG719257:KJR719257 JZK719257:JZV719257 JPO719257:JPZ719257 JFS719257:JGD719257 IVW719257:IWH719257 IMA719257:IML719257 ICE719257:ICP719257 HSI719257:HST719257 HIM719257:HIX719257 GYQ719257:GZB719257 GOU719257:GPF719257 GEY719257:GFJ719257 FVC719257:FVN719257 FLG719257:FLR719257 FBK719257:FBV719257 ERO719257:ERZ719257 EHS719257:EID719257 DXW719257:DYH719257 DOA719257:DOL719257 DEE719257:DEP719257 CUI719257:CUT719257 CKM719257:CKX719257 CAQ719257:CBB719257 BQU719257:BRF719257 BGY719257:BHJ719257 AXC719257:AXN719257 ANG719257:ANR719257 ADK719257:ADV719257 TO719257:TZ719257 JS719257:KD719257 W719257:AH719257 WWE653721:WWP653721 WMI653721:WMT653721 WCM653721:WCX653721 VSQ653721:VTB653721 VIU653721:VJF653721 UYY653721:UZJ653721 UPC653721:UPN653721 UFG653721:UFR653721 TVK653721:TVV653721 TLO653721:TLZ653721 TBS653721:TCD653721 SRW653721:SSH653721 SIA653721:SIL653721 RYE653721:RYP653721 ROI653721:ROT653721 REM653721:REX653721 QUQ653721:QVB653721 QKU653721:QLF653721 QAY653721:QBJ653721 PRC653721:PRN653721 PHG653721:PHR653721 OXK653721:OXV653721 ONO653721:ONZ653721 ODS653721:OED653721 NTW653721:NUH653721 NKA653721:NKL653721 NAE653721:NAP653721 MQI653721:MQT653721 MGM653721:MGX653721 LWQ653721:LXB653721 LMU653721:LNF653721 LCY653721:LDJ653721 KTC653721:KTN653721 KJG653721:KJR653721 JZK653721:JZV653721 JPO653721:JPZ653721 JFS653721:JGD653721 IVW653721:IWH653721 IMA653721:IML653721 ICE653721:ICP653721 HSI653721:HST653721 HIM653721:HIX653721 GYQ653721:GZB653721 GOU653721:GPF653721 GEY653721:GFJ653721 FVC653721:FVN653721 FLG653721:FLR653721 FBK653721:FBV653721 ERO653721:ERZ653721 EHS653721:EID653721 DXW653721:DYH653721 DOA653721:DOL653721 DEE653721:DEP653721 CUI653721:CUT653721 CKM653721:CKX653721 CAQ653721:CBB653721 BQU653721:BRF653721 BGY653721:BHJ653721 AXC653721:AXN653721 ANG653721:ANR653721 ADK653721:ADV653721 TO653721:TZ653721 JS653721:KD653721 W653721:AH653721 WWE588185:WWP588185 WMI588185:WMT588185 WCM588185:WCX588185 VSQ588185:VTB588185 VIU588185:VJF588185 UYY588185:UZJ588185 UPC588185:UPN588185 UFG588185:UFR588185 TVK588185:TVV588185 TLO588185:TLZ588185 TBS588185:TCD588185 SRW588185:SSH588185 SIA588185:SIL588185 RYE588185:RYP588185 ROI588185:ROT588185 REM588185:REX588185 QUQ588185:QVB588185 QKU588185:QLF588185 QAY588185:QBJ588185 PRC588185:PRN588185 PHG588185:PHR588185 OXK588185:OXV588185 ONO588185:ONZ588185 ODS588185:OED588185 NTW588185:NUH588185 NKA588185:NKL588185 NAE588185:NAP588185 MQI588185:MQT588185 MGM588185:MGX588185 LWQ588185:LXB588185 LMU588185:LNF588185 LCY588185:LDJ588185 KTC588185:KTN588185 KJG588185:KJR588185 JZK588185:JZV588185 JPO588185:JPZ588185 JFS588185:JGD588185 IVW588185:IWH588185 IMA588185:IML588185 ICE588185:ICP588185 HSI588185:HST588185 HIM588185:HIX588185 GYQ588185:GZB588185 GOU588185:GPF588185 GEY588185:GFJ588185 FVC588185:FVN588185 FLG588185:FLR588185 FBK588185:FBV588185 ERO588185:ERZ588185 EHS588185:EID588185 DXW588185:DYH588185 DOA588185:DOL588185 DEE588185:DEP588185 CUI588185:CUT588185 CKM588185:CKX588185 CAQ588185:CBB588185 BQU588185:BRF588185 BGY588185:BHJ588185 AXC588185:AXN588185 ANG588185:ANR588185 ADK588185:ADV588185 TO588185:TZ588185 JS588185:KD588185 W588185:AH588185 WWE522649:WWP522649 WMI522649:WMT522649 WCM522649:WCX522649 VSQ522649:VTB522649 VIU522649:VJF522649 UYY522649:UZJ522649 UPC522649:UPN522649 UFG522649:UFR522649 TVK522649:TVV522649 TLO522649:TLZ522649 TBS522649:TCD522649 SRW522649:SSH522649 SIA522649:SIL522649 RYE522649:RYP522649 ROI522649:ROT522649 REM522649:REX522649 QUQ522649:QVB522649 QKU522649:QLF522649 QAY522649:QBJ522649 PRC522649:PRN522649 PHG522649:PHR522649 OXK522649:OXV522649 ONO522649:ONZ522649 ODS522649:OED522649 NTW522649:NUH522649 NKA522649:NKL522649 NAE522649:NAP522649 MQI522649:MQT522649 MGM522649:MGX522649 LWQ522649:LXB522649 LMU522649:LNF522649 LCY522649:LDJ522649 KTC522649:KTN522649 KJG522649:KJR522649 JZK522649:JZV522649 JPO522649:JPZ522649 JFS522649:JGD522649 IVW522649:IWH522649 IMA522649:IML522649 ICE522649:ICP522649 HSI522649:HST522649 HIM522649:HIX522649 GYQ522649:GZB522649 GOU522649:GPF522649 GEY522649:GFJ522649 FVC522649:FVN522649 FLG522649:FLR522649 FBK522649:FBV522649 ERO522649:ERZ522649 EHS522649:EID522649 DXW522649:DYH522649 DOA522649:DOL522649 DEE522649:DEP522649 CUI522649:CUT522649 CKM522649:CKX522649 CAQ522649:CBB522649 BQU522649:BRF522649 BGY522649:BHJ522649 AXC522649:AXN522649 ANG522649:ANR522649 ADK522649:ADV522649 TO522649:TZ522649 JS522649:KD522649 W522649:AH522649 WWE457113:WWP457113 WMI457113:WMT457113 WCM457113:WCX457113 VSQ457113:VTB457113 VIU457113:VJF457113 UYY457113:UZJ457113 UPC457113:UPN457113 UFG457113:UFR457113 TVK457113:TVV457113 TLO457113:TLZ457113 TBS457113:TCD457113 SRW457113:SSH457113 SIA457113:SIL457113 RYE457113:RYP457113 ROI457113:ROT457113 REM457113:REX457113 QUQ457113:QVB457113 QKU457113:QLF457113 QAY457113:QBJ457113 PRC457113:PRN457113 PHG457113:PHR457113 OXK457113:OXV457113 ONO457113:ONZ457113 ODS457113:OED457113 NTW457113:NUH457113 NKA457113:NKL457113 NAE457113:NAP457113 MQI457113:MQT457113 MGM457113:MGX457113 LWQ457113:LXB457113 LMU457113:LNF457113 LCY457113:LDJ457113 KTC457113:KTN457113 KJG457113:KJR457113 JZK457113:JZV457113 JPO457113:JPZ457113 JFS457113:JGD457113 IVW457113:IWH457113 IMA457113:IML457113 ICE457113:ICP457113 HSI457113:HST457113 HIM457113:HIX457113 GYQ457113:GZB457113 GOU457113:GPF457113 GEY457113:GFJ457113 FVC457113:FVN457113 FLG457113:FLR457113 FBK457113:FBV457113 ERO457113:ERZ457113 EHS457113:EID457113 DXW457113:DYH457113 DOA457113:DOL457113 DEE457113:DEP457113 CUI457113:CUT457113 CKM457113:CKX457113 CAQ457113:CBB457113 BQU457113:BRF457113 BGY457113:BHJ457113 AXC457113:AXN457113 ANG457113:ANR457113 ADK457113:ADV457113 TO457113:TZ457113 JS457113:KD457113 W457113:AH457113 WWE391577:WWP391577 WMI391577:WMT391577 WCM391577:WCX391577 VSQ391577:VTB391577 VIU391577:VJF391577 UYY391577:UZJ391577 UPC391577:UPN391577 UFG391577:UFR391577 TVK391577:TVV391577 TLO391577:TLZ391577 TBS391577:TCD391577 SRW391577:SSH391577 SIA391577:SIL391577 RYE391577:RYP391577 ROI391577:ROT391577 REM391577:REX391577 QUQ391577:QVB391577 QKU391577:QLF391577 QAY391577:QBJ391577 PRC391577:PRN391577 PHG391577:PHR391577 OXK391577:OXV391577 ONO391577:ONZ391577 ODS391577:OED391577 NTW391577:NUH391577 NKA391577:NKL391577 NAE391577:NAP391577 MQI391577:MQT391577 MGM391577:MGX391577 LWQ391577:LXB391577 LMU391577:LNF391577 LCY391577:LDJ391577 KTC391577:KTN391577 KJG391577:KJR391577 JZK391577:JZV391577 JPO391577:JPZ391577 JFS391577:JGD391577 IVW391577:IWH391577 IMA391577:IML391577 ICE391577:ICP391577 HSI391577:HST391577 HIM391577:HIX391577 GYQ391577:GZB391577 GOU391577:GPF391577 GEY391577:GFJ391577 FVC391577:FVN391577 FLG391577:FLR391577 FBK391577:FBV391577 ERO391577:ERZ391577 EHS391577:EID391577 DXW391577:DYH391577 DOA391577:DOL391577 DEE391577:DEP391577 CUI391577:CUT391577 CKM391577:CKX391577 CAQ391577:CBB391577 BQU391577:BRF391577 BGY391577:BHJ391577 AXC391577:AXN391577 ANG391577:ANR391577 ADK391577:ADV391577 TO391577:TZ391577 JS391577:KD391577 W391577:AH391577 WWE326041:WWP326041 WMI326041:WMT326041 WCM326041:WCX326041 VSQ326041:VTB326041 VIU326041:VJF326041 UYY326041:UZJ326041 UPC326041:UPN326041 UFG326041:UFR326041 TVK326041:TVV326041 TLO326041:TLZ326041 TBS326041:TCD326041 SRW326041:SSH326041 SIA326041:SIL326041 RYE326041:RYP326041 ROI326041:ROT326041 REM326041:REX326041 QUQ326041:QVB326041 QKU326041:QLF326041 QAY326041:QBJ326041 PRC326041:PRN326041 PHG326041:PHR326041 OXK326041:OXV326041 ONO326041:ONZ326041 ODS326041:OED326041 NTW326041:NUH326041 NKA326041:NKL326041 NAE326041:NAP326041 MQI326041:MQT326041 MGM326041:MGX326041 LWQ326041:LXB326041 LMU326041:LNF326041 LCY326041:LDJ326041 KTC326041:KTN326041 KJG326041:KJR326041 JZK326041:JZV326041 JPO326041:JPZ326041 JFS326041:JGD326041 IVW326041:IWH326041 IMA326041:IML326041 ICE326041:ICP326041 HSI326041:HST326041 HIM326041:HIX326041 GYQ326041:GZB326041 GOU326041:GPF326041 GEY326041:GFJ326041 FVC326041:FVN326041 FLG326041:FLR326041 FBK326041:FBV326041 ERO326041:ERZ326041 EHS326041:EID326041 DXW326041:DYH326041 DOA326041:DOL326041 DEE326041:DEP326041 CUI326041:CUT326041 CKM326041:CKX326041 CAQ326041:CBB326041 BQU326041:BRF326041 BGY326041:BHJ326041 AXC326041:AXN326041 ANG326041:ANR326041 ADK326041:ADV326041 TO326041:TZ326041 JS326041:KD326041 W326041:AH326041 WWE260505:WWP260505 WMI260505:WMT260505 WCM260505:WCX260505 VSQ260505:VTB260505 VIU260505:VJF260505 UYY260505:UZJ260505 UPC260505:UPN260505 UFG260505:UFR260505 TVK260505:TVV260505 TLO260505:TLZ260505 TBS260505:TCD260505 SRW260505:SSH260505 SIA260505:SIL260505 RYE260505:RYP260505 ROI260505:ROT260505 REM260505:REX260505 QUQ260505:QVB260505 QKU260505:QLF260505 QAY260505:QBJ260505 PRC260505:PRN260505 PHG260505:PHR260505 OXK260505:OXV260505 ONO260505:ONZ260505 ODS260505:OED260505 NTW260505:NUH260505 NKA260505:NKL260505 NAE260505:NAP260505 MQI260505:MQT260505 MGM260505:MGX260505 LWQ260505:LXB260505 LMU260505:LNF260505 LCY260505:LDJ260505 KTC260505:KTN260505 KJG260505:KJR260505 JZK260505:JZV260505 JPO260505:JPZ260505 JFS260505:JGD260505 IVW260505:IWH260505 IMA260505:IML260505 ICE260505:ICP260505 HSI260505:HST260505 HIM260505:HIX260505 GYQ260505:GZB260505 GOU260505:GPF260505 GEY260505:GFJ260505 FVC260505:FVN260505 FLG260505:FLR260505 FBK260505:FBV260505 ERO260505:ERZ260505 EHS260505:EID260505 DXW260505:DYH260505 DOA260505:DOL260505 DEE260505:DEP260505 CUI260505:CUT260505 CKM260505:CKX260505 CAQ260505:CBB260505 BQU260505:BRF260505 BGY260505:BHJ260505 AXC260505:AXN260505 ANG260505:ANR260505 ADK260505:ADV260505 TO260505:TZ260505 JS260505:KD260505 W260505:AH260505 WWE194969:WWP194969 WMI194969:WMT194969 WCM194969:WCX194969 VSQ194969:VTB194969 VIU194969:VJF194969 UYY194969:UZJ194969 UPC194969:UPN194969 UFG194969:UFR194969 TVK194969:TVV194969 TLO194969:TLZ194969 TBS194969:TCD194969 SRW194969:SSH194969 SIA194969:SIL194969 RYE194969:RYP194969 ROI194969:ROT194969 REM194969:REX194969 QUQ194969:QVB194969 QKU194969:QLF194969 QAY194969:QBJ194969 PRC194969:PRN194969 PHG194969:PHR194969 OXK194969:OXV194969 ONO194969:ONZ194969 ODS194969:OED194969 NTW194969:NUH194969 NKA194969:NKL194969 NAE194969:NAP194969 MQI194969:MQT194969 MGM194969:MGX194969 LWQ194969:LXB194969 LMU194969:LNF194969 LCY194969:LDJ194969 KTC194969:KTN194969 KJG194969:KJR194969 JZK194969:JZV194969 JPO194969:JPZ194969 JFS194969:JGD194969 IVW194969:IWH194969 IMA194969:IML194969 ICE194969:ICP194969 HSI194969:HST194969 HIM194969:HIX194969 GYQ194969:GZB194969 GOU194969:GPF194969 GEY194969:GFJ194969 FVC194969:FVN194969 FLG194969:FLR194969 FBK194969:FBV194969 ERO194969:ERZ194969 EHS194969:EID194969 DXW194969:DYH194969 DOA194969:DOL194969 DEE194969:DEP194969 CUI194969:CUT194969 CKM194969:CKX194969 CAQ194969:CBB194969 BQU194969:BRF194969 BGY194969:BHJ194969 AXC194969:AXN194969 ANG194969:ANR194969 ADK194969:ADV194969 TO194969:TZ194969 JS194969:KD194969 W194969:AH194969 WWE129433:WWP129433 WMI129433:WMT129433 WCM129433:WCX129433 VSQ129433:VTB129433 VIU129433:VJF129433 UYY129433:UZJ129433 UPC129433:UPN129433 UFG129433:UFR129433 TVK129433:TVV129433 TLO129433:TLZ129433 TBS129433:TCD129433 SRW129433:SSH129433 SIA129433:SIL129433 RYE129433:RYP129433 ROI129433:ROT129433 REM129433:REX129433 QUQ129433:QVB129433 QKU129433:QLF129433 QAY129433:QBJ129433 PRC129433:PRN129433 PHG129433:PHR129433 OXK129433:OXV129433 ONO129433:ONZ129433 ODS129433:OED129433 NTW129433:NUH129433 NKA129433:NKL129433 NAE129433:NAP129433 MQI129433:MQT129433 MGM129433:MGX129433 LWQ129433:LXB129433 LMU129433:LNF129433 LCY129433:LDJ129433 KTC129433:KTN129433 KJG129433:KJR129433 JZK129433:JZV129433 JPO129433:JPZ129433 JFS129433:JGD129433 IVW129433:IWH129433 IMA129433:IML129433 ICE129433:ICP129433 HSI129433:HST129433 HIM129433:HIX129433 GYQ129433:GZB129433 GOU129433:GPF129433 GEY129433:GFJ129433 FVC129433:FVN129433 FLG129433:FLR129433 FBK129433:FBV129433 ERO129433:ERZ129433 EHS129433:EID129433 DXW129433:DYH129433 DOA129433:DOL129433 DEE129433:DEP129433 CUI129433:CUT129433 CKM129433:CKX129433 CAQ129433:CBB129433 BQU129433:BRF129433 BGY129433:BHJ129433 AXC129433:AXN129433 ANG129433:ANR129433 ADK129433:ADV129433 TO129433:TZ129433 JS129433:KD129433 W129433:AH129433 WWE63897:WWP63897 WMI63897:WMT63897 WCM63897:WCX63897 VSQ63897:VTB63897 VIU63897:VJF63897 UYY63897:UZJ63897 UPC63897:UPN63897 UFG63897:UFR63897 TVK63897:TVV63897 TLO63897:TLZ63897 TBS63897:TCD63897 SRW63897:SSH63897 SIA63897:SIL63897 RYE63897:RYP63897 ROI63897:ROT63897 REM63897:REX63897 QUQ63897:QVB63897 QKU63897:QLF63897 QAY63897:QBJ63897 PRC63897:PRN63897 PHG63897:PHR63897 OXK63897:OXV63897 ONO63897:ONZ63897 ODS63897:OED63897 NTW63897:NUH63897 NKA63897:NKL63897 NAE63897:NAP63897 MQI63897:MQT63897 MGM63897:MGX63897 LWQ63897:LXB63897 LMU63897:LNF63897 LCY63897:LDJ63897 KTC63897:KTN63897 KJG63897:KJR63897 JZK63897:JZV63897 JPO63897:JPZ63897 JFS63897:JGD63897 IVW63897:IWH63897 IMA63897:IML63897 ICE63897:ICP63897 HSI63897:HST63897 HIM63897:HIX63897 GYQ63897:GZB63897 GOU63897:GPF63897 GEY63897:GFJ63897 FVC63897:FVN63897 FLG63897:FLR63897 FBK63897:FBV63897 ERO63897:ERZ63897 EHS63897:EID63897 DXW63897:DYH63897 DOA63897:DOL63897 DEE63897:DEP63897 CUI63897:CUT63897 CKM63897:CKX63897 CAQ63897:CBB63897 BQU63897:BRF63897 BGY63897:BHJ63897 AXC63897:AXN63897 ANG63897:ANR63897 ADK63897:ADV63897 TO63897:TZ63897 JS63897:KD63897 W63897:AH63897 WWE27:WWP27 WMI27:WMT27 WCM27:WCX27 VSQ27:VTB27 VIU27:VJF27 UYY27:UZJ27 UPC27:UPN27 UFG27:UFR27 TVK27:TVV27 TLO27:TLZ27 TBS27:TCD27 SRW27:SSH27 SIA27:SIL27 RYE27:RYP27 ROI27:ROT27 REM27:REX27 QUQ27:QVB27 QKU27:QLF27 QAY27:QBJ27 PRC27:PRN27 PHG27:PHR27 OXK27:OXV27 ONO27:ONZ27 ODS27:OED27 NTW27:NUH27 NKA27:NKL27 NAE27:NAP27 MQI27:MQT27 MGM27:MGX27 LWQ27:LXB27 LMU27:LNF27 LCY27:LDJ27 KTC27:KTN27 KJG27:KJR27 JZK27:JZV27 JPO27:JPZ27 JFS27:JGD27 IVW27:IWH27 IMA27:IML27 ICE27:ICP27 HSI27:HST27 HIM27:HIX27 GYQ27:GZB27 GOU27:GPF27 GEY27:GFJ27 FVC27:FVN27 FLG27:FLR27 FBK27:FBV27 ERO27:ERZ27 EHS27:EID27 DXW27:DYH27 DOA27:DOL27 DEE27:DEP27 CUI27:CUT27 CKM27:CKX27 CAQ27:CBB27 BQU27:BRF27 BGY27:BHJ27 AXC27:AXN27 ANG27:ANR27 ADK27:ADV27 TO27:TZ27 JS27:KD27" xr:uid="{00000000-0002-0000-0400-000006000000}">
      <formula1>$C$156:$C$162</formula1>
    </dataValidation>
    <dataValidation type="list" allowBlank="1" showInputMessage="1" showErrorMessage="1" sqref="WCR981385 VSV981385 VIZ981385 UZD981385 UPH981385 UFL981385 TVP981385 TLT981385 TBX981385 SSB981385 SIF981385 RYJ981385 RON981385 RER981385 QUV981385 QKZ981385 QBD981385 PRH981385 PHL981385 OXP981385 ONT981385 ODX981385 NUB981385 NKF981385 NAJ981385 MQN981385 MGR981385 LWV981385 LMZ981385 LDD981385 KTH981385 KJL981385 JZP981385 JPT981385 JFX981385 IWB981385 IMF981385 ICJ981385 HSN981385 HIR981385 GYV981385 GOZ981385 GFD981385 FVH981385 FLL981385 FBP981385 ERT981385 EHX981385 DYB981385 DOF981385 DEJ981385 CUN981385 CKR981385 CAV981385 BQZ981385 BHD981385 AXH981385 ANL981385 ADP981385 TT981385 JX981385 AB981385 WWJ915849 WMN915849 WCR915849 VSV915849 VIZ915849 UZD915849 UPH915849 UFL915849 TVP915849 TLT915849 TBX915849 SSB915849 SIF915849 RYJ915849 RON915849 RER915849 QUV915849 QKZ915849 QBD915849 PRH915849 PHL915849 OXP915849 ONT915849 ODX915849 NUB915849 NKF915849 NAJ915849 MQN915849 MGR915849 LWV915849 LMZ915849 LDD915849 KTH915849 KJL915849 JZP915849 JPT915849 JFX915849 IWB915849 IMF915849 ICJ915849 HSN915849 HIR915849 GYV915849 GOZ915849 GFD915849 FVH915849 FLL915849 FBP915849 ERT915849 EHX915849 DYB915849 DOF915849 DEJ915849 CUN915849 CKR915849 CAV915849 BQZ915849 BHD915849 AXH915849 ANL915849 ADP915849 TT915849 JX915849 AB915849 WWJ850313 WMN850313 WCR850313 VSV850313 VIZ850313 UZD850313 UPH850313 UFL850313 TVP850313 TLT850313 TBX850313 SSB850313 SIF850313 RYJ850313 RON850313 RER850313 QUV850313 QKZ850313 QBD850313 PRH850313 PHL850313 OXP850313 ONT850313 ODX850313 NUB850313 NKF850313 NAJ850313 MQN850313 MGR850313 LWV850313 LMZ850313 LDD850313 KTH850313 KJL850313 JZP850313 JPT850313 JFX850313 IWB850313 IMF850313 ICJ850313 HSN850313 HIR850313 GYV850313 GOZ850313 GFD850313 FVH850313 FLL850313 FBP850313 ERT850313 EHX850313 DYB850313 DOF850313 DEJ850313 CUN850313 CKR850313 CAV850313 BQZ850313 BHD850313 AXH850313 ANL850313 ADP850313 TT850313 JX850313 AB850313 WWJ784777 WMN784777 WCR784777 VSV784777 VIZ784777 UZD784777 UPH784777 UFL784777 TVP784777 TLT784777 TBX784777 SSB784777 SIF784777 RYJ784777 RON784777 RER784777 QUV784777 QKZ784777 QBD784777 PRH784777 PHL784777 OXP784777 ONT784777 ODX784777 NUB784777 NKF784777 NAJ784777 MQN784777 MGR784777 LWV784777 LMZ784777 LDD784777 KTH784777 KJL784777 JZP784777 JPT784777 JFX784777 IWB784777 IMF784777 ICJ784777 HSN784777 HIR784777 GYV784777 GOZ784777 GFD784777 FVH784777 FLL784777 FBP784777 ERT784777 EHX784777 DYB784777 DOF784777 DEJ784777 CUN784777 CKR784777 CAV784777 BQZ784777 BHD784777 AXH784777 ANL784777 ADP784777 TT784777 JX784777 AB784777 WWJ719241 WMN719241 WCR719241 VSV719241 VIZ719241 UZD719241 UPH719241 UFL719241 TVP719241 TLT719241 TBX719241 SSB719241 SIF719241 RYJ719241 RON719241 RER719241 QUV719241 QKZ719241 QBD719241 PRH719241 PHL719241 OXP719241 ONT719241 ODX719241 NUB719241 NKF719241 NAJ719241 MQN719241 MGR719241 LWV719241 LMZ719241 LDD719241 KTH719241 KJL719241 JZP719241 JPT719241 JFX719241 IWB719241 IMF719241 ICJ719241 HSN719241 HIR719241 GYV719241 GOZ719241 GFD719241 FVH719241 FLL719241 FBP719241 ERT719241 EHX719241 DYB719241 DOF719241 DEJ719241 CUN719241 CKR719241 CAV719241 BQZ719241 BHD719241 AXH719241 ANL719241 ADP719241 TT719241 JX719241 AB719241 WWJ653705 WMN653705 WCR653705 VSV653705 VIZ653705 UZD653705 UPH653705 UFL653705 TVP653705 TLT653705 TBX653705 SSB653705 SIF653705 RYJ653705 RON653705 RER653705 QUV653705 QKZ653705 QBD653705 PRH653705 PHL653705 OXP653705 ONT653705 ODX653705 NUB653705 NKF653705 NAJ653705 MQN653705 MGR653705 LWV653705 LMZ653705 LDD653705 KTH653705 KJL653705 JZP653705 JPT653705 JFX653705 IWB653705 IMF653705 ICJ653705 HSN653705 HIR653705 GYV653705 GOZ653705 GFD653705 FVH653705 FLL653705 FBP653705 ERT653705 EHX653705 DYB653705 DOF653705 DEJ653705 CUN653705 CKR653705 CAV653705 BQZ653705 BHD653705 AXH653705 ANL653705 ADP653705 TT653705 JX653705 AB653705 WWJ588169 WMN588169 WCR588169 VSV588169 VIZ588169 UZD588169 UPH588169 UFL588169 TVP588169 TLT588169 TBX588169 SSB588169 SIF588169 RYJ588169 RON588169 RER588169 QUV588169 QKZ588169 QBD588169 PRH588169 PHL588169 OXP588169 ONT588169 ODX588169 NUB588169 NKF588169 NAJ588169 MQN588169 MGR588169 LWV588169 LMZ588169 LDD588169 KTH588169 KJL588169 JZP588169 JPT588169 JFX588169 IWB588169 IMF588169 ICJ588169 HSN588169 HIR588169 GYV588169 GOZ588169 GFD588169 FVH588169 FLL588169 FBP588169 ERT588169 EHX588169 DYB588169 DOF588169 DEJ588169 CUN588169 CKR588169 CAV588169 BQZ588169 BHD588169 AXH588169 ANL588169 ADP588169 TT588169 JX588169 AB588169 WWJ522633 WMN522633 WCR522633 VSV522633 VIZ522633 UZD522633 UPH522633 UFL522633 TVP522633 TLT522633 TBX522633 SSB522633 SIF522633 RYJ522633 RON522633 RER522633 QUV522633 QKZ522633 QBD522633 PRH522633 PHL522633 OXP522633 ONT522633 ODX522633 NUB522633 NKF522633 NAJ522633 MQN522633 MGR522633 LWV522633 LMZ522633 LDD522633 KTH522633 KJL522633 JZP522633 JPT522633 JFX522633 IWB522633 IMF522633 ICJ522633 HSN522633 HIR522633 GYV522633 GOZ522633 GFD522633 FVH522633 FLL522633 FBP522633 ERT522633 EHX522633 DYB522633 DOF522633 DEJ522633 CUN522633 CKR522633 CAV522633 BQZ522633 BHD522633 AXH522633 ANL522633 ADP522633 TT522633 JX522633 AB522633 WWJ457097 WMN457097 WCR457097 VSV457097 VIZ457097 UZD457097 UPH457097 UFL457097 TVP457097 TLT457097 TBX457097 SSB457097 SIF457097 RYJ457097 RON457097 RER457097 QUV457097 QKZ457097 QBD457097 PRH457097 PHL457097 OXP457097 ONT457097 ODX457097 NUB457097 NKF457097 NAJ457097 MQN457097 MGR457097 LWV457097 LMZ457097 LDD457097 KTH457097 KJL457097 JZP457097 JPT457097 JFX457097 IWB457097 IMF457097 ICJ457097 HSN457097 HIR457097 GYV457097 GOZ457097 GFD457097 FVH457097 FLL457097 FBP457097 ERT457097 EHX457097 DYB457097 DOF457097 DEJ457097 CUN457097 CKR457097 CAV457097 BQZ457097 BHD457097 AXH457097 ANL457097 ADP457097 TT457097 JX457097 AB457097 WWJ391561 WMN391561 WCR391561 VSV391561 VIZ391561 UZD391561 UPH391561 UFL391561 TVP391561 TLT391561 TBX391561 SSB391561 SIF391561 RYJ391561 RON391561 RER391561 QUV391561 QKZ391561 QBD391561 PRH391561 PHL391561 OXP391561 ONT391561 ODX391561 NUB391561 NKF391561 NAJ391561 MQN391561 MGR391561 LWV391561 LMZ391561 LDD391561 KTH391561 KJL391561 JZP391561 JPT391561 JFX391561 IWB391561 IMF391561 ICJ391561 HSN391561 HIR391561 GYV391561 GOZ391561 GFD391561 FVH391561 FLL391561 FBP391561 ERT391561 EHX391561 DYB391561 DOF391561 DEJ391561 CUN391561 CKR391561 CAV391561 BQZ391561 BHD391561 AXH391561 ANL391561 ADP391561 TT391561 JX391561 AB391561 WWJ326025 WMN326025 WCR326025 VSV326025 VIZ326025 UZD326025 UPH326025 UFL326025 TVP326025 TLT326025 TBX326025 SSB326025 SIF326025 RYJ326025 RON326025 RER326025 QUV326025 QKZ326025 QBD326025 PRH326025 PHL326025 OXP326025 ONT326025 ODX326025 NUB326025 NKF326025 NAJ326025 MQN326025 MGR326025 LWV326025 LMZ326025 LDD326025 KTH326025 KJL326025 JZP326025 JPT326025 JFX326025 IWB326025 IMF326025 ICJ326025 HSN326025 HIR326025 GYV326025 GOZ326025 GFD326025 FVH326025 FLL326025 FBP326025 ERT326025 EHX326025 DYB326025 DOF326025 DEJ326025 CUN326025 CKR326025 CAV326025 BQZ326025 BHD326025 AXH326025 ANL326025 ADP326025 TT326025 JX326025 AB326025 WWJ260489 WMN260489 WCR260489 VSV260489 VIZ260489 UZD260489 UPH260489 UFL260489 TVP260489 TLT260489 TBX260489 SSB260489 SIF260489 RYJ260489 RON260489 RER260489 QUV260489 QKZ260489 QBD260489 PRH260489 PHL260489 OXP260489 ONT260489 ODX260489 NUB260489 NKF260489 NAJ260489 MQN260489 MGR260489 LWV260489 LMZ260489 LDD260489 KTH260489 KJL260489 JZP260489 JPT260489 JFX260489 IWB260489 IMF260489 ICJ260489 HSN260489 HIR260489 GYV260489 GOZ260489 GFD260489 FVH260489 FLL260489 FBP260489 ERT260489 EHX260489 DYB260489 DOF260489 DEJ260489 CUN260489 CKR260489 CAV260489 BQZ260489 BHD260489 AXH260489 ANL260489 ADP260489 TT260489 JX260489 AB260489 WWJ194953 WMN194953 WCR194953 VSV194953 VIZ194953 UZD194953 UPH194953 UFL194953 TVP194953 TLT194953 TBX194953 SSB194953 SIF194953 RYJ194953 RON194953 RER194953 QUV194953 QKZ194953 QBD194953 PRH194953 PHL194953 OXP194953 ONT194953 ODX194953 NUB194953 NKF194953 NAJ194953 MQN194953 MGR194953 LWV194953 LMZ194953 LDD194953 KTH194953 KJL194953 JZP194953 JPT194953 JFX194953 IWB194953 IMF194953 ICJ194953 HSN194953 HIR194953 GYV194953 GOZ194953 GFD194953 FVH194953 FLL194953 FBP194953 ERT194953 EHX194953 DYB194953 DOF194953 DEJ194953 CUN194953 CKR194953 CAV194953 BQZ194953 BHD194953 AXH194953 ANL194953 ADP194953 TT194953 JX194953 AB194953 WWJ129417 WMN129417 WCR129417 VSV129417 VIZ129417 UZD129417 UPH129417 UFL129417 TVP129417 TLT129417 TBX129417 SSB129417 SIF129417 RYJ129417 RON129417 RER129417 QUV129417 QKZ129417 QBD129417 PRH129417 PHL129417 OXP129417 ONT129417 ODX129417 NUB129417 NKF129417 NAJ129417 MQN129417 MGR129417 LWV129417 LMZ129417 LDD129417 KTH129417 KJL129417 JZP129417 JPT129417 JFX129417 IWB129417 IMF129417 ICJ129417 HSN129417 HIR129417 GYV129417 GOZ129417 GFD129417 FVH129417 FLL129417 FBP129417 ERT129417 EHX129417 DYB129417 DOF129417 DEJ129417 CUN129417 CKR129417 CAV129417 BQZ129417 BHD129417 AXH129417 ANL129417 ADP129417 TT129417 JX129417 AB129417 WWJ63881 WMN63881 WCR63881 VSV63881 VIZ63881 UZD63881 UPH63881 UFL63881 TVP63881 TLT63881 TBX63881 SSB63881 SIF63881 RYJ63881 RON63881 RER63881 QUV63881 QKZ63881 QBD63881 PRH63881 PHL63881 OXP63881 ONT63881 ODX63881 NUB63881 NKF63881 NAJ63881 MQN63881 MGR63881 LWV63881 LMZ63881 LDD63881 KTH63881 KJL63881 JZP63881 JPT63881 JFX63881 IWB63881 IMF63881 ICJ63881 HSN63881 HIR63881 GYV63881 GOZ63881 GFD63881 FVH63881 FLL63881 FBP63881 ERT63881 EHX63881 DYB63881 DOF63881 DEJ63881 CUN63881 CKR63881 CAV63881 BQZ63881 BHD63881 AXH63881 ANL63881 ADP63881 TT63881 JX63881 AB63881 WWJ11 WMN11 WCR11 VSV11 VIZ11 UZD11 UPH11 UFL11 TVP11 TLT11 TBX11 SSB11 SIF11 RYJ11 RON11 RER11 QUV11 QKZ11 QBD11 PRH11 PHL11 OXP11 ONT11 ODX11 NUB11 NKF11 NAJ11 MQN11 MGR11 LWV11 LMZ11 LDD11 KTH11 KJL11 JZP11 JPT11 JFX11 IWB11 IMF11 ICJ11 HSN11 HIR11 GYV11 GOZ11 GFD11 FVH11 FLL11 FBP11 ERT11 EHX11 DYB11 DOF11 DEJ11 CUN11 CKR11 CAV11 BQZ11 BHD11 AXH11 ANL11 ADP11 TT11 JX11 WWJ981385 WWN981385 WMR981385 WCV981385 VSZ981385 VJD981385 UZH981385 UPL981385 UFP981385 TVT981385 TLX981385 TCB981385 SSF981385 SIJ981385 RYN981385 ROR981385 REV981385 QUZ981385 QLD981385 QBH981385 PRL981385 PHP981385 OXT981385 ONX981385 OEB981385 NUF981385 NKJ981385 NAN981385 MQR981385 MGV981385 LWZ981385 LND981385 LDH981385 KTL981385 KJP981385 JZT981385 JPX981385 JGB981385 IWF981385 IMJ981385 ICN981385 HSR981385 HIV981385 GYZ981385 GPD981385 GFH981385 FVL981385 FLP981385 FBT981385 ERX981385 EIB981385 DYF981385 DOJ981385 DEN981385 CUR981385 CKV981385 CAZ981385 BRD981385 BHH981385 AXL981385 ANP981385 ADT981385 TX981385 KB981385 AF981385 WWN915849 WMR915849 WCV915849 VSZ915849 VJD915849 UZH915849 UPL915849 UFP915849 TVT915849 TLX915849 TCB915849 SSF915849 SIJ915849 RYN915849 ROR915849 REV915849 QUZ915849 QLD915849 QBH915849 PRL915849 PHP915849 OXT915849 ONX915849 OEB915849 NUF915849 NKJ915849 NAN915849 MQR915849 MGV915849 LWZ915849 LND915849 LDH915849 KTL915849 KJP915849 JZT915849 JPX915849 JGB915849 IWF915849 IMJ915849 ICN915849 HSR915849 HIV915849 GYZ915849 GPD915849 GFH915849 FVL915849 FLP915849 FBT915849 ERX915849 EIB915849 DYF915849 DOJ915849 DEN915849 CUR915849 CKV915849 CAZ915849 BRD915849 BHH915849 AXL915849 ANP915849 ADT915849 TX915849 KB915849 AF915849 WWN850313 WMR850313 WCV850313 VSZ850313 VJD850313 UZH850313 UPL850313 UFP850313 TVT850313 TLX850313 TCB850313 SSF850313 SIJ850313 RYN850313 ROR850313 REV850313 QUZ850313 QLD850313 QBH850313 PRL850313 PHP850313 OXT850313 ONX850313 OEB850313 NUF850313 NKJ850313 NAN850313 MQR850313 MGV850313 LWZ850313 LND850313 LDH850313 KTL850313 KJP850313 JZT850313 JPX850313 JGB850313 IWF850313 IMJ850313 ICN850313 HSR850313 HIV850313 GYZ850313 GPD850313 GFH850313 FVL850313 FLP850313 FBT850313 ERX850313 EIB850313 DYF850313 DOJ850313 DEN850313 CUR850313 CKV850313 CAZ850313 BRD850313 BHH850313 AXL850313 ANP850313 ADT850313 TX850313 KB850313 AF850313 WWN784777 WMR784777 WCV784777 VSZ784777 VJD784777 UZH784777 UPL784777 UFP784777 TVT784777 TLX784777 TCB784777 SSF784777 SIJ784777 RYN784777 ROR784777 REV784777 QUZ784777 QLD784777 QBH784777 PRL784777 PHP784777 OXT784777 ONX784777 OEB784777 NUF784777 NKJ784777 NAN784777 MQR784777 MGV784777 LWZ784777 LND784777 LDH784777 KTL784777 KJP784777 JZT784777 JPX784777 JGB784777 IWF784777 IMJ784777 ICN784777 HSR784777 HIV784777 GYZ784777 GPD784777 GFH784777 FVL784777 FLP784777 FBT784777 ERX784777 EIB784777 DYF784777 DOJ784777 DEN784777 CUR784777 CKV784777 CAZ784777 BRD784777 BHH784777 AXL784777 ANP784777 ADT784777 TX784777 KB784777 AF784777 WWN719241 WMR719241 WCV719241 VSZ719241 VJD719241 UZH719241 UPL719241 UFP719241 TVT719241 TLX719241 TCB719241 SSF719241 SIJ719241 RYN719241 ROR719241 REV719241 QUZ719241 QLD719241 QBH719241 PRL719241 PHP719241 OXT719241 ONX719241 OEB719241 NUF719241 NKJ719241 NAN719241 MQR719241 MGV719241 LWZ719241 LND719241 LDH719241 KTL719241 KJP719241 JZT719241 JPX719241 JGB719241 IWF719241 IMJ719241 ICN719241 HSR719241 HIV719241 GYZ719241 GPD719241 GFH719241 FVL719241 FLP719241 FBT719241 ERX719241 EIB719241 DYF719241 DOJ719241 DEN719241 CUR719241 CKV719241 CAZ719241 BRD719241 BHH719241 AXL719241 ANP719241 ADT719241 TX719241 KB719241 AF719241 WWN653705 WMR653705 WCV653705 VSZ653705 VJD653705 UZH653705 UPL653705 UFP653705 TVT653705 TLX653705 TCB653705 SSF653705 SIJ653705 RYN653705 ROR653705 REV653705 QUZ653705 QLD653705 QBH653705 PRL653705 PHP653705 OXT653705 ONX653705 OEB653705 NUF653705 NKJ653705 NAN653705 MQR653705 MGV653705 LWZ653705 LND653705 LDH653705 KTL653705 KJP653705 JZT653705 JPX653705 JGB653705 IWF653705 IMJ653705 ICN653705 HSR653705 HIV653705 GYZ653705 GPD653705 GFH653705 FVL653705 FLP653705 FBT653705 ERX653705 EIB653705 DYF653705 DOJ653705 DEN653705 CUR653705 CKV653705 CAZ653705 BRD653705 BHH653705 AXL653705 ANP653705 ADT653705 TX653705 KB653705 AF653705 WWN588169 WMR588169 WCV588169 VSZ588169 VJD588169 UZH588169 UPL588169 UFP588169 TVT588169 TLX588169 TCB588169 SSF588169 SIJ588169 RYN588169 ROR588169 REV588169 QUZ588169 QLD588169 QBH588169 PRL588169 PHP588169 OXT588169 ONX588169 OEB588169 NUF588169 NKJ588169 NAN588169 MQR588169 MGV588169 LWZ588169 LND588169 LDH588169 KTL588169 KJP588169 JZT588169 JPX588169 JGB588169 IWF588169 IMJ588169 ICN588169 HSR588169 HIV588169 GYZ588169 GPD588169 GFH588169 FVL588169 FLP588169 FBT588169 ERX588169 EIB588169 DYF588169 DOJ588169 DEN588169 CUR588169 CKV588169 CAZ588169 BRD588169 BHH588169 AXL588169 ANP588169 ADT588169 TX588169 KB588169 AF588169 WWN522633 WMR522633 WCV522633 VSZ522633 VJD522633 UZH522633 UPL522633 UFP522633 TVT522633 TLX522633 TCB522633 SSF522633 SIJ522633 RYN522633 ROR522633 REV522633 QUZ522633 QLD522633 QBH522633 PRL522633 PHP522633 OXT522633 ONX522633 OEB522633 NUF522633 NKJ522633 NAN522633 MQR522633 MGV522633 LWZ522633 LND522633 LDH522633 KTL522633 KJP522633 JZT522633 JPX522633 JGB522633 IWF522633 IMJ522633 ICN522633 HSR522633 HIV522633 GYZ522633 GPD522633 GFH522633 FVL522633 FLP522633 FBT522633 ERX522633 EIB522633 DYF522633 DOJ522633 DEN522633 CUR522633 CKV522633 CAZ522633 BRD522633 BHH522633 AXL522633 ANP522633 ADT522633 TX522633 KB522633 AF522633 WWN457097 WMR457097 WCV457097 VSZ457097 VJD457097 UZH457097 UPL457097 UFP457097 TVT457097 TLX457097 TCB457097 SSF457097 SIJ457097 RYN457097 ROR457097 REV457097 QUZ457097 QLD457097 QBH457097 PRL457097 PHP457097 OXT457097 ONX457097 OEB457097 NUF457097 NKJ457097 NAN457097 MQR457097 MGV457097 LWZ457097 LND457097 LDH457097 KTL457097 KJP457097 JZT457097 JPX457097 JGB457097 IWF457097 IMJ457097 ICN457097 HSR457097 HIV457097 GYZ457097 GPD457097 GFH457097 FVL457097 FLP457097 FBT457097 ERX457097 EIB457097 DYF457097 DOJ457097 DEN457097 CUR457097 CKV457097 CAZ457097 BRD457097 BHH457097 AXL457097 ANP457097 ADT457097 TX457097 KB457097 AF457097 WWN391561 WMR391561 WCV391561 VSZ391561 VJD391561 UZH391561 UPL391561 UFP391561 TVT391561 TLX391561 TCB391561 SSF391561 SIJ391561 RYN391561 ROR391561 REV391561 QUZ391561 QLD391561 QBH391561 PRL391561 PHP391561 OXT391561 ONX391561 OEB391561 NUF391561 NKJ391561 NAN391561 MQR391561 MGV391561 LWZ391561 LND391561 LDH391561 KTL391561 KJP391561 JZT391561 JPX391561 JGB391561 IWF391561 IMJ391561 ICN391561 HSR391561 HIV391561 GYZ391561 GPD391561 GFH391561 FVL391561 FLP391561 FBT391561 ERX391561 EIB391561 DYF391561 DOJ391561 DEN391561 CUR391561 CKV391561 CAZ391561 BRD391561 BHH391561 AXL391561 ANP391561 ADT391561 TX391561 KB391561 AF391561 WWN326025 WMR326025 WCV326025 VSZ326025 VJD326025 UZH326025 UPL326025 UFP326025 TVT326025 TLX326025 TCB326025 SSF326025 SIJ326025 RYN326025 ROR326025 REV326025 QUZ326025 QLD326025 QBH326025 PRL326025 PHP326025 OXT326025 ONX326025 OEB326025 NUF326025 NKJ326025 NAN326025 MQR326025 MGV326025 LWZ326025 LND326025 LDH326025 KTL326025 KJP326025 JZT326025 JPX326025 JGB326025 IWF326025 IMJ326025 ICN326025 HSR326025 HIV326025 GYZ326025 GPD326025 GFH326025 FVL326025 FLP326025 FBT326025 ERX326025 EIB326025 DYF326025 DOJ326025 DEN326025 CUR326025 CKV326025 CAZ326025 BRD326025 BHH326025 AXL326025 ANP326025 ADT326025 TX326025 KB326025 AF326025 WWN260489 WMR260489 WCV260489 VSZ260489 VJD260489 UZH260489 UPL260489 UFP260489 TVT260489 TLX260489 TCB260489 SSF260489 SIJ260489 RYN260489 ROR260489 REV260489 QUZ260489 QLD260489 QBH260489 PRL260489 PHP260489 OXT260489 ONX260489 OEB260489 NUF260489 NKJ260489 NAN260489 MQR260489 MGV260489 LWZ260489 LND260489 LDH260489 KTL260489 KJP260489 JZT260489 JPX260489 JGB260489 IWF260489 IMJ260489 ICN260489 HSR260489 HIV260489 GYZ260489 GPD260489 GFH260489 FVL260489 FLP260489 FBT260489 ERX260489 EIB260489 DYF260489 DOJ260489 DEN260489 CUR260489 CKV260489 CAZ260489 BRD260489 BHH260489 AXL260489 ANP260489 ADT260489 TX260489 KB260489 AF260489 WWN194953 WMR194953 WCV194953 VSZ194953 VJD194953 UZH194953 UPL194953 UFP194953 TVT194953 TLX194953 TCB194953 SSF194953 SIJ194953 RYN194953 ROR194953 REV194953 QUZ194953 QLD194953 QBH194953 PRL194953 PHP194953 OXT194953 ONX194953 OEB194953 NUF194953 NKJ194953 NAN194953 MQR194953 MGV194953 LWZ194953 LND194953 LDH194953 KTL194953 KJP194953 JZT194953 JPX194953 JGB194953 IWF194953 IMJ194953 ICN194953 HSR194953 HIV194953 GYZ194953 GPD194953 GFH194953 FVL194953 FLP194953 FBT194953 ERX194953 EIB194953 DYF194953 DOJ194953 DEN194953 CUR194953 CKV194953 CAZ194953 BRD194953 BHH194953 AXL194953 ANP194953 ADT194953 TX194953 KB194953 AF194953 WWN129417 WMR129417 WCV129417 VSZ129417 VJD129417 UZH129417 UPL129417 UFP129417 TVT129417 TLX129417 TCB129417 SSF129417 SIJ129417 RYN129417 ROR129417 REV129417 QUZ129417 QLD129417 QBH129417 PRL129417 PHP129417 OXT129417 ONX129417 OEB129417 NUF129417 NKJ129417 NAN129417 MQR129417 MGV129417 LWZ129417 LND129417 LDH129417 KTL129417 KJP129417 JZT129417 JPX129417 JGB129417 IWF129417 IMJ129417 ICN129417 HSR129417 HIV129417 GYZ129417 GPD129417 GFH129417 FVL129417 FLP129417 FBT129417 ERX129417 EIB129417 DYF129417 DOJ129417 DEN129417 CUR129417 CKV129417 CAZ129417 BRD129417 BHH129417 AXL129417 ANP129417 ADT129417 TX129417 KB129417 AF129417 WWN63881 WMR63881 WCV63881 VSZ63881 VJD63881 UZH63881 UPL63881 UFP63881 TVT63881 TLX63881 TCB63881 SSF63881 SIJ63881 RYN63881 ROR63881 REV63881 QUZ63881 QLD63881 QBH63881 PRL63881 PHP63881 OXT63881 ONX63881 OEB63881 NUF63881 NKJ63881 NAN63881 MQR63881 MGV63881 LWZ63881 LND63881 LDH63881 KTL63881 KJP63881 JZT63881 JPX63881 JGB63881 IWF63881 IMJ63881 ICN63881 HSR63881 HIV63881 GYZ63881 GPD63881 GFH63881 FVL63881 FLP63881 FBT63881 ERX63881 EIB63881 DYF63881 DOJ63881 DEN63881 CUR63881 CKV63881 CAZ63881 BRD63881 BHH63881 AXL63881 ANP63881 ADT63881 TX63881 KB63881 AF63881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WMN981385 WWE981385 WMI981385 WCM981385 VSQ981385 VIU981385 UYY981385 UPC981385 UFG981385 TVK981385 TLO981385 TBS981385 SRW981385 SIA981385 RYE981385 ROI981385 REM981385 QUQ981385 QKU981385 QAY981385 PRC981385 PHG981385 OXK981385 ONO981385 ODS981385 NTW981385 NKA981385 NAE981385 MQI981385 MGM981385 LWQ981385 LMU981385 LCY981385 KTC981385 KJG981385 JZK981385 JPO981385 JFS981385 IVW981385 IMA981385 ICE981385 HSI981385 HIM981385 GYQ981385 GOU981385 GEY981385 FVC981385 FLG981385 FBK981385 ERO981385 EHS981385 DXW981385 DOA981385 DEE981385 CUI981385 CKM981385 CAQ981385 BQU981385 BGY981385 AXC981385 ANG981385 ADK981385 TO981385 JS981385 W981385 WWE915849 WMI915849 WCM915849 VSQ915849 VIU915849 UYY915849 UPC915849 UFG915849 TVK915849 TLO915849 TBS915849 SRW915849 SIA915849 RYE915849 ROI915849 REM915849 QUQ915849 QKU915849 QAY915849 PRC915849 PHG915849 OXK915849 ONO915849 ODS915849 NTW915849 NKA915849 NAE915849 MQI915849 MGM915849 LWQ915849 LMU915849 LCY915849 KTC915849 KJG915849 JZK915849 JPO915849 JFS915849 IVW915849 IMA915849 ICE915849 HSI915849 HIM915849 GYQ915849 GOU915849 GEY915849 FVC915849 FLG915849 FBK915849 ERO915849 EHS915849 DXW915849 DOA915849 DEE915849 CUI915849 CKM915849 CAQ915849 BQU915849 BGY915849 AXC915849 ANG915849 ADK915849 TO915849 JS915849 W915849 WWE850313 WMI850313 WCM850313 VSQ850313 VIU850313 UYY850313 UPC850313 UFG850313 TVK850313 TLO850313 TBS850313 SRW850313 SIA850313 RYE850313 ROI850313 REM850313 QUQ850313 QKU850313 QAY850313 PRC850313 PHG850313 OXK850313 ONO850313 ODS850313 NTW850313 NKA850313 NAE850313 MQI850313 MGM850313 LWQ850313 LMU850313 LCY850313 KTC850313 KJG850313 JZK850313 JPO850313 JFS850313 IVW850313 IMA850313 ICE850313 HSI850313 HIM850313 GYQ850313 GOU850313 GEY850313 FVC850313 FLG850313 FBK850313 ERO850313 EHS850313 DXW850313 DOA850313 DEE850313 CUI850313 CKM850313 CAQ850313 BQU850313 BGY850313 AXC850313 ANG850313 ADK850313 TO850313 JS850313 W850313 WWE784777 WMI784777 WCM784777 VSQ784777 VIU784777 UYY784777 UPC784777 UFG784777 TVK784777 TLO784777 TBS784777 SRW784777 SIA784777 RYE784777 ROI784777 REM784777 QUQ784777 QKU784777 QAY784777 PRC784777 PHG784777 OXK784777 ONO784777 ODS784777 NTW784777 NKA784777 NAE784777 MQI784777 MGM784777 LWQ784777 LMU784777 LCY784777 KTC784777 KJG784777 JZK784777 JPO784777 JFS784777 IVW784777 IMA784777 ICE784777 HSI784777 HIM784777 GYQ784777 GOU784777 GEY784777 FVC784777 FLG784777 FBK784777 ERO784777 EHS784777 DXW784777 DOA784777 DEE784777 CUI784777 CKM784777 CAQ784777 BQU784777 BGY784777 AXC784777 ANG784777 ADK784777 TO784777 JS784777 W784777 WWE719241 WMI719241 WCM719241 VSQ719241 VIU719241 UYY719241 UPC719241 UFG719241 TVK719241 TLO719241 TBS719241 SRW719241 SIA719241 RYE719241 ROI719241 REM719241 QUQ719241 QKU719241 QAY719241 PRC719241 PHG719241 OXK719241 ONO719241 ODS719241 NTW719241 NKA719241 NAE719241 MQI719241 MGM719241 LWQ719241 LMU719241 LCY719241 KTC719241 KJG719241 JZK719241 JPO719241 JFS719241 IVW719241 IMA719241 ICE719241 HSI719241 HIM719241 GYQ719241 GOU719241 GEY719241 FVC719241 FLG719241 FBK719241 ERO719241 EHS719241 DXW719241 DOA719241 DEE719241 CUI719241 CKM719241 CAQ719241 BQU719241 BGY719241 AXC719241 ANG719241 ADK719241 TO719241 JS719241 W719241 WWE653705 WMI653705 WCM653705 VSQ653705 VIU653705 UYY653705 UPC653705 UFG653705 TVK653705 TLO653705 TBS653705 SRW653705 SIA653705 RYE653705 ROI653705 REM653705 QUQ653705 QKU653705 QAY653705 PRC653705 PHG653705 OXK653705 ONO653705 ODS653705 NTW653705 NKA653705 NAE653705 MQI653705 MGM653705 LWQ653705 LMU653705 LCY653705 KTC653705 KJG653705 JZK653705 JPO653705 JFS653705 IVW653705 IMA653705 ICE653705 HSI653705 HIM653705 GYQ653705 GOU653705 GEY653705 FVC653705 FLG653705 FBK653705 ERO653705 EHS653705 DXW653705 DOA653705 DEE653705 CUI653705 CKM653705 CAQ653705 BQU653705 BGY653705 AXC653705 ANG653705 ADK653705 TO653705 JS653705 W653705 WWE588169 WMI588169 WCM588169 VSQ588169 VIU588169 UYY588169 UPC588169 UFG588169 TVK588169 TLO588169 TBS588169 SRW588169 SIA588169 RYE588169 ROI588169 REM588169 QUQ588169 QKU588169 QAY588169 PRC588169 PHG588169 OXK588169 ONO588169 ODS588169 NTW588169 NKA588169 NAE588169 MQI588169 MGM588169 LWQ588169 LMU588169 LCY588169 KTC588169 KJG588169 JZK588169 JPO588169 JFS588169 IVW588169 IMA588169 ICE588169 HSI588169 HIM588169 GYQ588169 GOU588169 GEY588169 FVC588169 FLG588169 FBK588169 ERO588169 EHS588169 DXW588169 DOA588169 DEE588169 CUI588169 CKM588169 CAQ588169 BQU588169 BGY588169 AXC588169 ANG588169 ADK588169 TO588169 JS588169 W588169 WWE522633 WMI522633 WCM522633 VSQ522633 VIU522633 UYY522633 UPC522633 UFG522633 TVK522633 TLO522633 TBS522633 SRW522633 SIA522633 RYE522633 ROI522633 REM522633 QUQ522633 QKU522633 QAY522633 PRC522633 PHG522633 OXK522633 ONO522633 ODS522633 NTW522633 NKA522633 NAE522633 MQI522633 MGM522633 LWQ522633 LMU522633 LCY522633 KTC522633 KJG522633 JZK522633 JPO522633 JFS522633 IVW522633 IMA522633 ICE522633 HSI522633 HIM522633 GYQ522633 GOU522633 GEY522633 FVC522633 FLG522633 FBK522633 ERO522633 EHS522633 DXW522633 DOA522633 DEE522633 CUI522633 CKM522633 CAQ522633 BQU522633 BGY522633 AXC522633 ANG522633 ADK522633 TO522633 JS522633 W522633 WWE457097 WMI457097 WCM457097 VSQ457097 VIU457097 UYY457097 UPC457097 UFG457097 TVK457097 TLO457097 TBS457097 SRW457097 SIA457097 RYE457097 ROI457097 REM457097 QUQ457097 QKU457097 QAY457097 PRC457097 PHG457097 OXK457097 ONO457097 ODS457097 NTW457097 NKA457097 NAE457097 MQI457097 MGM457097 LWQ457097 LMU457097 LCY457097 KTC457097 KJG457097 JZK457097 JPO457097 JFS457097 IVW457097 IMA457097 ICE457097 HSI457097 HIM457097 GYQ457097 GOU457097 GEY457097 FVC457097 FLG457097 FBK457097 ERO457097 EHS457097 DXW457097 DOA457097 DEE457097 CUI457097 CKM457097 CAQ457097 BQU457097 BGY457097 AXC457097 ANG457097 ADK457097 TO457097 JS457097 W457097 WWE391561 WMI391561 WCM391561 VSQ391561 VIU391561 UYY391561 UPC391561 UFG391561 TVK391561 TLO391561 TBS391561 SRW391561 SIA391561 RYE391561 ROI391561 REM391561 QUQ391561 QKU391561 QAY391561 PRC391561 PHG391561 OXK391561 ONO391561 ODS391561 NTW391561 NKA391561 NAE391561 MQI391561 MGM391561 LWQ391561 LMU391561 LCY391561 KTC391561 KJG391561 JZK391561 JPO391561 JFS391561 IVW391561 IMA391561 ICE391561 HSI391561 HIM391561 GYQ391561 GOU391561 GEY391561 FVC391561 FLG391561 FBK391561 ERO391561 EHS391561 DXW391561 DOA391561 DEE391561 CUI391561 CKM391561 CAQ391561 BQU391561 BGY391561 AXC391561 ANG391561 ADK391561 TO391561 JS391561 W391561 WWE326025 WMI326025 WCM326025 VSQ326025 VIU326025 UYY326025 UPC326025 UFG326025 TVK326025 TLO326025 TBS326025 SRW326025 SIA326025 RYE326025 ROI326025 REM326025 QUQ326025 QKU326025 QAY326025 PRC326025 PHG326025 OXK326025 ONO326025 ODS326025 NTW326025 NKA326025 NAE326025 MQI326025 MGM326025 LWQ326025 LMU326025 LCY326025 KTC326025 KJG326025 JZK326025 JPO326025 JFS326025 IVW326025 IMA326025 ICE326025 HSI326025 HIM326025 GYQ326025 GOU326025 GEY326025 FVC326025 FLG326025 FBK326025 ERO326025 EHS326025 DXW326025 DOA326025 DEE326025 CUI326025 CKM326025 CAQ326025 BQU326025 BGY326025 AXC326025 ANG326025 ADK326025 TO326025 JS326025 W326025 WWE260489 WMI260489 WCM260489 VSQ260489 VIU260489 UYY260489 UPC260489 UFG260489 TVK260489 TLO260489 TBS260489 SRW260489 SIA260489 RYE260489 ROI260489 REM260489 QUQ260489 QKU260489 QAY260489 PRC260489 PHG260489 OXK260489 ONO260489 ODS260489 NTW260489 NKA260489 NAE260489 MQI260489 MGM260489 LWQ260489 LMU260489 LCY260489 KTC260489 KJG260489 JZK260489 JPO260489 JFS260489 IVW260489 IMA260489 ICE260489 HSI260489 HIM260489 GYQ260489 GOU260489 GEY260489 FVC260489 FLG260489 FBK260489 ERO260489 EHS260489 DXW260489 DOA260489 DEE260489 CUI260489 CKM260489 CAQ260489 BQU260489 BGY260489 AXC260489 ANG260489 ADK260489 TO260489 JS260489 W260489 WWE194953 WMI194953 WCM194953 VSQ194953 VIU194953 UYY194953 UPC194953 UFG194953 TVK194953 TLO194953 TBS194953 SRW194953 SIA194953 RYE194953 ROI194953 REM194953 QUQ194953 QKU194953 QAY194953 PRC194953 PHG194953 OXK194953 ONO194953 ODS194953 NTW194953 NKA194953 NAE194953 MQI194953 MGM194953 LWQ194953 LMU194953 LCY194953 KTC194953 KJG194953 JZK194953 JPO194953 JFS194953 IVW194953 IMA194953 ICE194953 HSI194953 HIM194953 GYQ194953 GOU194953 GEY194953 FVC194953 FLG194953 FBK194953 ERO194953 EHS194953 DXW194953 DOA194953 DEE194953 CUI194953 CKM194953 CAQ194953 BQU194953 BGY194953 AXC194953 ANG194953 ADK194953 TO194953 JS194953 W194953 WWE129417 WMI129417 WCM129417 VSQ129417 VIU129417 UYY129417 UPC129417 UFG129417 TVK129417 TLO129417 TBS129417 SRW129417 SIA129417 RYE129417 ROI129417 REM129417 QUQ129417 QKU129417 QAY129417 PRC129417 PHG129417 OXK129417 ONO129417 ODS129417 NTW129417 NKA129417 NAE129417 MQI129417 MGM129417 LWQ129417 LMU129417 LCY129417 KTC129417 KJG129417 JZK129417 JPO129417 JFS129417 IVW129417 IMA129417 ICE129417 HSI129417 HIM129417 GYQ129417 GOU129417 GEY129417 FVC129417 FLG129417 FBK129417 ERO129417 EHS129417 DXW129417 DOA129417 DEE129417 CUI129417 CKM129417 CAQ129417 BQU129417 BGY129417 AXC129417 ANG129417 ADK129417 TO129417 JS129417 W129417 WWE63881 WMI63881 WCM63881 VSQ63881 VIU63881 UYY63881 UPC63881 UFG63881 TVK63881 TLO63881 TBS63881 SRW63881 SIA63881 RYE63881 ROI63881 REM63881 QUQ63881 QKU63881 QAY63881 PRC63881 PHG63881 OXK63881 ONO63881 ODS63881 NTW63881 NKA63881 NAE63881 MQI63881 MGM63881 LWQ63881 LMU63881 LCY63881 KTC63881 KJG63881 JZK63881 JPO63881 JFS63881 IVW63881 IMA63881 ICE63881 HSI63881 HIM63881 GYQ63881 GOU63881 GEY63881 FVC63881 FLG63881 FBK63881 ERO63881 EHS63881 DXW63881 DOA63881 DEE63881 CUI63881 CKM63881 CAQ63881 BQU63881 BGY63881 AXC63881 ANG63881 ADK63881 TO63881 JS63881 W63881 WWE11 WMI11 WCM11 VSQ11 VIU11 UYY11 UPC11 UFG11 TVK11 TLO11 TBS11 SRW11 SIA11 RYE11 ROI11 REM11 QUQ11 QKU11 QAY11 PRC11 PHG11 OXK11 ONO11 ODS11 NTW11 NKA11 NAE11 MQI11 MGM11 LWQ11 LMU11 LCY11 KTC11 KJG11 JZK11 JPO11 JFS11 IVW11 IMA11 ICE11 HSI11 HIM11 GYQ11 GOU11 GEY11 FVC11 FLG11 FBK11 ERO11 EHS11 DXW11 DOA11 DEE11 CUI11 CKM11 CAQ11 BQU11 BGY11 AXC11 ANG11 ADK11 TO11 JS11" xr:uid="{00000000-0002-0000-0400-000007000000}">
      <formula1>$S$103:$S$111</formula1>
    </dataValidation>
    <dataValidation type="list" allowBlank="1" showInputMessage="1" showErrorMessage="1" sqref="H13:H15 WVP981387:WVP981389 WLT981387:WLT981389 WBX981387:WBX981389 VSB981387:VSB981389 VIF981387:VIF981389 UYJ981387:UYJ981389 UON981387:UON981389 UER981387:UER981389 TUV981387:TUV981389 TKZ981387:TKZ981389 TBD981387:TBD981389 SRH981387:SRH981389 SHL981387:SHL981389 RXP981387:RXP981389 RNT981387:RNT981389 RDX981387:RDX981389 QUB981387:QUB981389 QKF981387:QKF981389 QAJ981387:QAJ981389 PQN981387:PQN981389 PGR981387:PGR981389 OWV981387:OWV981389 OMZ981387:OMZ981389 ODD981387:ODD981389 NTH981387:NTH981389 NJL981387:NJL981389 MZP981387:MZP981389 MPT981387:MPT981389 MFX981387:MFX981389 LWB981387:LWB981389 LMF981387:LMF981389 LCJ981387:LCJ981389 KSN981387:KSN981389 KIR981387:KIR981389 JYV981387:JYV981389 JOZ981387:JOZ981389 JFD981387:JFD981389 IVH981387:IVH981389 ILL981387:ILL981389 IBP981387:IBP981389 HRT981387:HRT981389 HHX981387:HHX981389 GYB981387:GYB981389 GOF981387:GOF981389 GEJ981387:GEJ981389 FUN981387:FUN981389 FKR981387:FKR981389 FAV981387:FAV981389 EQZ981387:EQZ981389 EHD981387:EHD981389 DXH981387:DXH981389 DNL981387:DNL981389 DDP981387:DDP981389 CTT981387:CTT981389 CJX981387:CJX981389 CAB981387:CAB981389 BQF981387:BQF981389 BGJ981387:BGJ981389 AWN981387:AWN981389 AMR981387:AMR981389 ACV981387:ACV981389 SZ981387:SZ981389 JD981387:JD981389 H981387:H981389 WVP915851:WVP915853 WLT915851:WLT915853 WBX915851:WBX915853 VSB915851:VSB915853 VIF915851:VIF915853 UYJ915851:UYJ915853 UON915851:UON915853 UER915851:UER915853 TUV915851:TUV915853 TKZ915851:TKZ915853 TBD915851:TBD915853 SRH915851:SRH915853 SHL915851:SHL915853 RXP915851:RXP915853 RNT915851:RNT915853 RDX915851:RDX915853 QUB915851:QUB915853 QKF915851:QKF915853 QAJ915851:QAJ915853 PQN915851:PQN915853 PGR915851:PGR915853 OWV915851:OWV915853 OMZ915851:OMZ915853 ODD915851:ODD915853 NTH915851:NTH915853 NJL915851:NJL915853 MZP915851:MZP915853 MPT915851:MPT915853 MFX915851:MFX915853 LWB915851:LWB915853 LMF915851:LMF915853 LCJ915851:LCJ915853 KSN915851:KSN915853 KIR915851:KIR915853 JYV915851:JYV915853 JOZ915851:JOZ915853 JFD915851:JFD915853 IVH915851:IVH915853 ILL915851:ILL915853 IBP915851:IBP915853 HRT915851:HRT915853 HHX915851:HHX915853 GYB915851:GYB915853 GOF915851:GOF915853 GEJ915851:GEJ915853 FUN915851:FUN915853 FKR915851:FKR915853 FAV915851:FAV915853 EQZ915851:EQZ915853 EHD915851:EHD915853 DXH915851:DXH915853 DNL915851:DNL915853 DDP915851:DDP915853 CTT915851:CTT915853 CJX915851:CJX915853 CAB915851:CAB915853 BQF915851:BQF915853 BGJ915851:BGJ915853 AWN915851:AWN915853 AMR915851:AMR915853 ACV915851:ACV915853 SZ915851:SZ915853 JD915851:JD915853 H915851:H915853 WVP850315:WVP850317 WLT850315:WLT850317 WBX850315:WBX850317 VSB850315:VSB850317 VIF850315:VIF850317 UYJ850315:UYJ850317 UON850315:UON850317 UER850315:UER850317 TUV850315:TUV850317 TKZ850315:TKZ850317 TBD850315:TBD850317 SRH850315:SRH850317 SHL850315:SHL850317 RXP850315:RXP850317 RNT850315:RNT850317 RDX850315:RDX850317 QUB850315:QUB850317 QKF850315:QKF850317 QAJ850315:QAJ850317 PQN850315:PQN850317 PGR850315:PGR850317 OWV850315:OWV850317 OMZ850315:OMZ850317 ODD850315:ODD850317 NTH850315:NTH850317 NJL850315:NJL850317 MZP850315:MZP850317 MPT850315:MPT850317 MFX850315:MFX850317 LWB850315:LWB850317 LMF850315:LMF850317 LCJ850315:LCJ850317 KSN850315:KSN850317 KIR850315:KIR850317 JYV850315:JYV850317 JOZ850315:JOZ850317 JFD850315:JFD850317 IVH850315:IVH850317 ILL850315:ILL850317 IBP850315:IBP850317 HRT850315:HRT850317 HHX850315:HHX850317 GYB850315:GYB850317 GOF850315:GOF850317 GEJ850315:GEJ850317 FUN850315:FUN850317 FKR850315:FKR850317 FAV850315:FAV850317 EQZ850315:EQZ850317 EHD850315:EHD850317 DXH850315:DXH850317 DNL850315:DNL850317 DDP850315:DDP850317 CTT850315:CTT850317 CJX850315:CJX850317 CAB850315:CAB850317 BQF850315:BQF850317 BGJ850315:BGJ850317 AWN850315:AWN850317 AMR850315:AMR850317 ACV850315:ACV850317 SZ850315:SZ850317 JD850315:JD850317 H850315:H850317 WVP784779:WVP784781 WLT784779:WLT784781 WBX784779:WBX784781 VSB784779:VSB784781 VIF784779:VIF784781 UYJ784779:UYJ784781 UON784779:UON784781 UER784779:UER784781 TUV784779:TUV784781 TKZ784779:TKZ784781 TBD784779:TBD784781 SRH784779:SRH784781 SHL784779:SHL784781 RXP784779:RXP784781 RNT784779:RNT784781 RDX784779:RDX784781 QUB784779:QUB784781 QKF784779:QKF784781 QAJ784779:QAJ784781 PQN784779:PQN784781 PGR784779:PGR784781 OWV784779:OWV784781 OMZ784779:OMZ784781 ODD784779:ODD784781 NTH784779:NTH784781 NJL784779:NJL784781 MZP784779:MZP784781 MPT784779:MPT784781 MFX784779:MFX784781 LWB784779:LWB784781 LMF784779:LMF784781 LCJ784779:LCJ784781 KSN784779:KSN784781 KIR784779:KIR784781 JYV784779:JYV784781 JOZ784779:JOZ784781 JFD784779:JFD784781 IVH784779:IVH784781 ILL784779:ILL784781 IBP784779:IBP784781 HRT784779:HRT784781 HHX784779:HHX784781 GYB784779:GYB784781 GOF784779:GOF784781 GEJ784779:GEJ784781 FUN784779:FUN784781 FKR784779:FKR784781 FAV784779:FAV784781 EQZ784779:EQZ784781 EHD784779:EHD784781 DXH784779:DXH784781 DNL784779:DNL784781 DDP784779:DDP784781 CTT784779:CTT784781 CJX784779:CJX784781 CAB784779:CAB784781 BQF784779:BQF784781 BGJ784779:BGJ784781 AWN784779:AWN784781 AMR784779:AMR784781 ACV784779:ACV784781 SZ784779:SZ784781 JD784779:JD784781 H784779:H784781 WVP719243:WVP719245 WLT719243:WLT719245 WBX719243:WBX719245 VSB719243:VSB719245 VIF719243:VIF719245 UYJ719243:UYJ719245 UON719243:UON719245 UER719243:UER719245 TUV719243:TUV719245 TKZ719243:TKZ719245 TBD719243:TBD719245 SRH719243:SRH719245 SHL719243:SHL719245 RXP719243:RXP719245 RNT719243:RNT719245 RDX719243:RDX719245 QUB719243:QUB719245 QKF719243:QKF719245 QAJ719243:QAJ719245 PQN719243:PQN719245 PGR719243:PGR719245 OWV719243:OWV719245 OMZ719243:OMZ719245 ODD719243:ODD719245 NTH719243:NTH719245 NJL719243:NJL719245 MZP719243:MZP719245 MPT719243:MPT719245 MFX719243:MFX719245 LWB719243:LWB719245 LMF719243:LMF719245 LCJ719243:LCJ719245 KSN719243:KSN719245 KIR719243:KIR719245 JYV719243:JYV719245 JOZ719243:JOZ719245 JFD719243:JFD719245 IVH719243:IVH719245 ILL719243:ILL719245 IBP719243:IBP719245 HRT719243:HRT719245 HHX719243:HHX719245 GYB719243:GYB719245 GOF719243:GOF719245 GEJ719243:GEJ719245 FUN719243:FUN719245 FKR719243:FKR719245 FAV719243:FAV719245 EQZ719243:EQZ719245 EHD719243:EHD719245 DXH719243:DXH719245 DNL719243:DNL719245 DDP719243:DDP719245 CTT719243:CTT719245 CJX719243:CJX719245 CAB719243:CAB719245 BQF719243:BQF719245 BGJ719243:BGJ719245 AWN719243:AWN719245 AMR719243:AMR719245 ACV719243:ACV719245 SZ719243:SZ719245 JD719243:JD719245 H719243:H719245 WVP653707:WVP653709 WLT653707:WLT653709 WBX653707:WBX653709 VSB653707:VSB653709 VIF653707:VIF653709 UYJ653707:UYJ653709 UON653707:UON653709 UER653707:UER653709 TUV653707:TUV653709 TKZ653707:TKZ653709 TBD653707:TBD653709 SRH653707:SRH653709 SHL653707:SHL653709 RXP653707:RXP653709 RNT653707:RNT653709 RDX653707:RDX653709 QUB653707:QUB653709 QKF653707:QKF653709 QAJ653707:QAJ653709 PQN653707:PQN653709 PGR653707:PGR653709 OWV653707:OWV653709 OMZ653707:OMZ653709 ODD653707:ODD653709 NTH653707:NTH653709 NJL653707:NJL653709 MZP653707:MZP653709 MPT653707:MPT653709 MFX653707:MFX653709 LWB653707:LWB653709 LMF653707:LMF653709 LCJ653707:LCJ653709 KSN653707:KSN653709 KIR653707:KIR653709 JYV653707:JYV653709 JOZ653707:JOZ653709 JFD653707:JFD653709 IVH653707:IVH653709 ILL653707:ILL653709 IBP653707:IBP653709 HRT653707:HRT653709 HHX653707:HHX653709 GYB653707:GYB653709 GOF653707:GOF653709 GEJ653707:GEJ653709 FUN653707:FUN653709 FKR653707:FKR653709 FAV653707:FAV653709 EQZ653707:EQZ653709 EHD653707:EHD653709 DXH653707:DXH653709 DNL653707:DNL653709 DDP653707:DDP653709 CTT653707:CTT653709 CJX653707:CJX653709 CAB653707:CAB653709 BQF653707:BQF653709 BGJ653707:BGJ653709 AWN653707:AWN653709 AMR653707:AMR653709 ACV653707:ACV653709 SZ653707:SZ653709 JD653707:JD653709 H653707:H653709 WVP588171:WVP588173 WLT588171:WLT588173 WBX588171:WBX588173 VSB588171:VSB588173 VIF588171:VIF588173 UYJ588171:UYJ588173 UON588171:UON588173 UER588171:UER588173 TUV588171:TUV588173 TKZ588171:TKZ588173 TBD588171:TBD588173 SRH588171:SRH588173 SHL588171:SHL588173 RXP588171:RXP588173 RNT588171:RNT588173 RDX588171:RDX588173 QUB588171:QUB588173 QKF588171:QKF588173 QAJ588171:QAJ588173 PQN588171:PQN588173 PGR588171:PGR588173 OWV588171:OWV588173 OMZ588171:OMZ588173 ODD588171:ODD588173 NTH588171:NTH588173 NJL588171:NJL588173 MZP588171:MZP588173 MPT588171:MPT588173 MFX588171:MFX588173 LWB588171:LWB588173 LMF588171:LMF588173 LCJ588171:LCJ588173 KSN588171:KSN588173 KIR588171:KIR588173 JYV588171:JYV588173 JOZ588171:JOZ588173 JFD588171:JFD588173 IVH588171:IVH588173 ILL588171:ILL588173 IBP588171:IBP588173 HRT588171:HRT588173 HHX588171:HHX588173 GYB588171:GYB588173 GOF588171:GOF588173 GEJ588171:GEJ588173 FUN588171:FUN588173 FKR588171:FKR588173 FAV588171:FAV588173 EQZ588171:EQZ588173 EHD588171:EHD588173 DXH588171:DXH588173 DNL588171:DNL588173 DDP588171:DDP588173 CTT588171:CTT588173 CJX588171:CJX588173 CAB588171:CAB588173 BQF588171:BQF588173 BGJ588171:BGJ588173 AWN588171:AWN588173 AMR588171:AMR588173 ACV588171:ACV588173 SZ588171:SZ588173 JD588171:JD588173 H588171:H588173 WVP522635:WVP522637 WLT522635:WLT522637 WBX522635:WBX522637 VSB522635:VSB522637 VIF522635:VIF522637 UYJ522635:UYJ522637 UON522635:UON522637 UER522635:UER522637 TUV522635:TUV522637 TKZ522635:TKZ522637 TBD522635:TBD522637 SRH522635:SRH522637 SHL522635:SHL522637 RXP522635:RXP522637 RNT522635:RNT522637 RDX522635:RDX522637 QUB522635:QUB522637 QKF522635:QKF522637 QAJ522635:QAJ522637 PQN522635:PQN522637 PGR522635:PGR522637 OWV522635:OWV522637 OMZ522635:OMZ522637 ODD522635:ODD522637 NTH522635:NTH522637 NJL522635:NJL522637 MZP522635:MZP522637 MPT522635:MPT522637 MFX522635:MFX522637 LWB522635:LWB522637 LMF522635:LMF522637 LCJ522635:LCJ522637 KSN522635:KSN522637 KIR522635:KIR522637 JYV522635:JYV522637 JOZ522635:JOZ522637 JFD522635:JFD522637 IVH522635:IVH522637 ILL522635:ILL522637 IBP522635:IBP522637 HRT522635:HRT522637 HHX522635:HHX522637 GYB522635:GYB522637 GOF522635:GOF522637 GEJ522635:GEJ522637 FUN522635:FUN522637 FKR522635:FKR522637 FAV522635:FAV522637 EQZ522635:EQZ522637 EHD522635:EHD522637 DXH522635:DXH522637 DNL522635:DNL522637 DDP522635:DDP522637 CTT522635:CTT522637 CJX522635:CJX522637 CAB522635:CAB522637 BQF522635:BQF522637 BGJ522635:BGJ522637 AWN522635:AWN522637 AMR522635:AMR522637 ACV522635:ACV522637 SZ522635:SZ522637 JD522635:JD522637 H522635:H522637 WVP457099:WVP457101 WLT457099:WLT457101 WBX457099:WBX457101 VSB457099:VSB457101 VIF457099:VIF457101 UYJ457099:UYJ457101 UON457099:UON457101 UER457099:UER457101 TUV457099:TUV457101 TKZ457099:TKZ457101 TBD457099:TBD457101 SRH457099:SRH457101 SHL457099:SHL457101 RXP457099:RXP457101 RNT457099:RNT457101 RDX457099:RDX457101 QUB457099:QUB457101 QKF457099:QKF457101 QAJ457099:QAJ457101 PQN457099:PQN457101 PGR457099:PGR457101 OWV457099:OWV457101 OMZ457099:OMZ457101 ODD457099:ODD457101 NTH457099:NTH457101 NJL457099:NJL457101 MZP457099:MZP457101 MPT457099:MPT457101 MFX457099:MFX457101 LWB457099:LWB457101 LMF457099:LMF457101 LCJ457099:LCJ457101 KSN457099:KSN457101 KIR457099:KIR457101 JYV457099:JYV457101 JOZ457099:JOZ457101 JFD457099:JFD457101 IVH457099:IVH457101 ILL457099:ILL457101 IBP457099:IBP457101 HRT457099:HRT457101 HHX457099:HHX457101 GYB457099:GYB457101 GOF457099:GOF457101 GEJ457099:GEJ457101 FUN457099:FUN457101 FKR457099:FKR457101 FAV457099:FAV457101 EQZ457099:EQZ457101 EHD457099:EHD457101 DXH457099:DXH457101 DNL457099:DNL457101 DDP457099:DDP457101 CTT457099:CTT457101 CJX457099:CJX457101 CAB457099:CAB457101 BQF457099:BQF457101 BGJ457099:BGJ457101 AWN457099:AWN457101 AMR457099:AMR457101 ACV457099:ACV457101 SZ457099:SZ457101 JD457099:JD457101 H457099:H457101 WVP391563:WVP391565 WLT391563:WLT391565 WBX391563:WBX391565 VSB391563:VSB391565 VIF391563:VIF391565 UYJ391563:UYJ391565 UON391563:UON391565 UER391563:UER391565 TUV391563:TUV391565 TKZ391563:TKZ391565 TBD391563:TBD391565 SRH391563:SRH391565 SHL391563:SHL391565 RXP391563:RXP391565 RNT391563:RNT391565 RDX391563:RDX391565 QUB391563:QUB391565 QKF391563:QKF391565 QAJ391563:QAJ391565 PQN391563:PQN391565 PGR391563:PGR391565 OWV391563:OWV391565 OMZ391563:OMZ391565 ODD391563:ODD391565 NTH391563:NTH391565 NJL391563:NJL391565 MZP391563:MZP391565 MPT391563:MPT391565 MFX391563:MFX391565 LWB391563:LWB391565 LMF391563:LMF391565 LCJ391563:LCJ391565 KSN391563:KSN391565 KIR391563:KIR391565 JYV391563:JYV391565 JOZ391563:JOZ391565 JFD391563:JFD391565 IVH391563:IVH391565 ILL391563:ILL391565 IBP391563:IBP391565 HRT391563:HRT391565 HHX391563:HHX391565 GYB391563:GYB391565 GOF391563:GOF391565 GEJ391563:GEJ391565 FUN391563:FUN391565 FKR391563:FKR391565 FAV391563:FAV391565 EQZ391563:EQZ391565 EHD391563:EHD391565 DXH391563:DXH391565 DNL391563:DNL391565 DDP391563:DDP391565 CTT391563:CTT391565 CJX391563:CJX391565 CAB391563:CAB391565 BQF391563:BQF391565 BGJ391563:BGJ391565 AWN391563:AWN391565 AMR391563:AMR391565 ACV391563:ACV391565 SZ391563:SZ391565 JD391563:JD391565 H391563:H391565 WVP326027:WVP326029 WLT326027:WLT326029 WBX326027:WBX326029 VSB326027:VSB326029 VIF326027:VIF326029 UYJ326027:UYJ326029 UON326027:UON326029 UER326027:UER326029 TUV326027:TUV326029 TKZ326027:TKZ326029 TBD326027:TBD326029 SRH326027:SRH326029 SHL326027:SHL326029 RXP326027:RXP326029 RNT326027:RNT326029 RDX326027:RDX326029 QUB326027:QUB326029 QKF326027:QKF326029 QAJ326027:QAJ326029 PQN326027:PQN326029 PGR326027:PGR326029 OWV326027:OWV326029 OMZ326027:OMZ326029 ODD326027:ODD326029 NTH326027:NTH326029 NJL326027:NJL326029 MZP326027:MZP326029 MPT326027:MPT326029 MFX326027:MFX326029 LWB326027:LWB326029 LMF326027:LMF326029 LCJ326027:LCJ326029 KSN326027:KSN326029 KIR326027:KIR326029 JYV326027:JYV326029 JOZ326027:JOZ326029 JFD326027:JFD326029 IVH326027:IVH326029 ILL326027:ILL326029 IBP326027:IBP326029 HRT326027:HRT326029 HHX326027:HHX326029 GYB326027:GYB326029 GOF326027:GOF326029 GEJ326027:GEJ326029 FUN326027:FUN326029 FKR326027:FKR326029 FAV326027:FAV326029 EQZ326027:EQZ326029 EHD326027:EHD326029 DXH326027:DXH326029 DNL326027:DNL326029 DDP326027:DDP326029 CTT326027:CTT326029 CJX326027:CJX326029 CAB326027:CAB326029 BQF326027:BQF326029 BGJ326027:BGJ326029 AWN326027:AWN326029 AMR326027:AMR326029 ACV326027:ACV326029 SZ326027:SZ326029 JD326027:JD326029 H326027:H326029 WVP260491:WVP260493 WLT260491:WLT260493 WBX260491:WBX260493 VSB260491:VSB260493 VIF260491:VIF260493 UYJ260491:UYJ260493 UON260491:UON260493 UER260491:UER260493 TUV260491:TUV260493 TKZ260491:TKZ260493 TBD260491:TBD260493 SRH260491:SRH260493 SHL260491:SHL260493 RXP260491:RXP260493 RNT260491:RNT260493 RDX260491:RDX260493 QUB260491:QUB260493 QKF260491:QKF260493 QAJ260491:QAJ260493 PQN260491:PQN260493 PGR260491:PGR260493 OWV260491:OWV260493 OMZ260491:OMZ260493 ODD260491:ODD260493 NTH260491:NTH260493 NJL260491:NJL260493 MZP260491:MZP260493 MPT260491:MPT260493 MFX260491:MFX260493 LWB260491:LWB260493 LMF260491:LMF260493 LCJ260491:LCJ260493 KSN260491:KSN260493 KIR260491:KIR260493 JYV260491:JYV260493 JOZ260491:JOZ260493 JFD260491:JFD260493 IVH260491:IVH260493 ILL260491:ILL260493 IBP260491:IBP260493 HRT260491:HRT260493 HHX260491:HHX260493 GYB260491:GYB260493 GOF260491:GOF260493 GEJ260491:GEJ260493 FUN260491:FUN260493 FKR260491:FKR260493 FAV260491:FAV260493 EQZ260491:EQZ260493 EHD260491:EHD260493 DXH260491:DXH260493 DNL260491:DNL260493 DDP260491:DDP260493 CTT260491:CTT260493 CJX260491:CJX260493 CAB260491:CAB260493 BQF260491:BQF260493 BGJ260491:BGJ260493 AWN260491:AWN260493 AMR260491:AMR260493 ACV260491:ACV260493 SZ260491:SZ260493 JD260491:JD260493 H260491:H260493 WVP194955:WVP194957 WLT194955:WLT194957 WBX194955:WBX194957 VSB194955:VSB194957 VIF194955:VIF194957 UYJ194955:UYJ194957 UON194955:UON194957 UER194955:UER194957 TUV194955:TUV194957 TKZ194955:TKZ194957 TBD194955:TBD194957 SRH194955:SRH194957 SHL194955:SHL194957 RXP194955:RXP194957 RNT194955:RNT194957 RDX194955:RDX194957 QUB194955:QUB194957 QKF194955:QKF194957 QAJ194955:QAJ194957 PQN194955:PQN194957 PGR194955:PGR194957 OWV194955:OWV194957 OMZ194955:OMZ194957 ODD194955:ODD194957 NTH194955:NTH194957 NJL194955:NJL194957 MZP194955:MZP194957 MPT194955:MPT194957 MFX194955:MFX194957 LWB194955:LWB194957 LMF194955:LMF194957 LCJ194955:LCJ194957 KSN194955:KSN194957 KIR194955:KIR194957 JYV194955:JYV194957 JOZ194955:JOZ194957 JFD194955:JFD194957 IVH194955:IVH194957 ILL194955:ILL194957 IBP194955:IBP194957 HRT194955:HRT194957 HHX194955:HHX194957 GYB194955:GYB194957 GOF194955:GOF194957 GEJ194955:GEJ194957 FUN194955:FUN194957 FKR194955:FKR194957 FAV194955:FAV194957 EQZ194955:EQZ194957 EHD194955:EHD194957 DXH194955:DXH194957 DNL194955:DNL194957 DDP194955:DDP194957 CTT194955:CTT194957 CJX194955:CJX194957 CAB194955:CAB194957 BQF194955:BQF194957 BGJ194955:BGJ194957 AWN194955:AWN194957 AMR194955:AMR194957 ACV194955:ACV194957 SZ194955:SZ194957 JD194955:JD194957 H194955:H194957 WVP129419:WVP129421 WLT129419:WLT129421 WBX129419:WBX129421 VSB129419:VSB129421 VIF129419:VIF129421 UYJ129419:UYJ129421 UON129419:UON129421 UER129419:UER129421 TUV129419:TUV129421 TKZ129419:TKZ129421 TBD129419:TBD129421 SRH129419:SRH129421 SHL129419:SHL129421 RXP129419:RXP129421 RNT129419:RNT129421 RDX129419:RDX129421 QUB129419:QUB129421 QKF129419:QKF129421 QAJ129419:QAJ129421 PQN129419:PQN129421 PGR129419:PGR129421 OWV129419:OWV129421 OMZ129419:OMZ129421 ODD129419:ODD129421 NTH129419:NTH129421 NJL129419:NJL129421 MZP129419:MZP129421 MPT129419:MPT129421 MFX129419:MFX129421 LWB129419:LWB129421 LMF129419:LMF129421 LCJ129419:LCJ129421 KSN129419:KSN129421 KIR129419:KIR129421 JYV129419:JYV129421 JOZ129419:JOZ129421 JFD129419:JFD129421 IVH129419:IVH129421 ILL129419:ILL129421 IBP129419:IBP129421 HRT129419:HRT129421 HHX129419:HHX129421 GYB129419:GYB129421 GOF129419:GOF129421 GEJ129419:GEJ129421 FUN129419:FUN129421 FKR129419:FKR129421 FAV129419:FAV129421 EQZ129419:EQZ129421 EHD129419:EHD129421 DXH129419:DXH129421 DNL129419:DNL129421 DDP129419:DDP129421 CTT129419:CTT129421 CJX129419:CJX129421 CAB129419:CAB129421 BQF129419:BQF129421 BGJ129419:BGJ129421 AWN129419:AWN129421 AMR129419:AMR129421 ACV129419:ACV129421 SZ129419:SZ129421 JD129419:JD129421 H129419:H129421 WVP63883:WVP63885 WLT63883:WLT63885 WBX63883:WBX63885 VSB63883:VSB63885 VIF63883:VIF63885 UYJ63883:UYJ63885 UON63883:UON63885 UER63883:UER63885 TUV63883:TUV63885 TKZ63883:TKZ63885 TBD63883:TBD63885 SRH63883:SRH63885 SHL63883:SHL63885 RXP63883:RXP63885 RNT63883:RNT63885 RDX63883:RDX63885 QUB63883:QUB63885 QKF63883:QKF63885 QAJ63883:QAJ63885 PQN63883:PQN63885 PGR63883:PGR63885 OWV63883:OWV63885 OMZ63883:OMZ63885 ODD63883:ODD63885 NTH63883:NTH63885 NJL63883:NJL63885 MZP63883:MZP63885 MPT63883:MPT63885 MFX63883:MFX63885 LWB63883:LWB63885 LMF63883:LMF63885 LCJ63883:LCJ63885 KSN63883:KSN63885 KIR63883:KIR63885 JYV63883:JYV63885 JOZ63883:JOZ63885 JFD63883:JFD63885 IVH63883:IVH63885 ILL63883:ILL63885 IBP63883:IBP63885 HRT63883:HRT63885 HHX63883:HHX63885 GYB63883:GYB63885 GOF63883:GOF63885 GEJ63883:GEJ63885 FUN63883:FUN63885 FKR63883:FKR63885 FAV63883:FAV63885 EQZ63883:EQZ63885 EHD63883:EHD63885 DXH63883:DXH63885 DNL63883:DNL63885 DDP63883:DDP63885 CTT63883:CTT63885 CJX63883:CJX63885 CAB63883:CAB63885 BQF63883:BQF63885 BGJ63883:BGJ63885 AWN63883:AWN63885 AMR63883:AMR63885 ACV63883:ACV63885 SZ63883:SZ63885 JD63883:JD63885 H63883:H63885 WVP13:WVP15 WLT13:WLT15 WBX13:WBX15 VSB13:VSB15 VIF13:VIF15 UYJ13:UYJ15 UON13:UON15 UER13:UER15 TUV13:TUV15 TKZ13:TKZ15 TBD13:TBD15 SRH13:SRH15 SHL13:SHL15 RXP13:RXP15 RNT13:RNT15 RDX13:RDX15 QUB13:QUB15 QKF13:QKF15 QAJ13:QAJ15 PQN13:PQN15 PGR13:PGR15 OWV13:OWV15 OMZ13:OMZ15 ODD13:ODD15 NTH13:NTH15 NJL13:NJL15 MZP13:MZP15 MPT13:MPT15 MFX13:MFX15 LWB13:LWB15 LMF13:LMF15 LCJ13:LCJ15 KSN13:KSN15 KIR13:KIR15 JYV13:JYV15 JOZ13:JOZ15 JFD13:JFD15 IVH13:IVH15 ILL13:ILL15 IBP13:IBP15 HRT13:HRT15 HHX13:HHX15 GYB13:GYB15 GOF13:GOF15 GEJ13:GEJ15 FUN13:FUN15 FKR13:FKR15 FAV13:FAV15 EQZ13:EQZ15 EHD13:EHD15 DXH13:DXH15 DNL13:DNL15 DDP13:DDP15 CTT13:CTT15 CJX13:CJX15 CAB13:CAB15 BQF13:BQF15 BGJ13:BGJ15 AWN13:AWN15 AMR13:AMR15 ACV13:ACV15 SZ13:SZ15 JD13:JD15" xr:uid="{00000000-0002-0000-0400-000008000000}">
      <formula1>$S$114:$S$199</formula1>
    </dataValidation>
    <dataValidation type="list" allowBlank="1" showInputMessage="1" showErrorMessage="1" sqref="H16 WVP981390 WLT981390 WBX981390 VSB981390 VIF981390 UYJ981390 UON981390 UER981390 TUV981390 TKZ981390 TBD981390 SRH981390 SHL981390 RXP981390 RNT981390 RDX981390 QUB981390 QKF981390 QAJ981390 PQN981390 PGR981390 OWV981390 OMZ981390 ODD981390 NTH981390 NJL981390 MZP981390 MPT981390 MFX981390 LWB981390 LMF981390 LCJ981390 KSN981390 KIR981390 JYV981390 JOZ981390 JFD981390 IVH981390 ILL981390 IBP981390 HRT981390 HHX981390 GYB981390 GOF981390 GEJ981390 FUN981390 FKR981390 FAV981390 EQZ981390 EHD981390 DXH981390 DNL981390 DDP981390 CTT981390 CJX981390 CAB981390 BQF981390 BGJ981390 AWN981390 AMR981390 ACV981390 SZ981390 JD981390 H981390 WVP915854 WLT915854 WBX915854 VSB915854 VIF915854 UYJ915854 UON915854 UER915854 TUV915854 TKZ915854 TBD915854 SRH915854 SHL915854 RXP915854 RNT915854 RDX915854 QUB915854 QKF915854 QAJ915854 PQN915854 PGR915854 OWV915854 OMZ915854 ODD915854 NTH915854 NJL915854 MZP915854 MPT915854 MFX915854 LWB915854 LMF915854 LCJ915854 KSN915854 KIR915854 JYV915854 JOZ915854 JFD915854 IVH915854 ILL915854 IBP915854 HRT915854 HHX915854 GYB915854 GOF915854 GEJ915854 FUN915854 FKR915854 FAV915854 EQZ915854 EHD915854 DXH915854 DNL915854 DDP915854 CTT915854 CJX915854 CAB915854 BQF915854 BGJ915854 AWN915854 AMR915854 ACV915854 SZ915854 JD915854 H915854 WVP850318 WLT850318 WBX850318 VSB850318 VIF850318 UYJ850318 UON850318 UER850318 TUV850318 TKZ850318 TBD850318 SRH850318 SHL850318 RXP850318 RNT850318 RDX850318 QUB850318 QKF850318 QAJ850318 PQN850318 PGR850318 OWV850318 OMZ850318 ODD850318 NTH850318 NJL850318 MZP850318 MPT850318 MFX850318 LWB850318 LMF850318 LCJ850318 KSN850318 KIR850318 JYV850318 JOZ850318 JFD850318 IVH850318 ILL850318 IBP850318 HRT850318 HHX850318 GYB850318 GOF850318 GEJ850318 FUN850318 FKR850318 FAV850318 EQZ850318 EHD850318 DXH850318 DNL850318 DDP850318 CTT850318 CJX850318 CAB850318 BQF850318 BGJ850318 AWN850318 AMR850318 ACV850318 SZ850318 JD850318 H850318 WVP784782 WLT784782 WBX784782 VSB784782 VIF784782 UYJ784782 UON784782 UER784782 TUV784782 TKZ784782 TBD784782 SRH784782 SHL784782 RXP784782 RNT784782 RDX784782 QUB784782 QKF784782 QAJ784782 PQN784782 PGR784782 OWV784782 OMZ784782 ODD784782 NTH784782 NJL784782 MZP784782 MPT784782 MFX784782 LWB784782 LMF784782 LCJ784782 KSN784782 KIR784782 JYV784782 JOZ784782 JFD784782 IVH784782 ILL784782 IBP784782 HRT784782 HHX784782 GYB784782 GOF784782 GEJ784782 FUN784782 FKR784782 FAV784782 EQZ784782 EHD784782 DXH784782 DNL784782 DDP784782 CTT784782 CJX784782 CAB784782 BQF784782 BGJ784782 AWN784782 AMR784782 ACV784782 SZ784782 JD784782 H784782 WVP719246 WLT719246 WBX719246 VSB719246 VIF719246 UYJ719246 UON719246 UER719246 TUV719246 TKZ719246 TBD719246 SRH719246 SHL719246 RXP719246 RNT719246 RDX719246 QUB719246 QKF719246 QAJ719246 PQN719246 PGR719246 OWV719246 OMZ719246 ODD719246 NTH719246 NJL719246 MZP719246 MPT719246 MFX719246 LWB719246 LMF719246 LCJ719246 KSN719246 KIR719246 JYV719246 JOZ719246 JFD719246 IVH719246 ILL719246 IBP719246 HRT719246 HHX719246 GYB719246 GOF719246 GEJ719246 FUN719246 FKR719246 FAV719246 EQZ719246 EHD719246 DXH719246 DNL719246 DDP719246 CTT719246 CJX719246 CAB719246 BQF719246 BGJ719246 AWN719246 AMR719246 ACV719246 SZ719246 JD719246 H719246 WVP653710 WLT653710 WBX653710 VSB653710 VIF653710 UYJ653710 UON653710 UER653710 TUV653710 TKZ653710 TBD653710 SRH653710 SHL653710 RXP653710 RNT653710 RDX653710 QUB653710 QKF653710 QAJ653710 PQN653710 PGR653710 OWV653710 OMZ653710 ODD653710 NTH653710 NJL653710 MZP653710 MPT653710 MFX653710 LWB653710 LMF653710 LCJ653710 KSN653710 KIR653710 JYV653710 JOZ653710 JFD653710 IVH653710 ILL653710 IBP653710 HRT653710 HHX653710 GYB653710 GOF653710 GEJ653710 FUN653710 FKR653710 FAV653710 EQZ653710 EHD653710 DXH653710 DNL653710 DDP653710 CTT653710 CJX653710 CAB653710 BQF653710 BGJ653710 AWN653710 AMR653710 ACV653710 SZ653710 JD653710 H653710 WVP588174 WLT588174 WBX588174 VSB588174 VIF588174 UYJ588174 UON588174 UER588174 TUV588174 TKZ588174 TBD588174 SRH588174 SHL588174 RXP588174 RNT588174 RDX588174 QUB588174 QKF588174 QAJ588174 PQN588174 PGR588174 OWV588174 OMZ588174 ODD588174 NTH588174 NJL588174 MZP588174 MPT588174 MFX588174 LWB588174 LMF588174 LCJ588174 KSN588174 KIR588174 JYV588174 JOZ588174 JFD588174 IVH588174 ILL588174 IBP588174 HRT588174 HHX588174 GYB588174 GOF588174 GEJ588174 FUN588174 FKR588174 FAV588174 EQZ588174 EHD588174 DXH588174 DNL588174 DDP588174 CTT588174 CJX588174 CAB588174 BQF588174 BGJ588174 AWN588174 AMR588174 ACV588174 SZ588174 JD588174 H588174 WVP522638 WLT522638 WBX522638 VSB522638 VIF522638 UYJ522638 UON522638 UER522638 TUV522638 TKZ522638 TBD522638 SRH522638 SHL522638 RXP522638 RNT522638 RDX522638 QUB522638 QKF522638 QAJ522638 PQN522638 PGR522638 OWV522638 OMZ522638 ODD522638 NTH522638 NJL522638 MZP522638 MPT522638 MFX522638 LWB522638 LMF522638 LCJ522638 KSN522638 KIR522638 JYV522638 JOZ522638 JFD522638 IVH522638 ILL522638 IBP522638 HRT522638 HHX522638 GYB522638 GOF522638 GEJ522638 FUN522638 FKR522638 FAV522638 EQZ522638 EHD522638 DXH522638 DNL522638 DDP522638 CTT522638 CJX522638 CAB522638 BQF522638 BGJ522638 AWN522638 AMR522638 ACV522638 SZ522638 JD522638 H522638 WVP457102 WLT457102 WBX457102 VSB457102 VIF457102 UYJ457102 UON457102 UER457102 TUV457102 TKZ457102 TBD457102 SRH457102 SHL457102 RXP457102 RNT457102 RDX457102 QUB457102 QKF457102 QAJ457102 PQN457102 PGR457102 OWV457102 OMZ457102 ODD457102 NTH457102 NJL457102 MZP457102 MPT457102 MFX457102 LWB457102 LMF457102 LCJ457102 KSN457102 KIR457102 JYV457102 JOZ457102 JFD457102 IVH457102 ILL457102 IBP457102 HRT457102 HHX457102 GYB457102 GOF457102 GEJ457102 FUN457102 FKR457102 FAV457102 EQZ457102 EHD457102 DXH457102 DNL457102 DDP457102 CTT457102 CJX457102 CAB457102 BQF457102 BGJ457102 AWN457102 AMR457102 ACV457102 SZ457102 JD457102 H457102 WVP391566 WLT391566 WBX391566 VSB391566 VIF391566 UYJ391566 UON391566 UER391566 TUV391566 TKZ391566 TBD391566 SRH391566 SHL391566 RXP391566 RNT391566 RDX391566 QUB391566 QKF391566 QAJ391566 PQN391566 PGR391566 OWV391566 OMZ391566 ODD391566 NTH391566 NJL391566 MZP391566 MPT391566 MFX391566 LWB391566 LMF391566 LCJ391566 KSN391566 KIR391566 JYV391566 JOZ391566 JFD391566 IVH391566 ILL391566 IBP391566 HRT391566 HHX391566 GYB391566 GOF391566 GEJ391566 FUN391566 FKR391566 FAV391566 EQZ391566 EHD391566 DXH391566 DNL391566 DDP391566 CTT391566 CJX391566 CAB391566 BQF391566 BGJ391566 AWN391566 AMR391566 ACV391566 SZ391566 JD391566 H391566 WVP326030 WLT326030 WBX326030 VSB326030 VIF326030 UYJ326030 UON326030 UER326030 TUV326030 TKZ326030 TBD326030 SRH326030 SHL326030 RXP326030 RNT326030 RDX326030 QUB326030 QKF326030 QAJ326030 PQN326030 PGR326030 OWV326030 OMZ326030 ODD326030 NTH326030 NJL326030 MZP326030 MPT326030 MFX326030 LWB326030 LMF326030 LCJ326030 KSN326030 KIR326030 JYV326030 JOZ326030 JFD326030 IVH326030 ILL326030 IBP326030 HRT326030 HHX326030 GYB326030 GOF326030 GEJ326030 FUN326030 FKR326030 FAV326030 EQZ326030 EHD326030 DXH326030 DNL326030 DDP326030 CTT326030 CJX326030 CAB326030 BQF326030 BGJ326030 AWN326030 AMR326030 ACV326030 SZ326030 JD326030 H326030 WVP260494 WLT260494 WBX260494 VSB260494 VIF260494 UYJ260494 UON260494 UER260494 TUV260494 TKZ260494 TBD260494 SRH260494 SHL260494 RXP260494 RNT260494 RDX260494 QUB260494 QKF260494 QAJ260494 PQN260494 PGR260494 OWV260494 OMZ260494 ODD260494 NTH260494 NJL260494 MZP260494 MPT260494 MFX260494 LWB260494 LMF260494 LCJ260494 KSN260494 KIR260494 JYV260494 JOZ260494 JFD260494 IVH260494 ILL260494 IBP260494 HRT260494 HHX260494 GYB260494 GOF260494 GEJ260494 FUN260494 FKR260494 FAV260494 EQZ260494 EHD260494 DXH260494 DNL260494 DDP260494 CTT260494 CJX260494 CAB260494 BQF260494 BGJ260494 AWN260494 AMR260494 ACV260494 SZ260494 JD260494 H260494 WVP194958 WLT194958 WBX194958 VSB194958 VIF194958 UYJ194958 UON194958 UER194958 TUV194958 TKZ194958 TBD194958 SRH194958 SHL194958 RXP194958 RNT194958 RDX194958 QUB194958 QKF194958 QAJ194958 PQN194958 PGR194958 OWV194958 OMZ194958 ODD194958 NTH194958 NJL194958 MZP194958 MPT194958 MFX194958 LWB194958 LMF194958 LCJ194958 KSN194958 KIR194958 JYV194958 JOZ194958 JFD194958 IVH194958 ILL194958 IBP194958 HRT194958 HHX194958 GYB194958 GOF194958 GEJ194958 FUN194958 FKR194958 FAV194958 EQZ194958 EHD194958 DXH194958 DNL194958 DDP194958 CTT194958 CJX194958 CAB194958 BQF194958 BGJ194958 AWN194958 AMR194958 ACV194958 SZ194958 JD194958 H194958 WVP129422 WLT129422 WBX129422 VSB129422 VIF129422 UYJ129422 UON129422 UER129422 TUV129422 TKZ129422 TBD129422 SRH129422 SHL129422 RXP129422 RNT129422 RDX129422 QUB129422 QKF129422 QAJ129422 PQN129422 PGR129422 OWV129422 OMZ129422 ODD129422 NTH129422 NJL129422 MZP129422 MPT129422 MFX129422 LWB129422 LMF129422 LCJ129422 KSN129422 KIR129422 JYV129422 JOZ129422 JFD129422 IVH129422 ILL129422 IBP129422 HRT129422 HHX129422 GYB129422 GOF129422 GEJ129422 FUN129422 FKR129422 FAV129422 EQZ129422 EHD129422 DXH129422 DNL129422 DDP129422 CTT129422 CJX129422 CAB129422 BQF129422 BGJ129422 AWN129422 AMR129422 ACV129422 SZ129422 JD129422 H129422 WVP63886 WLT63886 WBX63886 VSB63886 VIF63886 UYJ63886 UON63886 UER63886 TUV63886 TKZ63886 TBD63886 SRH63886 SHL63886 RXP63886 RNT63886 RDX63886 QUB63886 QKF63886 QAJ63886 PQN63886 PGR63886 OWV63886 OMZ63886 ODD63886 NTH63886 NJL63886 MZP63886 MPT63886 MFX63886 LWB63886 LMF63886 LCJ63886 KSN63886 KIR63886 JYV63886 JOZ63886 JFD63886 IVH63886 ILL63886 IBP63886 HRT63886 HHX63886 GYB63886 GOF63886 GEJ63886 FUN63886 FKR63886 FAV63886 EQZ63886 EHD63886 DXH63886 DNL63886 DDP63886 CTT63886 CJX63886 CAB63886 BQF63886 BGJ63886 AWN63886 AMR63886 ACV63886 SZ63886 JD63886 H63886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xr:uid="{00000000-0002-0000-0400-000009000000}">
      <formula1>$AA$114:$AA$198</formula1>
    </dataValidation>
    <dataValidation type="list" allowBlank="1" showInputMessage="1" showErrorMessage="1" sqref="J28 WVR981402 WLV981402 WBZ981402 VSD981402 VIH981402 UYL981402 UOP981402 UET981402 TUX981402 TLB981402 TBF981402 SRJ981402 SHN981402 RXR981402 RNV981402 RDZ981402 QUD981402 QKH981402 QAL981402 PQP981402 PGT981402 OWX981402 ONB981402 ODF981402 NTJ981402 NJN981402 MZR981402 MPV981402 MFZ981402 LWD981402 LMH981402 LCL981402 KSP981402 KIT981402 JYX981402 JPB981402 JFF981402 IVJ981402 ILN981402 IBR981402 HRV981402 HHZ981402 GYD981402 GOH981402 GEL981402 FUP981402 FKT981402 FAX981402 ERB981402 EHF981402 DXJ981402 DNN981402 DDR981402 CTV981402 CJZ981402 CAD981402 BQH981402 BGL981402 AWP981402 AMT981402 ACX981402 TB981402 JF981402 J981402 WVR915866 WLV915866 WBZ915866 VSD915866 VIH915866 UYL915866 UOP915866 UET915866 TUX915866 TLB915866 TBF915866 SRJ915866 SHN915866 RXR915866 RNV915866 RDZ915866 QUD915866 QKH915866 QAL915866 PQP915866 PGT915866 OWX915866 ONB915866 ODF915866 NTJ915866 NJN915866 MZR915866 MPV915866 MFZ915866 LWD915866 LMH915866 LCL915866 KSP915866 KIT915866 JYX915866 JPB915866 JFF915866 IVJ915866 ILN915866 IBR915866 HRV915866 HHZ915866 GYD915866 GOH915866 GEL915866 FUP915866 FKT915866 FAX915866 ERB915866 EHF915866 DXJ915866 DNN915866 DDR915866 CTV915866 CJZ915866 CAD915866 BQH915866 BGL915866 AWP915866 AMT915866 ACX915866 TB915866 JF915866 J915866 WVR850330 WLV850330 WBZ850330 VSD850330 VIH850330 UYL850330 UOP850330 UET850330 TUX850330 TLB850330 TBF850330 SRJ850330 SHN850330 RXR850330 RNV850330 RDZ850330 QUD850330 QKH850330 QAL850330 PQP850330 PGT850330 OWX850330 ONB850330 ODF850330 NTJ850330 NJN850330 MZR850330 MPV850330 MFZ850330 LWD850330 LMH850330 LCL850330 KSP850330 KIT850330 JYX850330 JPB850330 JFF850330 IVJ850330 ILN850330 IBR850330 HRV850330 HHZ850330 GYD850330 GOH850330 GEL850330 FUP850330 FKT850330 FAX850330 ERB850330 EHF850330 DXJ850330 DNN850330 DDR850330 CTV850330 CJZ850330 CAD850330 BQH850330 BGL850330 AWP850330 AMT850330 ACX850330 TB850330 JF850330 J850330 WVR784794 WLV784794 WBZ784794 VSD784794 VIH784794 UYL784794 UOP784794 UET784794 TUX784794 TLB784794 TBF784794 SRJ784794 SHN784794 RXR784794 RNV784794 RDZ784794 QUD784794 QKH784794 QAL784794 PQP784794 PGT784794 OWX784794 ONB784794 ODF784794 NTJ784794 NJN784794 MZR784794 MPV784794 MFZ784794 LWD784794 LMH784794 LCL784794 KSP784794 KIT784794 JYX784794 JPB784794 JFF784794 IVJ784794 ILN784794 IBR784794 HRV784794 HHZ784794 GYD784794 GOH784794 GEL784794 FUP784794 FKT784794 FAX784794 ERB784794 EHF784794 DXJ784794 DNN784794 DDR784794 CTV784794 CJZ784794 CAD784794 BQH784794 BGL784794 AWP784794 AMT784794 ACX784794 TB784794 JF784794 J784794 WVR719258 WLV719258 WBZ719258 VSD719258 VIH719258 UYL719258 UOP719258 UET719258 TUX719258 TLB719258 TBF719258 SRJ719258 SHN719258 RXR719258 RNV719258 RDZ719258 QUD719258 QKH719258 QAL719258 PQP719258 PGT719258 OWX719258 ONB719258 ODF719258 NTJ719258 NJN719258 MZR719258 MPV719258 MFZ719258 LWD719258 LMH719258 LCL719258 KSP719258 KIT719258 JYX719258 JPB719258 JFF719258 IVJ719258 ILN719258 IBR719258 HRV719258 HHZ719258 GYD719258 GOH719258 GEL719258 FUP719258 FKT719258 FAX719258 ERB719258 EHF719258 DXJ719258 DNN719258 DDR719258 CTV719258 CJZ719258 CAD719258 BQH719258 BGL719258 AWP719258 AMT719258 ACX719258 TB719258 JF719258 J719258 WVR653722 WLV653722 WBZ653722 VSD653722 VIH653722 UYL653722 UOP653722 UET653722 TUX653722 TLB653722 TBF653722 SRJ653722 SHN653722 RXR653722 RNV653722 RDZ653722 QUD653722 QKH653722 QAL653722 PQP653722 PGT653722 OWX653722 ONB653722 ODF653722 NTJ653722 NJN653722 MZR653722 MPV653722 MFZ653722 LWD653722 LMH653722 LCL653722 KSP653722 KIT653722 JYX653722 JPB653722 JFF653722 IVJ653722 ILN653722 IBR653722 HRV653722 HHZ653722 GYD653722 GOH653722 GEL653722 FUP653722 FKT653722 FAX653722 ERB653722 EHF653722 DXJ653722 DNN653722 DDR653722 CTV653722 CJZ653722 CAD653722 BQH653722 BGL653722 AWP653722 AMT653722 ACX653722 TB653722 JF653722 J653722 WVR588186 WLV588186 WBZ588186 VSD588186 VIH588186 UYL588186 UOP588186 UET588186 TUX588186 TLB588186 TBF588186 SRJ588186 SHN588186 RXR588186 RNV588186 RDZ588186 QUD588186 QKH588186 QAL588186 PQP588186 PGT588186 OWX588186 ONB588186 ODF588186 NTJ588186 NJN588186 MZR588186 MPV588186 MFZ588186 LWD588186 LMH588186 LCL588186 KSP588186 KIT588186 JYX588186 JPB588186 JFF588186 IVJ588186 ILN588186 IBR588186 HRV588186 HHZ588186 GYD588186 GOH588186 GEL588186 FUP588186 FKT588186 FAX588186 ERB588186 EHF588186 DXJ588186 DNN588186 DDR588186 CTV588186 CJZ588186 CAD588186 BQH588186 BGL588186 AWP588186 AMT588186 ACX588186 TB588186 JF588186 J588186 WVR522650 WLV522650 WBZ522650 VSD522650 VIH522650 UYL522650 UOP522650 UET522650 TUX522650 TLB522650 TBF522650 SRJ522650 SHN522650 RXR522650 RNV522650 RDZ522650 QUD522650 QKH522650 QAL522650 PQP522650 PGT522650 OWX522650 ONB522650 ODF522650 NTJ522650 NJN522650 MZR522650 MPV522650 MFZ522650 LWD522650 LMH522650 LCL522650 KSP522650 KIT522650 JYX522650 JPB522650 JFF522650 IVJ522650 ILN522650 IBR522650 HRV522650 HHZ522650 GYD522650 GOH522650 GEL522650 FUP522650 FKT522650 FAX522650 ERB522650 EHF522650 DXJ522650 DNN522650 DDR522650 CTV522650 CJZ522650 CAD522650 BQH522650 BGL522650 AWP522650 AMT522650 ACX522650 TB522650 JF522650 J522650 WVR457114 WLV457114 WBZ457114 VSD457114 VIH457114 UYL457114 UOP457114 UET457114 TUX457114 TLB457114 TBF457114 SRJ457114 SHN457114 RXR457114 RNV457114 RDZ457114 QUD457114 QKH457114 QAL457114 PQP457114 PGT457114 OWX457114 ONB457114 ODF457114 NTJ457114 NJN457114 MZR457114 MPV457114 MFZ457114 LWD457114 LMH457114 LCL457114 KSP457114 KIT457114 JYX457114 JPB457114 JFF457114 IVJ457114 ILN457114 IBR457114 HRV457114 HHZ457114 GYD457114 GOH457114 GEL457114 FUP457114 FKT457114 FAX457114 ERB457114 EHF457114 DXJ457114 DNN457114 DDR457114 CTV457114 CJZ457114 CAD457114 BQH457114 BGL457114 AWP457114 AMT457114 ACX457114 TB457114 JF457114 J457114 WVR391578 WLV391578 WBZ391578 VSD391578 VIH391578 UYL391578 UOP391578 UET391578 TUX391578 TLB391578 TBF391578 SRJ391578 SHN391578 RXR391578 RNV391578 RDZ391578 QUD391578 QKH391578 QAL391578 PQP391578 PGT391578 OWX391578 ONB391578 ODF391578 NTJ391578 NJN391578 MZR391578 MPV391578 MFZ391578 LWD391578 LMH391578 LCL391578 KSP391578 KIT391578 JYX391578 JPB391578 JFF391578 IVJ391578 ILN391578 IBR391578 HRV391578 HHZ391578 GYD391578 GOH391578 GEL391578 FUP391578 FKT391578 FAX391578 ERB391578 EHF391578 DXJ391578 DNN391578 DDR391578 CTV391578 CJZ391578 CAD391578 BQH391578 BGL391578 AWP391578 AMT391578 ACX391578 TB391578 JF391578 J391578 WVR326042 WLV326042 WBZ326042 VSD326042 VIH326042 UYL326042 UOP326042 UET326042 TUX326042 TLB326042 TBF326042 SRJ326042 SHN326042 RXR326042 RNV326042 RDZ326042 QUD326042 QKH326042 QAL326042 PQP326042 PGT326042 OWX326042 ONB326042 ODF326042 NTJ326042 NJN326042 MZR326042 MPV326042 MFZ326042 LWD326042 LMH326042 LCL326042 KSP326042 KIT326042 JYX326042 JPB326042 JFF326042 IVJ326042 ILN326042 IBR326042 HRV326042 HHZ326042 GYD326042 GOH326042 GEL326042 FUP326042 FKT326042 FAX326042 ERB326042 EHF326042 DXJ326042 DNN326042 DDR326042 CTV326042 CJZ326042 CAD326042 BQH326042 BGL326042 AWP326042 AMT326042 ACX326042 TB326042 JF326042 J326042 WVR260506 WLV260506 WBZ260506 VSD260506 VIH260506 UYL260506 UOP260506 UET260506 TUX260506 TLB260506 TBF260506 SRJ260506 SHN260506 RXR260506 RNV260506 RDZ260506 QUD260506 QKH260506 QAL260506 PQP260506 PGT260506 OWX260506 ONB260506 ODF260506 NTJ260506 NJN260506 MZR260506 MPV260506 MFZ260506 LWD260506 LMH260506 LCL260506 KSP260506 KIT260506 JYX260506 JPB260506 JFF260506 IVJ260506 ILN260506 IBR260506 HRV260506 HHZ260506 GYD260506 GOH260506 GEL260506 FUP260506 FKT260506 FAX260506 ERB260506 EHF260506 DXJ260506 DNN260506 DDR260506 CTV260506 CJZ260506 CAD260506 BQH260506 BGL260506 AWP260506 AMT260506 ACX260506 TB260506 JF260506 J260506 WVR194970 WLV194970 WBZ194970 VSD194970 VIH194970 UYL194970 UOP194970 UET194970 TUX194970 TLB194970 TBF194970 SRJ194970 SHN194970 RXR194970 RNV194970 RDZ194970 QUD194970 QKH194970 QAL194970 PQP194970 PGT194970 OWX194970 ONB194970 ODF194970 NTJ194970 NJN194970 MZR194970 MPV194970 MFZ194970 LWD194970 LMH194970 LCL194970 KSP194970 KIT194970 JYX194970 JPB194970 JFF194970 IVJ194970 ILN194970 IBR194970 HRV194970 HHZ194970 GYD194970 GOH194970 GEL194970 FUP194970 FKT194970 FAX194970 ERB194970 EHF194970 DXJ194970 DNN194970 DDR194970 CTV194970 CJZ194970 CAD194970 BQH194970 BGL194970 AWP194970 AMT194970 ACX194970 TB194970 JF194970 J194970 WVR129434 WLV129434 WBZ129434 VSD129434 VIH129434 UYL129434 UOP129434 UET129434 TUX129434 TLB129434 TBF129434 SRJ129434 SHN129434 RXR129434 RNV129434 RDZ129434 QUD129434 QKH129434 QAL129434 PQP129434 PGT129434 OWX129434 ONB129434 ODF129434 NTJ129434 NJN129434 MZR129434 MPV129434 MFZ129434 LWD129434 LMH129434 LCL129434 KSP129434 KIT129434 JYX129434 JPB129434 JFF129434 IVJ129434 ILN129434 IBR129434 HRV129434 HHZ129434 GYD129434 GOH129434 GEL129434 FUP129434 FKT129434 FAX129434 ERB129434 EHF129434 DXJ129434 DNN129434 DDR129434 CTV129434 CJZ129434 CAD129434 BQH129434 BGL129434 AWP129434 AMT129434 ACX129434 TB129434 JF129434 J129434 WVR63898 WLV63898 WBZ63898 VSD63898 VIH63898 UYL63898 UOP63898 UET63898 TUX63898 TLB63898 TBF63898 SRJ63898 SHN63898 RXR63898 RNV63898 RDZ63898 QUD63898 QKH63898 QAL63898 PQP63898 PGT63898 OWX63898 ONB63898 ODF63898 NTJ63898 NJN63898 MZR63898 MPV63898 MFZ63898 LWD63898 LMH63898 LCL63898 KSP63898 KIT63898 JYX63898 JPB63898 JFF63898 IVJ63898 ILN63898 IBR63898 HRV63898 HHZ63898 GYD63898 GOH63898 GEL63898 FUP63898 FKT63898 FAX63898 ERB63898 EHF63898 DXJ63898 DNN63898 DDR63898 CTV63898 CJZ63898 CAD63898 BQH63898 BGL63898 AWP63898 AMT63898 ACX63898 TB63898 JF63898 J63898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xr:uid="{00000000-0002-0000-0400-00000A000000}">
      <formula1>$C$146:$C$149</formula1>
    </dataValidation>
    <dataValidation type="list" allowBlank="1" showInputMessage="1" showErrorMessage="1" sqref="W20:Y20 WWE981394:WWG981394 WMI981394:WMK981394 WCM981394:WCO981394 VSQ981394:VSS981394 VIU981394:VIW981394 UYY981394:UZA981394 UPC981394:UPE981394 UFG981394:UFI981394 TVK981394:TVM981394 TLO981394:TLQ981394 TBS981394:TBU981394 SRW981394:SRY981394 SIA981394:SIC981394 RYE981394:RYG981394 ROI981394:ROK981394 REM981394:REO981394 QUQ981394:QUS981394 QKU981394:QKW981394 QAY981394:QBA981394 PRC981394:PRE981394 PHG981394:PHI981394 OXK981394:OXM981394 ONO981394:ONQ981394 ODS981394:ODU981394 NTW981394:NTY981394 NKA981394:NKC981394 NAE981394:NAG981394 MQI981394:MQK981394 MGM981394:MGO981394 LWQ981394:LWS981394 LMU981394:LMW981394 LCY981394:LDA981394 KTC981394:KTE981394 KJG981394:KJI981394 JZK981394:JZM981394 JPO981394:JPQ981394 JFS981394:JFU981394 IVW981394:IVY981394 IMA981394:IMC981394 ICE981394:ICG981394 HSI981394:HSK981394 HIM981394:HIO981394 GYQ981394:GYS981394 GOU981394:GOW981394 GEY981394:GFA981394 FVC981394:FVE981394 FLG981394:FLI981394 FBK981394:FBM981394 ERO981394:ERQ981394 EHS981394:EHU981394 DXW981394:DXY981394 DOA981394:DOC981394 DEE981394:DEG981394 CUI981394:CUK981394 CKM981394:CKO981394 CAQ981394:CAS981394 BQU981394:BQW981394 BGY981394:BHA981394 AXC981394:AXE981394 ANG981394:ANI981394 ADK981394:ADM981394 TO981394:TQ981394 JS981394:JU981394 W981394:Y981394 WWE915858:WWG915858 WMI915858:WMK915858 WCM915858:WCO915858 VSQ915858:VSS915858 VIU915858:VIW915858 UYY915858:UZA915858 UPC915858:UPE915858 UFG915858:UFI915858 TVK915858:TVM915858 TLO915858:TLQ915858 TBS915858:TBU915858 SRW915858:SRY915858 SIA915858:SIC915858 RYE915858:RYG915858 ROI915858:ROK915858 REM915858:REO915858 QUQ915858:QUS915858 QKU915858:QKW915858 QAY915858:QBA915858 PRC915858:PRE915858 PHG915858:PHI915858 OXK915858:OXM915858 ONO915858:ONQ915858 ODS915858:ODU915858 NTW915858:NTY915858 NKA915858:NKC915858 NAE915858:NAG915858 MQI915858:MQK915858 MGM915858:MGO915858 LWQ915858:LWS915858 LMU915858:LMW915858 LCY915858:LDA915858 KTC915858:KTE915858 KJG915858:KJI915858 JZK915858:JZM915858 JPO915858:JPQ915858 JFS915858:JFU915858 IVW915858:IVY915858 IMA915858:IMC915858 ICE915858:ICG915858 HSI915858:HSK915858 HIM915858:HIO915858 GYQ915858:GYS915858 GOU915858:GOW915858 GEY915858:GFA915858 FVC915858:FVE915858 FLG915858:FLI915858 FBK915858:FBM915858 ERO915858:ERQ915858 EHS915858:EHU915858 DXW915858:DXY915858 DOA915858:DOC915858 DEE915858:DEG915858 CUI915858:CUK915858 CKM915858:CKO915858 CAQ915858:CAS915858 BQU915858:BQW915858 BGY915858:BHA915858 AXC915858:AXE915858 ANG915858:ANI915858 ADK915858:ADM915858 TO915858:TQ915858 JS915858:JU915858 W915858:Y915858 WWE850322:WWG850322 WMI850322:WMK850322 WCM850322:WCO850322 VSQ850322:VSS850322 VIU850322:VIW850322 UYY850322:UZA850322 UPC850322:UPE850322 UFG850322:UFI850322 TVK850322:TVM850322 TLO850322:TLQ850322 TBS850322:TBU850322 SRW850322:SRY850322 SIA850322:SIC850322 RYE850322:RYG850322 ROI850322:ROK850322 REM850322:REO850322 QUQ850322:QUS850322 QKU850322:QKW850322 QAY850322:QBA850322 PRC850322:PRE850322 PHG850322:PHI850322 OXK850322:OXM850322 ONO850322:ONQ850322 ODS850322:ODU850322 NTW850322:NTY850322 NKA850322:NKC850322 NAE850322:NAG850322 MQI850322:MQK850322 MGM850322:MGO850322 LWQ850322:LWS850322 LMU850322:LMW850322 LCY850322:LDA850322 KTC850322:KTE850322 KJG850322:KJI850322 JZK850322:JZM850322 JPO850322:JPQ850322 JFS850322:JFU850322 IVW850322:IVY850322 IMA850322:IMC850322 ICE850322:ICG850322 HSI850322:HSK850322 HIM850322:HIO850322 GYQ850322:GYS850322 GOU850322:GOW850322 GEY850322:GFA850322 FVC850322:FVE850322 FLG850322:FLI850322 FBK850322:FBM850322 ERO850322:ERQ850322 EHS850322:EHU850322 DXW850322:DXY850322 DOA850322:DOC850322 DEE850322:DEG850322 CUI850322:CUK850322 CKM850322:CKO850322 CAQ850322:CAS850322 BQU850322:BQW850322 BGY850322:BHA850322 AXC850322:AXE850322 ANG850322:ANI850322 ADK850322:ADM850322 TO850322:TQ850322 JS850322:JU850322 W850322:Y850322 WWE784786:WWG784786 WMI784786:WMK784786 WCM784786:WCO784786 VSQ784786:VSS784786 VIU784786:VIW784786 UYY784786:UZA784786 UPC784786:UPE784786 UFG784786:UFI784786 TVK784786:TVM784786 TLO784786:TLQ784786 TBS784786:TBU784786 SRW784786:SRY784786 SIA784786:SIC784786 RYE784786:RYG784786 ROI784786:ROK784786 REM784786:REO784786 QUQ784786:QUS784786 QKU784786:QKW784786 QAY784786:QBA784786 PRC784786:PRE784786 PHG784786:PHI784786 OXK784786:OXM784786 ONO784786:ONQ784786 ODS784786:ODU784786 NTW784786:NTY784786 NKA784786:NKC784786 NAE784786:NAG784786 MQI784786:MQK784786 MGM784786:MGO784786 LWQ784786:LWS784786 LMU784786:LMW784786 LCY784786:LDA784786 KTC784786:KTE784786 KJG784786:KJI784786 JZK784786:JZM784786 JPO784786:JPQ784786 JFS784786:JFU784786 IVW784786:IVY784786 IMA784786:IMC784786 ICE784786:ICG784786 HSI784786:HSK784786 HIM784786:HIO784786 GYQ784786:GYS784786 GOU784786:GOW784786 GEY784786:GFA784786 FVC784786:FVE784786 FLG784786:FLI784786 FBK784786:FBM784786 ERO784786:ERQ784786 EHS784786:EHU784786 DXW784786:DXY784786 DOA784786:DOC784786 DEE784786:DEG784786 CUI784786:CUK784786 CKM784786:CKO784786 CAQ784786:CAS784786 BQU784786:BQW784786 BGY784786:BHA784786 AXC784786:AXE784786 ANG784786:ANI784786 ADK784786:ADM784786 TO784786:TQ784786 JS784786:JU784786 W784786:Y784786 WWE719250:WWG719250 WMI719250:WMK719250 WCM719250:WCO719250 VSQ719250:VSS719250 VIU719250:VIW719250 UYY719250:UZA719250 UPC719250:UPE719250 UFG719250:UFI719250 TVK719250:TVM719250 TLO719250:TLQ719250 TBS719250:TBU719250 SRW719250:SRY719250 SIA719250:SIC719250 RYE719250:RYG719250 ROI719250:ROK719250 REM719250:REO719250 QUQ719250:QUS719250 QKU719250:QKW719250 QAY719250:QBA719250 PRC719250:PRE719250 PHG719250:PHI719250 OXK719250:OXM719250 ONO719250:ONQ719250 ODS719250:ODU719250 NTW719250:NTY719250 NKA719250:NKC719250 NAE719250:NAG719250 MQI719250:MQK719250 MGM719250:MGO719250 LWQ719250:LWS719250 LMU719250:LMW719250 LCY719250:LDA719250 KTC719250:KTE719250 KJG719250:KJI719250 JZK719250:JZM719250 JPO719250:JPQ719250 JFS719250:JFU719250 IVW719250:IVY719250 IMA719250:IMC719250 ICE719250:ICG719250 HSI719250:HSK719250 HIM719250:HIO719250 GYQ719250:GYS719250 GOU719250:GOW719250 GEY719250:GFA719250 FVC719250:FVE719250 FLG719250:FLI719250 FBK719250:FBM719250 ERO719250:ERQ719250 EHS719250:EHU719250 DXW719250:DXY719250 DOA719250:DOC719250 DEE719250:DEG719250 CUI719250:CUK719250 CKM719250:CKO719250 CAQ719250:CAS719250 BQU719250:BQW719250 BGY719250:BHA719250 AXC719250:AXE719250 ANG719250:ANI719250 ADK719250:ADM719250 TO719250:TQ719250 JS719250:JU719250 W719250:Y719250 WWE653714:WWG653714 WMI653714:WMK653714 WCM653714:WCO653714 VSQ653714:VSS653714 VIU653714:VIW653714 UYY653714:UZA653714 UPC653714:UPE653714 UFG653714:UFI653714 TVK653714:TVM653714 TLO653714:TLQ653714 TBS653714:TBU653714 SRW653714:SRY653714 SIA653714:SIC653714 RYE653714:RYG653714 ROI653714:ROK653714 REM653714:REO653714 QUQ653714:QUS653714 QKU653714:QKW653714 QAY653714:QBA653714 PRC653714:PRE653714 PHG653714:PHI653714 OXK653714:OXM653714 ONO653714:ONQ653714 ODS653714:ODU653714 NTW653714:NTY653714 NKA653714:NKC653714 NAE653714:NAG653714 MQI653714:MQK653714 MGM653714:MGO653714 LWQ653714:LWS653714 LMU653714:LMW653714 LCY653714:LDA653714 KTC653714:KTE653714 KJG653714:KJI653714 JZK653714:JZM653714 JPO653714:JPQ653714 JFS653714:JFU653714 IVW653714:IVY653714 IMA653714:IMC653714 ICE653714:ICG653714 HSI653714:HSK653714 HIM653714:HIO653714 GYQ653714:GYS653714 GOU653714:GOW653714 GEY653714:GFA653714 FVC653714:FVE653714 FLG653714:FLI653714 FBK653714:FBM653714 ERO653714:ERQ653714 EHS653714:EHU653714 DXW653714:DXY653714 DOA653714:DOC653714 DEE653714:DEG653714 CUI653714:CUK653714 CKM653714:CKO653714 CAQ653714:CAS653714 BQU653714:BQW653714 BGY653714:BHA653714 AXC653714:AXE653714 ANG653714:ANI653714 ADK653714:ADM653714 TO653714:TQ653714 JS653714:JU653714 W653714:Y653714 WWE588178:WWG588178 WMI588178:WMK588178 WCM588178:WCO588178 VSQ588178:VSS588178 VIU588178:VIW588178 UYY588178:UZA588178 UPC588178:UPE588178 UFG588178:UFI588178 TVK588178:TVM588178 TLO588178:TLQ588178 TBS588178:TBU588178 SRW588178:SRY588178 SIA588178:SIC588178 RYE588178:RYG588178 ROI588178:ROK588178 REM588178:REO588178 QUQ588178:QUS588178 QKU588178:QKW588178 QAY588178:QBA588178 PRC588178:PRE588178 PHG588178:PHI588178 OXK588178:OXM588178 ONO588178:ONQ588178 ODS588178:ODU588178 NTW588178:NTY588178 NKA588178:NKC588178 NAE588178:NAG588178 MQI588178:MQK588178 MGM588178:MGO588178 LWQ588178:LWS588178 LMU588178:LMW588178 LCY588178:LDA588178 KTC588178:KTE588178 KJG588178:KJI588178 JZK588178:JZM588178 JPO588178:JPQ588178 JFS588178:JFU588178 IVW588178:IVY588178 IMA588178:IMC588178 ICE588178:ICG588178 HSI588178:HSK588178 HIM588178:HIO588178 GYQ588178:GYS588178 GOU588178:GOW588178 GEY588178:GFA588178 FVC588178:FVE588178 FLG588178:FLI588178 FBK588178:FBM588178 ERO588178:ERQ588178 EHS588178:EHU588178 DXW588178:DXY588178 DOA588178:DOC588178 DEE588178:DEG588178 CUI588178:CUK588178 CKM588178:CKO588178 CAQ588178:CAS588178 BQU588178:BQW588178 BGY588178:BHA588178 AXC588178:AXE588178 ANG588178:ANI588178 ADK588178:ADM588178 TO588178:TQ588178 JS588178:JU588178 W588178:Y588178 WWE522642:WWG522642 WMI522642:WMK522642 WCM522642:WCO522642 VSQ522642:VSS522642 VIU522642:VIW522642 UYY522642:UZA522642 UPC522642:UPE522642 UFG522642:UFI522642 TVK522642:TVM522642 TLO522642:TLQ522642 TBS522642:TBU522642 SRW522642:SRY522642 SIA522642:SIC522642 RYE522642:RYG522642 ROI522642:ROK522642 REM522642:REO522642 QUQ522642:QUS522642 QKU522642:QKW522642 QAY522642:QBA522642 PRC522642:PRE522642 PHG522642:PHI522642 OXK522642:OXM522642 ONO522642:ONQ522642 ODS522642:ODU522642 NTW522642:NTY522642 NKA522642:NKC522642 NAE522642:NAG522642 MQI522642:MQK522642 MGM522642:MGO522642 LWQ522642:LWS522642 LMU522642:LMW522642 LCY522642:LDA522642 KTC522642:KTE522642 KJG522642:KJI522642 JZK522642:JZM522642 JPO522642:JPQ522642 JFS522642:JFU522642 IVW522642:IVY522642 IMA522642:IMC522642 ICE522642:ICG522642 HSI522642:HSK522642 HIM522642:HIO522642 GYQ522642:GYS522642 GOU522642:GOW522642 GEY522642:GFA522642 FVC522642:FVE522642 FLG522642:FLI522642 FBK522642:FBM522642 ERO522642:ERQ522642 EHS522642:EHU522642 DXW522642:DXY522642 DOA522642:DOC522642 DEE522642:DEG522642 CUI522642:CUK522642 CKM522642:CKO522642 CAQ522642:CAS522642 BQU522642:BQW522642 BGY522642:BHA522642 AXC522642:AXE522642 ANG522642:ANI522642 ADK522642:ADM522642 TO522642:TQ522642 JS522642:JU522642 W522642:Y522642 WWE457106:WWG457106 WMI457106:WMK457106 WCM457106:WCO457106 VSQ457106:VSS457106 VIU457106:VIW457106 UYY457106:UZA457106 UPC457106:UPE457106 UFG457106:UFI457106 TVK457106:TVM457106 TLO457106:TLQ457106 TBS457106:TBU457106 SRW457106:SRY457106 SIA457106:SIC457106 RYE457106:RYG457106 ROI457106:ROK457106 REM457106:REO457106 QUQ457106:QUS457106 QKU457106:QKW457106 QAY457106:QBA457106 PRC457106:PRE457106 PHG457106:PHI457106 OXK457106:OXM457106 ONO457106:ONQ457106 ODS457106:ODU457106 NTW457106:NTY457106 NKA457106:NKC457106 NAE457106:NAG457106 MQI457106:MQK457106 MGM457106:MGO457106 LWQ457106:LWS457106 LMU457106:LMW457106 LCY457106:LDA457106 KTC457106:KTE457106 KJG457106:KJI457106 JZK457106:JZM457106 JPO457106:JPQ457106 JFS457106:JFU457106 IVW457106:IVY457106 IMA457106:IMC457106 ICE457106:ICG457106 HSI457106:HSK457106 HIM457106:HIO457106 GYQ457106:GYS457106 GOU457106:GOW457106 GEY457106:GFA457106 FVC457106:FVE457106 FLG457106:FLI457106 FBK457106:FBM457106 ERO457106:ERQ457106 EHS457106:EHU457106 DXW457106:DXY457106 DOA457106:DOC457106 DEE457106:DEG457106 CUI457106:CUK457106 CKM457106:CKO457106 CAQ457106:CAS457106 BQU457106:BQW457106 BGY457106:BHA457106 AXC457106:AXE457106 ANG457106:ANI457106 ADK457106:ADM457106 TO457106:TQ457106 JS457106:JU457106 W457106:Y457106 WWE391570:WWG391570 WMI391570:WMK391570 WCM391570:WCO391570 VSQ391570:VSS391570 VIU391570:VIW391570 UYY391570:UZA391570 UPC391570:UPE391570 UFG391570:UFI391570 TVK391570:TVM391570 TLO391570:TLQ391570 TBS391570:TBU391570 SRW391570:SRY391570 SIA391570:SIC391570 RYE391570:RYG391570 ROI391570:ROK391570 REM391570:REO391570 QUQ391570:QUS391570 QKU391570:QKW391570 QAY391570:QBA391570 PRC391570:PRE391570 PHG391570:PHI391570 OXK391570:OXM391570 ONO391570:ONQ391570 ODS391570:ODU391570 NTW391570:NTY391570 NKA391570:NKC391570 NAE391570:NAG391570 MQI391570:MQK391570 MGM391570:MGO391570 LWQ391570:LWS391570 LMU391570:LMW391570 LCY391570:LDA391570 KTC391570:KTE391570 KJG391570:KJI391570 JZK391570:JZM391570 JPO391570:JPQ391570 JFS391570:JFU391570 IVW391570:IVY391570 IMA391570:IMC391570 ICE391570:ICG391570 HSI391570:HSK391570 HIM391570:HIO391570 GYQ391570:GYS391570 GOU391570:GOW391570 GEY391570:GFA391570 FVC391570:FVE391570 FLG391570:FLI391570 FBK391570:FBM391570 ERO391570:ERQ391570 EHS391570:EHU391570 DXW391570:DXY391570 DOA391570:DOC391570 DEE391570:DEG391570 CUI391570:CUK391570 CKM391570:CKO391570 CAQ391570:CAS391570 BQU391570:BQW391570 BGY391570:BHA391570 AXC391570:AXE391570 ANG391570:ANI391570 ADK391570:ADM391570 TO391570:TQ391570 JS391570:JU391570 W391570:Y391570 WWE326034:WWG326034 WMI326034:WMK326034 WCM326034:WCO326034 VSQ326034:VSS326034 VIU326034:VIW326034 UYY326034:UZA326034 UPC326034:UPE326034 UFG326034:UFI326034 TVK326034:TVM326034 TLO326034:TLQ326034 TBS326034:TBU326034 SRW326034:SRY326034 SIA326034:SIC326034 RYE326034:RYG326034 ROI326034:ROK326034 REM326034:REO326034 QUQ326034:QUS326034 QKU326034:QKW326034 QAY326034:QBA326034 PRC326034:PRE326034 PHG326034:PHI326034 OXK326034:OXM326034 ONO326034:ONQ326034 ODS326034:ODU326034 NTW326034:NTY326034 NKA326034:NKC326034 NAE326034:NAG326034 MQI326034:MQK326034 MGM326034:MGO326034 LWQ326034:LWS326034 LMU326034:LMW326034 LCY326034:LDA326034 KTC326034:KTE326034 KJG326034:KJI326034 JZK326034:JZM326034 JPO326034:JPQ326034 JFS326034:JFU326034 IVW326034:IVY326034 IMA326034:IMC326034 ICE326034:ICG326034 HSI326034:HSK326034 HIM326034:HIO326034 GYQ326034:GYS326034 GOU326034:GOW326034 GEY326034:GFA326034 FVC326034:FVE326034 FLG326034:FLI326034 FBK326034:FBM326034 ERO326034:ERQ326034 EHS326034:EHU326034 DXW326034:DXY326034 DOA326034:DOC326034 DEE326034:DEG326034 CUI326034:CUK326034 CKM326034:CKO326034 CAQ326034:CAS326034 BQU326034:BQW326034 BGY326034:BHA326034 AXC326034:AXE326034 ANG326034:ANI326034 ADK326034:ADM326034 TO326034:TQ326034 JS326034:JU326034 W326034:Y326034 WWE260498:WWG260498 WMI260498:WMK260498 WCM260498:WCO260498 VSQ260498:VSS260498 VIU260498:VIW260498 UYY260498:UZA260498 UPC260498:UPE260498 UFG260498:UFI260498 TVK260498:TVM260498 TLO260498:TLQ260498 TBS260498:TBU260498 SRW260498:SRY260498 SIA260498:SIC260498 RYE260498:RYG260498 ROI260498:ROK260498 REM260498:REO260498 QUQ260498:QUS260498 QKU260498:QKW260498 QAY260498:QBA260498 PRC260498:PRE260498 PHG260498:PHI260498 OXK260498:OXM260498 ONO260498:ONQ260498 ODS260498:ODU260498 NTW260498:NTY260498 NKA260498:NKC260498 NAE260498:NAG260498 MQI260498:MQK260498 MGM260498:MGO260498 LWQ260498:LWS260498 LMU260498:LMW260498 LCY260498:LDA260498 KTC260498:KTE260498 KJG260498:KJI260498 JZK260498:JZM260498 JPO260498:JPQ260498 JFS260498:JFU260498 IVW260498:IVY260498 IMA260498:IMC260498 ICE260498:ICG260498 HSI260498:HSK260498 HIM260498:HIO260498 GYQ260498:GYS260498 GOU260498:GOW260498 GEY260498:GFA260498 FVC260498:FVE260498 FLG260498:FLI260498 FBK260498:FBM260498 ERO260498:ERQ260498 EHS260498:EHU260498 DXW260498:DXY260498 DOA260498:DOC260498 DEE260498:DEG260498 CUI260498:CUK260498 CKM260498:CKO260498 CAQ260498:CAS260498 BQU260498:BQW260498 BGY260498:BHA260498 AXC260498:AXE260498 ANG260498:ANI260498 ADK260498:ADM260498 TO260498:TQ260498 JS260498:JU260498 W260498:Y260498 WWE194962:WWG194962 WMI194962:WMK194962 WCM194962:WCO194962 VSQ194962:VSS194962 VIU194962:VIW194962 UYY194962:UZA194962 UPC194962:UPE194962 UFG194962:UFI194962 TVK194962:TVM194962 TLO194962:TLQ194962 TBS194962:TBU194962 SRW194962:SRY194962 SIA194962:SIC194962 RYE194962:RYG194962 ROI194962:ROK194962 REM194962:REO194962 QUQ194962:QUS194962 QKU194962:QKW194962 QAY194962:QBA194962 PRC194962:PRE194962 PHG194962:PHI194962 OXK194962:OXM194962 ONO194962:ONQ194962 ODS194962:ODU194962 NTW194962:NTY194962 NKA194962:NKC194962 NAE194962:NAG194962 MQI194962:MQK194962 MGM194962:MGO194962 LWQ194962:LWS194962 LMU194962:LMW194962 LCY194962:LDA194962 KTC194962:KTE194962 KJG194962:KJI194962 JZK194962:JZM194962 JPO194962:JPQ194962 JFS194962:JFU194962 IVW194962:IVY194962 IMA194962:IMC194962 ICE194962:ICG194962 HSI194962:HSK194962 HIM194962:HIO194962 GYQ194962:GYS194962 GOU194962:GOW194962 GEY194962:GFA194962 FVC194962:FVE194962 FLG194962:FLI194962 FBK194962:FBM194962 ERO194962:ERQ194962 EHS194962:EHU194962 DXW194962:DXY194962 DOA194962:DOC194962 DEE194962:DEG194962 CUI194962:CUK194962 CKM194962:CKO194962 CAQ194962:CAS194962 BQU194962:BQW194962 BGY194962:BHA194962 AXC194962:AXE194962 ANG194962:ANI194962 ADK194962:ADM194962 TO194962:TQ194962 JS194962:JU194962 W194962:Y194962 WWE129426:WWG129426 WMI129426:WMK129426 WCM129426:WCO129426 VSQ129426:VSS129426 VIU129426:VIW129426 UYY129426:UZA129426 UPC129426:UPE129426 UFG129426:UFI129426 TVK129426:TVM129426 TLO129426:TLQ129426 TBS129426:TBU129426 SRW129426:SRY129426 SIA129426:SIC129426 RYE129426:RYG129426 ROI129426:ROK129426 REM129426:REO129426 QUQ129426:QUS129426 QKU129426:QKW129426 QAY129426:QBA129426 PRC129426:PRE129426 PHG129426:PHI129426 OXK129426:OXM129426 ONO129426:ONQ129426 ODS129426:ODU129426 NTW129426:NTY129426 NKA129426:NKC129426 NAE129426:NAG129426 MQI129426:MQK129426 MGM129426:MGO129426 LWQ129426:LWS129426 LMU129426:LMW129426 LCY129426:LDA129426 KTC129426:KTE129426 KJG129426:KJI129426 JZK129426:JZM129426 JPO129426:JPQ129426 JFS129426:JFU129426 IVW129426:IVY129426 IMA129426:IMC129426 ICE129426:ICG129426 HSI129426:HSK129426 HIM129426:HIO129426 GYQ129426:GYS129426 GOU129426:GOW129426 GEY129426:GFA129426 FVC129426:FVE129426 FLG129426:FLI129426 FBK129426:FBM129426 ERO129426:ERQ129426 EHS129426:EHU129426 DXW129426:DXY129426 DOA129426:DOC129426 DEE129426:DEG129426 CUI129426:CUK129426 CKM129426:CKO129426 CAQ129426:CAS129426 BQU129426:BQW129426 BGY129426:BHA129426 AXC129426:AXE129426 ANG129426:ANI129426 ADK129426:ADM129426 TO129426:TQ129426 JS129426:JU129426 W129426:Y129426 WWE63890:WWG63890 WMI63890:WMK63890 WCM63890:WCO63890 VSQ63890:VSS63890 VIU63890:VIW63890 UYY63890:UZA63890 UPC63890:UPE63890 UFG63890:UFI63890 TVK63890:TVM63890 TLO63890:TLQ63890 TBS63890:TBU63890 SRW63890:SRY63890 SIA63890:SIC63890 RYE63890:RYG63890 ROI63890:ROK63890 REM63890:REO63890 QUQ63890:QUS63890 QKU63890:QKW63890 QAY63890:QBA63890 PRC63890:PRE63890 PHG63890:PHI63890 OXK63890:OXM63890 ONO63890:ONQ63890 ODS63890:ODU63890 NTW63890:NTY63890 NKA63890:NKC63890 NAE63890:NAG63890 MQI63890:MQK63890 MGM63890:MGO63890 LWQ63890:LWS63890 LMU63890:LMW63890 LCY63890:LDA63890 KTC63890:KTE63890 KJG63890:KJI63890 JZK63890:JZM63890 JPO63890:JPQ63890 JFS63890:JFU63890 IVW63890:IVY63890 IMA63890:IMC63890 ICE63890:ICG63890 HSI63890:HSK63890 HIM63890:HIO63890 GYQ63890:GYS63890 GOU63890:GOW63890 GEY63890:GFA63890 FVC63890:FVE63890 FLG63890:FLI63890 FBK63890:FBM63890 ERO63890:ERQ63890 EHS63890:EHU63890 DXW63890:DXY63890 DOA63890:DOC63890 DEE63890:DEG63890 CUI63890:CUK63890 CKM63890:CKO63890 CAQ63890:CAS63890 BQU63890:BQW63890 BGY63890:BHA63890 AXC63890:AXE63890 ANG63890:ANI63890 ADK63890:ADM63890 TO63890:TQ63890 JS63890:JU63890 W63890:Y63890 WWE20:WWG20 WMI20:WMK20 WCM20:WCO20 VSQ20:VSS20 VIU20:VIW20 UYY20:UZA20 UPC20:UPE20 UFG20:UFI20 TVK20:TVM20 TLO20:TLQ20 TBS20:TBU20 SRW20:SRY20 SIA20:SIC20 RYE20:RYG20 ROI20:ROK20 REM20:REO20 QUQ20:QUS20 QKU20:QKW20 QAY20:QBA20 PRC20:PRE20 PHG20:PHI20 OXK20:OXM20 ONO20:ONQ20 ODS20:ODU20 NTW20:NTY20 NKA20:NKC20 NAE20:NAG20 MQI20:MQK20 MGM20:MGO20 LWQ20:LWS20 LMU20:LMW20 LCY20:LDA20 KTC20:KTE20 KJG20:KJI20 JZK20:JZM20 JPO20:JPQ20 JFS20:JFU20 IVW20:IVY20 IMA20:IMC20 ICE20:ICG20 HSI20:HSK20 HIM20:HIO20 GYQ20:GYS20 GOU20:GOW20 GEY20:GFA20 FVC20:FVE20 FLG20:FLI20 FBK20:FBM20 ERO20:ERQ20 EHS20:EHU20 DXW20:DXY20 DOA20:DOC20 DEE20:DEG20 CUI20:CUK20 CKM20:CKO20 CAQ20:CAS20 BQU20:BQW20 BGY20:BHA20 AXC20:AXE20 ANG20:ANI20 ADK20:ADM20 TO20:TQ20 JS20:JU20" xr:uid="{00000000-0002-0000-0400-00000B000000}">
      <formula1>$C$114:$C$120</formula1>
    </dataValidation>
    <dataValidation type="list" allowBlank="1" showInputMessage="1" showErrorMessage="1" sqref="L25:AA25 WVT981399:WWI981399 WLX981399:WMM981399 WCB981399:WCQ981399 VSF981399:VSU981399 VIJ981399:VIY981399 UYN981399:UZC981399 UOR981399:UPG981399 UEV981399:UFK981399 TUZ981399:TVO981399 TLD981399:TLS981399 TBH981399:TBW981399 SRL981399:SSA981399 SHP981399:SIE981399 RXT981399:RYI981399 RNX981399:ROM981399 REB981399:REQ981399 QUF981399:QUU981399 QKJ981399:QKY981399 QAN981399:QBC981399 PQR981399:PRG981399 PGV981399:PHK981399 OWZ981399:OXO981399 OND981399:ONS981399 ODH981399:ODW981399 NTL981399:NUA981399 NJP981399:NKE981399 MZT981399:NAI981399 MPX981399:MQM981399 MGB981399:MGQ981399 LWF981399:LWU981399 LMJ981399:LMY981399 LCN981399:LDC981399 KSR981399:KTG981399 KIV981399:KJK981399 JYZ981399:JZO981399 JPD981399:JPS981399 JFH981399:JFW981399 IVL981399:IWA981399 ILP981399:IME981399 IBT981399:ICI981399 HRX981399:HSM981399 HIB981399:HIQ981399 GYF981399:GYU981399 GOJ981399:GOY981399 GEN981399:GFC981399 FUR981399:FVG981399 FKV981399:FLK981399 FAZ981399:FBO981399 ERD981399:ERS981399 EHH981399:EHW981399 DXL981399:DYA981399 DNP981399:DOE981399 DDT981399:DEI981399 CTX981399:CUM981399 CKB981399:CKQ981399 CAF981399:CAU981399 BQJ981399:BQY981399 BGN981399:BHC981399 AWR981399:AXG981399 AMV981399:ANK981399 ACZ981399:ADO981399 TD981399:TS981399 JH981399:JW981399 WVT915863:WWI915863 WLX915863:WMM915863 WCB915863:WCQ915863 VSF915863:VSU915863 VIJ915863:VIY915863 UYN915863:UZC915863 UOR915863:UPG915863 UEV915863:UFK915863 TUZ915863:TVO915863 TLD915863:TLS915863 TBH915863:TBW915863 SRL915863:SSA915863 SHP915863:SIE915863 RXT915863:RYI915863 RNX915863:ROM915863 REB915863:REQ915863 QUF915863:QUU915863 QKJ915863:QKY915863 QAN915863:QBC915863 PQR915863:PRG915863 PGV915863:PHK915863 OWZ915863:OXO915863 OND915863:ONS915863 ODH915863:ODW915863 NTL915863:NUA915863 NJP915863:NKE915863 MZT915863:NAI915863 MPX915863:MQM915863 MGB915863:MGQ915863 LWF915863:LWU915863 LMJ915863:LMY915863 LCN915863:LDC915863 KSR915863:KTG915863 KIV915863:KJK915863 JYZ915863:JZO915863 JPD915863:JPS915863 JFH915863:JFW915863 IVL915863:IWA915863 ILP915863:IME915863 IBT915863:ICI915863 HRX915863:HSM915863 HIB915863:HIQ915863 GYF915863:GYU915863 GOJ915863:GOY915863 GEN915863:GFC915863 FUR915863:FVG915863 FKV915863:FLK915863 FAZ915863:FBO915863 ERD915863:ERS915863 EHH915863:EHW915863 DXL915863:DYA915863 DNP915863:DOE915863 DDT915863:DEI915863 CTX915863:CUM915863 CKB915863:CKQ915863 CAF915863:CAU915863 BQJ915863:BQY915863 BGN915863:BHC915863 AWR915863:AXG915863 AMV915863:ANK915863 ACZ915863:ADO915863 TD915863:TS915863 JH915863:JW915863 WVT850327:WWI850327 WLX850327:WMM850327 WCB850327:WCQ850327 VSF850327:VSU850327 VIJ850327:VIY850327 UYN850327:UZC850327 UOR850327:UPG850327 UEV850327:UFK850327 TUZ850327:TVO850327 TLD850327:TLS850327 TBH850327:TBW850327 SRL850327:SSA850327 SHP850327:SIE850327 RXT850327:RYI850327 RNX850327:ROM850327 REB850327:REQ850327 QUF850327:QUU850327 QKJ850327:QKY850327 QAN850327:QBC850327 PQR850327:PRG850327 PGV850327:PHK850327 OWZ850327:OXO850327 OND850327:ONS850327 ODH850327:ODW850327 NTL850327:NUA850327 NJP850327:NKE850327 MZT850327:NAI850327 MPX850327:MQM850327 MGB850327:MGQ850327 LWF850327:LWU850327 LMJ850327:LMY850327 LCN850327:LDC850327 KSR850327:KTG850327 KIV850327:KJK850327 JYZ850327:JZO850327 JPD850327:JPS850327 JFH850327:JFW850327 IVL850327:IWA850327 ILP850327:IME850327 IBT850327:ICI850327 HRX850327:HSM850327 HIB850327:HIQ850327 GYF850327:GYU850327 GOJ850327:GOY850327 GEN850327:GFC850327 FUR850327:FVG850327 FKV850327:FLK850327 FAZ850327:FBO850327 ERD850327:ERS850327 EHH850327:EHW850327 DXL850327:DYA850327 DNP850327:DOE850327 DDT850327:DEI850327 CTX850327:CUM850327 CKB850327:CKQ850327 CAF850327:CAU850327 BQJ850327:BQY850327 BGN850327:BHC850327 AWR850327:AXG850327 AMV850327:ANK850327 ACZ850327:ADO850327 TD850327:TS850327 JH850327:JW850327 WVT784791:WWI784791 WLX784791:WMM784791 WCB784791:WCQ784791 VSF784791:VSU784791 VIJ784791:VIY784791 UYN784791:UZC784791 UOR784791:UPG784791 UEV784791:UFK784791 TUZ784791:TVO784791 TLD784791:TLS784791 TBH784791:TBW784791 SRL784791:SSA784791 SHP784791:SIE784791 RXT784791:RYI784791 RNX784791:ROM784791 REB784791:REQ784791 QUF784791:QUU784791 QKJ784791:QKY784791 QAN784791:QBC784791 PQR784791:PRG784791 PGV784791:PHK784791 OWZ784791:OXO784791 OND784791:ONS784791 ODH784791:ODW784791 NTL784791:NUA784791 NJP784791:NKE784791 MZT784791:NAI784791 MPX784791:MQM784791 MGB784791:MGQ784791 LWF784791:LWU784791 LMJ784791:LMY784791 LCN784791:LDC784791 KSR784791:KTG784791 KIV784791:KJK784791 JYZ784791:JZO784791 JPD784791:JPS784791 JFH784791:JFW784791 IVL784791:IWA784791 ILP784791:IME784791 IBT784791:ICI784791 HRX784791:HSM784791 HIB784791:HIQ784791 GYF784791:GYU784791 GOJ784791:GOY784791 GEN784791:GFC784791 FUR784791:FVG784791 FKV784791:FLK784791 FAZ784791:FBO784791 ERD784791:ERS784791 EHH784791:EHW784791 DXL784791:DYA784791 DNP784791:DOE784791 DDT784791:DEI784791 CTX784791:CUM784791 CKB784791:CKQ784791 CAF784791:CAU784791 BQJ784791:BQY784791 BGN784791:BHC784791 AWR784791:AXG784791 AMV784791:ANK784791 ACZ784791:ADO784791 TD784791:TS784791 JH784791:JW784791 WVT719255:WWI719255 WLX719255:WMM719255 WCB719255:WCQ719255 VSF719255:VSU719255 VIJ719255:VIY719255 UYN719255:UZC719255 UOR719255:UPG719255 UEV719255:UFK719255 TUZ719255:TVO719255 TLD719255:TLS719255 TBH719255:TBW719255 SRL719255:SSA719255 SHP719255:SIE719255 RXT719255:RYI719255 RNX719255:ROM719255 REB719255:REQ719255 QUF719255:QUU719255 QKJ719255:QKY719255 QAN719255:QBC719255 PQR719255:PRG719255 PGV719255:PHK719255 OWZ719255:OXO719255 OND719255:ONS719255 ODH719255:ODW719255 NTL719255:NUA719255 NJP719255:NKE719255 MZT719255:NAI719255 MPX719255:MQM719255 MGB719255:MGQ719255 LWF719255:LWU719255 LMJ719255:LMY719255 LCN719255:LDC719255 KSR719255:KTG719255 KIV719255:KJK719255 JYZ719255:JZO719255 JPD719255:JPS719255 JFH719255:JFW719255 IVL719255:IWA719255 ILP719255:IME719255 IBT719255:ICI719255 HRX719255:HSM719255 HIB719255:HIQ719255 GYF719255:GYU719255 GOJ719255:GOY719255 GEN719255:GFC719255 FUR719255:FVG719255 FKV719255:FLK719255 FAZ719255:FBO719255 ERD719255:ERS719255 EHH719255:EHW719255 DXL719255:DYA719255 DNP719255:DOE719255 DDT719255:DEI719255 CTX719255:CUM719255 CKB719255:CKQ719255 CAF719255:CAU719255 BQJ719255:BQY719255 BGN719255:BHC719255 AWR719255:AXG719255 AMV719255:ANK719255 ACZ719255:ADO719255 TD719255:TS719255 JH719255:JW719255 WVT653719:WWI653719 WLX653719:WMM653719 WCB653719:WCQ653719 VSF653719:VSU653719 VIJ653719:VIY653719 UYN653719:UZC653719 UOR653719:UPG653719 UEV653719:UFK653719 TUZ653719:TVO653719 TLD653719:TLS653719 TBH653719:TBW653719 SRL653719:SSA653719 SHP653719:SIE653719 RXT653719:RYI653719 RNX653719:ROM653719 REB653719:REQ653719 QUF653719:QUU653719 QKJ653719:QKY653719 QAN653719:QBC653719 PQR653719:PRG653719 PGV653719:PHK653719 OWZ653719:OXO653719 OND653719:ONS653719 ODH653719:ODW653719 NTL653719:NUA653719 NJP653719:NKE653719 MZT653719:NAI653719 MPX653719:MQM653719 MGB653719:MGQ653719 LWF653719:LWU653719 LMJ653719:LMY653719 LCN653719:LDC653719 KSR653719:KTG653719 KIV653719:KJK653719 JYZ653719:JZO653719 JPD653719:JPS653719 JFH653719:JFW653719 IVL653719:IWA653719 ILP653719:IME653719 IBT653719:ICI653719 HRX653719:HSM653719 HIB653719:HIQ653719 GYF653719:GYU653719 GOJ653719:GOY653719 GEN653719:GFC653719 FUR653719:FVG653719 FKV653719:FLK653719 FAZ653719:FBO653719 ERD653719:ERS653719 EHH653719:EHW653719 DXL653719:DYA653719 DNP653719:DOE653719 DDT653719:DEI653719 CTX653719:CUM653719 CKB653719:CKQ653719 CAF653719:CAU653719 BQJ653719:BQY653719 BGN653719:BHC653719 AWR653719:AXG653719 AMV653719:ANK653719 ACZ653719:ADO653719 TD653719:TS653719 JH653719:JW653719 WVT588183:WWI588183 WLX588183:WMM588183 WCB588183:WCQ588183 VSF588183:VSU588183 VIJ588183:VIY588183 UYN588183:UZC588183 UOR588183:UPG588183 UEV588183:UFK588183 TUZ588183:TVO588183 TLD588183:TLS588183 TBH588183:TBW588183 SRL588183:SSA588183 SHP588183:SIE588183 RXT588183:RYI588183 RNX588183:ROM588183 REB588183:REQ588183 QUF588183:QUU588183 QKJ588183:QKY588183 QAN588183:QBC588183 PQR588183:PRG588183 PGV588183:PHK588183 OWZ588183:OXO588183 OND588183:ONS588183 ODH588183:ODW588183 NTL588183:NUA588183 NJP588183:NKE588183 MZT588183:NAI588183 MPX588183:MQM588183 MGB588183:MGQ588183 LWF588183:LWU588183 LMJ588183:LMY588183 LCN588183:LDC588183 KSR588183:KTG588183 KIV588183:KJK588183 JYZ588183:JZO588183 JPD588183:JPS588183 JFH588183:JFW588183 IVL588183:IWA588183 ILP588183:IME588183 IBT588183:ICI588183 HRX588183:HSM588183 HIB588183:HIQ588183 GYF588183:GYU588183 GOJ588183:GOY588183 GEN588183:GFC588183 FUR588183:FVG588183 FKV588183:FLK588183 FAZ588183:FBO588183 ERD588183:ERS588183 EHH588183:EHW588183 DXL588183:DYA588183 DNP588183:DOE588183 DDT588183:DEI588183 CTX588183:CUM588183 CKB588183:CKQ588183 CAF588183:CAU588183 BQJ588183:BQY588183 BGN588183:BHC588183 AWR588183:AXG588183 AMV588183:ANK588183 ACZ588183:ADO588183 TD588183:TS588183 JH588183:JW588183 WVT522647:WWI522647 WLX522647:WMM522647 WCB522647:WCQ522647 VSF522647:VSU522647 VIJ522647:VIY522647 UYN522647:UZC522647 UOR522647:UPG522647 UEV522647:UFK522647 TUZ522647:TVO522647 TLD522647:TLS522647 TBH522647:TBW522647 SRL522647:SSA522647 SHP522647:SIE522647 RXT522647:RYI522647 RNX522647:ROM522647 REB522647:REQ522647 QUF522647:QUU522647 QKJ522647:QKY522647 QAN522647:QBC522647 PQR522647:PRG522647 PGV522647:PHK522647 OWZ522647:OXO522647 OND522647:ONS522647 ODH522647:ODW522647 NTL522647:NUA522647 NJP522647:NKE522647 MZT522647:NAI522647 MPX522647:MQM522647 MGB522647:MGQ522647 LWF522647:LWU522647 LMJ522647:LMY522647 LCN522647:LDC522647 KSR522647:KTG522647 KIV522647:KJK522647 JYZ522647:JZO522647 JPD522647:JPS522647 JFH522647:JFW522647 IVL522647:IWA522647 ILP522647:IME522647 IBT522647:ICI522647 HRX522647:HSM522647 HIB522647:HIQ522647 GYF522647:GYU522647 GOJ522647:GOY522647 GEN522647:GFC522647 FUR522647:FVG522647 FKV522647:FLK522647 FAZ522647:FBO522647 ERD522647:ERS522647 EHH522647:EHW522647 DXL522647:DYA522647 DNP522647:DOE522647 DDT522647:DEI522647 CTX522647:CUM522647 CKB522647:CKQ522647 CAF522647:CAU522647 BQJ522647:BQY522647 BGN522647:BHC522647 AWR522647:AXG522647 AMV522647:ANK522647 ACZ522647:ADO522647 TD522647:TS522647 JH522647:JW522647 WVT457111:WWI457111 WLX457111:WMM457111 WCB457111:WCQ457111 VSF457111:VSU457111 VIJ457111:VIY457111 UYN457111:UZC457111 UOR457111:UPG457111 UEV457111:UFK457111 TUZ457111:TVO457111 TLD457111:TLS457111 TBH457111:TBW457111 SRL457111:SSA457111 SHP457111:SIE457111 RXT457111:RYI457111 RNX457111:ROM457111 REB457111:REQ457111 QUF457111:QUU457111 QKJ457111:QKY457111 QAN457111:QBC457111 PQR457111:PRG457111 PGV457111:PHK457111 OWZ457111:OXO457111 OND457111:ONS457111 ODH457111:ODW457111 NTL457111:NUA457111 NJP457111:NKE457111 MZT457111:NAI457111 MPX457111:MQM457111 MGB457111:MGQ457111 LWF457111:LWU457111 LMJ457111:LMY457111 LCN457111:LDC457111 KSR457111:KTG457111 KIV457111:KJK457111 JYZ457111:JZO457111 JPD457111:JPS457111 JFH457111:JFW457111 IVL457111:IWA457111 ILP457111:IME457111 IBT457111:ICI457111 HRX457111:HSM457111 HIB457111:HIQ457111 GYF457111:GYU457111 GOJ457111:GOY457111 GEN457111:GFC457111 FUR457111:FVG457111 FKV457111:FLK457111 FAZ457111:FBO457111 ERD457111:ERS457111 EHH457111:EHW457111 DXL457111:DYA457111 DNP457111:DOE457111 DDT457111:DEI457111 CTX457111:CUM457111 CKB457111:CKQ457111 CAF457111:CAU457111 BQJ457111:BQY457111 BGN457111:BHC457111 AWR457111:AXG457111 AMV457111:ANK457111 ACZ457111:ADO457111 TD457111:TS457111 JH457111:JW457111 WVT391575:WWI391575 WLX391575:WMM391575 WCB391575:WCQ391575 VSF391575:VSU391575 VIJ391575:VIY391575 UYN391575:UZC391575 UOR391575:UPG391575 UEV391575:UFK391575 TUZ391575:TVO391575 TLD391575:TLS391575 TBH391575:TBW391575 SRL391575:SSA391575 SHP391575:SIE391575 RXT391575:RYI391575 RNX391575:ROM391575 REB391575:REQ391575 QUF391575:QUU391575 QKJ391575:QKY391575 QAN391575:QBC391575 PQR391575:PRG391575 PGV391575:PHK391575 OWZ391575:OXO391575 OND391575:ONS391575 ODH391575:ODW391575 NTL391575:NUA391575 NJP391575:NKE391575 MZT391575:NAI391575 MPX391575:MQM391575 MGB391575:MGQ391575 LWF391575:LWU391575 LMJ391575:LMY391575 LCN391575:LDC391575 KSR391575:KTG391575 KIV391575:KJK391575 JYZ391575:JZO391575 JPD391575:JPS391575 JFH391575:JFW391575 IVL391575:IWA391575 ILP391575:IME391575 IBT391575:ICI391575 HRX391575:HSM391575 HIB391575:HIQ391575 GYF391575:GYU391575 GOJ391575:GOY391575 GEN391575:GFC391575 FUR391575:FVG391575 FKV391575:FLK391575 FAZ391575:FBO391575 ERD391575:ERS391575 EHH391575:EHW391575 DXL391575:DYA391575 DNP391575:DOE391575 DDT391575:DEI391575 CTX391575:CUM391575 CKB391575:CKQ391575 CAF391575:CAU391575 BQJ391575:BQY391575 BGN391575:BHC391575 AWR391575:AXG391575 AMV391575:ANK391575 ACZ391575:ADO391575 TD391575:TS391575 JH391575:JW391575 WVT326039:WWI326039 WLX326039:WMM326039 WCB326039:WCQ326039 VSF326039:VSU326039 VIJ326039:VIY326039 UYN326039:UZC326039 UOR326039:UPG326039 UEV326039:UFK326039 TUZ326039:TVO326039 TLD326039:TLS326039 TBH326039:TBW326039 SRL326039:SSA326039 SHP326039:SIE326039 RXT326039:RYI326039 RNX326039:ROM326039 REB326039:REQ326039 QUF326039:QUU326039 QKJ326039:QKY326039 QAN326039:QBC326039 PQR326039:PRG326039 PGV326039:PHK326039 OWZ326039:OXO326039 OND326039:ONS326039 ODH326039:ODW326039 NTL326039:NUA326039 NJP326039:NKE326039 MZT326039:NAI326039 MPX326039:MQM326039 MGB326039:MGQ326039 LWF326039:LWU326039 LMJ326039:LMY326039 LCN326039:LDC326039 KSR326039:KTG326039 KIV326039:KJK326039 JYZ326039:JZO326039 JPD326039:JPS326039 JFH326039:JFW326039 IVL326039:IWA326039 ILP326039:IME326039 IBT326039:ICI326039 HRX326039:HSM326039 HIB326039:HIQ326039 GYF326039:GYU326039 GOJ326039:GOY326039 GEN326039:GFC326039 FUR326039:FVG326039 FKV326039:FLK326039 FAZ326039:FBO326039 ERD326039:ERS326039 EHH326039:EHW326039 DXL326039:DYA326039 DNP326039:DOE326039 DDT326039:DEI326039 CTX326039:CUM326039 CKB326039:CKQ326039 CAF326039:CAU326039 BQJ326039:BQY326039 BGN326039:BHC326039 AWR326039:AXG326039 AMV326039:ANK326039 ACZ326039:ADO326039 TD326039:TS326039 JH326039:JW326039 WVT260503:WWI260503 WLX260503:WMM260503 WCB260503:WCQ260503 VSF260503:VSU260503 VIJ260503:VIY260503 UYN260503:UZC260503 UOR260503:UPG260503 UEV260503:UFK260503 TUZ260503:TVO260503 TLD260503:TLS260503 TBH260503:TBW260503 SRL260503:SSA260503 SHP260503:SIE260503 RXT260503:RYI260503 RNX260503:ROM260503 REB260503:REQ260503 QUF260503:QUU260503 QKJ260503:QKY260503 QAN260503:QBC260503 PQR260503:PRG260503 PGV260503:PHK260503 OWZ260503:OXO260503 OND260503:ONS260503 ODH260503:ODW260503 NTL260503:NUA260503 NJP260503:NKE260503 MZT260503:NAI260503 MPX260503:MQM260503 MGB260503:MGQ260503 LWF260503:LWU260503 LMJ260503:LMY260503 LCN260503:LDC260503 KSR260503:KTG260503 KIV260503:KJK260503 JYZ260503:JZO260503 JPD260503:JPS260503 JFH260503:JFW260503 IVL260503:IWA260503 ILP260503:IME260503 IBT260503:ICI260503 HRX260503:HSM260503 HIB260503:HIQ260503 GYF260503:GYU260503 GOJ260503:GOY260503 GEN260503:GFC260503 FUR260503:FVG260503 FKV260503:FLK260503 FAZ260503:FBO260503 ERD260503:ERS260503 EHH260503:EHW260503 DXL260503:DYA260503 DNP260503:DOE260503 DDT260503:DEI260503 CTX260503:CUM260503 CKB260503:CKQ260503 CAF260503:CAU260503 BQJ260503:BQY260503 BGN260503:BHC260503 AWR260503:AXG260503 AMV260503:ANK260503 ACZ260503:ADO260503 TD260503:TS260503 JH260503:JW260503 WVT194967:WWI194967 WLX194967:WMM194967 WCB194967:WCQ194967 VSF194967:VSU194967 VIJ194967:VIY194967 UYN194967:UZC194967 UOR194967:UPG194967 UEV194967:UFK194967 TUZ194967:TVO194967 TLD194967:TLS194967 TBH194967:TBW194967 SRL194967:SSA194967 SHP194967:SIE194967 RXT194967:RYI194967 RNX194967:ROM194967 REB194967:REQ194967 QUF194967:QUU194967 QKJ194967:QKY194967 QAN194967:QBC194967 PQR194967:PRG194967 PGV194967:PHK194967 OWZ194967:OXO194967 OND194967:ONS194967 ODH194967:ODW194967 NTL194967:NUA194967 NJP194967:NKE194967 MZT194967:NAI194967 MPX194967:MQM194967 MGB194967:MGQ194967 LWF194967:LWU194967 LMJ194967:LMY194967 LCN194967:LDC194967 KSR194967:KTG194967 KIV194967:KJK194967 JYZ194967:JZO194967 JPD194967:JPS194967 JFH194967:JFW194967 IVL194967:IWA194967 ILP194967:IME194967 IBT194967:ICI194967 HRX194967:HSM194967 HIB194967:HIQ194967 GYF194967:GYU194967 GOJ194967:GOY194967 GEN194967:GFC194967 FUR194967:FVG194967 FKV194967:FLK194967 FAZ194967:FBO194967 ERD194967:ERS194967 EHH194967:EHW194967 DXL194967:DYA194967 DNP194967:DOE194967 DDT194967:DEI194967 CTX194967:CUM194967 CKB194967:CKQ194967 CAF194967:CAU194967 BQJ194967:BQY194967 BGN194967:BHC194967 AWR194967:AXG194967 AMV194967:ANK194967 ACZ194967:ADO194967 TD194967:TS194967 JH194967:JW194967 WVT129431:WWI129431 WLX129431:WMM129431 WCB129431:WCQ129431 VSF129431:VSU129431 VIJ129431:VIY129431 UYN129431:UZC129431 UOR129431:UPG129431 UEV129431:UFK129431 TUZ129431:TVO129431 TLD129431:TLS129431 TBH129431:TBW129431 SRL129431:SSA129431 SHP129431:SIE129431 RXT129431:RYI129431 RNX129431:ROM129431 REB129431:REQ129431 QUF129431:QUU129431 QKJ129431:QKY129431 QAN129431:QBC129431 PQR129431:PRG129431 PGV129431:PHK129431 OWZ129431:OXO129431 OND129431:ONS129431 ODH129431:ODW129431 NTL129431:NUA129431 NJP129431:NKE129431 MZT129431:NAI129431 MPX129431:MQM129431 MGB129431:MGQ129431 LWF129431:LWU129431 LMJ129431:LMY129431 LCN129431:LDC129431 KSR129431:KTG129431 KIV129431:KJK129431 JYZ129431:JZO129431 JPD129431:JPS129431 JFH129431:JFW129431 IVL129431:IWA129431 ILP129431:IME129431 IBT129431:ICI129431 HRX129431:HSM129431 HIB129431:HIQ129431 GYF129431:GYU129431 GOJ129431:GOY129431 GEN129431:GFC129431 FUR129431:FVG129431 FKV129431:FLK129431 FAZ129431:FBO129431 ERD129431:ERS129431 EHH129431:EHW129431 DXL129431:DYA129431 DNP129431:DOE129431 DDT129431:DEI129431 CTX129431:CUM129431 CKB129431:CKQ129431 CAF129431:CAU129431 BQJ129431:BQY129431 BGN129431:BHC129431 AWR129431:AXG129431 AMV129431:ANK129431 ACZ129431:ADO129431 TD129431:TS129431 JH129431:JW129431 WVT63895:WWI63895 WLX63895:WMM63895 WCB63895:WCQ63895 VSF63895:VSU63895 VIJ63895:VIY63895 UYN63895:UZC63895 UOR63895:UPG63895 UEV63895:UFK63895 TUZ63895:TVO63895 TLD63895:TLS63895 TBH63895:TBW63895 SRL63895:SSA63895 SHP63895:SIE63895 RXT63895:RYI63895 RNX63895:ROM63895 REB63895:REQ63895 QUF63895:QUU63895 QKJ63895:QKY63895 QAN63895:QBC63895 PQR63895:PRG63895 PGV63895:PHK63895 OWZ63895:OXO63895 OND63895:ONS63895 ODH63895:ODW63895 NTL63895:NUA63895 NJP63895:NKE63895 MZT63895:NAI63895 MPX63895:MQM63895 MGB63895:MGQ63895 LWF63895:LWU63895 LMJ63895:LMY63895 LCN63895:LDC63895 KSR63895:KTG63895 KIV63895:KJK63895 JYZ63895:JZO63895 JPD63895:JPS63895 JFH63895:JFW63895 IVL63895:IWA63895 ILP63895:IME63895 IBT63895:ICI63895 HRX63895:HSM63895 HIB63895:HIQ63895 GYF63895:GYU63895 GOJ63895:GOY63895 GEN63895:GFC63895 FUR63895:FVG63895 FKV63895:FLK63895 FAZ63895:FBO63895 ERD63895:ERS63895 EHH63895:EHW63895 DXL63895:DYA63895 DNP63895:DOE63895 DDT63895:DEI63895 CTX63895:CUM63895 CKB63895:CKQ63895 CAF63895:CAU63895 BQJ63895:BQY63895 BGN63895:BHC63895 AWR63895:AXG63895 AMV63895:ANK63895 ACZ63895:ADO63895 TD63895:TS63895 JH63895:JW63895 WVT25:WWI25 WLX25:WMM25 WCB25:WCQ25 VSF25:VSU25 VIJ25:VIY25 UYN25:UZC25 UOR25:UPG25 UEV25:UFK25 TUZ25:TVO25 TLD25:TLS25 TBH25:TBW25 SRL25:SSA25 SHP25:SIE25 RXT25:RYI25 RNX25:ROM25 REB25:REQ25 QUF25:QUU25 QKJ25:QKY25 QAN25:QBC25 PQR25:PRG25 PGV25:PHK25 OWZ25:OXO25 OND25:ONS25 ODH25:ODW25 NTL25:NUA25 NJP25:NKE25 MZT25:NAI25 MPX25:MQM25 MGB25:MGQ25 LWF25:LWU25 LMJ25:LMY25 LCN25:LDC25 KSR25:KTG25 KIV25:KJK25 JYZ25:JZO25 JPD25:JPS25 JFH25:JFW25 IVL25:IWA25 ILP25:IME25 IBT25:ICI25 HRX25:HSM25 HIB25:HIQ25 GYF25:GYU25 GOJ25:GOY25 GEN25:GFC25 FUR25:FVG25 FKV25:FLK25 FAZ25:FBO25 ERD25:ERS25 EHH25:EHW25 DXL25:DYA25 DNP25:DOE25 DDT25:DEI25 CTX25:CUM25 CKB25:CKQ25 CAF25:CAU25 BQJ25:BQY25 BGN25:BHC25 AWR25:AXG25 AMV25:ANK25 ACZ25:ADO25 TD25:TS25 JH25:JW25 N63894 L63895:M63895 O63895:AA63895 N129430 L129431:M129431 O129431:AA129431 N194966 L194967:M194967 O194967:AA194967 N260502 L260503:M260503 O260503:AA260503 N326038 L326039:M326039 O326039:AA326039 N391574 L391575:M391575 O391575:AA391575 N457110 L457111:M457111 O457111:AA457111 N522646 L522647:M522647 O522647:AA522647 N588182 L588183:M588183 O588183:AA588183 N653718 L653719:M653719 O653719:AA653719 N719254 L719255:M719255 O719255:AA719255 N784790 L784791:M784791 O784791:AA784791 N850326 L850327:M850327 O850327:AA850327 N915862 L915863:M915863 O915863:AA915863 N981398 L981399:M981399 O981399:AA981399" xr:uid="{00000000-0002-0000-0400-00000C000000}">
      <formula1>$C$131:$C$135</formula1>
    </dataValidation>
    <dataValidation type="list" allowBlank="1" showInputMessage="1" showErrorMessage="1" sqref="AE20:AF21 WWM981394:WWN981395 WMQ981394:WMR981395 WCU981394:WCV981395 VSY981394:VSZ981395 VJC981394:VJD981395 UZG981394:UZH981395 UPK981394:UPL981395 UFO981394:UFP981395 TVS981394:TVT981395 TLW981394:TLX981395 TCA981394:TCB981395 SSE981394:SSF981395 SII981394:SIJ981395 RYM981394:RYN981395 ROQ981394:ROR981395 REU981394:REV981395 QUY981394:QUZ981395 QLC981394:QLD981395 QBG981394:QBH981395 PRK981394:PRL981395 PHO981394:PHP981395 OXS981394:OXT981395 ONW981394:ONX981395 OEA981394:OEB981395 NUE981394:NUF981395 NKI981394:NKJ981395 NAM981394:NAN981395 MQQ981394:MQR981395 MGU981394:MGV981395 LWY981394:LWZ981395 LNC981394:LND981395 LDG981394:LDH981395 KTK981394:KTL981395 KJO981394:KJP981395 JZS981394:JZT981395 JPW981394:JPX981395 JGA981394:JGB981395 IWE981394:IWF981395 IMI981394:IMJ981395 ICM981394:ICN981395 HSQ981394:HSR981395 HIU981394:HIV981395 GYY981394:GYZ981395 GPC981394:GPD981395 GFG981394:GFH981395 FVK981394:FVL981395 FLO981394:FLP981395 FBS981394:FBT981395 ERW981394:ERX981395 EIA981394:EIB981395 DYE981394:DYF981395 DOI981394:DOJ981395 DEM981394:DEN981395 CUQ981394:CUR981395 CKU981394:CKV981395 CAY981394:CAZ981395 BRC981394:BRD981395 BHG981394:BHH981395 AXK981394:AXL981395 ANO981394:ANP981395 ADS981394:ADT981395 TW981394:TX981395 KA981394:KB981395 AE981394:AF981395 WWM915858:WWN915859 WMQ915858:WMR915859 WCU915858:WCV915859 VSY915858:VSZ915859 VJC915858:VJD915859 UZG915858:UZH915859 UPK915858:UPL915859 UFO915858:UFP915859 TVS915858:TVT915859 TLW915858:TLX915859 TCA915858:TCB915859 SSE915858:SSF915859 SII915858:SIJ915859 RYM915858:RYN915859 ROQ915858:ROR915859 REU915858:REV915859 QUY915858:QUZ915859 QLC915858:QLD915859 QBG915858:QBH915859 PRK915858:PRL915859 PHO915858:PHP915859 OXS915858:OXT915859 ONW915858:ONX915859 OEA915858:OEB915859 NUE915858:NUF915859 NKI915858:NKJ915859 NAM915858:NAN915859 MQQ915858:MQR915859 MGU915858:MGV915859 LWY915858:LWZ915859 LNC915858:LND915859 LDG915858:LDH915859 KTK915858:KTL915859 KJO915858:KJP915859 JZS915858:JZT915859 JPW915858:JPX915859 JGA915858:JGB915859 IWE915858:IWF915859 IMI915858:IMJ915859 ICM915858:ICN915859 HSQ915858:HSR915859 HIU915858:HIV915859 GYY915858:GYZ915859 GPC915858:GPD915859 GFG915858:GFH915859 FVK915858:FVL915859 FLO915858:FLP915859 FBS915858:FBT915859 ERW915858:ERX915859 EIA915858:EIB915859 DYE915858:DYF915859 DOI915858:DOJ915859 DEM915858:DEN915859 CUQ915858:CUR915859 CKU915858:CKV915859 CAY915858:CAZ915859 BRC915858:BRD915859 BHG915858:BHH915859 AXK915858:AXL915859 ANO915858:ANP915859 ADS915858:ADT915859 TW915858:TX915859 KA915858:KB915859 AE915858:AF915859 WWM850322:WWN850323 WMQ850322:WMR850323 WCU850322:WCV850323 VSY850322:VSZ850323 VJC850322:VJD850323 UZG850322:UZH850323 UPK850322:UPL850323 UFO850322:UFP850323 TVS850322:TVT850323 TLW850322:TLX850323 TCA850322:TCB850323 SSE850322:SSF850323 SII850322:SIJ850323 RYM850322:RYN850323 ROQ850322:ROR850323 REU850322:REV850323 QUY850322:QUZ850323 QLC850322:QLD850323 QBG850322:QBH850323 PRK850322:PRL850323 PHO850322:PHP850323 OXS850322:OXT850323 ONW850322:ONX850323 OEA850322:OEB850323 NUE850322:NUF850323 NKI850322:NKJ850323 NAM850322:NAN850323 MQQ850322:MQR850323 MGU850322:MGV850323 LWY850322:LWZ850323 LNC850322:LND850323 LDG850322:LDH850323 KTK850322:KTL850323 KJO850322:KJP850323 JZS850322:JZT850323 JPW850322:JPX850323 JGA850322:JGB850323 IWE850322:IWF850323 IMI850322:IMJ850323 ICM850322:ICN850323 HSQ850322:HSR850323 HIU850322:HIV850323 GYY850322:GYZ850323 GPC850322:GPD850323 GFG850322:GFH850323 FVK850322:FVL850323 FLO850322:FLP850323 FBS850322:FBT850323 ERW850322:ERX850323 EIA850322:EIB850323 DYE850322:DYF850323 DOI850322:DOJ850323 DEM850322:DEN850323 CUQ850322:CUR850323 CKU850322:CKV850323 CAY850322:CAZ850323 BRC850322:BRD850323 BHG850322:BHH850323 AXK850322:AXL850323 ANO850322:ANP850323 ADS850322:ADT850323 TW850322:TX850323 KA850322:KB850323 AE850322:AF850323 WWM784786:WWN784787 WMQ784786:WMR784787 WCU784786:WCV784787 VSY784786:VSZ784787 VJC784786:VJD784787 UZG784786:UZH784787 UPK784786:UPL784787 UFO784786:UFP784787 TVS784786:TVT784787 TLW784786:TLX784787 TCA784786:TCB784787 SSE784786:SSF784787 SII784786:SIJ784787 RYM784786:RYN784787 ROQ784786:ROR784787 REU784786:REV784787 QUY784786:QUZ784787 QLC784786:QLD784787 QBG784786:QBH784787 PRK784786:PRL784787 PHO784786:PHP784787 OXS784786:OXT784787 ONW784786:ONX784787 OEA784786:OEB784787 NUE784786:NUF784787 NKI784786:NKJ784787 NAM784786:NAN784787 MQQ784786:MQR784787 MGU784786:MGV784787 LWY784786:LWZ784787 LNC784786:LND784787 LDG784786:LDH784787 KTK784786:KTL784787 KJO784786:KJP784787 JZS784786:JZT784787 JPW784786:JPX784787 JGA784786:JGB784787 IWE784786:IWF784787 IMI784786:IMJ784787 ICM784786:ICN784787 HSQ784786:HSR784787 HIU784786:HIV784787 GYY784786:GYZ784787 GPC784786:GPD784787 GFG784786:GFH784787 FVK784786:FVL784787 FLO784786:FLP784787 FBS784786:FBT784787 ERW784786:ERX784787 EIA784786:EIB784787 DYE784786:DYF784787 DOI784786:DOJ784787 DEM784786:DEN784787 CUQ784786:CUR784787 CKU784786:CKV784787 CAY784786:CAZ784787 BRC784786:BRD784787 BHG784786:BHH784787 AXK784786:AXL784787 ANO784786:ANP784787 ADS784786:ADT784787 TW784786:TX784787 KA784786:KB784787 AE784786:AF784787 WWM719250:WWN719251 WMQ719250:WMR719251 WCU719250:WCV719251 VSY719250:VSZ719251 VJC719250:VJD719251 UZG719250:UZH719251 UPK719250:UPL719251 UFO719250:UFP719251 TVS719250:TVT719251 TLW719250:TLX719251 TCA719250:TCB719251 SSE719250:SSF719251 SII719250:SIJ719251 RYM719250:RYN719251 ROQ719250:ROR719251 REU719250:REV719251 QUY719250:QUZ719251 QLC719250:QLD719251 QBG719250:QBH719251 PRK719250:PRL719251 PHO719250:PHP719251 OXS719250:OXT719251 ONW719250:ONX719251 OEA719250:OEB719251 NUE719250:NUF719251 NKI719250:NKJ719251 NAM719250:NAN719251 MQQ719250:MQR719251 MGU719250:MGV719251 LWY719250:LWZ719251 LNC719250:LND719251 LDG719250:LDH719251 KTK719250:KTL719251 KJO719250:KJP719251 JZS719250:JZT719251 JPW719250:JPX719251 JGA719250:JGB719251 IWE719250:IWF719251 IMI719250:IMJ719251 ICM719250:ICN719251 HSQ719250:HSR719251 HIU719250:HIV719251 GYY719250:GYZ719251 GPC719250:GPD719251 GFG719250:GFH719251 FVK719250:FVL719251 FLO719250:FLP719251 FBS719250:FBT719251 ERW719250:ERX719251 EIA719250:EIB719251 DYE719250:DYF719251 DOI719250:DOJ719251 DEM719250:DEN719251 CUQ719250:CUR719251 CKU719250:CKV719251 CAY719250:CAZ719251 BRC719250:BRD719251 BHG719250:BHH719251 AXK719250:AXL719251 ANO719250:ANP719251 ADS719250:ADT719251 TW719250:TX719251 KA719250:KB719251 AE719250:AF719251 WWM653714:WWN653715 WMQ653714:WMR653715 WCU653714:WCV653715 VSY653714:VSZ653715 VJC653714:VJD653715 UZG653714:UZH653715 UPK653714:UPL653715 UFO653714:UFP653715 TVS653714:TVT653715 TLW653714:TLX653715 TCA653714:TCB653715 SSE653714:SSF653715 SII653714:SIJ653715 RYM653714:RYN653715 ROQ653714:ROR653715 REU653714:REV653715 QUY653714:QUZ653715 QLC653714:QLD653715 QBG653714:QBH653715 PRK653714:PRL653715 PHO653714:PHP653715 OXS653714:OXT653715 ONW653714:ONX653715 OEA653714:OEB653715 NUE653714:NUF653715 NKI653714:NKJ653715 NAM653714:NAN653715 MQQ653714:MQR653715 MGU653714:MGV653715 LWY653714:LWZ653715 LNC653714:LND653715 LDG653714:LDH653715 KTK653714:KTL653715 KJO653714:KJP653715 JZS653714:JZT653715 JPW653714:JPX653715 JGA653714:JGB653715 IWE653714:IWF653715 IMI653714:IMJ653715 ICM653714:ICN653715 HSQ653714:HSR653715 HIU653714:HIV653715 GYY653714:GYZ653715 GPC653714:GPD653715 GFG653714:GFH653715 FVK653714:FVL653715 FLO653714:FLP653715 FBS653714:FBT653715 ERW653714:ERX653715 EIA653714:EIB653715 DYE653714:DYF653715 DOI653714:DOJ653715 DEM653714:DEN653715 CUQ653714:CUR653715 CKU653714:CKV653715 CAY653714:CAZ653715 BRC653714:BRD653715 BHG653714:BHH653715 AXK653714:AXL653715 ANO653714:ANP653715 ADS653714:ADT653715 TW653714:TX653715 KA653714:KB653715 AE653714:AF653715 WWM588178:WWN588179 WMQ588178:WMR588179 WCU588178:WCV588179 VSY588178:VSZ588179 VJC588178:VJD588179 UZG588178:UZH588179 UPK588178:UPL588179 UFO588178:UFP588179 TVS588178:TVT588179 TLW588178:TLX588179 TCA588178:TCB588179 SSE588178:SSF588179 SII588178:SIJ588179 RYM588178:RYN588179 ROQ588178:ROR588179 REU588178:REV588179 QUY588178:QUZ588179 QLC588178:QLD588179 QBG588178:QBH588179 PRK588178:PRL588179 PHO588178:PHP588179 OXS588178:OXT588179 ONW588178:ONX588179 OEA588178:OEB588179 NUE588178:NUF588179 NKI588178:NKJ588179 NAM588178:NAN588179 MQQ588178:MQR588179 MGU588178:MGV588179 LWY588178:LWZ588179 LNC588178:LND588179 LDG588178:LDH588179 KTK588178:KTL588179 KJO588178:KJP588179 JZS588178:JZT588179 JPW588178:JPX588179 JGA588178:JGB588179 IWE588178:IWF588179 IMI588178:IMJ588179 ICM588178:ICN588179 HSQ588178:HSR588179 HIU588178:HIV588179 GYY588178:GYZ588179 GPC588178:GPD588179 GFG588178:GFH588179 FVK588178:FVL588179 FLO588178:FLP588179 FBS588178:FBT588179 ERW588178:ERX588179 EIA588178:EIB588179 DYE588178:DYF588179 DOI588178:DOJ588179 DEM588178:DEN588179 CUQ588178:CUR588179 CKU588178:CKV588179 CAY588178:CAZ588179 BRC588178:BRD588179 BHG588178:BHH588179 AXK588178:AXL588179 ANO588178:ANP588179 ADS588178:ADT588179 TW588178:TX588179 KA588178:KB588179 AE588178:AF588179 WWM522642:WWN522643 WMQ522642:WMR522643 WCU522642:WCV522643 VSY522642:VSZ522643 VJC522642:VJD522643 UZG522642:UZH522643 UPK522642:UPL522643 UFO522642:UFP522643 TVS522642:TVT522643 TLW522642:TLX522643 TCA522642:TCB522643 SSE522642:SSF522643 SII522642:SIJ522643 RYM522642:RYN522643 ROQ522642:ROR522643 REU522642:REV522643 QUY522642:QUZ522643 QLC522642:QLD522643 QBG522642:QBH522643 PRK522642:PRL522643 PHO522642:PHP522643 OXS522642:OXT522643 ONW522642:ONX522643 OEA522642:OEB522643 NUE522642:NUF522643 NKI522642:NKJ522643 NAM522642:NAN522643 MQQ522642:MQR522643 MGU522642:MGV522643 LWY522642:LWZ522643 LNC522642:LND522643 LDG522642:LDH522643 KTK522642:KTL522643 KJO522642:KJP522643 JZS522642:JZT522643 JPW522642:JPX522643 JGA522642:JGB522643 IWE522642:IWF522643 IMI522642:IMJ522643 ICM522642:ICN522643 HSQ522642:HSR522643 HIU522642:HIV522643 GYY522642:GYZ522643 GPC522642:GPD522643 GFG522642:GFH522643 FVK522642:FVL522643 FLO522642:FLP522643 FBS522642:FBT522643 ERW522642:ERX522643 EIA522642:EIB522643 DYE522642:DYF522643 DOI522642:DOJ522643 DEM522642:DEN522643 CUQ522642:CUR522643 CKU522642:CKV522643 CAY522642:CAZ522643 BRC522642:BRD522643 BHG522642:BHH522643 AXK522642:AXL522643 ANO522642:ANP522643 ADS522642:ADT522643 TW522642:TX522643 KA522642:KB522643 AE522642:AF522643 WWM457106:WWN457107 WMQ457106:WMR457107 WCU457106:WCV457107 VSY457106:VSZ457107 VJC457106:VJD457107 UZG457106:UZH457107 UPK457106:UPL457107 UFO457106:UFP457107 TVS457106:TVT457107 TLW457106:TLX457107 TCA457106:TCB457107 SSE457106:SSF457107 SII457106:SIJ457107 RYM457106:RYN457107 ROQ457106:ROR457107 REU457106:REV457107 QUY457106:QUZ457107 QLC457106:QLD457107 QBG457106:QBH457107 PRK457106:PRL457107 PHO457106:PHP457107 OXS457106:OXT457107 ONW457106:ONX457107 OEA457106:OEB457107 NUE457106:NUF457107 NKI457106:NKJ457107 NAM457106:NAN457107 MQQ457106:MQR457107 MGU457106:MGV457107 LWY457106:LWZ457107 LNC457106:LND457107 LDG457106:LDH457107 KTK457106:KTL457107 KJO457106:KJP457107 JZS457106:JZT457107 JPW457106:JPX457107 JGA457106:JGB457107 IWE457106:IWF457107 IMI457106:IMJ457107 ICM457106:ICN457107 HSQ457106:HSR457107 HIU457106:HIV457107 GYY457106:GYZ457107 GPC457106:GPD457107 GFG457106:GFH457107 FVK457106:FVL457107 FLO457106:FLP457107 FBS457106:FBT457107 ERW457106:ERX457107 EIA457106:EIB457107 DYE457106:DYF457107 DOI457106:DOJ457107 DEM457106:DEN457107 CUQ457106:CUR457107 CKU457106:CKV457107 CAY457106:CAZ457107 BRC457106:BRD457107 BHG457106:BHH457107 AXK457106:AXL457107 ANO457106:ANP457107 ADS457106:ADT457107 TW457106:TX457107 KA457106:KB457107 AE457106:AF457107 WWM391570:WWN391571 WMQ391570:WMR391571 WCU391570:WCV391571 VSY391570:VSZ391571 VJC391570:VJD391571 UZG391570:UZH391571 UPK391570:UPL391571 UFO391570:UFP391571 TVS391570:TVT391571 TLW391570:TLX391571 TCA391570:TCB391571 SSE391570:SSF391571 SII391570:SIJ391571 RYM391570:RYN391571 ROQ391570:ROR391571 REU391570:REV391571 QUY391570:QUZ391571 QLC391570:QLD391571 QBG391570:QBH391571 PRK391570:PRL391571 PHO391570:PHP391571 OXS391570:OXT391571 ONW391570:ONX391571 OEA391570:OEB391571 NUE391570:NUF391571 NKI391570:NKJ391571 NAM391570:NAN391571 MQQ391570:MQR391571 MGU391570:MGV391571 LWY391570:LWZ391571 LNC391570:LND391571 LDG391570:LDH391571 KTK391570:KTL391571 KJO391570:KJP391571 JZS391570:JZT391571 JPW391570:JPX391571 JGA391570:JGB391571 IWE391570:IWF391571 IMI391570:IMJ391571 ICM391570:ICN391571 HSQ391570:HSR391571 HIU391570:HIV391571 GYY391570:GYZ391571 GPC391570:GPD391571 GFG391570:GFH391571 FVK391570:FVL391571 FLO391570:FLP391571 FBS391570:FBT391571 ERW391570:ERX391571 EIA391570:EIB391571 DYE391570:DYF391571 DOI391570:DOJ391571 DEM391570:DEN391571 CUQ391570:CUR391571 CKU391570:CKV391571 CAY391570:CAZ391571 BRC391570:BRD391571 BHG391570:BHH391571 AXK391570:AXL391571 ANO391570:ANP391571 ADS391570:ADT391571 TW391570:TX391571 KA391570:KB391571 AE391570:AF391571 WWM326034:WWN326035 WMQ326034:WMR326035 WCU326034:WCV326035 VSY326034:VSZ326035 VJC326034:VJD326035 UZG326034:UZH326035 UPK326034:UPL326035 UFO326034:UFP326035 TVS326034:TVT326035 TLW326034:TLX326035 TCA326034:TCB326035 SSE326034:SSF326035 SII326034:SIJ326035 RYM326034:RYN326035 ROQ326034:ROR326035 REU326034:REV326035 QUY326034:QUZ326035 QLC326034:QLD326035 QBG326034:QBH326035 PRK326034:PRL326035 PHO326034:PHP326035 OXS326034:OXT326035 ONW326034:ONX326035 OEA326034:OEB326035 NUE326034:NUF326035 NKI326034:NKJ326035 NAM326034:NAN326035 MQQ326034:MQR326035 MGU326034:MGV326035 LWY326034:LWZ326035 LNC326034:LND326035 LDG326034:LDH326035 KTK326034:KTL326035 KJO326034:KJP326035 JZS326034:JZT326035 JPW326034:JPX326035 JGA326034:JGB326035 IWE326034:IWF326035 IMI326034:IMJ326035 ICM326034:ICN326035 HSQ326034:HSR326035 HIU326034:HIV326035 GYY326034:GYZ326035 GPC326034:GPD326035 GFG326034:GFH326035 FVK326034:FVL326035 FLO326034:FLP326035 FBS326034:FBT326035 ERW326034:ERX326035 EIA326034:EIB326035 DYE326034:DYF326035 DOI326034:DOJ326035 DEM326034:DEN326035 CUQ326034:CUR326035 CKU326034:CKV326035 CAY326034:CAZ326035 BRC326034:BRD326035 BHG326034:BHH326035 AXK326034:AXL326035 ANO326034:ANP326035 ADS326034:ADT326035 TW326034:TX326035 KA326034:KB326035 AE326034:AF326035 WWM260498:WWN260499 WMQ260498:WMR260499 WCU260498:WCV260499 VSY260498:VSZ260499 VJC260498:VJD260499 UZG260498:UZH260499 UPK260498:UPL260499 UFO260498:UFP260499 TVS260498:TVT260499 TLW260498:TLX260499 TCA260498:TCB260499 SSE260498:SSF260499 SII260498:SIJ260499 RYM260498:RYN260499 ROQ260498:ROR260499 REU260498:REV260499 QUY260498:QUZ260499 QLC260498:QLD260499 QBG260498:QBH260499 PRK260498:PRL260499 PHO260498:PHP260499 OXS260498:OXT260499 ONW260498:ONX260499 OEA260498:OEB260499 NUE260498:NUF260499 NKI260498:NKJ260499 NAM260498:NAN260499 MQQ260498:MQR260499 MGU260498:MGV260499 LWY260498:LWZ260499 LNC260498:LND260499 LDG260498:LDH260499 KTK260498:KTL260499 KJO260498:KJP260499 JZS260498:JZT260499 JPW260498:JPX260499 JGA260498:JGB260499 IWE260498:IWF260499 IMI260498:IMJ260499 ICM260498:ICN260499 HSQ260498:HSR260499 HIU260498:HIV260499 GYY260498:GYZ260499 GPC260498:GPD260499 GFG260498:GFH260499 FVK260498:FVL260499 FLO260498:FLP260499 FBS260498:FBT260499 ERW260498:ERX260499 EIA260498:EIB260499 DYE260498:DYF260499 DOI260498:DOJ260499 DEM260498:DEN260499 CUQ260498:CUR260499 CKU260498:CKV260499 CAY260498:CAZ260499 BRC260498:BRD260499 BHG260498:BHH260499 AXK260498:AXL260499 ANO260498:ANP260499 ADS260498:ADT260499 TW260498:TX260499 KA260498:KB260499 AE260498:AF260499 WWM194962:WWN194963 WMQ194962:WMR194963 WCU194962:WCV194963 VSY194962:VSZ194963 VJC194962:VJD194963 UZG194962:UZH194963 UPK194962:UPL194963 UFO194962:UFP194963 TVS194962:TVT194963 TLW194962:TLX194963 TCA194962:TCB194963 SSE194962:SSF194963 SII194962:SIJ194963 RYM194962:RYN194963 ROQ194962:ROR194963 REU194962:REV194963 QUY194962:QUZ194963 QLC194962:QLD194963 QBG194962:QBH194963 PRK194962:PRL194963 PHO194962:PHP194963 OXS194962:OXT194963 ONW194962:ONX194963 OEA194962:OEB194963 NUE194962:NUF194963 NKI194962:NKJ194963 NAM194962:NAN194963 MQQ194962:MQR194963 MGU194962:MGV194963 LWY194962:LWZ194963 LNC194962:LND194963 LDG194962:LDH194963 KTK194962:KTL194963 KJO194962:KJP194963 JZS194962:JZT194963 JPW194962:JPX194963 JGA194962:JGB194963 IWE194962:IWF194963 IMI194962:IMJ194963 ICM194962:ICN194963 HSQ194962:HSR194963 HIU194962:HIV194963 GYY194962:GYZ194963 GPC194962:GPD194963 GFG194962:GFH194963 FVK194962:FVL194963 FLO194962:FLP194963 FBS194962:FBT194963 ERW194962:ERX194963 EIA194962:EIB194963 DYE194962:DYF194963 DOI194962:DOJ194963 DEM194962:DEN194963 CUQ194962:CUR194963 CKU194962:CKV194963 CAY194962:CAZ194963 BRC194962:BRD194963 BHG194962:BHH194963 AXK194962:AXL194963 ANO194962:ANP194963 ADS194962:ADT194963 TW194962:TX194963 KA194962:KB194963 AE194962:AF194963 WWM129426:WWN129427 WMQ129426:WMR129427 WCU129426:WCV129427 VSY129426:VSZ129427 VJC129426:VJD129427 UZG129426:UZH129427 UPK129426:UPL129427 UFO129426:UFP129427 TVS129426:TVT129427 TLW129426:TLX129427 TCA129426:TCB129427 SSE129426:SSF129427 SII129426:SIJ129427 RYM129426:RYN129427 ROQ129426:ROR129427 REU129426:REV129427 QUY129426:QUZ129427 QLC129426:QLD129427 QBG129426:QBH129427 PRK129426:PRL129427 PHO129426:PHP129427 OXS129426:OXT129427 ONW129426:ONX129427 OEA129426:OEB129427 NUE129426:NUF129427 NKI129426:NKJ129427 NAM129426:NAN129427 MQQ129426:MQR129427 MGU129426:MGV129427 LWY129426:LWZ129427 LNC129426:LND129427 LDG129426:LDH129427 KTK129426:KTL129427 KJO129426:KJP129427 JZS129426:JZT129427 JPW129426:JPX129427 JGA129426:JGB129427 IWE129426:IWF129427 IMI129426:IMJ129427 ICM129426:ICN129427 HSQ129426:HSR129427 HIU129426:HIV129427 GYY129426:GYZ129427 GPC129426:GPD129427 GFG129426:GFH129427 FVK129426:FVL129427 FLO129426:FLP129427 FBS129426:FBT129427 ERW129426:ERX129427 EIA129426:EIB129427 DYE129426:DYF129427 DOI129426:DOJ129427 DEM129426:DEN129427 CUQ129426:CUR129427 CKU129426:CKV129427 CAY129426:CAZ129427 BRC129426:BRD129427 BHG129426:BHH129427 AXK129426:AXL129427 ANO129426:ANP129427 ADS129426:ADT129427 TW129426:TX129427 KA129426:KB129427 AE129426:AF129427 WWM63890:WWN63891 WMQ63890:WMR63891 WCU63890:WCV63891 VSY63890:VSZ63891 VJC63890:VJD63891 UZG63890:UZH63891 UPK63890:UPL63891 UFO63890:UFP63891 TVS63890:TVT63891 TLW63890:TLX63891 TCA63890:TCB63891 SSE63890:SSF63891 SII63890:SIJ63891 RYM63890:RYN63891 ROQ63890:ROR63891 REU63890:REV63891 QUY63890:QUZ63891 QLC63890:QLD63891 QBG63890:QBH63891 PRK63890:PRL63891 PHO63890:PHP63891 OXS63890:OXT63891 ONW63890:ONX63891 OEA63890:OEB63891 NUE63890:NUF63891 NKI63890:NKJ63891 NAM63890:NAN63891 MQQ63890:MQR63891 MGU63890:MGV63891 LWY63890:LWZ63891 LNC63890:LND63891 LDG63890:LDH63891 KTK63890:KTL63891 KJO63890:KJP63891 JZS63890:JZT63891 JPW63890:JPX63891 JGA63890:JGB63891 IWE63890:IWF63891 IMI63890:IMJ63891 ICM63890:ICN63891 HSQ63890:HSR63891 HIU63890:HIV63891 GYY63890:GYZ63891 GPC63890:GPD63891 GFG63890:GFH63891 FVK63890:FVL63891 FLO63890:FLP63891 FBS63890:FBT63891 ERW63890:ERX63891 EIA63890:EIB63891 DYE63890:DYF63891 DOI63890:DOJ63891 DEM63890:DEN63891 CUQ63890:CUR63891 CKU63890:CKV63891 CAY63890:CAZ63891 BRC63890:BRD63891 BHG63890:BHH63891 AXK63890:AXL63891 ANO63890:ANP63891 ADS63890:ADT63891 TW63890:TX63891 KA63890:KB63891 AE63890:AF63891 WWM20:WWN21 WMQ20:WMR21 WCU20:WCV21 VSY20:VSZ21 VJC20:VJD21 UZG20:UZH21 UPK20:UPL21 UFO20:UFP21 TVS20:TVT21 TLW20:TLX21 TCA20:TCB21 SSE20:SSF21 SII20:SIJ21 RYM20:RYN21 ROQ20:ROR21 REU20:REV21 QUY20:QUZ21 QLC20:QLD21 QBG20:QBH21 PRK20:PRL21 PHO20:PHP21 OXS20:OXT21 ONW20:ONX21 OEA20:OEB21 NUE20:NUF21 NKI20:NKJ21 NAM20:NAN21 MQQ20:MQR21 MGU20:MGV21 LWY20:LWZ21 LNC20:LND21 LDG20:LDH21 KTK20:KTL21 KJO20:KJP21 JZS20:JZT21 JPW20:JPX21 JGA20:JGB21 IWE20:IWF21 IMI20:IMJ21 ICM20:ICN21 HSQ20:HSR21 HIU20:HIV21 GYY20:GYZ21 GPC20:GPD21 GFG20:GFH21 FVK20:FVL21 FLO20:FLP21 FBS20:FBT21 ERW20:ERX21 EIA20:EIB21 DYE20:DYF21 DOI20:DOJ21 DEM20:DEN21 CUQ20:CUR21 CKU20:CKV21 CAY20:CAZ21 BRC20:BRD21 BHG20:BHH21 AXK20:AXL21 ANO20:ANP21 ADS20:ADT21 TW20:TX21 KA20:KB21" xr:uid="{00000000-0002-0000-0400-00000D000000}">
      <formula1>$J$115:$J$120</formula1>
    </dataValidation>
    <dataValidation type="list" allowBlank="1" showInputMessage="1" showErrorMessage="1" sqref="T21 WWB981395 WMF981395 WCJ981395 VSN981395 VIR981395 UYV981395 UOZ981395 UFD981395 TVH981395 TLL981395 TBP981395 SRT981395 SHX981395 RYB981395 ROF981395 REJ981395 QUN981395 QKR981395 QAV981395 PQZ981395 PHD981395 OXH981395 ONL981395 ODP981395 NTT981395 NJX981395 NAB981395 MQF981395 MGJ981395 LWN981395 LMR981395 LCV981395 KSZ981395 KJD981395 JZH981395 JPL981395 JFP981395 IVT981395 ILX981395 ICB981395 HSF981395 HIJ981395 GYN981395 GOR981395 GEV981395 FUZ981395 FLD981395 FBH981395 ERL981395 EHP981395 DXT981395 DNX981395 DEB981395 CUF981395 CKJ981395 CAN981395 BQR981395 BGV981395 AWZ981395 AND981395 ADH981395 TL981395 JP981395 T981395 WWB915859 WMF915859 WCJ915859 VSN915859 VIR915859 UYV915859 UOZ915859 UFD915859 TVH915859 TLL915859 TBP915859 SRT915859 SHX915859 RYB915859 ROF915859 REJ915859 QUN915859 QKR915859 QAV915859 PQZ915859 PHD915859 OXH915859 ONL915859 ODP915859 NTT915859 NJX915859 NAB915859 MQF915859 MGJ915859 LWN915859 LMR915859 LCV915859 KSZ915859 KJD915859 JZH915859 JPL915859 JFP915859 IVT915859 ILX915859 ICB915859 HSF915859 HIJ915859 GYN915859 GOR915859 GEV915859 FUZ915859 FLD915859 FBH915859 ERL915859 EHP915859 DXT915859 DNX915859 DEB915859 CUF915859 CKJ915859 CAN915859 BQR915859 BGV915859 AWZ915859 AND915859 ADH915859 TL915859 JP915859 T915859 WWB850323 WMF850323 WCJ850323 VSN850323 VIR850323 UYV850323 UOZ850323 UFD850323 TVH850323 TLL850323 TBP850323 SRT850323 SHX850323 RYB850323 ROF850323 REJ850323 QUN850323 QKR850323 QAV850323 PQZ850323 PHD850323 OXH850323 ONL850323 ODP850323 NTT850323 NJX850323 NAB850323 MQF850323 MGJ850323 LWN850323 LMR850323 LCV850323 KSZ850323 KJD850323 JZH850323 JPL850323 JFP850323 IVT850323 ILX850323 ICB850323 HSF850323 HIJ850323 GYN850323 GOR850323 GEV850323 FUZ850323 FLD850323 FBH850323 ERL850323 EHP850323 DXT850323 DNX850323 DEB850323 CUF850323 CKJ850323 CAN850323 BQR850323 BGV850323 AWZ850323 AND850323 ADH850323 TL850323 JP850323 T850323 WWB784787 WMF784787 WCJ784787 VSN784787 VIR784787 UYV784787 UOZ784787 UFD784787 TVH784787 TLL784787 TBP784787 SRT784787 SHX784787 RYB784787 ROF784787 REJ784787 QUN784787 QKR784787 QAV784787 PQZ784787 PHD784787 OXH784787 ONL784787 ODP784787 NTT784787 NJX784787 NAB784787 MQF784787 MGJ784787 LWN784787 LMR784787 LCV784787 KSZ784787 KJD784787 JZH784787 JPL784787 JFP784787 IVT784787 ILX784787 ICB784787 HSF784787 HIJ784787 GYN784787 GOR784787 GEV784787 FUZ784787 FLD784787 FBH784787 ERL784787 EHP784787 DXT784787 DNX784787 DEB784787 CUF784787 CKJ784787 CAN784787 BQR784787 BGV784787 AWZ784787 AND784787 ADH784787 TL784787 JP784787 T784787 WWB719251 WMF719251 WCJ719251 VSN719251 VIR719251 UYV719251 UOZ719251 UFD719251 TVH719251 TLL719251 TBP719251 SRT719251 SHX719251 RYB719251 ROF719251 REJ719251 QUN719251 QKR719251 QAV719251 PQZ719251 PHD719251 OXH719251 ONL719251 ODP719251 NTT719251 NJX719251 NAB719251 MQF719251 MGJ719251 LWN719251 LMR719251 LCV719251 KSZ719251 KJD719251 JZH719251 JPL719251 JFP719251 IVT719251 ILX719251 ICB719251 HSF719251 HIJ719251 GYN719251 GOR719251 GEV719251 FUZ719251 FLD719251 FBH719251 ERL719251 EHP719251 DXT719251 DNX719251 DEB719251 CUF719251 CKJ719251 CAN719251 BQR719251 BGV719251 AWZ719251 AND719251 ADH719251 TL719251 JP719251 T719251 WWB653715 WMF653715 WCJ653715 VSN653715 VIR653715 UYV653715 UOZ653715 UFD653715 TVH653715 TLL653715 TBP653715 SRT653715 SHX653715 RYB653715 ROF653715 REJ653715 QUN653715 QKR653715 QAV653715 PQZ653715 PHD653715 OXH653715 ONL653715 ODP653715 NTT653715 NJX653715 NAB653715 MQF653715 MGJ653715 LWN653715 LMR653715 LCV653715 KSZ653715 KJD653715 JZH653715 JPL653715 JFP653715 IVT653715 ILX653715 ICB653715 HSF653715 HIJ653715 GYN653715 GOR653715 GEV653715 FUZ653715 FLD653715 FBH653715 ERL653715 EHP653715 DXT653715 DNX653715 DEB653715 CUF653715 CKJ653715 CAN653715 BQR653715 BGV653715 AWZ653715 AND653715 ADH653715 TL653715 JP653715 T653715 WWB588179 WMF588179 WCJ588179 VSN588179 VIR588179 UYV588179 UOZ588179 UFD588179 TVH588179 TLL588179 TBP588179 SRT588179 SHX588179 RYB588179 ROF588179 REJ588179 QUN588179 QKR588179 QAV588179 PQZ588179 PHD588179 OXH588179 ONL588179 ODP588179 NTT588179 NJX588179 NAB588179 MQF588179 MGJ588179 LWN588179 LMR588179 LCV588179 KSZ588179 KJD588179 JZH588179 JPL588179 JFP588179 IVT588179 ILX588179 ICB588179 HSF588179 HIJ588179 GYN588179 GOR588179 GEV588179 FUZ588179 FLD588179 FBH588179 ERL588179 EHP588179 DXT588179 DNX588179 DEB588179 CUF588179 CKJ588179 CAN588179 BQR588179 BGV588179 AWZ588179 AND588179 ADH588179 TL588179 JP588179 T588179 WWB522643 WMF522643 WCJ522643 VSN522643 VIR522643 UYV522643 UOZ522643 UFD522643 TVH522643 TLL522643 TBP522643 SRT522643 SHX522643 RYB522643 ROF522643 REJ522643 QUN522643 QKR522643 QAV522643 PQZ522643 PHD522643 OXH522643 ONL522643 ODP522643 NTT522643 NJX522643 NAB522643 MQF522643 MGJ522643 LWN522643 LMR522643 LCV522643 KSZ522643 KJD522643 JZH522643 JPL522643 JFP522643 IVT522643 ILX522643 ICB522643 HSF522643 HIJ522643 GYN522643 GOR522643 GEV522643 FUZ522643 FLD522643 FBH522643 ERL522643 EHP522643 DXT522643 DNX522643 DEB522643 CUF522643 CKJ522643 CAN522643 BQR522643 BGV522643 AWZ522643 AND522643 ADH522643 TL522643 JP522643 T522643 WWB457107 WMF457107 WCJ457107 VSN457107 VIR457107 UYV457107 UOZ457107 UFD457107 TVH457107 TLL457107 TBP457107 SRT457107 SHX457107 RYB457107 ROF457107 REJ457107 QUN457107 QKR457107 QAV457107 PQZ457107 PHD457107 OXH457107 ONL457107 ODP457107 NTT457107 NJX457107 NAB457107 MQF457107 MGJ457107 LWN457107 LMR457107 LCV457107 KSZ457107 KJD457107 JZH457107 JPL457107 JFP457107 IVT457107 ILX457107 ICB457107 HSF457107 HIJ457107 GYN457107 GOR457107 GEV457107 FUZ457107 FLD457107 FBH457107 ERL457107 EHP457107 DXT457107 DNX457107 DEB457107 CUF457107 CKJ457107 CAN457107 BQR457107 BGV457107 AWZ457107 AND457107 ADH457107 TL457107 JP457107 T457107 WWB391571 WMF391571 WCJ391571 VSN391571 VIR391571 UYV391571 UOZ391571 UFD391571 TVH391571 TLL391571 TBP391571 SRT391571 SHX391571 RYB391571 ROF391571 REJ391571 QUN391571 QKR391571 QAV391571 PQZ391571 PHD391571 OXH391571 ONL391571 ODP391571 NTT391571 NJX391571 NAB391571 MQF391571 MGJ391571 LWN391571 LMR391571 LCV391571 KSZ391571 KJD391571 JZH391571 JPL391571 JFP391571 IVT391571 ILX391571 ICB391571 HSF391571 HIJ391571 GYN391571 GOR391571 GEV391571 FUZ391571 FLD391571 FBH391571 ERL391571 EHP391571 DXT391571 DNX391571 DEB391571 CUF391571 CKJ391571 CAN391571 BQR391571 BGV391571 AWZ391571 AND391571 ADH391571 TL391571 JP391571 T391571 WWB326035 WMF326035 WCJ326035 VSN326035 VIR326035 UYV326035 UOZ326035 UFD326035 TVH326035 TLL326035 TBP326035 SRT326035 SHX326035 RYB326035 ROF326035 REJ326035 QUN326035 QKR326035 QAV326035 PQZ326035 PHD326035 OXH326035 ONL326035 ODP326035 NTT326035 NJX326035 NAB326035 MQF326035 MGJ326035 LWN326035 LMR326035 LCV326035 KSZ326035 KJD326035 JZH326035 JPL326035 JFP326035 IVT326035 ILX326035 ICB326035 HSF326035 HIJ326035 GYN326035 GOR326035 GEV326035 FUZ326035 FLD326035 FBH326035 ERL326035 EHP326035 DXT326035 DNX326035 DEB326035 CUF326035 CKJ326035 CAN326035 BQR326035 BGV326035 AWZ326035 AND326035 ADH326035 TL326035 JP326035 T326035 WWB260499 WMF260499 WCJ260499 VSN260499 VIR260499 UYV260499 UOZ260499 UFD260499 TVH260499 TLL260499 TBP260499 SRT260499 SHX260499 RYB260499 ROF260499 REJ260499 QUN260499 QKR260499 QAV260499 PQZ260499 PHD260499 OXH260499 ONL260499 ODP260499 NTT260499 NJX260499 NAB260499 MQF260499 MGJ260499 LWN260499 LMR260499 LCV260499 KSZ260499 KJD260499 JZH260499 JPL260499 JFP260499 IVT260499 ILX260499 ICB260499 HSF260499 HIJ260499 GYN260499 GOR260499 GEV260499 FUZ260499 FLD260499 FBH260499 ERL260499 EHP260499 DXT260499 DNX260499 DEB260499 CUF260499 CKJ260499 CAN260499 BQR260499 BGV260499 AWZ260499 AND260499 ADH260499 TL260499 JP260499 T260499 WWB194963 WMF194963 WCJ194963 VSN194963 VIR194963 UYV194963 UOZ194963 UFD194963 TVH194963 TLL194963 TBP194963 SRT194963 SHX194963 RYB194963 ROF194963 REJ194963 QUN194963 QKR194963 QAV194963 PQZ194963 PHD194963 OXH194963 ONL194963 ODP194963 NTT194963 NJX194963 NAB194963 MQF194963 MGJ194963 LWN194963 LMR194963 LCV194963 KSZ194963 KJD194963 JZH194963 JPL194963 JFP194963 IVT194963 ILX194963 ICB194963 HSF194963 HIJ194963 GYN194963 GOR194963 GEV194963 FUZ194963 FLD194963 FBH194963 ERL194963 EHP194963 DXT194963 DNX194963 DEB194963 CUF194963 CKJ194963 CAN194963 BQR194963 BGV194963 AWZ194963 AND194963 ADH194963 TL194963 JP194963 T194963 WWB129427 WMF129427 WCJ129427 VSN129427 VIR129427 UYV129427 UOZ129427 UFD129427 TVH129427 TLL129427 TBP129427 SRT129427 SHX129427 RYB129427 ROF129427 REJ129427 QUN129427 QKR129427 QAV129427 PQZ129427 PHD129427 OXH129427 ONL129427 ODP129427 NTT129427 NJX129427 NAB129427 MQF129427 MGJ129427 LWN129427 LMR129427 LCV129427 KSZ129427 KJD129427 JZH129427 JPL129427 JFP129427 IVT129427 ILX129427 ICB129427 HSF129427 HIJ129427 GYN129427 GOR129427 GEV129427 FUZ129427 FLD129427 FBH129427 ERL129427 EHP129427 DXT129427 DNX129427 DEB129427 CUF129427 CKJ129427 CAN129427 BQR129427 BGV129427 AWZ129427 AND129427 ADH129427 TL129427 JP129427 T129427 WWB63891 WMF63891 WCJ63891 VSN63891 VIR63891 UYV63891 UOZ63891 UFD63891 TVH63891 TLL63891 TBP63891 SRT63891 SHX63891 RYB63891 ROF63891 REJ63891 QUN63891 QKR63891 QAV63891 PQZ63891 PHD63891 OXH63891 ONL63891 ODP63891 NTT63891 NJX63891 NAB63891 MQF63891 MGJ63891 LWN63891 LMR63891 LCV63891 KSZ63891 KJD63891 JZH63891 JPL63891 JFP63891 IVT63891 ILX63891 ICB63891 HSF63891 HIJ63891 GYN63891 GOR63891 GEV63891 FUZ63891 FLD63891 FBH63891 ERL63891 EHP63891 DXT63891 DNX63891 DEB63891 CUF63891 CKJ63891 CAN63891 BQR63891 BGV63891 AWZ63891 AND63891 ADH63891 TL63891 JP63891 T63891 WWB21 WMF21 WCJ21 VSN21 VIR21 UYV21 UOZ21 UFD21 TVH21 TLL21 TBP21 SRT21 SHX21 RYB21 ROF21 REJ21 QUN21 QKR21 QAV21 PQZ21 PHD21 OXH21 ONL21 ODP21 NTT21 NJX21 NAB21 MQF21 MGJ21 LWN21 LMR21 LCV21 KSZ21 KJD21 JZH21 JPL21 JFP21 IVT21 ILX21 ICB21 HSF21 HIJ21 GYN21 GOR21 GEV21 FUZ21 FLD21 FBH21 ERL21 EHP21 DXT21 DNX21 DEB21 CUF21 CKJ21 CAN21 BQR21 BGV21 AWZ21 AND21 ADH21 TL21 JP21" xr:uid="{00000000-0002-0000-0400-00000E000000}">
      <formula1>$C$124:$C$127</formula1>
    </dataValidation>
    <dataValidation type="list" allowBlank="1" showInputMessage="1" showErrorMessage="1" sqref="L24 WWF981398 WMJ981398 WCN981398 VSR981398 VIV981398 UYZ981398 UPD981398 UFH981398 TVL981398 TLP981398 TBT981398 SRX981398 SIB981398 RYF981398 ROJ981398 REN981398 QUR981398 QKV981398 QAZ981398 PRD981398 PHH981398 OXL981398 ONP981398 ODT981398 NTX981398 NKB981398 NAF981398 MQJ981398 MGN981398 LWR981398 LMV981398 LCZ981398 KTD981398 KJH981398 JZL981398 JPP981398 JFT981398 IVX981398 IMB981398 ICF981398 HSJ981398 HIN981398 GYR981398 GOV981398 GEZ981398 FVD981398 FLH981398 FBL981398 ERP981398 EHT981398 DXX981398 DOB981398 DEF981398 CUJ981398 CKN981398 CAR981398 BQV981398 BGZ981398 AXD981398 ANH981398 ADL981398 TP981398 JT981398 X981398 WWF915862 WMJ915862 WCN915862 VSR915862 VIV915862 UYZ915862 UPD915862 UFH915862 TVL915862 TLP915862 TBT915862 SRX915862 SIB915862 RYF915862 ROJ915862 REN915862 QUR915862 QKV915862 QAZ915862 PRD915862 PHH915862 OXL915862 ONP915862 ODT915862 NTX915862 NKB915862 NAF915862 MQJ915862 MGN915862 LWR915862 LMV915862 LCZ915862 KTD915862 KJH915862 JZL915862 JPP915862 JFT915862 IVX915862 IMB915862 ICF915862 HSJ915862 HIN915862 GYR915862 GOV915862 GEZ915862 FVD915862 FLH915862 FBL915862 ERP915862 EHT915862 DXX915862 DOB915862 DEF915862 CUJ915862 CKN915862 CAR915862 BQV915862 BGZ915862 AXD915862 ANH915862 ADL915862 TP915862 JT915862 X915862 WWF850326 WMJ850326 WCN850326 VSR850326 VIV850326 UYZ850326 UPD850326 UFH850326 TVL850326 TLP850326 TBT850326 SRX850326 SIB850326 RYF850326 ROJ850326 REN850326 QUR850326 QKV850326 QAZ850326 PRD850326 PHH850326 OXL850326 ONP850326 ODT850326 NTX850326 NKB850326 NAF850326 MQJ850326 MGN850326 LWR850326 LMV850326 LCZ850326 KTD850326 KJH850326 JZL850326 JPP850326 JFT850326 IVX850326 IMB850326 ICF850326 HSJ850326 HIN850326 GYR850326 GOV850326 GEZ850326 FVD850326 FLH850326 FBL850326 ERP850326 EHT850326 DXX850326 DOB850326 DEF850326 CUJ850326 CKN850326 CAR850326 BQV850326 BGZ850326 AXD850326 ANH850326 ADL850326 TP850326 JT850326 X850326 WWF784790 WMJ784790 WCN784790 VSR784790 VIV784790 UYZ784790 UPD784790 UFH784790 TVL784790 TLP784790 TBT784790 SRX784790 SIB784790 RYF784790 ROJ784790 REN784790 QUR784790 QKV784790 QAZ784790 PRD784790 PHH784790 OXL784790 ONP784790 ODT784790 NTX784790 NKB784790 NAF784790 MQJ784790 MGN784790 LWR784790 LMV784790 LCZ784790 KTD784790 KJH784790 JZL784790 JPP784790 JFT784790 IVX784790 IMB784790 ICF784790 HSJ784790 HIN784790 GYR784790 GOV784790 GEZ784790 FVD784790 FLH784790 FBL784790 ERP784790 EHT784790 DXX784790 DOB784790 DEF784790 CUJ784790 CKN784790 CAR784790 BQV784790 BGZ784790 AXD784790 ANH784790 ADL784790 TP784790 JT784790 X784790 WWF719254 WMJ719254 WCN719254 VSR719254 VIV719254 UYZ719254 UPD719254 UFH719254 TVL719254 TLP719254 TBT719254 SRX719254 SIB719254 RYF719254 ROJ719254 REN719254 QUR719254 QKV719254 QAZ719254 PRD719254 PHH719254 OXL719254 ONP719254 ODT719254 NTX719254 NKB719254 NAF719254 MQJ719254 MGN719254 LWR719254 LMV719254 LCZ719254 KTD719254 KJH719254 JZL719254 JPP719254 JFT719254 IVX719254 IMB719254 ICF719254 HSJ719254 HIN719254 GYR719254 GOV719254 GEZ719254 FVD719254 FLH719254 FBL719254 ERP719254 EHT719254 DXX719254 DOB719254 DEF719254 CUJ719254 CKN719254 CAR719254 BQV719254 BGZ719254 AXD719254 ANH719254 ADL719254 TP719254 JT719254 X719254 WWF653718 WMJ653718 WCN653718 VSR653718 VIV653718 UYZ653718 UPD653718 UFH653718 TVL653718 TLP653718 TBT653718 SRX653718 SIB653718 RYF653718 ROJ653718 REN653718 QUR653718 QKV653718 QAZ653718 PRD653718 PHH653718 OXL653718 ONP653718 ODT653718 NTX653718 NKB653718 NAF653718 MQJ653718 MGN653718 LWR653718 LMV653718 LCZ653718 KTD653718 KJH653718 JZL653718 JPP653718 JFT653718 IVX653718 IMB653718 ICF653718 HSJ653718 HIN653718 GYR653718 GOV653718 GEZ653718 FVD653718 FLH653718 FBL653718 ERP653718 EHT653718 DXX653718 DOB653718 DEF653718 CUJ653718 CKN653718 CAR653718 BQV653718 BGZ653718 AXD653718 ANH653718 ADL653718 TP653718 JT653718 X653718 WWF588182 WMJ588182 WCN588182 VSR588182 VIV588182 UYZ588182 UPD588182 UFH588182 TVL588182 TLP588182 TBT588182 SRX588182 SIB588182 RYF588182 ROJ588182 REN588182 QUR588182 QKV588182 QAZ588182 PRD588182 PHH588182 OXL588182 ONP588182 ODT588182 NTX588182 NKB588182 NAF588182 MQJ588182 MGN588182 LWR588182 LMV588182 LCZ588182 KTD588182 KJH588182 JZL588182 JPP588182 JFT588182 IVX588182 IMB588182 ICF588182 HSJ588182 HIN588182 GYR588182 GOV588182 GEZ588182 FVD588182 FLH588182 FBL588182 ERP588182 EHT588182 DXX588182 DOB588182 DEF588182 CUJ588182 CKN588182 CAR588182 BQV588182 BGZ588182 AXD588182 ANH588182 ADL588182 TP588182 JT588182 X588182 WWF522646 WMJ522646 WCN522646 VSR522646 VIV522646 UYZ522646 UPD522646 UFH522646 TVL522646 TLP522646 TBT522646 SRX522646 SIB522646 RYF522646 ROJ522646 REN522646 QUR522646 QKV522646 QAZ522646 PRD522646 PHH522646 OXL522646 ONP522646 ODT522646 NTX522646 NKB522646 NAF522646 MQJ522646 MGN522646 LWR522646 LMV522646 LCZ522646 KTD522646 KJH522646 JZL522646 JPP522646 JFT522646 IVX522646 IMB522646 ICF522646 HSJ522646 HIN522646 GYR522646 GOV522646 GEZ522646 FVD522646 FLH522646 FBL522646 ERP522646 EHT522646 DXX522646 DOB522646 DEF522646 CUJ522646 CKN522646 CAR522646 BQV522646 BGZ522646 AXD522646 ANH522646 ADL522646 TP522646 JT522646 X522646 WWF457110 WMJ457110 WCN457110 VSR457110 VIV457110 UYZ457110 UPD457110 UFH457110 TVL457110 TLP457110 TBT457110 SRX457110 SIB457110 RYF457110 ROJ457110 REN457110 QUR457110 QKV457110 QAZ457110 PRD457110 PHH457110 OXL457110 ONP457110 ODT457110 NTX457110 NKB457110 NAF457110 MQJ457110 MGN457110 LWR457110 LMV457110 LCZ457110 KTD457110 KJH457110 JZL457110 JPP457110 JFT457110 IVX457110 IMB457110 ICF457110 HSJ457110 HIN457110 GYR457110 GOV457110 GEZ457110 FVD457110 FLH457110 FBL457110 ERP457110 EHT457110 DXX457110 DOB457110 DEF457110 CUJ457110 CKN457110 CAR457110 BQV457110 BGZ457110 AXD457110 ANH457110 ADL457110 TP457110 JT457110 X457110 WWF391574 WMJ391574 WCN391574 VSR391574 VIV391574 UYZ391574 UPD391574 UFH391574 TVL391574 TLP391574 TBT391574 SRX391574 SIB391574 RYF391574 ROJ391574 REN391574 QUR391574 QKV391574 QAZ391574 PRD391574 PHH391574 OXL391574 ONP391574 ODT391574 NTX391574 NKB391574 NAF391574 MQJ391574 MGN391574 LWR391574 LMV391574 LCZ391574 KTD391574 KJH391574 JZL391574 JPP391574 JFT391574 IVX391574 IMB391574 ICF391574 HSJ391574 HIN391574 GYR391574 GOV391574 GEZ391574 FVD391574 FLH391574 FBL391574 ERP391574 EHT391574 DXX391574 DOB391574 DEF391574 CUJ391574 CKN391574 CAR391574 BQV391574 BGZ391574 AXD391574 ANH391574 ADL391574 TP391574 JT391574 X391574 WWF326038 WMJ326038 WCN326038 VSR326038 VIV326038 UYZ326038 UPD326038 UFH326038 TVL326038 TLP326038 TBT326038 SRX326038 SIB326038 RYF326038 ROJ326038 REN326038 QUR326038 QKV326038 QAZ326038 PRD326038 PHH326038 OXL326038 ONP326038 ODT326038 NTX326038 NKB326038 NAF326038 MQJ326038 MGN326038 LWR326038 LMV326038 LCZ326038 KTD326038 KJH326038 JZL326038 JPP326038 JFT326038 IVX326038 IMB326038 ICF326038 HSJ326038 HIN326038 GYR326038 GOV326038 GEZ326038 FVD326038 FLH326038 FBL326038 ERP326038 EHT326038 DXX326038 DOB326038 DEF326038 CUJ326038 CKN326038 CAR326038 BQV326038 BGZ326038 AXD326038 ANH326038 ADL326038 TP326038 JT326038 X326038 WWF260502 WMJ260502 WCN260502 VSR260502 VIV260502 UYZ260502 UPD260502 UFH260502 TVL260502 TLP260502 TBT260502 SRX260502 SIB260502 RYF260502 ROJ260502 REN260502 QUR260502 QKV260502 QAZ260502 PRD260502 PHH260502 OXL260502 ONP260502 ODT260502 NTX260502 NKB260502 NAF260502 MQJ260502 MGN260502 LWR260502 LMV260502 LCZ260502 KTD260502 KJH260502 JZL260502 JPP260502 JFT260502 IVX260502 IMB260502 ICF260502 HSJ260502 HIN260502 GYR260502 GOV260502 GEZ260502 FVD260502 FLH260502 FBL260502 ERP260502 EHT260502 DXX260502 DOB260502 DEF260502 CUJ260502 CKN260502 CAR260502 BQV260502 BGZ260502 AXD260502 ANH260502 ADL260502 TP260502 JT260502 X260502 WWF194966 WMJ194966 WCN194966 VSR194966 VIV194966 UYZ194966 UPD194966 UFH194966 TVL194966 TLP194966 TBT194966 SRX194966 SIB194966 RYF194966 ROJ194966 REN194966 QUR194966 QKV194966 QAZ194966 PRD194966 PHH194966 OXL194966 ONP194966 ODT194966 NTX194966 NKB194966 NAF194966 MQJ194966 MGN194966 LWR194966 LMV194966 LCZ194966 KTD194966 KJH194966 JZL194966 JPP194966 JFT194966 IVX194966 IMB194966 ICF194966 HSJ194966 HIN194966 GYR194966 GOV194966 GEZ194966 FVD194966 FLH194966 FBL194966 ERP194966 EHT194966 DXX194966 DOB194966 DEF194966 CUJ194966 CKN194966 CAR194966 BQV194966 BGZ194966 AXD194966 ANH194966 ADL194966 TP194966 JT194966 X194966 WWF129430 WMJ129430 WCN129430 VSR129430 VIV129430 UYZ129430 UPD129430 UFH129430 TVL129430 TLP129430 TBT129430 SRX129430 SIB129430 RYF129430 ROJ129430 REN129430 QUR129430 QKV129430 QAZ129430 PRD129430 PHH129430 OXL129430 ONP129430 ODT129430 NTX129430 NKB129430 NAF129430 MQJ129430 MGN129430 LWR129430 LMV129430 LCZ129430 KTD129430 KJH129430 JZL129430 JPP129430 JFT129430 IVX129430 IMB129430 ICF129430 HSJ129430 HIN129430 GYR129430 GOV129430 GEZ129430 FVD129430 FLH129430 FBL129430 ERP129430 EHT129430 DXX129430 DOB129430 DEF129430 CUJ129430 CKN129430 CAR129430 BQV129430 BGZ129430 AXD129430 ANH129430 ADL129430 TP129430 JT129430 X129430 WWF63894 WMJ63894 WCN63894 VSR63894 VIV63894 UYZ63894 UPD63894 UFH63894 TVL63894 TLP63894 TBT63894 SRX63894 SIB63894 RYF63894 ROJ63894 REN63894 QUR63894 QKV63894 QAZ63894 PRD63894 PHH63894 OXL63894 ONP63894 ODT63894 NTX63894 NKB63894 NAF63894 MQJ63894 MGN63894 LWR63894 LMV63894 LCZ63894 KTD63894 KJH63894 JZL63894 JPP63894 JFT63894 IVX63894 IMB63894 ICF63894 HSJ63894 HIN63894 GYR63894 GOV63894 GEZ63894 FVD63894 FLH63894 FBL63894 ERP63894 EHT63894 DXX63894 DOB63894 DEF63894 CUJ63894 CKN63894 CAR63894 BQV63894 BGZ63894 AXD63894 ANH63894 ADL63894 TP63894 JT63894 X63894 WWF24 WMJ24 WCN24 VSR24 VIV24 UYZ24 UPD24 UFH24 TVL24 TLP24 TBT24 SRX24 SIB24 RYF24 ROJ24 REN24 QUR24 QKV24 QAZ24 PRD24 PHH24 OXL24 ONP24 ODT24 NTX24 NKB24 NAF24 MQJ24 MGN24 LWR24 LMV24 LCZ24 KTD24 KJH24 JZL24 JPP24 JFT24 IVX24 IMB24 ICF24 HSJ24 HIN24 GYR24 GOV24 GEZ24 FVD24 FLH24 FBL24 ERP24 EHT24 DXX24 DOB24 DEF24 CUJ24 CKN24 CAR24 BQV24 BGZ24 AXD24 ANH24 ADL24 TP24 JT24 X24 WVZ981398 WMD981398 WCH981398 VSL981398 VIP981398 UYT981398 UOX981398 UFB981398 TVF981398 TLJ981398 TBN981398 SRR981398 SHV981398 RXZ981398 ROD981398 REH981398 QUL981398 QKP981398 QAT981398 PQX981398 PHB981398 OXF981398 ONJ981398 ODN981398 NTR981398 NJV981398 MZZ981398 MQD981398 MGH981398 LWL981398 LMP981398 LCT981398 KSX981398 KJB981398 JZF981398 JPJ981398 JFN981398 IVR981398 ILV981398 IBZ981398 HSD981398 HIH981398 GYL981398 GOP981398 GET981398 FUX981398 FLB981398 FBF981398 ERJ981398 EHN981398 DXR981398 DNV981398 DDZ981398 CUD981398 CKH981398 CAL981398 BQP981398 BGT981398 AWX981398 ANB981398 ADF981398 TJ981398 JN981398 R981398 WVZ915862 WMD915862 WCH915862 VSL915862 VIP915862 UYT915862 UOX915862 UFB915862 TVF915862 TLJ915862 TBN915862 SRR915862 SHV915862 RXZ915862 ROD915862 REH915862 QUL915862 QKP915862 QAT915862 PQX915862 PHB915862 OXF915862 ONJ915862 ODN915862 NTR915862 NJV915862 MZZ915862 MQD915862 MGH915862 LWL915862 LMP915862 LCT915862 KSX915862 KJB915862 JZF915862 JPJ915862 JFN915862 IVR915862 ILV915862 IBZ915862 HSD915862 HIH915862 GYL915862 GOP915862 GET915862 FUX915862 FLB915862 FBF915862 ERJ915862 EHN915862 DXR915862 DNV915862 DDZ915862 CUD915862 CKH915862 CAL915862 BQP915862 BGT915862 AWX915862 ANB915862 ADF915862 TJ915862 JN915862 R915862 WVZ850326 WMD850326 WCH850326 VSL850326 VIP850326 UYT850326 UOX850326 UFB850326 TVF850326 TLJ850326 TBN850326 SRR850326 SHV850326 RXZ850326 ROD850326 REH850326 QUL850326 QKP850326 QAT850326 PQX850326 PHB850326 OXF850326 ONJ850326 ODN850326 NTR850326 NJV850326 MZZ850326 MQD850326 MGH850326 LWL850326 LMP850326 LCT850326 KSX850326 KJB850326 JZF850326 JPJ850326 JFN850326 IVR850326 ILV850326 IBZ850326 HSD850326 HIH850326 GYL850326 GOP850326 GET850326 FUX850326 FLB850326 FBF850326 ERJ850326 EHN850326 DXR850326 DNV850326 DDZ850326 CUD850326 CKH850326 CAL850326 BQP850326 BGT850326 AWX850326 ANB850326 ADF850326 TJ850326 JN850326 R850326 WVZ784790 WMD784790 WCH784790 VSL784790 VIP784790 UYT784790 UOX784790 UFB784790 TVF784790 TLJ784790 TBN784790 SRR784790 SHV784790 RXZ784790 ROD784790 REH784790 QUL784790 QKP784790 QAT784790 PQX784790 PHB784790 OXF784790 ONJ784790 ODN784790 NTR784790 NJV784790 MZZ784790 MQD784790 MGH784790 LWL784790 LMP784790 LCT784790 KSX784790 KJB784790 JZF784790 JPJ784790 JFN784790 IVR784790 ILV784790 IBZ784790 HSD784790 HIH784790 GYL784790 GOP784790 GET784790 FUX784790 FLB784790 FBF784790 ERJ784790 EHN784790 DXR784790 DNV784790 DDZ784790 CUD784790 CKH784790 CAL784790 BQP784790 BGT784790 AWX784790 ANB784790 ADF784790 TJ784790 JN784790 R784790 WVZ719254 WMD719254 WCH719254 VSL719254 VIP719254 UYT719254 UOX719254 UFB719254 TVF719254 TLJ719254 TBN719254 SRR719254 SHV719254 RXZ719254 ROD719254 REH719254 QUL719254 QKP719254 QAT719254 PQX719254 PHB719254 OXF719254 ONJ719254 ODN719254 NTR719254 NJV719254 MZZ719254 MQD719254 MGH719254 LWL719254 LMP719254 LCT719254 KSX719254 KJB719254 JZF719254 JPJ719254 JFN719254 IVR719254 ILV719254 IBZ719254 HSD719254 HIH719254 GYL719254 GOP719254 GET719254 FUX719254 FLB719254 FBF719254 ERJ719254 EHN719254 DXR719254 DNV719254 DDZ719254 CUD719254 CKH719254 CAL719254 BQP719254 BGT719254 AWX719254 ANB719254 ADF719254 TJ719254 JN719254 R719254 WVZ653718 WMD653718 WCH653718 VSL653718 VIP653718 UYT653718 UOX653718 UFB653718 TVF653718 TLJ653718 TBN653718 SRR653718 SHV653718 RXZ653718 ROD653718 REH653718 QUL653718 QKP653718 QAT653718 PQX653718 PHB653718 OXF653718 ONJ653718 ODN653718 NTR653718 NJV653718 MZZ653718 MQD653718 MGH653718 LWL653718 LMP653718 LCT653718 KSX653718 KJB653718 JZF653718 JPJ653718 JFN653718 IVR653718 ILV653718 IBZ653718 HSD653718 HIH653718 GYL653718 GOP653718 GET653718 FUX653718 FLB653718 FBF653718 ERJ653718 EHN653718 DXR653718 DNV653718 DDZ653718 CUD653718 CKH653718 CAL653718 BQP653718 BGT653718 AWX653718 ANB653718 ADF653718 TJ653718 JN653718 R653718 WVZ588182 WMD588182 WCH588182 VSL588182 VIP588182 UYT588182 UOX588182 UFB588182 TVF588182 TLJ588182 TBN588182 SRR588182 SHV588182 RXZ588182 ROD588182 REH588182 QUL588182 QKP588182 QAT588182 PQX588182 PHB588182 OXF588182 ONJ588182 ODN588182 NTR588182 NJV588182 MZZ588182 MQD588182 MGH588182 LWL588182 LMP588182 LCT588182 KSX588182 KJB588182 JZF588182 JPJ588182 JFN588182 IVR588182 ILV588182 IBZ588182 HSD588182 HIH588182 GYL588182 GOP588182 GET588182 FUX588182 FLB588182 FBF588182 ERJ588182 EHN588182 DXR588182 DNV588182 DDZ588182 CUD588182 CKH588182 CAL588182 BQP588182 BGT588182 AWX588182 ANB588182 ADF588182 TJ588182 JN588182 R588182 WVZ522646 WMD522646 WCH522646 VSL522646 VIP522646 UYT522646 UOX522646 UFB522646 TVF522646 TLJ522646 TBN522646 SRR522646 SHV522646 RXZ522646 ROD522646 REH522646 QUL522646 QKP522646 QAT522646 PQX522646 PHB522646 OXF522646 ONJ522646 ODN522646 NTR522646 NJV522646 MZZ522646 MQD522646 MGH522646 LWL522646 LMP522646 LCT522646 KSX522646 KJB522646 JZF522646 JPJ522646 JFN522646 IVR522646 ILV522646 IBZ522646 HSD522646 HIH522646 GYL522646 GOP522646 GET522646 FUX522646 FLB522646 FBF522646 ERJ522646 EHN522646 DXR522646 DNV522646 DDZ522646 CUD522646 CKH522646 CAL522646 BQP522646 BGT522646 AWX522646 ANB522646 ADF522646 TJ522646 JN522646 R522646 WVZ457110 WMD457110 WCH457110 VSL457110 VIP457110 UYT457110 UOX457110 UFB457110 TVF457110 TLJ457110 TBN457110 SRR457110 SHV457110 RXZ457110 ROD457110 REH457110 QUL457110 QKP457110 QAT457110 PQX457110 PHB457110 OXF457110 ONJ457110 ODN457110 NTR457110 NJV457110 MZZ457110 MQD457110 MGH457110 LWL457110 LMP457110 LCT457110 KSX457110 KJB457110 JZF457110 JPJ457110 JFN457110 IVR457110 ILV457110 IBZ457110 HSD457110 HIH457110 GYL457110 GOP457110 GET457110 FUX457110 FLB457110 FBF457110 ERJ457110 EHN457110 DXR457110 DNV457110 DDZ457110 CUD457110 CKH457110 CAL457110 BQP457110 BGT457110 AWX457110 ANB457110 ADF457110 TJ457110 JN457110 R457110 WVZ391574 WMD391574 WCH391574 VSL391574 VIP391574 UYT391574 UOX391574 UFB391574 TVF391574 TLJ391574 TBN391574 SRR391574 SHV391574 RXZ391574 ROD391574 REH391574 QUL391574 QKP391574 QAT391574 PQX391574 PHB391574 OXF391574 ONJ391574 ODN391574 NTR391574 NJV391574 MZZ391574 MQD391574 MGH391574 LWL391574 LMP391574 LCT391574 KSX391574 KJB391574 JZF391574 JPJ391574 JFN391574 IVR391574 ILV391574 IBZ391574 HSD391574 HIH391574 GYL391574 GOP391574 GET391574 FUX391574 FLB391574 FBF391574 ERJ391574 EHN391574 DXR391574 DNV391574 DDZ391574 CUD391574 CKH391574 CAL391574 BQP391574 BGT391574 AWX391574 ANB391574 ADF391574 TJ391574 JN391574 R391574 WVZ326038 WMD326038 WCH326038 VSL326038 VIP326038 UYT326038 UOX326038 UFB326038 TVF326038 TLJ326038 TBN326038 SRR326038 SHV326038 RXZ326038 ROD326038 REH326038 QUL326038 QKP326038 QAT326038 PQX326038 PHB326038 OXF326038 ONJ326038 ODN326038 NTR326038 NJV326038 MZZ326038 MQD326038 MGH326038 LWL326038 LMP326038 LCT326038 KSX326038 KJB326038 JZF326038 JPJ326038 JFN326038 IVR326038 ILV326038 IBZ326038 HSD326038 HIH326038 GYL326038 GOP326038 GET326038 FUX326038 FLB326038 FBF326038 ERJ326038 EHN326038 DXR326038 DNV326038 DDZ326038 CUD326038 CKH326038 CAL326038 BQP326038 BGT326038 AWX326038 ANB326038 ADF326038 TJ326038 JN326038 R326038 WVZ260502 WMD260502 WCH260502 VSL260502 VIP260502 UYT260502 UOX260502 UFB260502 TVF260502 TLJ260502 TBN260502 SRR260502 SHV260502 RXZ260502 ROD260502 REH260502 QUL260502 QKP260502 QAT260502 PQX260502 PHB260502 OXF260502 ONJ260502 ODN260502 NTR260502 NJV260502 MZZ260502 MQD260502 MGH260502 LWL260502 LMP260502 LCT260502 KSX260502 KJB260502 JZF260502 JPJ260502 JFN260502 IVR260502 ILV260502 IBZ260502 HSD260502 HIH260502 GYL260502 GOP260502 GET260502 FUX260502 FLB260502 FBF260502 ERJ260502 EHN260502 DXR260502 DNV260502 DDZ260502 CUD260502 CKH260502 CAL260502 BQP260502 BGT260502 AWX260502 ANB260502 ADF260502 TJ260502 JN260502 R260502 WVZ194966 WMD194966 WCH194966 VSL194966 VIP194966 UYT194966 UOX194966 UFB194966 TVF194966 TLJ194966 TBN194966 SRR194966 SHV194966 RXZ194966 ROD194966 REH194966 QUL194966 QKP194966 QAT194966 PQX194966 PHB194966 OXF194966 ONJ194966 ODN194966 NTR194966 NJV194966 MZZ194966 MQD194966 MGH194966 LWL194966 LMP194966 LCT194966 KSX194966 KJB194966 JZF194966 JPJ194966 JFN194966 IVR194966 ILV194966 IBZ194966 HSD194966 HIH194966 GYL194966 GOP194966 GET194966 FUX194966 FLB194966 FBF194966 ERJ194966 EHN194966 DXR194966 DNV194966 DDZ194966 CUD194966 CKH194966 CAL194966 BQP194966 BGT194966 AWX194966 ANB194966 ADF194966 TJ194966 JN194966 R194966 WVZ129430 WMD129430 WCH129430 VSL129430 VIP129430 UYT129430 UOX129430 UFB129430 TVF129430 TLJ129430 TBN129430 SRR129430 SHV129430 RXZ129430 ROD129430 REH129430 QUL129430 QKP129430 QAT129430 PQX129430 PHB129430 OXF129430 ONJ129430 ODN129430 NTR129430 NJV129430 MZZ129430 MQD129430 MGH129430 LWL129430 LMP129430 LCT129430 KSX129430 KJB129430 JZF129430 JPJ129430 JFN129430 IVR129430 ILV129430 IBZ129430 HSD129430 HIH129430 GYL129430 GOP129430 GET129430 FUX129430 FLB129430 FBF129430 ERJ129430 EHN129430 DXR129430 DNV129430 DDZ129430 CUD129430 CKH129430 CAL129430 BQP129430 BGT129430 AWX129430 ANB129430 ADF129430 TJ129430 JN129430 R129430 WVZ63894 WMD63894 WCH63894 VSL63894 VIP63894 UYT63894 UOX63894 UFB63894 TVF63894 TLJ63894 TBN63894 SRR63894 SHV63894 RXZ63894 ROD63894 REH63894 QUL63894 QKP63894 QAT63894 PQX63894 PHB63894 OXF63894 ONJ63894 ODN63894 NTR63894 NJV63894 MZZ63894 MQD63894 MGH63894 LWL63894 LMP63894 LCT63894 KSX63894 KJB63894 JZF63894 JPJ63894 JFN63894 IVR63894 ILV63894 IBZ63894 HSD63894 HIH63894 GYL63894 GOP63894 GET63894 FUX63894 FLB63894 FBF63894 ERJ63894 EHN63894 DXR63894 DNV63894 DDZ63894 CUD63894 CKH63894 CAL63894 BQP63894 BGT63894 AWX63894 ANB63894 ADF63894 TJ63894 JN63894 R6389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VT981398 WLX981398 WCB981398 VSF981398 VIJ981398 UYN981398 UOR981398 UEV981398 TUZ981398 TLD981398 TBH981398 SRL981398 SHP981398 RXT981398 RNX981398 REB981398 QUF981398 QKJ981398 QAN981398 PQR981398 PGV981398 OWZ981398 OND981398 ODH981398 NTL981398 NJP981398 MZT981398 MPX981398 MGB981398 LWF981398 LMJ981398 LCN981398 KSR981398 KIV981398 JYZ981398 JPD981398 JFH981398 IVL981398 ILP981398 IBT981398 HRX981398 HIB981398 GYF981398 GOJ981398 GEN981398 FUR981398 FKV981398 FAZ981398 ERD981398 EHH981398 DXL981398 DNP981398 DDT981398 CTX981398 CKB981398 CAF981398 BQJ981398 BGN981398 AWR981398 AMV981398 ACZ981398 TD981398 JH981398 L981398 WVT915862 WLX915862 WCB915862 VSF915862 VIJ915862 UYN915862 UOR915862 UEV915862 TUZ915862 TLD915862 TBH915862 SRL915862 SHP915862 RXT915862 RNX915862 REB915862 QUF915862 QKJ915862 QAN915862 PQR915862 PGV915862 OWZ915862 OND915862 ODH915862 NTL915862 NJP915862 MZT915862 MPX915862 MGB915862 LWF915862 LMJ915862 LCN915862 KSR915862 KIV915862 JYZ915862 JPD915862 JFH915862 IVL915862 ILP915862 IBT915862 HRX915862 HIB915862 GYF915862 GOJ915862 GEN915862 FUR915862 FKV915862 FAZ915862 ERD915862 EHH915862 DXL915862 DNP915862 DDT915862 CTX915862 CKB915862 CAF915862 BQJ915862 BGN915862 AWR915862 AMV915862 ACZ915862 TD915862 JH915862 L915862 WVT850326 WLX850326 WCB850326 VSF850326 VIJ850326 UYN850326 UOR850326 UEV850326 TUZ850326 TLD850326 TBH850326 SRL850326 SHP850326 RXT850326 RNX850326 REB850326 QUF850326 QKJ850326 QAN850326 PQR850326 PGV850326 OWZ850326 OND850326 ODH850326 NTL850326 NJP850326 MZT850326 MPX850326 MGB850326 LWF850326 LMJ850326 LCN850326 KSR850326 KIV850326 JYZ850326 JPD850326 JFH850326 IVL850326 ILP850326 IBT850326 HRX850326 HIB850326 GYF850326 GOJ850326 GEN850326 FUR850326 FKV850326 FAZ850326 ERD850326 EHH850326 DXL850326 DNP850326 DDT850326 CTX850326 CKB850326 CAF850326 BQJ850326 BGN850326 AWR850326 AMV850326 ACZ850326 TD850326 JH850326 L850326 WVT784790 WLX784790 WCB784790 VSF784790 VIJ784790 UYN784790 UOR784790 UEV784790 TUZ784790 TLD784790 TBH784790 SRL784790 SHP784790 RXT784790 RNX784790 REB784790 QUF784790 QKJ784790 QAN784790 PQR784790 PGV784790 OWZ784790 OND784790 ODH784790 NTL784790 NJP784790 MZT784790 MPX784790 MGB784790 LWF784790 LMJ784790 LCN784790 KSR784790 KIV784790 JYZ784790 JPD784790 JFH784790 IVL784790 ILP784790 IBT784790 HRX784790 HIB784790 GYF784790 GOJ784790 GEN784790 FUR784790 FKV784790 FAZ784790 ERD784790 EHH784790 DXL784790 DNP784790 DDT784790 CTX784790 CKB784790 CAF784790 BQJ784790 BGN784790 AWR784790 AMV784790 ACZ784790 TD784790 JH784790 L784790 WVT719254 WLX719254 WCB719254 VSF719254 VIJ719254 UYN719254 UOR719254 UEV719254 TUZ719254 TLD719254 TBH719254 SRL719254 SHP719254 RXT719254 RNX719254 REB719254 QUF719254 QKJ719254 QAN719254 PQR719254 PGV719254 OWZ719254 OND719254 ODH719254 NTL719254 NJP719254 MZT719254 MPX719254 MGB719254 LWF719254 LMJ719254 LCN719254 KSR719254 KIV719254 JYZ719254 JPD719254 JFH719254 IVL719254 ILP719254 IBT719254 HRX719254 HIB719254 GYF719254 GOJ719254 GEN719254 FUR719254 FKV719254 FAZ719254 ERD719254 EHH719254 DXL719254 DNP719254 DDT719254 CTX719254 CKB719254 CAF719254 BQJ719254 BGN719254 AWR719254 AMV719254 ACZ719254 TD719254 JH719254 L719254 WVT653718 WLX653718 WCB653718 VSF653718 VIJ653718 UYN653718 UOR653718 UEV653718 TUZ653718 TLD653718 TBH653718 SRL653718 SHP653718 RXT653718 RNX653718 REB653718 QUF653718 QKJ653718 QAN653718 PQR653718 PGV653718 OWZ653718 OND653718 ODH653718 NTL653718 NJP653718 MZT653718 MPX653718 MGB653718 LWF653718 LMJ653718 LCN653718 KSR653718 KIV653718 JYZ653718 JPD653718 JFH653718 IVL653718 ILP653718 IBT653718 HRX653718 HIB653718 GYF653718 GOJ653718 GEN653718 FUR653718 FKV653718 FAZ653718 ERD653718 EHH653718 DXL653718 DNP653718 DDT653718 CTX653718 CKB653718 CAF653718 BQJ653718 BGN653718 AWR653718 AMV653718 ACZ653718 TD653718 JH653718 L653718 WVT588182 WLX588182 WCB588182 VSF588182 VIJ588182 UYN588182 UOR588182 UEV588182 TUZ588182 TLD588182 TBH588182 SRL588182 SHP588182 RXT588182 RNX588182 REB588182 QUF588182 QKJ588182 QAN588182 PQR588182 PGV588182 OWZ588182 OND588182 ODH588182 NTL588182 NJP588182 MZT588182 MPX588182 MGB588182 LWF588182 LMJ588182 LCN588182 KSR588182 KIV588182 JYZ588182 JPD588182 JFH588182 IVL588182 ILP588182 IBT588182 HRX588182 HIB588182 GYF588182 GOJ588182 GEN588182 FUR588182 FKV588182 FAZ588182 ERD588182 EHH588182 DXL588182 DNP588182 DDT588182 CTX588182 CKB588182 CAF588182 BQJ588182 BGN588182 AWR588182 AMV588182 ACZ588182 TD588182 JH588182 L588182 WVT522646 WLX522646 WCB522646 VSF522646 VIJ522646 UYN522646 UOR522646 UEV522646 TUZ522646 TLD522646 TBH522646 SRL522646 SHP522646 RXT522646 RNX522646 REB522646 QUF522646 QKJ522646 QAN522646 PQR522646 PGV522646 OWZ522646 OND522646 ODH522646 NTL522646 NJP522646 MZT522646 MPX522646 MGB522646 LWF522646 LMJ522646 LCN522646 KSR522646 KIV522646 JYZ522646 JPD522646 JFH522646 IVL522646 ILP522646 IBT522646 HRX522646 HIB522646 GYF522646 GOJ522646 GEN522646 FUR522646 FKV522646 FAZ522646 ERD522646 EHH522646 DXL522646 DNP522646 DDT522646 CTX522646 CKB522646 CAF522646 BQJ522646 BGN522646 AWR522646 AMV522646 ACZ522646 TD522646 JH522646 L522646 WVT457110 WLX457110 WCB457110 VSF457110 VIJ457110 UYN457110 UOR457110 UEV457110 TUZ457110 TLD457110 TBH457110 SRL457110 SHP457110 RXT457110 RNX457110 REB457110 QUF457110 QKJ457110 QAN457110 PQR457110 PGV457110 OWZ457110 OND457110 ODH457110 NTL457110 NJP457110 MZT457110 MPX457110 MGB457110 LWF457110 LMJ457110 LCN457110 KSR457110 KIV457110 JYZ457110 JPD457110 JFH457110 IVL457110 ILP457110 IBT457110 HRX457110 HIB457110 GYF457110 GOJ457110 GEN457110 FUR457110 FKV457110 FAZ457110 ERD457110 EHH457110 DXL457110 DNP457110 DDT457110 CTX457110 CKB457110 CAF457110 BQJ457110 BGN457110 AWR457110 AMV457110 ACZ457110 TD457110 JH457110 L457110 WVT391574 WLX391574 WCB391574 VSF391574 VIJ391574 UYN391574 UOR391574 UEV391574 TUZ391574 TLD391574 TBH391574 SRL391574 SHP391574 RXT391574 RNX391574 REB391574 QUF391574 QKJ391574 QAN391574 PQR391574 PGV391574 OWZ391574 OND391574 ODH391574 NTL391574 NJP391574 MZT391574 MPX391574 MGB391574 LWF391574 LMJ391574 LCN391574 KSR391574 KIV391574 JYZ391574 JPD391574 JFH391574 IVL391574 ILP391574 IBT391574 HRX391574 HIB391574 GYF391574 GOJ391574 GEN391574 FUR391574 FKV391574 FAZ391574 ERD391574 EHH391574 DXL391574 DNP391574 DDT391574 CTX391574 CKB391574 CAF391574 BQJ391574 BGN391574 AWR391574 AMV391574 ACZ391574 TD391574 JH391574 L391574 WVT326038 WLX326038 WCB326038 VSF326038 VIJ326038 UYN326038 UOR326038 UEV326038 TUZ326038 TLD326038 TBH326038 SRL326038 SHP326038 RXT326038 RNX326038 REB326038 QUF326038 QKJ326038 QAN326038 PQR326038 PGV326038 OWZ326038 OND326038 ODH326038 NTL326038 NJP326038 MZT326038 MPX326038 MGB326038 LWF326038 LMJ326038 LCN326038 KSR326038 KIV326038 JYZ326038 JPD326038 JFH326038 IVL326038 ILP326038 IBT326038 HRX326038 HIB326038 GYF326038 GOJ326038 GEN326038 FUR326038 FKV326038 FAZ326038 ERD326038 EHH326038 DXL326038 DNP326038 DDT326038 CTX326038 CKB326038 CAF326038 BQJ326038 BGN326038 AWR326038 AMV326038 ACZ326038 TD326038 JH326038 L326038 WVT260502 WLX260502 WCB260502 VSF260502 VIJ260502 UYN260502 UOR260502 UEV260502 TUZ260502 TLD260502 TBH260502 SRL260502 SHP260502 RXT260502 RNX260502 REB260502 QUF260502 QKJ260502 QAN260502 PQR260502 PGV260502 OWZ260502 OND260502 ODH260502 NTL260502 NJP260502 MZT260502 MPX260502 MGB260502 LWF260502 LMJ260502 LCN260502 KSR260502 KIV260502 JYZ260502 JPD260502 JFH260502 IVL260502 ILP260502 IBT260502 HRX260502 HIB260502 GYF260502 GOJ260502 GEN260502 FUR260502 FKV260502 FAZ260502 ERD260502 EHH260502 DXL260502 DNP260502 DDT260502 CTX260502 CKB260502 CAF260502 BQJ260502 BGN260502 AWR260502 AMV260502 ACZ260502 TD260502 JH260502 L260502 WVT194966 WLX194966 WCB194966 VSF194966 VIJ194966 UYN194966 UOR194966 UEV194966 TUZ194966 TLD194966 TBH194966 SRL194966 SHP194966 RXT194966 RNX194966 REB194966 QUF194966 QKJ194966 QAN194966 PQR194966 PGV194966 OWZ194966 OND194966 ODH194966 NTL194966 NJP194966 MZT194966 MPX194966 MGB194966 LWF194966 LMJ194966 LCN194966 KSR194966 KIV194966 JYZ194966 JPD194966 JFH194966 IVL194966 ILP194966 IBT194966 HRX194966 HIB194966 GYF194966 GOJ194966 GEN194966 FUR194966 FKV194966 FAZ194966 ERD194966 EHH194966 DXL194966 DNP194966 DDT194966 CTX194966 CKB194966 CAF194966 BQJ194966 BGN194966 AWR194966 AMV194966 ACZ194966 TD194966 JH194966 L194966 WVT129430 WLX129430 WCB129430 VSF129430 VIJ129430 UYN129430 UOR129430 UEV129430 TUZ129430 TLD129430 TBH129430 SRL129430 SHP129430 RXT129430 RNX129430 REB129430 QUF129430 QKJ129430 QAN129430 PQR129430 PGV129430 OWZ129430 OND129430 ODH129430 NTL129430 NJP129430 MZT129430 MPX129430 MGB129430 LWF129430 LMJ129430 LCN129430 KSR129430 KIV129430 JYZ129430 JPD129430 JFH129430 IVL129430 ILP129430 IBT129430 HRX129430 HIB129430 GYF129430 GOJ129430 GEN129430 FUR129430 FKV129430 FAZ129430 ERD129430 EHH129430 DXL129430 DNP129430 DDT129430 CTX129430 CKB129430 CAF129430 BQJ129430 BGN129430 AWR129430 AMV129430 ACZ129430 TD129430 JH129430 L129430 WVT63894 WLX63894 WCB63894 VSF63894 VIJ63894 UYN63894 UOR63894 UEV63894 TUZ63894 TLD63894 TBH63894 SRL63894 SHP63894 RXT63894 RNX63894 REB63894 QUF63894 QKJ63894 QAN63894 PQR63894 PGV63894 OWZ63894 OND63894 ODH63894 NTL63894 NJP63894 MZT63894 MPX63894 MGB63894 LWF63894 LMJ63894 LCN63894 KSR63894 KIV63894 JYZ63894 JPD63894 JFH63894 IVL63894 ILP63894 IBT63894 HRX63894 HIB63894 GYF63894 GOJ63894 GEN63894 FUR63894 FKV63894 FAZ63894 ERD63894 EHH63894 DXL63894 DNP63894 DDT63894 CTX63894 CKB63894 CAF63894 BQJ63894 BGN63894 AWR63894 AMV63894 ACZ63894 TD63894 JH63894 L6389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xr:uid="{00000000-0002-0000-0400-00000F000000}">
      <formula1>$I$103:$I$111</formula1>
    </dataValidation>
    <dataValidation type="list" allowBlank="1" showInputMessage="1" showErrorMessage="1" sqref="AG17 WWO981390 WMS981390 WCW981390 VTA981390 VJE981390 UZI981390 UPM981390 UFQ981390 TVU981390 TLY981390 TCC981390 SSG981390 SIK981390 RYO981390 ROS981390 REW981390 QVA981390 QLE981390 QBI981390 PRM981390 PHQ981390 OXU981390 ONY981390 OEC981390 NUG981390 NKK981390 NAO981390 MQS981390 MGW981390 LXA981390 LNE981390 LDI981390 KTM981390 KJQ981390 JZU981390 JPY981390 JGC981390 IWG981390 IMK981390 ICO981390 HSS981390 HIW981390 GZA981390 GPE981390 GFI981390 FVM981390 FLQ981390 FBU981390 ERY981390 EIC981390 DYG981390 DOK981390 DEO981390 CUS981390 CKW981390 CBA981390 BRE981390 BHI981390 AXM981390 ANQ981390 ADU981390 TY981390 KC981390 AG981390 WWO915854 WMS915854 WCW915854 VTA915854 VJE915854 UZI915854 UPM915854 UFQ915854 TVU915854 TLY915854 TCC915854 SSG915854 SIK915854 RYO915854 ROS915854 REW915854 QVA915854 QLE915854 QBI915854 PRM915854 PHQ915854 OXU915854 ONY915854 OEC915854 NUG915854 NKK915854 NAO915854 MQS915854 MGW915854 LXA915854 LNE915854 LDI915854 KTM915854 KJQ915854 JZU915854 JPY915854 JGC915854 IWG915854 IMK915854 ICO915854 HSS915854 HIW915854 GZA915854 GPE915854 GFI915854 FVM915854 FLQ915854 FBU915854 ERY915854 EIC915854 DYG915854 DOK915854 DEO915854 CUS915854 CKW915854 CBA915854 BRE915854 BHI915854 AXM915854 ANQ915854 ADU915854 TY915854 KC915854 AG915854 WWO850318 WMS850318 WCW850318 VTA850318 VJE850318 UZI850318 UPM850318 UFQ850318 TVU850318 TLY850318 TCC850318 SSG850318 SIK850318 RYO850318 ROS850318 REW850318 QVA850318 QLE850318 QBI850318 PRM850318 PHQ850318 OXU850318 ONY850318 OEC850318 NUG850318 NKK850318 NAO850318 MQS850318 MGW850318 LXA850318 LNE850318 LDI850318 KTM850318 KJQ850318 JZU850318 JPY850318 JGC850318 IWG850318 IMK850318 ICO850318 HSS850318 HIW850318 GZA850318 GPE850318 GFI850318 FVM850318 FLQ850318 FBU850318 ERY850318 EIC850318 DYG850318 DOK850318 DEO850318 CUS850318 CKW850318 CBA850318 BRE850318 BHI850318 AXM850318 ANQ850318 ADU850318 TY850318 KC850318 AG850318 WWO784782 WMS784782 WCW784782 VTA784782 VJE784782 UZI784782 UPM784782 UFQ784782 TVU784782 TLY784782 TCC784782 SSG784782 SIK784782 RYO784782 ROS784782 REW784782 QVA784782 QLE784782 QBI784782 PRM784782 PHQ784782 OXU784782 ONY784782 OEC784782 NUG784782 NKK784782 NAO784782 MQS784782 MGW784782 LXA784782 LNE784782 LDI784782 KTM784782 KJQ784782 JZU784782 JPY784782 JGC784782 IWG784782 IMK784782 ICO784782 HSS784782 HIW784782 GZA784782 GPE784782 GFI784782 FVM784782 FLQ784782 FBU784782 ERY784782 EIC784782 DYG784782 DOK784782 DEO784782 CUS784782 CKW784782 CBA784782 BRE784782 BHI784782 AXM784782 ANQ784782 ADU784782 TY784782 KC784782 AG784782 WWO719246 WMS719246 WCW719246 VTA719246 VJE719246 UZI719246 UPM719246 UFQ719246 TVU719246 TLY719246 TCC719246 SSG719246 SIK719246 RYO719246 ROS719246 REW719246 QVA719246 QLE719246 QBI719246 PRM719246 PHQ719246 OXU719246 ONY719246 OEC719246 NUG719246 NKK719246 NAO719246 MQS719246 MGW719246 LXA719246 LNE719246 LDI719246 KTM719246 KJQ719246 JZU719246 JPY719246 JGC719246 IWG719246 IMK719246 ICO719246 HSS719246 HIW719246 GZA719246 GPE719246 GFI719246 FVM719246 FLQ719246 FBU719246 ERY719246 EIC719246 DYG719246 DOK719246 DEO719246 CUS719246 CKW719246 CBA719246 BRE719246 BHI719246 AXM719246 ANQ719246 ADU719246 TY719246 KC719246 AG719246 WWO653710 WMS653710 WCW653710 VTA653710 VJE653710 UZI653710 UPM653710 UFQ653710 TVU653710 TLY653710 TCC653710 SSG653710 SIK653710 RYO653710 ROS653710 REW653710 QVA653710 QLE653710 QBI653710 PRM653710 PHQ653710 OXU653710 ONY653710 OEC653710 NUG653710 NKK653710 NAO653710 MQS653710 MGW653710 LXA653710 LNE653710 LDI653710 KTM653710 KJQ653710 JZU653710 JPY653710 JGC653710 IWG653710 IMK653710 ICO653710 HSS653710 HIW653710 GZA653710 GPE653710 GFI653710 FVM653710 FLQ653710 FBU653710 ERY653710 EIC653710 DYG653710 DOK653710 DEO653710 CUS653710 CKW653710 CBA653710 BRE653710 BHI653710 AXM653710 ANQ653710 ADU653710 TY653710 KC653710 AG653710 WWO588174 WMS588174 WCW588174 VTA588174 VJE588174 UZI588174 UPM588174 UFQ588174 TVU588174 TLY588174 TCC588174 SSG588174 SIK588174 RYO588174 ROS588174 REW588174 QVA588174 QLE588174 QBI588174 PRM588174 PHQ588174 OXU588174 ONY588174 OEC588174 NUG588174 NKK588174 NAO588174 MQS588174 MGW588174 LXA588174 LNE588174 LDI588174 KTM588174 KJQ588174 JZU588174 JPY588174 JGC588174 IWG588174 IMK588174 ICO588174 HSS588174 HIW588174 GZA588174 GPE588174 GFI588174 FVM588174 FLQ588174 FBU588174 ERY588174 EIC588174 DYG588174 DOK588174 DEO588174 CUS588174 CKW588174 CBA588174 BRE588174 BHI588174 AXM588174 ANQ588174 ADU588174 TY588174 KC588174 AG588174 WWO522638 WMS522638 WCW522638 VTA522638 VJE522638 UZI522638 UPM522638 UFQ522638 TVU522638 TLY522638 TCC522638 SSG522638 SIK522638 RYO522638 ROS522638 REW522638 QVA522638 QLE522638 QBI522638 PRM522638 PHQ522638 OXU522638 ONY522638 OEC522638 NUG522638 NKK522638 NAO522638 MQS522638 MGW522638 LXA522638 LNE522638 LDI522638 KTM522638 KJQ522638 JZU522638 JPY522638 JGC522638 IWG522638 IMK522638 ICO522638 HSS522638 HIW522638 GZA522638 GPE522638 GFI522638 FVM522638 FLQ522638 FBU522638 ERY522638 EIC522638 DYG522638 DOK522638 DEO522638 CUS522638 CKW522638 CBA522638 BRE522638 BHI522638 AXM522638 ANQ522638 ADU522638 TY522638 KC522638 AG522638 WWO457102 WMS457102 WCW457102 VTA457102 VJE457102 UZI457102 UPM457102 UFQ457102 TVU457102 TLY457102 TCC457102 SSG457102 SIK457102 RYO457102 ROS457102 REW457102 QVA457102 QLE457102 QBI457102 PRM457102 PHQ457102 OXU457102 ONY457102 OEC457102 NUG457102 NKK457102 NAO457102 MQS457102 MGW457102 LXA457102 LNE457102 LDI457102 KTM457102 KJQ457102 JZU457102 JPY457102 JGC457102 IWG457102 IMK457102 ICO457102 HSS457102 HIW457102 GZA457102 GPE457102 GFI457102 FVM457102 FLQ457102 FBU457102 ERY457102 EIC457102 DYG457102 DOK457102 DEO457102 CUS457102 CKW457102 CBA457102 BRE457102 BHI457102 AXM457102 ANQ457102 ADU457102 TY457102 KC457102 AG457102 WWO391566 WMS391566 WCW391566 VTA391566 VJE391566 UZI391566 UPM391566 UFQ391566 TVU391566 TLY391566 TCC391566 SSG391566 SIK391566 RYO391566 ROS391566 REW391566 QVA391566 QLE391566 QBI391566 PRM391566 PHQ391566 OXU391566 ONY391566 OEC391566 NUG391566 NKK391566 NAO391566 MQS391566 MGW391566 LXA391566 LNE391566 LDI391566 KTM391566 KJQ391566 JZU391566 JPY391566 JGC391566 IWG391566 IMK391566 ICO391566 HSS391566 HIW391566 GZA391566 GPE391566 GFI391566 FVM391566 FLQ391566 FBU391566 ERY391566 EIC391566 DYG391566 DOK391566 DEO391566 CUS391566 CKW391566 CBA391566 BRE391566 BHI391566 AXM391566 ANQ391566 ADU391566 TY391566 KC391566 AG391566 WWO326030 WMS326030 WCW326030 VTA326030 VJE326030 UZI326030 UPM326030 UFQ326030 TVU326030 TLY326030 TCC326030 SSG326030 SIK326030 RYO326030 ROS326030 REW326030 QVA326030 QLE326030 QBI326030 PRM326030 PHQ326030 OXU326030 ONY326030 OEC326030 NUG326030 NKK326030 NAO326030 MQS326030 MGW326030 LXA326030 LNE326030 LDI326030 KTM326030 KJQ326030 JZU326030 JPY326030 JGC326030 IWG326030 IMK326030 ICO326030 HSS326030 HIW326030 GZA326030 GPE326030 GFI326030 FVM326030 FLQ326030 FBU326030 ERY326030 EIC326030 DYG326030 DOK326030 DEO326030 CUS326030 CKW326030 CBA326030 BRE326030 BHI326030 AXM326030 ANQ326030 ADU326030 TY326030 KC326030 AG326030 WWO260494 WMS260494 WCW260494 VTA260494 VJE260494 UZI260494 UPM260494 UFQ260494 TVU260494 TLY260494 TCC260494 SSG260494 SIK260494 RYO260494 ROS260494 REW260494 QVA260494 QLE260494 QBI260494 PRM260494 PHQ260494 OXU260494 ONY260494 OEC260494 NUG260494 NKK260494 NAO260494 MQS260494 MGW260494 LXA260494 LNE260494 LDI260494 KTM260494 KJQ260494 JZU260494 JPY260494 JGC260494 IWG260494 IMK260494 ICO260494 HSS260494 HIW260494 GZA260494 GPE260494 GFI260494 FVM260494 FLQ260494 FBU260494 ERY260494 EIC260494 DYG260494 DOK260494 DEO260494 CUS260494 CKW260494 CBA260494 BRE260494 BHI260494 AXM260494 ANQ260494 ADU260494 TY260494 KC260494 AG260494 WWO194958 WMS194958 WCW194958 VTA194958 VJE194958 UZI194958 UPM194958 UFQ194958 TVU194958 TLY194958 TCC194958 SSG194958 SIK194958 RYO194958 ROS194958 REW194958 QVA194958 QLE194958 QBI194958 PRM194958 PHQ194958 OXU194958 ONY194958 OEC194958 NUG194958 NKK194958 NAO194958 MQS194958 MGW194958 LXA194958 LNE194958 LDI194958 KTM194958 KJQ194958 JZU194958 JPY194958 JGC194958 IWG194958 IMK194958 ICO194958 HSS194958 HIW194958 GZA194958 GPE194958 GFI194958 FVM194958 FLQ194958 FBU194958 ERY194958 EIC194958 DYG194958 DOK194958 DEO194958 CUS194958 CKW194958 CBA194958 BRE194958 BHI194958 AXM194958 ANQ194958 ADU194958 TY194958 KC194958 AG194958 WWO129422 WMS129422 WCW129422 VTA129422 VJE129422 UZI129422 UPM129422 UFQ129422 TVU129422 TLY129422 TCC129422 SSG129422 SIK129422 RYO129422 ROS129422 REW129422 QVA129422 QLE129422 QBI129422 PRM129422 PHQ129422 OXU129422 ONY129422 OEC129422 NUG129422 NKK129422 NAO129422 MQS129422 MGW129422 LXA129422 LNE129422 LDI129422 KTM129422 KJQ129422 JZU129422 JPY129422 JGC129422 IWG129422 IMK129422 ICO129422 HSS129422 HIW129422 GZA129422 GPE129422 GFI129422 FVM129422 FLQ129422 FBU129422 ERY129422 EIC129422 DYG129422 DOK129422 DEO129422 CUS129422 CKW129422 CBA129422 BRE129422 BHI129422 AXM129422 ANQ129422 ADU129422 TY129422 KC129422 AG129422 WWO63886 WMS63886 WCW63886 VTA63886 VJE63886 UZI63886 UPM63886 UFQ63886 TVU63886 TLY63886 TCC63886 SSG63886 SIK63886 RYO63886 ROS63886 REW63886 QVA63886 QLE63886 QBI63886 PRM63886 PHQ63886 OXU63886 ONY63886 OEC63886 NUG63886 NKK63886 NAO63886 MQS63886 MGW63886 LXA63886 LNE63886 LDI63886 KTM63886 KJQ63886 JZU63886 JPY63886 JGC63886 IWG63886 IMK63886 ICO63886 HSS63886 HIW63886 GZA63886 GPE63886 GFI63886 FVM63886 FLQ63886 FBU63886 ERY63886 EIC63886 DYG63886 DOK63886 DEO63886 CUS63886 CKW63886 CBA63886 BRE63886 BHI63886 AXM63886 ANQ63886 ADU63886 TY63886 KC63886 AG63886 WWO16 WMS16 WCW16 VTA16 VJE16 UZI16 UPM16 UFQ16 TVU16 TLY16 TCC16 SSG16 SIK16 RYO16 ROS16 REW16 QVA16 QLE16 QBI16 PRM16 PHQ16 OXU16 ONY16 OEC16 NUG16 NKK16 NAO16 MQS16 MGW16 LXA16 LNE16 LDI16 KTM16 KJQ16 JZU16 JPY16 JGC16 IWG16 IMK16 ICO16 HSS16 HIW16 GZA16 GPE16 GFI16 FVM16 FLQ16 FBU16 ERY16 EIC16 DYG16 DOK16 DEO16 CUS16 CKW16 CBA16 BRE16 BHI16 AXM16 ANQ16 ADU16 TY16 KC16" xr:uid="{00000000-0002-0000-0400-000010000000}">
      <formula1>$F$103:$F$106</formula1>
    </dataValidation>
  </dataValidations>
  <hyperlinks>
    <hyperlink ref="F39" r:id="rId1" tooltip="Download the calculator spreadsheet" xr:uid="{00000000-0004-0000-0400-000000000000}"/>
    <hyperlink ref="U39:AG39" r:id="rId2" display="Complies with NECB Envelope Alterations (2.1.1)" xr:uid="{00000000-0004-0000-0400-000001000000}"/>
    <hyperlink ref="U37" r:id="rId3" display="Info" xr:uid="{00000000-0004-0000-0400-000002000000}"/>
    <hyperlink ref="U37:AC37" r:id="rId4" display="Energy Statements on Drawings" xr:uid="{00000000-0004-0000-0400-000003000000}"/>
    <hyperlink ref="U43" r:id="rId5" display="Info" xr:uid="{00000000-0004-0000-0400-000004000000}"/>
    <hyperlink ref="U43:AC43" r:id="rId6" display="Energy Statements on Drawings" xr:uid="{00000000-0004-0000-0400-000005000000}"/>
    <hyperlink ref="U49" r:id="rId7" display="Info" xr:uid="{00000000-0004-0000-0400-000006000000}"/>
    <hyperlink ref="U49:AC49" r:id="rId8" display="Energy Statements on Drawings" xr:uid="{00000000-0004-0000-0400-000007000000}"/>
    <hyperlink ref="U57" r:id="rId9" display="Info" xr:uid="{00000000-0004-0000-0400-000008000000}"/>
    <hyperlink ref="U57:AC57" r:id="rId10" display="Energy Statements on Drawings" xr:uid="{00000000-0004-0000-0400-000009000000}"/>
  </hyperlinks>
  <printOptions horizontalCentered="1" verticalCentered="1"/>
  <pageMargins left="0.5" right="0.5" top="0.4" bottom="0.35" header="0" footer="0"/>
  <pageSetup scale="88" orientation="portrait" r:id="rId11"/>
  <headerFooter alignWithMargins="0"/>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14000000}">
          <x14:formula1>
            <xm:f>$P$103:$P$105</xm:f>
          </x14:formula1>
          <xm:sqref>S57 WLP981417 WBT981417 VRX981417 VIB981417 UYF981417 UOJ981417 UEN981417 TUR981417 TKV981417 TAZ981417 SRD981417 SHH981417 RXL981417 RNP981417 RDT981417 QTX981417 QKB981417 QAF981417 PQJ981417 PGN981417 OWR981417 OMV981417 OCZ981417 NTD981417 NJH981417 MZL981417 MPP981417 MFT981417 LVX981417 LMB981417 LCF981417 KSJ981417 KIN981417 JYR981417 JOV981417 JEZ981417 IVD981417 ILH981417 IBL981417 HRP981417 HHT981417 GXX981417 GOB981417 GEF981417 FUJ981417 FKN981417 FAR981417 EQV981417 EGZ981417 DXD981417 DNH981417 DDL981417 CTP981417 CJT981417 BZX981417 BQB981417 BGF981417 AWJ981417 AMN981417 ACR981417 SV981417 IZ981417 D981417 WVL915881 WLP915881 WBT915881 VRX915881 VIB915881 UYF915881 UOJ915881 UEN915881 TUR915881 TKV915881 TAZ915881 SRD915881 SHH915881 RXL915881 RNP915881 RDT915881 QTX915881 QKB915881 QAF915881 PQJ915881 PGN915881 OWR915881 OMV915881 OCZ915881 NTD915881 NJH915881 MZL915881 MPP915881 MFT915881 LVX915881 LMB915881 LCF915881 KSJ915881 KIN915881 JYR915881 JOV915881 JEZ915881 IVD915881 ILH915881 IBL915881 HRP915881 HHT915881 GXX915881 GOB915881 GEF915881 FUJ915881 FKN915881 FAR915881 EQV915881 EGZ915881 DXD915881 DNH915881 DDL915881 CTP915881 CJT915881 BZX915881 BQB915881 BGF915881 AWJ915881 AMN915881 ACR915881 SV915881 IZ915881 D915881 WVL850345 WLP850345 WBT850345 VRX850345 VIB850345 UYF850345 UOJ850345 UEN850345 TUR850345 TKV850345 TAZ850345 SRD850345 SHH850345 RXL850345 RNP850345 RDT850345 QTX850345 QKB850345 QAF850345 PQJ850345 PGN850345 OWR850345 OMV850345 OCZ850345 NTD850345 NJH850345 MZL850345 MPP850345 MFT850345 LVX850345 LMB850345 LCF850345 KSJ850345 KIN850345 JYR850345 JOV850345 JEZ850345 IVD850345 ILH850345 IBL850345 HRP850345 HHT850345 GXX850345 GOB850345 GEF850345 FUJ850345 FKN850345 FAR850345 EQV850345 EGZ850345 DXD850345 DNH850345 DDL850345 CTP850345 CJT850345 BZX850345 BQB850345 BGF850345 AWJ850345 AMN850345 ACR850345 SV850345 IZ850345 D850345 WVL784809 WLP784809 WBT784809 VRX784809 VIB784809 UYF784809 UOJ784809 UEN784809 TUR784809 TKV784809 TAZ784809 SRD784809 SHH784809 RXL784809 RNP784809 RDT784809 QTX784809 QKB784809 QAF784809 PQJ784809 PGN784809 OWR784809 OMV784809 OCZ784809 NTD784809 NJH784809 MZL784809 MPP784809 MFT784809 LVX784809 LMB784809 LCF784809 KSJ784809 KIN784809 JYR784809 JOV784809 JEZ784809 IVD784809 ILH784809 IBL784809 HRP784809 HHT784809 GXX784809 GOB784809 GEF784809 FUJ784809 FKN784809 FAR784809 EQV784809 EGZ784809 DXD784809 DNH784809 DDL784809 CTP784809 CJT784809 BZX784809 BQB784809 BGF784809 AWJ784809 AMN784809 ACR784809 SV784809 IZ784809 D784809 WVL719273 WLP719273 WBT719273 VRX719273 VIB719273 UYF719273 UOJ719273 UEN719273 TUR719273 TKV719273 TAZ719273 SRD719273 SHH719273 RXL719273 RNP719273 RDT719273 QTX719273 QKB719273 QAF719273 PQJ719273 PGN719273 OWR719273 OMV719273 OCZ719273 NTD719273 NJH719273 MZL719273 MPP719273 MFT719273 LVX719273 LMB719273 LCF719273 KSJ719273 KIN719273 JYR719273 JOV719273 JEZ719273 IVD719273 ILH719273 IBL719273 HRP719273 HHT719273 GXX719273 GOB719273 GEF719273 FUJ719273 FKN719273 FAR719273 EQV719273 EGZ719273 DXD719273 DNH719273 DDL719273 CTP719273 CJT719273 BZX719273 BQB719273 BGF719273 AWJ719273 AMN719273 ACR719273 SV719273 IZ719273 D719273 WVL653737 WLP653737 WBT653737 VRX653737 VIB653737 UYF653737 UOJ653737 UEN653737 TUR653737 TKV653737 TAZ653737 SRD653737 SHH653737 RXL653737 RNP653737 RDT653737 QTX653737 QKB653737 QAF653737 PQJ653737 PGN653737 OWR653737 OMV653737 OCZ653737 NTD653737 NJH653737 MZL653737 MPP653737 MFT653737 LVX653737 LMB653737 LCF653737 KSJ653737 KIN653737 JYR653737 JOV653737 JEZ653737 IVD653737 ILH653737 IBL653737 HRP653737 HHT653737 GXX653737 GOB653737 GEF653737 FUJ653737 FKN653737 FAR653737 EQV653737 EGZ653737 DXD653737 DNH653737 DDL653737 CTP653737 CJT653737 BZX653737 BQB653737 BGF653737 AWJ653737 AMN653737 ACR653737 SV653737 IZ653737 D653737 WVL588201 WLP588201 WBT588201 VRX588201 VIB588201 UYF588201 UOJ588201 UEN588201 TUR588201 TKV588201 TAZ588201 SRD588201 SHH588201 RXL588201 RNP588201 RDT588201 QTX588201 QKB588201 QAF588201 PQJ588201 PGN588201 OWR588201 OMV588201 OCZ588201 NTD588201 NJH588201 MZL588201 MPP588201 MFT588201 LVX588201 LMB588201 LCF588201 KSJ588201 KIN588201 JYR588201 JOV588201 JEZ588201 IVD588201 ILH588201 IBL588201 HRP588201 HHT588201 GXX588201 GOB588201 GEF588201 FUJ588201 FKN588201 FAR588201 EQV588201 EGZ588201 DXD588201 DNH588201 DDL588201 CTP588201 CJT588201 BZX588201 BQB588201 BGF588201 AWJ588201 AMN588201 ACR588201 SV588201 IZ588201 D588201 WVL522665 WLP522665 WBT522665 VRX522665 VIB522665 UYF522665 UOJ522665 UEN522665 TUR522665 TKV522665 TAZ522665 SRD522665 SHH522665 RXL522665 RNP522665 RDT522665 QTX522665 QKB522665 QAF522665 PQJ522665 PGN522665 OWR522665 OMV522665 OCZ522665 NTD522665 NJH522665 MZL522665 MPP522665 MFT522665 LVX522665 LMB522665 LCF522665 KSJ522665 KIN522665 JYR522665 JOV522665 JEZ522665 IVD522665 ILH522665 IBL522665 HRP522665 HHT522665 GXX522665 GOB522665 GEF522665 FUJ522665 FKN522665 FAR522665 EQV522665 EGZ522665 DXD522665 DNH522665 DDL522665 CTP522665 CJT522665 BZX522665 BQB522665 BGF522665 AWJ522665 AMN522665 ACR522665 SV522665 IZ522665 D522665 WVL457129 WLP457129 WBT457129 VRX457129 VIB457129 UYF457129 UOJ457129 UEN457129 TUR457129 TKV457129 TAZ457129 SRD457129 SHH457129 RXL457129 RNP457129 RDT457129 QTX457129 QKB457129 QAF457129 PQJ457129 PGN457129 OWR457129 OMV457129 OCZ457129 NTD457129 NJH457129 MZL457129 MPP457129 MFT457129 LVX457129 LMB457129 LCF457129 KSJ457129 KIN457129 JYR457129 JOV457129 JEZ457129 IVD457129 ILH457129 IBL457129 HRP457129 HHT457129 GXX457129 GOB457129 GEF457129 FUJ457129 FKN457129 FAR457129 EQV457129 EGZ457129 DXD457129 DNH457129 DDL457129 CTP457129 CJT457129 BZX457129 BQB457129 BGF457129 AWJ457129 AMN457129 ACR457129 SV457129 IZ457129 D457129 WVL391593 WLP391593 WBT391593 VRX391593 VIB391593 UYF391593 UOJ391593 UEN391593 TUR391593 TKV391593 TAZ391593 SRD391593 SHH391593 RXL391593 RNP391593 RDT391593 QTX391593 QKB391593 QAF391593 PQJ391593 PGN391593 OWR391593 OMV391593 OCZ391593 NTD391593 NJH391593 MZL391593 MPP391593 MFT391593 LVX391593 LMB391593 LCF391593 KSJ391593 KIN391593 JYR391593 JOV391593 JEZ391593 IVD391593 ILH391593 IBL391593 HRP391593 HHT391593 GXX391593 GOB391593 GEF391593 FUJ391593 FKN391593 FAR391593 EQV391593 EGZ391593 DXD391593 DNH391593 DDL391593 CTP391593 CJT391593 BZX391593 BQB391593 BGF391593 AWJ391593 AMN391593 ACR391593 SV391593 IZ391593 D391593 WVL326057 WLP326057 WBT326057 VRX326057 VIB326057 UYF326057 UOJ326057 UEN326057 TUR326057 TKV326057 TAZ326057 SRD326057 SHH326057 RXL326057 RNP326057 RDT326057 QTX326057 QKB326057 QAF326057 PQJ326057 PGN326057 OWR326057 OMV326057 OCZ326057 NTD326057 NJH326057 MZL326057 MPP326057 MFT326057 LVX326057 LMB326057 LCF326057 KSJ326057 KIN326057 JYR326057 JOV326057 JEZ326057 IVD326057 ILH326057 IBL326057 HRP326057 HHT326057 GXX326057 GOB326057 GEF326057 FUJ326057 FKN326057 FAR326057 EQV326057 EGZ326057 DXD326057 DNH326057 DDL326057 CTP326057 CJT326057 BZX326057 BQB326057 BGF326057 AWJ326057 AMN326057 ACR326057 SV326057 IZ326057 D326057 WVL260521 WLP260521 WBT260521 VRX260521 VIB260521 UYF260521 UOJ260521 UEN260521 TUR260521 TKV260521 TAZ260521 SRD260521 SHH260521 RXL260521 RNP260521 RDT260521 QTX260521 QKB260521 QAF260521 PQJ260521 PGN260521 OWR260521 OMV260521 OCZ260521 NTD260521 NJH260521 MZL260521 MPP260521 MFT260521 LVX260521 LMB260521 LCF260521 KSJ260521 KIN260521 JYR260521 JOV260521 JEZ260521 IVD260521 ILH260521 IBL260521 HRP260521 HHT260521 GXX260521 GOB260521 GEF260521 FUJ260521 FKN260521 FAR260521 EQV260521 EGZ260521 DXD260521 DNH260521 DDL260521 CTP260521 CJT260521 BZX260521 BQB260521 BGF260521 AWJ260521 AMN260521 ACR260521 SV260521 IZ260521 D260521 WVL194985 WLP194985 WBT194985 VRX194985 VIB194985 UYF194985 UOJ194985 UEN194985 TUR194985 TKV194985 TAZ194985 SRD194985 SHH194985 RXL194985 RNP194985 RDT194985 QTX194985 QKB194985 QAF194985 PQJ194985 PGN194985 OWR194985 OMV194985 OCZ194985 NTD194985 NJH194985 MZL194985 MPP194985 MFT194985 LVX194985 LMB194985 LCF194985 KSJ194985 KIN194985 JYR194985 JOV194985 JEZ194985 IVD194985 ILH194985 IBL194985 HRP194985 HHT194985 GXX194985 GOB194985 GEF194985 FUJ194985 FKN194985 FAR194985 EQV194985 EGZ194985 DXD194985 DNH194985 DDL194985 CTP194985 CJT194985 BZX194985 BQB194985 BGF194985 AWJ194985 AMN194985 ACR194985 SV194985 IZ194985 D194985 WVL129449 WLP129449 WBT129449 VRX129449 VIB129449 UYF129449 UOJ129449 UEN129449 TUR129449 TKV129449 TAZ129449 SRD129449 SHH129449 RXL129449 RNP129449 RDT129449 QTX129449 QKB129449 QAF129449 PQJ129449 PGN129449 OWR129449 OMV129449 OCZ129449 NTD129449 NJH129449 MZL129449 MPP129449 MFT129449 LVX129449 LMB129449 LCF129449 KSJ129449 KIN129449 JYR129449 JOV129449 JEZ129449 IVD129449 ILH129449 IBL129449 HRP129449 HHT129449 GXX129449 GOB129449 GEF129449 FUJ129449 FKN129449 FAR129449 EQV129449 EGZ129449 DXD129449 DNH129449 DDL129449 CTP129449 CJT129449 BZX129449 BQB129449 BGF129449 AWJ129449 AMN129449 ACR129449 SV129449 IZ129449 D129449 WVL63913 WLP63913 WBT63913 VRX63913 VIB63913 UYF63913 UOJ63913 UEN63913 TUR63913 TKV63913 TAZ63913 SRD63913 SHH63913 RXL63913 RNP63913 RDT63913 QTX63913 QKB63913 QAF63913 PQJ63913 PGN63913 OWR63913 OMV63913 OCZ63913 NTD63913 NJH63913 MZL63913 MPP63913 MFT63913 LVX63913 LMB63913 LCF63913 KSJ63913 KIN63913 JYR63913 JOV63913 JEZ63913 IVD63913 ILH63913 IBL63913 HRP63913 HHT63913 GXX63913 GOB63913 GEF63913 FUJ63913 FKN63913 FAR63913 EQV63913 EGZ63913 DXD63913 DNH63913 DDL63913 CTP63913 CJT63913 BZX63913 BQB63913 BGF63913 AWJ63913 AMN63913 ACR63913 SV63913 IZ63913 D63913 WVL49:WVL53 WLP49:WLP53 WBT49:WBT53 VRX49:VRX53 VIB49:VIB53 UYF49:UYF53 UOJ49:UOJ53 UEN49:UEN53 TUR49:TUR53 TKV49:TKV53 TAZ49:TAZ53 SRD49:SRD53 SHH49:SHH53 RXL49:RXL53 RNP49:RNP53 RDT49:RDT53 QTX49:QTX53 QKB49:QKB53 QAF49:QAF53 PQJ49:PQJ53 PGN49:PGN53 OWR49:OWR53 OMV49:OMV53 OCZ49:OCZ53 NTD49:NTD53 NJH49:NJH53 MZL49:MZL53 MPP49:MPP53 MFT49:MFT53 LVX49:LVX53 LMB49:LMB53 LCF49:LCF53 KSJ49:KSJ53 KIN49:KIN53 JYR49:JYR53 JOV49:JOV53 JEZ49:JEZ53 IVD49:IVD53 ILH49:ILH53 IBL49:IBL53 HRP49:HRP53 HHT49:HHT53 GXX49:GXX53 GOB49:GOB53 GEF49:GEF53 FUJ49:FUJ53 FKN49:FKN53 FAR49:FAR53 EQV49:EQV53 EGZ49:EGZ53 DXD49:DXD53 DNH49:DNH53 DDL49:DDL53 CTP49:CTP53 CJT49:CJT53 BZX49:BZX53 BQB49:BQB53 BGF49:BGF53 AWJ49:AWJ53 AMN49:AMN53 ACR49:ACR53 SV49:SV53 IZ49:IZ53 D49:D53 WWA981427 WME981427 WCI981427 VSM981427 VIQ981427 UYU981427 UOY981427 UFC981427 TVG981427 TLK981427 TBO981427 SRS981427 SHW981427 RYA981427 ROE981427 REI981427 QUM981427 QKQ981427 QAU981427 PQY981427 PHC981427 OXG981427 ONK981427 ODO981427 NTS981427 NJW981427 NAA981427 MQE981427 MGI981427 LWM981427 LMQ981427 LCU981427 KSY981427 KJC981427 JZG981427 JPK981427 JFO981427 IVS981427 ILW981427 ICA981427 HSE981427 HII981427 GYM981427 GOQ981427 GEU981427 FUY981427 FLC981427 FBG981427 ERK981427 EHO981427 DXS981427 DNW981427 DEA981427 CUE981427 CKI981427 CAM981427 BQQ981427 BGU981427 AWY981427 ANC981427 ADG981427 TK981427 JO981427 S981427 WWA915891 WME915891 WCI915891 VSM915891 VIQ915891 UYU915891 UOY915891 UFC915891 TVG915891 TLK915891 TBO915891 SRS915891 SHW915891 RYA915891 ROE915891 REI915891 QUM915891 QKQ915891 QAU915891 PQY915891 PHC915891 OXG915891 ONK915891 ODO915891 NTS915891 NJW915891 NAA915891 MQE915891 MGI915891 LWM915891 LMQ915891 LCU915891 KSY915891 KJC915891 JZG915891 JPK915891 JFO915891 IVS915891 ILW915891 ICA915891 HSE915891 HII915891 GYM915891 GOQ915891 GEU915891 FUY915891 FLC915891 FBG915891 ERK915891 EHO915891 DXS915891 DNW915891 DEA915891 CUE915891 CKI915891 CAM915891 BQQ915891 BGU915891 AWY915891 ANC915891 ADG915891 TK915891 JO915891 S915891 WWA850355 WME850355 WCI850355 VSM850355 VIQ850355 UYU850355 UOY850355 UFC850355 TVG850355 TLK850355 TBO850355 SRS850355 SHW850355 RYA850355 ROE850355 REI850355 QUM850355 QKQ850355 QAU850355 PQY850355 PHC850355 OXG850355 ONK850355 ODO850355 NTS850355 NJW850355 NAA850355 MQE850355 MGI850355 LWM850355 LMQ850355 LCU850355 KSY850355 KJC850355 JZG850355 JPK850355 JFO850355 IVS850355 ILW850355 ICA850355 HSE850355 HII850355 GYM850355 GOQ850355 GEU850355 FUY850355 FLC850355 FBG850355 ERK850355 EHO850355 DXS850355 DNW850355 DEA850355 CUE850355 CKI850355 CAM850355 BQQ850355 BGU850355 AWY850355 ANC850355 ADG850355 TK850355 JO850355 S850355 WWA784819 WME784819 WCI784819 VSM784819 VIQ784819 UYU784819 UOY784819 UFC784819 TVG784819 TLK784819 TBO784819 SRS784819 SHW784819 RYA784819 ROE784819 REI784819 QUM784819 QKQ784819 QAU784819 PQY784819 PHC784819 OXG784819 ONK784819 ODO784819 NTS784819 NJW784819 NAA784819 MQE784819 MGI784819 LWM784819 LMQ784819 LCU784819 KSY784819 KJC784819 JZG784819 JPK784819 JFO784819 IVS784819 ILW784819 ICA784819 HSE784819 HII784819 GYM784819 GOQ784819 GEU784819 FUY784819 FLC784819 FBG784819 ERK784819 EHO784819 DXS784819 DNW784819 DEA784819 CUE784819 CKI784819 CAM784819 BQQ784819 BGU784819 AWY784819 ANC784819 ADG784819 TK784819 JO784819 S784819 WWA719283 WME719283 WCI719283 VSM719283 VIQ719283 UYU719283 UOY719283 UFC719283 TVG719283 TLK719283 TBO719283 SRS719283 SHW719283 RYA719283 ROE719283 REI719283 QUM719283 QKQ719283 QAU719283 PQY719283 PHC719283 OXG719283 ONK719283 ODO719283 NTS719283 NJW719283 NAA719283 MQE719283 MGI719283 LWM719283 LMQ719283 LCU719283 KSY719283 KJC719283 JZG719283 JPK719283 JFO719283 IVS719283 ILW719283 ICA719283 HSE719283 HII719283 GYM719283 GOQ719283 GEU719283 FUY719283 FLC719283 FBG719283 ERK719283 EHO719283 DXS719283 DNW719283 DEA719283 CUE719283 CKI719283 CAM719283 BQQ719283 BGU719283 AWY719283 ANC719283 ADG719283 TK719283 JO719283 S719283 WWA653747 WME653747 WCI653747 VSM653747 VIQ653747 UYU653747 UOY653747 UFC653747 TVG653747 TLK653747 TBO653747 SRS653747 SHW653747 RYA653747 ROE653747 REI653747 QUM653747 QKQ653747 QAU653747 PQY653747 PHC653747 OXG653747 ONK653747 ODO653747 NTS653747 NJW653747 NAA653747 MQE653747 MGI653747 LWM653747 LMQ653747 LCU653747 KSY653747 KJC653747 JZG653747 JPK653747 JFO653747 IVS653747 ILW653747 ICA653747 HSE653747 HII653747 GYM653747 GOQ653747 GEU653747 FUY653747 FLC653747 FBG653747 ERK653747 EHO653747 DXS653747 DNW653747 DEA653747 CUE653747 CKI653747 CAM653747 BQQ653747 BGU653747 AWY653747 ANC653747 ADG653747 TK653747 JO653747 S653747 WWA588211 WME588211 WCI588211 VSM588211 VIQ588211 UYU588211 UOY588211 UFC588211 TVG588211 TLK588211 TBO588211 SRS588211 SHW588211 RYA588211 ROE588211 REI588211 QUM588211 QKQ588211 QAU588211 PQY588211 PHC588211 OXG588211 ONK588211 ODO588211 NTS588211 NJW588211 NAA588211 MQE588211 MGI588211 LWM588211 LMQ588211 LCU588211 KSY588211 KJC588211 JZG588211 JPK588211 JFO588211 IVS588211 ILW588211 ICA588211 HSE588211 HII588211 GYM588211 GOQ588211 GEU588211 FUY588211 FLC588211 FBG588211 ERK588211 EHO588211 DXS588211 DNW588211 DEA588211 CUE588211 CKI588211 CAM588211 BQQ588211 BGU588211 AWY588211 ANC588211 ADG588211 TK588211 JO588211 S588211 WWA522675 WME522675 WCI522675 VSM522675 VIQ522675 UYU522675 UOY522675 UFC522675 TVG522675 TLK522675 TBO522675 SRS522675 SHW522675 RYA522675 ROE522675 REI522675 QUM522675 QKQ522675 QAU522675 PQY522675 PHC522675 OXG522675 ONK522675 ODO522675 NTS522675 NJW522675 NAA522675 MQE522675 MGI522675 LWM522675 LMQ522675 LCU522675 KSY522675 KJC522675 JZG522675 JPK522675 JFO522675 IVS522675 ILW522675 ICA522675 HSE522675 HII522675 GYM522675 GOQ522675 GEU522675 FUY522675 FLC522675 FBG522675 ERK522675 EHO522675 DXS522675 DNW522675 DEA522675 CUE522675 CKI522675 CAM522675 BQQ522675 BGU522675 AWY522675 ANC522675 ADG522675 TK522675 JO522675 S522675 WWA457139 WME457139 WCI457139 VSM457139 VIQ457139 UYU457139 UOY457139 UFC457139 TVG457139 TLK457139 TBO457139 SRS457139 SHW457139 RYA457139 ROE457139 REI457139 QUM457139 QKQ457139 QAU457139 PQY457139 PHC457139 OXG457139 ONK457139 ODO457139 NTS457139 NJW457139 NAA457139 MQE457139 MGI457139 LWM457139 LMQ457139 LCU457139 KSY457139 KJC457139 JZG457139 JPK457139 JFO457139 IVS457139 ILW457139 ICA457139 HSE457139 HII457139 GYM457139 GOQ457139 GEU457139 FUY457139 FLC457139 FBG457139 ERK457139 EHO457139 DXS457139 DNW457139 DEA457139 CUE457139 CKI457139 CAM457139 BQQ457139 BGU457139 AWY457139 ANC457139 ADG457139 TK457139 JO457139 S457139 WWA391603 WME391603 WCI391603 VSM391603 VIQ391603 UYU391603 UOY391603 UFC391603 TVG391603 TLK391603 TBO391603 SRS391603 SHW391603 RYA391603 ROE391603 REI391603 QUM391603 QKQ391603 QAU391603 PQY391603 PHC391603 OXG391603 ONK391603 ODO391603 NTS391603 NJW391603 NAA391603 MQE391603 MGI391603 LWM391603 LMQ391603 LCU391603 KSY391603 KJC391603 JZG391603 JPK391603 JFO391603 IVS391603 ILW391603 ICA391603 HSE391603 HII391603 GYM391603 GOQ391603 GEU391603 FUY391603 FLC391603 FBG391603 ERK391603 EHO391603 DXS391603 DNW391603 DEA391603 CUE391603 CKI391603 CAM391603 BQQ391603 BGU391603 AWY391603 ANC391603 ADG391603 TK391603 JO391603 S391603 WWA326067 WME326067 WCI326067 VSM326067 VIQ326067 UYU326067 UOY326067 UFC326067 TVG326067 TLK326067 TBO326067 SRS326067 SHW326067 RYA326067 ROE326067 REI326067 QUM326067 QKQ326067 QAU326067 PQY326067 PHC326067 OXG326067 ONK326067 ODO326067 NTS326067 NJW326067 NAA326067 MQE326067 MGI326067 LWM326067 LMQ326067 LCU326067 KSY326067 KJC326067 JZG326067 JPK326067 JFO326067 IVS326067 ILW326067 ICA326067 HSE326067 HII326067 GYM326067 GOQ326067 GEU326067 FUY326067 FLC326067 FBG326067 ERK326067 EHO326067 DXS326067 DNW326067 DEA326067 CUE326067 CKI326067 CAM326067 BQQ326067 BGU326067 AWY326067 ANC326067 ADG326067 TK326067 JO326067 S326067 WWA260531 WME260531 WCI260531 VSM260531 VIQ260531 UYU260531 UOY260531 UFC260531 TVG260531 TLK260531 TBO260531 SRS260531 SHW260531 RYA260531 ROE260531 REI260531 QUM260531 QKQ260531 QAU260531 PQY260531 PHC260531 OXG260531 ONK260531 ODO260531 NTS260531 NJW260531 NAA260531 MQE260531 MGI260531 LWM260531 LMQ260531 LCU260531 KSY260531 KJC260531 JZG260531 JPK260531 JFO260531 IVS260531 ILW260531 ICA260531 HSE260531 HII260531 GYM260531 GOQ260531 GEU260531 FUY260531 FLC260531 FBG260531 ERK260531 EHO260531 DXS260531 DNW260531 DEA260531 CUE260531 CKI260531 CAM260531 BQQ260531 BGU260531 AWY260531 ANC260531 ADG260531 TK260531 JO260531 S260531 WWA194995 WME194995 WCI194995 VSM194995 VIQ194995 UYU194995 UOY194995 UFC194995 TVG194995 TLK194995 TBO194995 SRS194995 SHW194995 RYA194995 ROE194995 REI194995 QUM194995 QKQ194995 QAU194995 PQY194995 PHC194995 OXG194995 ONK194995 ODO194995 NTS194995 NJW194995 NAA194995 MQE194995 MGI194995 LWM194995 LMQ194995 LCU194995 KSY194995 KJC194995 JZG194995 JPK194995 JFO194995 IVS194995 ILW194995 ICA194995 HSE194995 HII194995 GYM194995 GOQ194995 GEU194995 FUY194995 FLC194995 FBG194995 ERK194995 EHO194995 DXS194995 DNW194995 DEA194995 CUE194995 CKI194995 CAM194995 BQQ194995 BGU194995 AWY194995 ANC194995 ADG194995 TK194995 JO194995 S194995 WWA129459 WME129459 WCI129459 VSM129459 VIQ129459 UYU129459 UOY129459 UFC129459 TVG129459 TLK129459 TBO129459 SRS129459 SHW129459 RYA129459 ROE129459 REI129459 QUM129459 QKQ129459 QAU129459 PQY129459 PHC129459 OXG129459 ONK129459 ODO129459 NTS129459 NJW129459 NAA129459 MQE129459 MGI129459 LWM129459 LMQ129459 LCU129459 KSY129459 KJC129459 JZG129459 JPK129459 JFO129459 IVS129459 ILW129459 ICA129459 HSE129459 HII129459 GYM129459 GOQ129459 GEU129459 FUY129459 FLC129459 FBG129459 ERK129459 EHO129459 DXS129459 DNW129459 DEA129459 CUE129459 CKI129459 CAM129459 BQQ129459 BGU129459 AWY129459 ANC129459 ADG129459 TK129459 JO129459 S129459 WWA63923 WME63923 WCI63923 VSM63923 VIQ63923 UYU63923 UOY63923 UFC63923 TVG63923 TLK63923 TBO63923 SRS63923 SHW63923 RYA63923 ROE63923 REI63923 QUM63923 QKQ63923 QAU63923 PQY63923 PHC63923 OXG63923 ONK63923 ODO63923 NTS63923 NJW63923 NAA63923 MQE63923 MGI63923 LWM63923 LMQ63923 LCU63923 KSY63923 KJC63923 JZG63923 JPK63923 JFO63923 IVS63923 ILW63923 ICA63923 HSE63923 HII63923 GYM63923 GOQ63923 GEU63923 FUY63923 FLC63923 FBG63923 ERK63923 EHO63923 DXS63923 DNW63923 DEA63923 CUE63923 CKI63923 CAM63923 BQQ63923 BGU63923 AWY63923 ANC63923 ADG63923 TK63923 JO63923 S63923 WVL981435:WVL981436 WLP981435:WLP981436 WBT981435:WBT981436 VRX981435:VRX981436 VIB981435:VIB981436 UYF981435:UYF981436 UOJ981435:UOJ981436 UEN981435:UEN981436 TUR981435:TUR981436 TKV981435:TKV981436 TAZ981435:TAZ981436 SRD981435:SRD981436 SHH981435:SHH981436 RXL981435:RXL981436 RNP981435:RNP981436 RDT981435:RDT981436 QTX981435:QTX981436 QKB981435:QKB981436 QAF981435:QAF981436 PQJ981435:PQJ981436 PGN981435:PGN981436 OWR981435:OWR981436 OMV981435:OMV981436 OCZ981435:OCZ981436 NTD981435:NTD981436 NJH981435:NJH981436 MZL981435:MZL981436 MPP981435:MPP981436 MFT981435:MFT981436 LVX981435:LVX981436 LMB981435:LMB981436 LCF981435:LCF981436 KSJ981435:KSJ981436 KIN981435:KIN981436 JYR981435:JYR981436 JOV981435:JOV981436 JEZ981435:JEZ981436 IVD981435:IVD981436 ILH981435:ILH981436 IBL981435:IBL981436 HRP981435:HRP981436 HHT981435:HHT981436 GXX981435:GXX981436 GOB981435:GOB981436 GEF981435:GEF981436 FUJ981435:FUJ981436 FKN981435:FKN981436 FAR981435:FAR981436 EQV981435:EQV981436 EGZ981435:EGZ981436 DXD981435:DXD981436 DNH981435:DNH981436 DDL981435:DDL981436 CTP981435:CTP981436 CJT981435:CJT981436 BZX981435:BZX981436 BQB981435:BQB981436 BGF981435:BGF981436 AWJ981435:AWJ981436 AMN981435:AMN981436 ACR981435:ACR981436 SV981435:SV981436 IZ981435:IZ981436 D981435:D981436 WVL915899:WVL915900 WLP915899:WLP915900 WBT915899:WBT915900 VRX915899:VRX915900 VIB915899:VIB915900 UYF915899:UYF915900 UOJ915899:UOJ915900 UEN915899:UEN915900 TUR915899:TUR915900 TKV915899:TKV915900 TAZ915899:TAZ915900 SRD915899:SRD915900 SHH915899:SHH915900 RXL915899:RXL915900 RNP915899:RNP915900 RDT915899:RDT915900 QTX915899:QTX915900 QKB915899:QKB915900 QAF915899:QAF915900 PQJ915899:PQJ915900 PGN915899:PGN915900 OWR915899:OWR915900 OMV915899:OMV915900 OCZ915899:OCZ915900 NTD915899:NTD915900 NJH915899:NJH915900 MZL915899:MZL915900 MPP915899:MPP915900 MFT915899:MFT915900 LVX915899:LVX915900 LMB915899:LMB915900 LCF915899:LCF915900 KSJ915899:KSJ915900 KIN915899:KIN915900 JYR915899:JYR915900 JOV915899:JOV915900 JEZ915899:JEZ915900 IVD915899:IVD915900 ILH915899:ILH915900 IBL915899:IBL915900 HRP915899:HRP915900 HHT915899:HHT915900 GXX915899:GXX915900 GOB915899:GOB915900 GEF915899:GEF915900 FUJ915899:FUJ915900 FKN915899:FKN915900 FAR915899:FAR915900 EQV915899:EQV915900 EGZ915899:EGZ915900 DXD915899:DXD915900 DNH915899:DNH915900 DDL915899:DDL915900 CTP915899:CTP915900 CJT915899:CJT915900 BZX915899:BZX915900 BQB915899:BQB915900 BGF915899:BGF915900 AWJ915899:AWJ915900 AMN915899:AMN915900 ACR915899:ACR915900 SV915899:SV915900 IZ915899:IZ915900 D915899:D915900 WVL850363:WVL850364 WLP850363:WLP850364 WBT850363:WBT850364 VRX850363:VRX850364 VIB850363:VIB850364 UYF850363:UYF850364 UOJ850363:UOJ850364 UEN850363:UEN850364 TUR850363:TUR850364 TKV850363:TKV850364 TAZ850363:TAZ850364 SRD850363:SRD850364 SHH850363:SHH850364 RXL850363:RXL850364 RNP850363:RNP850364 RDT850363:RDT850364 QTX850363:QTX850364 QKB850363:QKB850364 QAF850363:QAF850364 PQJ850363:PQJ850364 PGN850363:PGN850364 OWR850363:OWR850364 OMV850363:OMV850364 OCZ850363:OCZ850364 NTD850363:NTD850364 NJH850363:NJH850364 MZL850363:MZL850364 MPP850363:MPP850364 MFT850363:MFT850364 LVX850363:LVX850364 LMB850363:LMB850364 LCF850363:LCF850364 KSJ850363:KSJ850364 KIN850363:KIN850364 JYR850363:JYR850364 JOV850363:JOV850364 JEZ850363:JEZ850364 IVD850363:IVD850364 ILH850363:ILH850364 IBL850363:IBL850364 HRP850363:HRP850364 HHT850363:HHT850364 GXX850363:GXX850364 GOB850363:GOB850364 GEF850363:GEF850364 FUJ850363:FUJ850364 FKN850363:FKN850364 FAR850363:FAR850364 EQV850363:EQV850364 EGZ850363:EGZ850364 DXD850363:DXD850364 DNH850363:DNH850364 DDL850363:DDL850364 CTP850363:CTP850364 CJT850363:CJT850364 BZX850363:BZX850364 BQB850363:BQB850364 BGF850363:BGF850364 AWJ850363:AWJ850364 AMN850363:AMN850364 ACR850363:ACR850364 SV850363:SV850364 IZ850363:IZ850364 D850363:D850364 WVL784827:WVL784828 WLP784827:WLP784828 WBT784827:WBT784828 VRX784827:VRX784828 VIB784827:VIB784828 UYF784827:UYF784828 UOJ784827:UOJ784828 UEN784827:UEN784828 TUR784827:TUR784828 TKV784827:TKV784828 TAZ784827:TAZ784828 SRD784827:SRD784828 SHH784827:SHH784828 RXL784827:RXL784828 RNP784827:RNP784828 RDT784827:RDT784828 QTX784827:QTX784828 QKB784827:QKB784828 QAF784827:QAF784828 PQJ784827:PQJ784828 PGN784827:PGN784828 OWR784827:OWR784828 OMV784827:OMV784828 OCZ784827:OCZ784828 NTD784827:NTD784828 NJH784827:NJH784828 MZL784827:MZL784828 MPP784827:MPP784828 MFT784827:MFT784828 LVX784827:LVX784828 LMB784827:LMB784828 LCF784827:LCF784828 KSJ784827:KSJ784828 KIN784827:KIN784828 JYR784827:JYR784828 JOV784827:JOV784828 JEZ784827:JEZ784828 IVD784827:IVD784828 ILH784827:ILH784828 IBL784827:IBL784828 HRP784827:HRP784828 HHT784827:HHT784828 GXX784827:GXX784828 GOB784827:GOB784828 GEF784827:GEF784828 FUJ784827:FUJ784828 FKN784827:FKN784828 FAR784827:FAR784828 EQV784827:EQV784828 EGZ784827:EGZ784828 DXD784827:DXD784828 DNH784827:DNH784828 DDL784827:DDL784828 CTP784827:CTP784828 CJT784827:CJT784828 BZX784827:BZX784828 BQB784827:BQB784828 BGF784827:BGF784828 AWJ784827:AWJ784828 AMN784827:AMN784828 ACR784827:ACR784828 SV784827:SV784828 IZ784827:IZ784828 D784827:D784828 WVL719291:WVL719292 WLP719291:WLP719292 WBT719291:WBT719292 VRX719291:VRX719292 VIB719291:VIB719292 UYF719291:UYF719292 UOJ719291:UOJ719292 UEN719291:UEN719292 TUR719291:TUR719292 TKV719291:TKV719292 TAZ719291:TAZ719292 SRD719291:SRD719292 SHH719291:SHH719292 RXL719291:RXL719292 RNP719291:RNP719292 RDT719291:RDT719292 QTX719291:QTX719292 QKB719291:QKB719292 QAF719291:QAF719292 PQJ719291:PQJ719292 PGN719291:PGN719292 OWR719291:OWR719292 OMV719291:OMV719292 OCZ719291:OCZ719292 NTD719291:NTD719292 NJH719291:NJH719292 MZL719291:MZL719292 MPP719291:MPP719292 MFT719291:MFT719292 LVX719291:LVX719292 LMB719291:LMB719292 LCF719291:LCF719292 KSJ719291:KSJ719292 KIN719291:KIN719292 JYR719291:JYR719292 JOV719291:JOV719292 JEZ719291:JEZ719292 IVD719291:IVD719292 ILH719291:ILH719292 IBL719291:IBL719292 HRP719291:HRP719292 HHT719291:HHT719292 GXX719291:GXX719292 GOB719291:GOB719292 GEF719291:GEF719292 FUJ719291:FUJ719292 FKN719291:FKN719292 FAR719291:FAR719292 EQV719291:EQV719292 EGZ719291:EGZ719292 DXD719291:DXD719292 DNH719291:DNH719292 DDL719291:DDL719292 CTP719291:CTP719292 CJT719291:CJT719292 BZX719291:BZX719292 BQB719291:BQB719292 BGF719291:BGF719292 AWJ719291:AWJ719292 AMN719291:AMN719292 ACR719291:ACR719292 SV719291:SV719292 IZ719291:IZ719292 D719291:D719292 WVL653755:WVL653756 WLP653755:WLP653756 WBT653755:WBT653756 VRX653755:VRX653756 VIB653755:VIB653756 UYF653755:UYF653756 UOJ653755:UOJ653756 UEN653755:UEN653756 TUR653755:TUR653756 TKV653755:TKV653756 TAZ653755:TAZ653756 SRD653755:SRD653756 SHH653755:SHH653756 RXL653755:RXL653756 RNP653755:RNP653756 RDT653755:RDT653756 QTX653755:QTX653756 QKB653755:QKB653756 QAF653755:QAF653756 PQJ653755:PQJ653756 PGN653755:PGN653756 OWR653755:OWR653756 OMV653755:OMV653756 OCZ653755:OCZ653756 NTD653755:NTD653756 NJH653755:NJH653756 MZL653755:MZL653756 MPP653755:MPP653756 MFT653755:MFT653756 LVX653755:LVX653756 LMB653755:LMB653756 LCF653755:LCF653756 KSJ653755:KSJ653756 KIN653755:KIN653756 JYR653755:JYR653756 JOV653755:JOV653756 JEZ653755:JEZ653756 IVD653755:IVD653756 ILH653755:ILH653756 IBL653755:IBL653756 HRP653755:HRP653756 HHT653755:HHT653756 GXX653755:GXX653756 GOB653755:GOB653756 GEF653755:GEF653756 FUJ653755:FUJ653756 FKN653755:FKN653756 FAR653755:FAR653756 EQV653755:EQV653756 EGZ653755:EGZ653756 DXD653755:DXD653756 DNH653755:DNH653756 DDL653755:DDL653756 CTP653755:CTP653756 CJT653755:CJT653756 BZX653755:BZX653756 BQB653755:BQB653756 BGF653755:BGF653756 AWJ653755:AWJ653756 AMN653755:AMN653756 ACR653755:ACR653756 SV653755:SV653756 IZ653755:IZ653756 D653755:D653756 WVL588219:WVL588220 WLP588219:WLP588220 WBT588219:WBT588220 VRX588219:VRX588220 VIB588219:VIB588220 UYF588219:UYF588220 UOJ588219:UOJ588220 UEN588219:UEN588220 TUR588219:TUR588220 TKV588219:TKV588220 TAZ588219:TAZ588220 SRD588219:SRD588220 SHH588219:SHH588220 RXL588219:RXL588220 RNP588219:RNP588220 RDT588219:RDT588220 QTX588219:QTX588220 QKB588219:QKB588220 QAF588219:QAF588220 PQJ588219:PQJ588220 PGN588219:PGN588220 OWR588219:OWR588220 OMV588219:OMV588220 OCZ588219:OCZ588220 NTD588219:NTD588220 NJH588219:NJH588220 MZL588219:MZL588220 MPP588219:MPP588220 MFT588219:MFT588220 LVX588219:LVX588220 LMB588219:LMB588220 LCF588219:LCF588220 KSJ588219:KSJ588220 KIN588219:KIN588220 JYR588219:JYR588220 JOV588219:JOV588220 JEZ588219:JEZ588220 IVD588219:IVD588220 ILH588219:ILH588220 IBL588219:IBL588220 HRP588219:HRP588220 HHT588219:HHT588220 GXX588219:GXX588220 GOB588219:GOB588220 GEF588219:GEF588220 FUJ588219:FUJ588220 FKN588219:FKN588220 FAR588219:FAR588220 EQV588219:EQV588220 EGZ588219:EGZ588220 DXD588219:DXD588220 DNH588219:DNH588220 DDL588219:DDL588220 CTP588219:CTP588220 CJT588219:CJT588220 BZX588219:BZX588220 BQB588219:BQB588220 BGF588219:BGF588220 AWJ588219:AWJ588220 AMN588219:AMN588220 ACR588219:ACR588220 SV588219:SV588220 IZ588219:IZ588220 D588219:D588220 WVL522683:WVL522684 WLP522683:WLP522684 WBT522683:WBT522684 VRX522683:VRX522684 VIB522683:VIB522684 UYF522683:UYF522684 UOJ522683:UOJ522684 UEN522683:UEN522684 TUR522683:TUR522684 TKV522683:TKV522684 TAZ522683:TAZ522684 SRD522683:SRD522684 SHH522683:SHH522684 RXL522683:RXL522684 RNP522683:RNP522684 RDT522683:RDT522684 QTX522683:QTX522684 QKB522683:QKB522684 QAF522683:QAF522684 PQJ522683:PQJ522684 PGN522683:PGN522684 OWR522683:OWR522684 OMV522683:OMV522684 OCZ522683:OCZ522684 NTD522683:NTD522684 NJH522683:NJH522684 MZL522683:MZL522684 MPP522683:MPP522684 MFT522683:MFT522684 LVX522683:LVX522684 LMB522683:LMB522684 LCF522683:LCF522684 KSJ522683:KSJ522684 KIN522683:KIN522684 JYR522683:JYR522684 JOV522683:JOV522684 JEZ522683:JEZ522684 IVD522683:IVD522684 ILH522683:ILH522684 IBL522683:IBL522684 HRP522683:HRP522684 HHT522683:HHT522684 GXX522683:GXX522684 GOB522683:GOB522684 GEF522683:GEF522684 FUJ522683:FUJ522684 FKN522683:FKN522684 FAR522683:FAR522684 EQV522683:EQV522684 EGZ522683:EGZ522684 DXD522683:DXD522684 DNH522683:DNH522684 DDL522683:DDL522684 CTP522683:CTP522684 CJT522683:CJT522684 BZX522683:BZX522684 BQB522683:BQB522684 BGF522683:BGF522684 AWJ522683:AWJ522684 AMN522683:AMN522684 ACR522683:ACR522684 SV522683:SV522684 IZ522683:IZ522684 D522683:D522684 WVL457147:WVL457148 WLP457147:WLP457148 WBT457147:WBT457148 VRX457147:VRX457148 VIB457147:VIB457148 UYF457147:UYF457148 UOJ457147:UOJ457148 UEN457147:UEN457148 TUR457147:TUR457148 TKV457147:TKV457148 TAZ457147:TAZ457148 SRD457147:SRD457148 SHH457147:SHH457148 RXL457147:RXL457148 RNP457147:RNP457148 RDT457147:RDT457148 QTX457147:QTX457148 QKB457147:QKB457148 QAF457147:QAF457148 PQJ457147:PQJ457148 PGN457147:PGN457148 OWR457147:OWR457148 OMV457147:OMV457148 OCZ457147:OCZ457148 NTD457147:NTD457148 NJH457147:NJH457148 MZL457147:MZL457148 MPP457147:MPP457148 MFT457147:MFT457148 LVX457147:LVX457148 LMB457147:LMB457148 LCF457147:LCF457148 KSJ457147:KSJ457148 KIN457147:KIN457148 JYR457147:JYR457148 JOV457147:JOV457148 JEZ457147:JEZ457148 IVD457147:IVD457148 ILH457147:ILH457148 IBL457147:IBL457148 HRP457147:HRP457148 HHT457147:HHT457148 GXX457147:GXX457148 GOB457147:GOB457148 GEF457147:GEF457148 FUJ457147:FUJ457148 FKN457147:FKN457148 FAR457147:FAR457148 EQV457147:EQV457148 EGZ457147:EGZ457148 DXD457147:DXD457148 DNH457147:DNH457148 DDL457147:DDL457148 CTP457147:CTP457148 CJT457147:CJT457148 BZX457147:BZX457148 BQB457147:BQB457148 BGF457147:BGF457148 AWJ457147:AWJ457148 AMN457147:AMN457148 ACR457147:ACR457148 SV457147:SV457148 IZ457147:IZ457148 D457147:D457148 WVL391611:WVL391612 WLP391611:WLP391612 WBT391611:WBT391612 VRX391611:VRX391612 VIB391611:VIB391612 UYF391611:UYF391612 UOJ391611:UOJ391612 UEN391611:UEN391612 TUR391611:TUR391612 TKV391611:TKV391612 TAZ391611:TAZ391612 SRD391611:SRD391612 SHH391611:SHH391612 RXL391611:RXL391612 RNP391611:RNP391612 RDT391611:RDT391612 QTX391611:QTX391612 QKB391611:QKB391612 QAF391611:QAF391612 PQJ391611:PQJ391612 PGN391611:PGN391612 OWR391611:OWR391612 OMV391611:OMV391612 OCZ391611:OCZ391612 NTD391611:NTD391612 NJH391611:NJH391612 MZL391611:MZL391612 MPP391611:MPP391612 MFT391611:MFT391612 LVX391611:LVX391612 LMB391611:LMB391612 LCF391611:LCF391612 KSJ391611:KSJ391612 KIN391611:KIN391612 JYR391611:JYR391612 JOV391611:JOV391612 JEZ391611:JEZ391612 IVD391611:IVD391612 ILH391611:ILH391612 IBL391611:IBL391612 HRP391611:HRP391612 HHT391611:HHT391612 GXX391611:GXX391612 GOB391611:GOB391612 GEF391611:GEF391612 FUJ391611:FUJ391612 FKN391611:FKN391612 FAR391611:FAR391612 EQV391611:EQV391612 EGZ391611:EGZ391612 DXD391611:DXD391612 DNH391611:DNH391612 DDL391611:DDL391612 CTP391611:CTP391612 CJT391611:CJT391612 BZX391611:BZX391612 BQB391611:BQB391612 BGF391611:BGF391612 AWJ391611:AWJ391612 AMN391611:AMN391612 ACR391611:ACR391612 SV391611:SV391612 IZ391611:IZ391612 D391611:D391612 WVL326075:WVL326076 WLP326075:WLP326076 WBT326075:WBT326076 VRX326075:VRX326076 VIB326075:VIB326076 UYF326075:UYF326076 UOJ326075:UOJ326076 UEN326075:UEN326076 TUR326075:TUR326076 TKV326075:TKV326076 TAZ326075:TAZ326076 SRD326075:SRD326076 SHH326075:SHH326076 RXL326075:RXL326076 RNP326075:RNP326076 RDT326075:RDT326076 QTX326075:QTX326076 QKB326075:QKB326076 QAF326075:QAF326076 PQJ326075:PQJ326076 PGN326075:PGN326076 OWR326075:OWR326076 OMV326075:OMV326076 OCZ326075:OCZ326076 NTD326075:NTD326076 NJH326075:NJH326076 MZL326075:MZL326076 MPP326075:MPP326076 MFT326075:MFT326076 LVX326075:LVX326076 LMB326075:LMB326076 LCF326075:LCF326076 KSJ326075:KSJ326076 KIN326075:KIN326076 JYR326075:JYR326076 JOV326075:JOV326076 JEZ326075:JEZ326076 IVD326075:IVD326076 ILH326075:ILH326076 IBL326075:IBL326076 HRP326075:HRP326076 HHT326075:HHT326076 GXX326075:GXX326076 GOB326075:GOB326076 GEF326075:GEF326076 FUJ326075:FUJ326076 FKN326075:FKN326076 FAR326075:FAR326076 EQV326075:EQV326076 EGZ326075:EGZ326076 DXD326075:DXD326076 DNH326075:DNH326076 DDL326075:DDL326076 CTP326075:CTP326076 CJT326075:CJT326076 BZX326075:BZX326076 BQB326075:BQB326076 BGF326075:BGF326076 AWJ326075:AWJ326076 AMN326075:AMN326076 ACR326075:ACR326076 SV326075:SV326076 IZ326075:IZ326076 D326075:D326076 WVL260539:WVL260540 WLP260539:WLP260540 WBT260539:WBT260540 VRX260539:VRX260540 VIB260539:VIB260540 UYF260539:UYF260540 UOJ260539:UOJ260540 UEN260539:UEN260540 TUR260539:TUR260540 TKV260539:TKV260540 TAZ260539:TAZ260540 SRD260539:SRD260540 SHH260539:SHH260540 RXL260539:RXL260540 RNP260539:RNP260540 RDT260539:RDT260540 QTX260539:QTX260540 QKB260539:QKB260540 QAF260539:QAF260540 PQJ260539:PQJ260540 PGN260539:PGN260540 OWR260539:OWR260540 OMV260539:OMV260540 OCZ260539:OCZ260540 NTD260539:NTD260540 NJH260539:NJH260540 MZL260539:MZL260540 MPP260539:MPP260540 MFT260539:MFT260540 LVX260539:LVX260540 LMB260539:LMB260540 LCF260539:LCF260540 KSJ260539:KSJ260540 KIN260539:KIN260540 JYR260539:JYR260540 JOV260539:JOV260540 JEZ260539:JEZ260540 IVD260539:IVD260540 ILH260539:ILH260540 IBL260539:IBL260540 HRP260539:HRP260540 HHT260539:HHT260540 GXX260539:GXX260540 GOB260539:GOB260540 GEF260539:GEF260540 FUJ260539:FUJ260540 FKN260539:FKN260540 FAR260539:FAR260540 EQV260539:EQV260540 EGZ260539:EGZ260540 DXD260539:DXD260540 DNH260539:DNH260540 DDL260539:DDL260540 CTP260539:CTP260540 CJT260539:CJT260540 BZX260539:BZX260540 BQB260539:BQB260540 BGF260539:BGF260540 AWJ260539:AWJ260540 AMN260539:AMN260540 ACR260539:ACR260540 SV260539:SV260540 IZ260539:IZ260540 D260539:D260540 WVL195003:WVL195004 WLP195003:WLP195004 WBT195003:WBT195004 VRX195003:VRX195004 VIB195003:VIB195004 UYF195003:UYF195004 UOJ195003:UOJ195004 UEN195003:UEN195004 TUR195003:TUR195004 TKV195003:TKV195004 TAZ195003:TAZ195004 SRD195003:SRD195004 SHH195003:SHH195004 RXL195003:RXL195004 RNP195003:RNP195004 RDT195003:RDT195004 QTX195003:QTX195004 QKB195003:QKB195004 QAF195003:QAF195004 PQJ195003:PQJ195004 PGN195003:PGN195004 OWR195003:OWR195004 OMV195003:OMV195004 OCZ195003:OCZ195004 NTD195003:NTD195004 NJH195003:NJH195004 MZL195003:MZL195004 MPP195003:MPP195004 MFT195003:MFT195004 LVX195003:LVX195004 LMB195003:LMB195004 LCF195003:LCF195004 KSJ195003:KSJ195004 KIN195003:KIN195004 JYR195003:JYR195004 JOV195003:JOV195004 JEZ195003:JEZ195004 IVD195003:IVD195004 ILH195003:ILH195004 IBL195003:IBL195004 HRP195003:HRP195004 HHT195003:HHT195004 GXX195003:GXX195004 GOB195003:GOB195004 GEF195003:GEF195004 FUJ195003:FUJ195004 FKN195003:FKN195004 FAR195003:FAR195004 EQV195003:EQV195004 EGZ195003:EGZ195004 DXD195003:DXD195004 DNH195003:DNH195004 DDL195003:DDL195004 CTP195003:CTP195004 CJT195003:CJT195004 BZX195003:BZX195004 BQB195003:BQB195004 BGF195003:BGF195004 AWJ195003:AWJ195004 AMN195003:AMN195004 ACR195003:ACR195004 SV195003:SV195004 IZ195003:IZ195004 D195003:D195004 WVL129467:WVL129468 WLP129467:WLP129468 WBT129467:WBT129468 VRX129467:VRX129468 VIB129467:VIB129468 UYF129467:UYF129468 UOJ129467:UOJ129468 UEN129467:UEN129468 TUR129467:TUR129468 TKV129467:TKV129468 TAZ129467:TAZ129468 SRD129467:SRD129468 SHH129467:SHH129468 RXL129467:RXL129468 RNP129467:RNP129468 RDT129467:RDT129468 QTX129467:QTX129468 QKB129467:QKB129468 QAF129467:QAF129468 PQJ129467:PQJ129468 PGN129467:PGN129468 OWR129467:OWR129468 OMV129467:OMV129468 OCZ129467:OCZ129468 NTD129467:NTD129468 NJH129467:NJH129468 MZL129467:MZL129468 MPP129467:MPP129468 MFT129467:MFT129468 LVX129467:LVX129468 LMB129467:LMB129468 LCF129467:LCF129468 KSJ129467:KSJ129468 KIN129467:KIN129468 JYR129467:JYR129468 JOV129467:JOV129468 JEZ129467:JEZ129468 IVD129467:IVD129468 ILH129467:ILH129468 IBL129467:IBL129468 HRP129467:HRP129468 HHT129467:HHT129468 GXX129467:GXX129468 GOB129467:GOB129468 GEF129467:GEF129468 FUJ129467:FUJ129468 FKN129467:FKN129468 FAR129467:FAR129468 EQV129467:EQV129468 EGZ129467:EGZ129468 DXD129467:DXD129468 DNH129467:DNH129468 DDL129467:DDL129468 CTP129467:CTP129468 CJT129467:CJT129468 BZX129467:BZX129468 BQB129467:BQB129468 BGF129467:BGF129468 AWJ129467:AWJ129468 AMN129467:AMN129468 ACR129467:ACR129468 SV129467:SV129468 IZ129467:IZ129468 D129467:D129468 WVL63931:WVL63932 WLP63931:WLP63932 WBT63931:WBT63932 VRX63931:VRX63932 VIB63931:VIB63932 UYF63931:UYF63932 UOJ63931:UOJ63932 UEN63931:UEN63932 TUR63931:TUR63932 TKV63931:TKV63932 TAZ63931:TAZ63932 SRD63931:SRD63932 SHH63931:SHH63932 RXL63931:RXL63932 RNP63931:RNP63932 RDT63931:RDT63932 QTX63931:QTX63932 QKB63931:QKB63932 QAF63931:QAF63932 PQJ63931:PQJ63932 PGN63931:PGN63932 OWR63931:OWR63932 OMV63931:OMV63932 OCZ63931:OCZ63932 NTD63931:NTD63932 NJH63931:NJH63932 MZL63931:MZL63932 MPP63931:MPP63932 MFT63931:MFT63932 LVX63931:LVX63932 LMB63931:LMB63932 LCF63931:LCF63932 KSJ63931:KSJ63932 KIN63931:KIN63932 JYR63931:JYR63932 JOV63931:JOV63932 JEZ63931:JEZ63932 IVD63931:IVD63932 ILH63931:ILH63932 IBL63931:IBL63932 HRP63931:HRP63932 HHT63931:HHT63932 GXX63931:GXX63932 GOB63931:GOB63932 GEF63931:GEF63932 FUJ63931:FUJ63932 FKN63931:FKN63932 FAR63931:FAR63932 EQV63931:EQV63932 EGZ63931:EGZ63932 DXD63931:DXD63932 DNH63931:DNH63932 DDL63931:DDL63932 CTP63931:CTP63932 CJT63931:CJT63932 BZX63931:BZX63932 BQB63931:BQB63932 BGF63931:BGF63932 AWJ63931:AWJ63932 AMN63931:AMN63932 ACR63931:ACR63932 SV63931:SV63932 IZ63931:IZ63932 D63931:D63932 WVL57:WVL60 WLP57:WLP60 WBT57:WBT60 VRX57:VRX60 VIB57:VIB60 UYF57:UYF60 UOJ57:UOJ60 UEN57:UEN60 TUR57:TUR60 TKV57:TKV60 TAZ57:TAZ60 SRD57:SRD60 SHH57:SHH60 RXL57:RXL60 RNP57:RNP60 RDT57:RDT60 QTX57:QTX60 QKB57:QKB60 QAF57:QAF60 PQJ57:PQJ60 PGN57:PGN60 OWR57:OWR60 OMV57:OMV60 OCZ57:OCZ60 NTD57:NTD60 NJH57:NJH60 MZL57:MZL60 MPP57:MPP60 MFT57:MFT60 LVX57:LVX60 LMB57:LMB60 LCF57:LCF60 KSJ57:KSJ60 KIN57:KIN60 JYR57:JYR60 JOV57:JOV60 JEZ57:JEZ60 IVD57:IVD60 ILH57:ILH60 IBL57:IBL60 HRP57:HRP60 HHT57:HHT60 GXX57:GXX60 GOB57:GOB60 GEF57:GEF60 FUJ57:FUJ60 FKN57:FKN60 FAR57:FAR60 EQV57:EQV60 EGZ57:EGZ60 DXD57:DXD60 DNH57:DNH60 DDL57:DDL60 CTP57:CTP60 CJT57:CJT60 BZX57:BZX60 BQB57:BQB60 BGF57:BGF60 AWJ57:AWJ60 AMN57:AMN60 ACR57:ACR60 SV57:SV60 IZ57:IZ60 WWA981419 WME981419 WCI981419 VSM981419 VIQ981419 UYU981419 UOY981419 UFC981419 TVG981419 TLK981419 TBO981419 SRS981419 SHW981419 RYA981419 ROE981419 REI981419 QUM981419 QKQ981419 QAU981419 PQY981419 PHC981419 OXG981419 ONK981419 ODO981419 NTS981419 NJW981419 NAA981419 MQE981419 MGI981419 LWM981419 LMQ981419 LCU981419 KSY981419 KJC981419 JZG981419 JPK981419 JFO981419 IVS981419 ILW981419 ICA981419 HSE981419 HII981419 GYM981419 GOQ981419 GEU981419 FUY981419 FLC981419 FBG981419 ERK981419 EHO981419 DXS981419 DNW981419 DEA981419 CUE981419 CKI981419 CAM981419 BQQ981419 BGU981419 AWY981419 ANC981419 ADG981419 TK981419 JO981419 S981419 WWA915883 WME915883 WCI915883 VSM915883 VIQ915883 UYU915883 UOY915883 UFC915883 TVG915883 TLK915883 TBO915883 SRS915883 SHW915883 RYA915883 ROE915883 REI915883 QUM915883 QKQ915883 QAU915883 PQY915883 PHC915883 OXG915883 ONK915883 ODO915883 NTS915883 NJW915883 NAA915883 MQE915883 MGI915883 LWM915883 LMQ915883 LCU915883 KSY915883 KJC915883 JZG915883 JPK915883 JFO915883 IVS915883 ILW915883 ICA915883 HSE915883 HII915883 GYM915883 GOQ915883 GEU915883 FUY915883 FLC915883 FBG915883 ERK915883 EHO915883 DXS915883 DNW915883 DEA915883 CUE915883 CKI915883 CAM915883 BQQ915883 BGU915883 AWY915883 ANC915883 ADG915883 TK915883 JO915883 S915883 WWA850347 WME850347 WCI850347 VSM850347 VIQ850347 UYU850347 UOY850347 UFC850347 TVG850347 TLK850347 TBO850347 SRS850347 SHW850347 RYA850347 ROE850347 REI850347 QUM850347 QKQ850347 QAU850347 PQY850347 PHC850347 OXG850347 ONK850347 ODO850347 NTS850347 NJW850347 NAA850347 MQE850347 MGI850347 LWM850347 LMQ850347 LCU850347 KSY850347 KJC850347 JZG850347 JPK850347 JFO850347 IVS850347 ILW850347 ICA850347 HSE850347 HII850347 GYM850347 GOQ850347 GEU850347 FUY850347 FLC850347 FBG850347 ERK850347 EHO850347 DXS850347 DNW850347 DEA850347 CUE850347 CKI850347 CAM850347 BQQ850347 BGU850347 AWY850347 ANC850347 ADG850347 TK850347 JO850347 S850347 WWA784811 WME784811 WCI784811 VSM784811 VIQ784811 UYU784811 UOY784811 UFC784811 TVG784811 TLK784811 TBO784811 SRS784811 SHW784811 RYA784811 ROE784811 REI784811 QUM784811 QKQ784811 QAU784811 PQY784811 PHC784811 OXG784811 ONK784811 ODO784811 NTS784811 NJW784811 NAA784811 MQE784811 MGI784811 LWM784811 LMQ784811 LCU784811 KSY784811 KJC784811 JZG784811 JPK784811 JFO784811 IVS784811 ILW784811 ICA784811 HSE784811 HII784811 GYM784811 GOQ784811 GEU784811 FUY784811 FLC784811 FBG784811 ERK784811 EHO784811 DXS784811 DNW784811 DEA784811 CUE784811 CKI784811 CAM784811 BQQ784811 BGU784811 AWY784811 ANC784811 ADG784811 TK784811 JO784811 S784811 WWA719275 WME719275 WCI719275 VSM719275 VIQ719275 UYU719275 UOY719275 UFC719275 TVG719275 TLK719275 TBO719275 SRS719275 SHW719275 RYA719275 ROE719275 REI719275 QUM719275 QKQ719275 QAU719275 PQY719275 PHC719275 OXG719275 ONK719275 ODO719275 NTS719275 NJW719275 NAA719275 MQE719275 MGI719275 LWM719275 LMQ719275 LCU719275 KSY719275 KJC719275 JZG719275 JPK719275 JFO719275 IVS719275 ILW719275 ICA719275 HSE719275 HII719275 GYM719275 GOQ719275 GEU719275 FUY719275 FLC719275 FBG719275 ERK719275 EHO719275 DXS719275 DNW719275 DEA719275 CUE719275 CKI719275 CAM719275 BQQ719275 BGU719275 AWY719275 ANC719275 ADG719275 TK719275 JO719275 S719275 WWA653739 WME653739 WCI653739 VSM653739 VIQ653739 UYU653739 UOY653739 UFC653739 TVG653739 TLK653739 TBO653739 SRS653739 SHW653739 RYA653739 ROE653739 REI653739 QUM653739 QKQ653739 QAU653739 PQY653739 PHC653739 OXG653739 ONK653739 ODO653739 NTS653739 NJW653739 NAA653739 MQE653739 MGI653739 LWM653739 LMQ653739 LCU653739 KSY653739 KJC653739 JZG653739 JPK653739 JFO653739 IVS653739 ILW653739 ICA653739 HSE653739 HII653739 GYM653739 GOQ653739 GEU653739 FUY653739 FLC653739 FBG653739 ERK653739 EHO653739 DXS653739 DNW653739 DEA653739 CUE653739 CKI653739 CAM653739 BQQ653739 BGU653739 AWY653739 ANC653739 ADG653739 TK653739 JO653739 S653739 WWA588203 WME588203 WCI588203 VSM588203 VIQ588203 UYU588203 UOY588203 UFC588203 TVG588203 TLK588203 TBO588203 SRS588203 SHW588203 RYA588203 ROE588203 REI588203 QUM588203 QKQ588203 QAU588203 PQY588203 PHC588203 OXG588203 ONK588203 ODO588203 NTS588203 NJW588203 NAA588203 MQE588203 MGI588203 LWM588203 LMQ588203 LCU588203 KSY588203 KJC588203 JZG588203 JPK588203 JFO588203 IVS588203 ILW588203 ICA588203 HSE588203 HII588203 GYM588203 GOQ588203 GEU588203 FUY588203 FLC588203 FBG588203 ERK588203 EHO588203 DXS588203 DNW588203 DEA588203 CUE588203 CKI588203 CAM588203 BQQ588203 BGU588203 AWY588203 ANC588203 ADG588203 TK588203 JO588203 S588203 WWA522667 WME522667 WCI522667 VSM522667 VIQ522667 UYU522667 UOY522667 UFC522667 TVG522667 TLK522667 TBO522667 SRS522667 SHW522667 RYA522667 ROE522667 REI522667 QUM522667 QKQ522667 QAU522667 PQY522667 PHC522667 OXG522667 ONK522667 ODO522667 NTS522667 NJW522667 NAA522667 MQE522667 MGI522667 LWM522667 LMQ522667 LCU522667 KSY522667 KJC522667 JZG522667 JPK522667 JFO522667 IVS522667 ILW522667 ICA522667 HSE522667 HII522667 GYM522667 GOQ522667 GEU522667 FUY522667 FLC522667 FBG522667 ERK522667 EHO522667 DXS522667 DNW522667 DEA522667 CUE522667 CKI522667 CAM522667 BQQ522667 BGU522667 AWY522667 ANC522667 ADG522667 TK522667 JO522667 S522667 WWA457131 WME457131 WCI457131 VSM457131 VIQ457131 UYU457131 UOY457131 UFC457131 TVG457131 TLK457131 TBO457131 SRS457131 SHW457131 RYA457131 ROE457131 REI457131 QUM457131 QKQ457131 QAU457131 PQY457131 PHC457131 OXG457131 ONK457131 ODO457131 NTS457131 NJW457131 NAA457131 MQE457131 MGI457131 LWM457131 LMQ457131 LCU457131 KSY457131 KJC457131 JZG457131 JPK457131 JFO457131 IVS457131 ILW457131 ICA457131 HSE457131 HII457131 GYM457131 GOQ457131 GEU457131 FUY457131 FLC457131 FBG457131 ERK457131 EHO457131 DXS457131 DNW457131 DEA457131 CUE457131 CKI457131 CAM457131 BQQ457131 BGU457131 AWY457131 ANC457131 ADG457131 TK457131 JO457131 S457131 WWA391595 WME391595 WCI391595 VSM391595 VIQ391595 UYU391595 UOY391595 UFC391595 TVG391595 TLK391595 TBO391595 SRS391595 SHW391595 RYA391595 ROE391595 REI391595 QUM391595 QKQ391595 QAU391595 PQY391595 PHC391595 OXG391595 ONK391595 ODO391595 NTS391595 NJW391595 NAA391595 MQE391595 MGI391595 LWM391595 LMQ391595 LCU391595 KSY391595 KJC391595 JZG391595 JPK391595 JFO391595 IVS391595 ILW391595 ICA391595 HSE391595 HII391595 GYM391595 GOQ391595 GEU391595 FUY391595 FLC391595 FBG391595 ERK391595 EHO391595 DXS391595 DNW391595 DEA391595 CUE391595 CKI391595 CAM391595 BQQ391595 BGU391595 AWY391595 ANC391595 ADG391595 TK391595 JO391595 S391595 WWA326059 WME326059 WCI326059 VSM326059 VIQ326059 UYU326059 UOY326059 UFC326059 TVG326059 TLK326059 TBO326059 SRS326059 SHW326059 RYA326059 ROE326059 REI326059 QUM326059 QKQ326059 QAU326059 PQY326059 PHC326059 OXG326059 ONK326059 ODO326059 NTS326059 NJW326059 NAA326059 MQE326059 MGI326059 LWM326059 LMQ326059 LCU326059 KSY326059 KJC326059 JZG326059 JPK326059 JFO326059 IVS326059 ILW326059 ICA326059 HSE326059 HII326059 GYM326059 GOQ326059 GEU326059 FUY326059 FLC326059 FBG326059 ERK326059 EHO326059 DXS326059 DNW326059 DEA326059 CUE326059 CKI326059 CAM326059 BQQ326059 BGU326059 AWY326059 ANC326059 ADG326059 TK326059 JO326059 S326059 WWA260523 WME260523 WCI260523 VSM260523 VIQ260523 UYU260523 UOY260523 UFC260523 TVG260523 TLK260523 TBO260523 SRS260523 SHW260523 RYA260523 ROE260523 REI260523 QUM260523 QKQ260523 QAU260523 PQY260523 PHC260523 OXG260523 ONK260523 ODO260523 NTS260523 NJW260523 NAA260523 MQE260523 MGI260523 LWM260523 LMQ260523 LCU260523 KSY260523 KJC260523 JZG260523 JPK260523 JFO260523 IVS260523 ILW260523 ICA260523 HSE260523 HII260523 GYM260523 GOQ260523 GEU260523 FUY260523 FLC260523 FBG260523 ERK260523 EHO260523 DXS260523 DNW260523 DEA260523 CUE260523 CKI260523 CAM260523 BQQ260523 BGU260523 AWY260523 ANC260523 ADG260523 TK260523 JO260523 S260523 WWA194987 WME194987 WCI194987 VSM194987 VIQ194987 UYU194987 UOY194987 UFC194987 TVG194987 TLK194987 TBO194987 SRS194987 SHW194987 RYA194987 ROE194987 REI194987 QUM194987 QKQ194987 QAU194987 PQY194987 PHC194987 OXG194987 ONK194987 ODO194987 NTS194987 NJW194987 NAA194987 MQE194987 MGI194987 LWM194987 LMQ194987 LCU194987 KSY194987 KJC194987 JZG194987 JPK194987 JFO194987 IVS194987 ILW194987 ICA194987 HSE194987 HII194987 GYM194987 GOQ194987 GEU194987 FUY194987 FLC194987 FBG194987 ERK194987 EHO194987 DXS194987 DNW194987 DEA194987 CUE194987 CKI194987 CAM194987 BQQ194987 BGU194987 AWY194987 ANC194987 ADG194987 TK194987 JO194987 S194987 WWA129451 WME129451 WCI129451 VSM129451 VIQ129451 UYU129451 UOY129451 UFC129451 TVG129451 TLK129451 TBO129451 SRS129451 SHW129451 RYA129451 ROE129451 REI129451 QUM129451 QKQ129451 QAU129451 PQY129451 PHC129451 OXG129451 ONK129451 ODO129451 NTS129451 NJW129451 NAA129451 MQE129451 MGI129451 LWM129451 LMQ129451 LCU129451 KSY129451 KJC129451 JZG129451 JPK129451 JFO129451 IVS129451 ILW129451 ICA129451 HSE129451 HII129451 GYM129451 GOQ129451 GEU129451 FUY129451 FLC129451 FBG129451 ERK129451 EHO129451 DXS129451 DNW129451 DEA129451 CUE129451 CKI129451 CAM129451 BQQ129451 BGU129451 AWY129451 ANC129451 ADG129451 TK129451 JO129451 S129451 WWA63915 WME63915 WCI63915 VSM63915 VIQ63915 UYU63915 UOY63915 UFC63915 TVG63915 TLK63915 TBO63915 SRS63915 SHW63915 RYA63915 ROE63915 REI63915 QUM63915 QKQ63915 QAU63915 PQY63915 PHC63915 OXG63915 ONK63915 ODO63915 NTS63915 NJW63915 NAA63915 MQE63915 MGI63915 LWM63915 LMQ63915 LCU63915 KSY63915 KJC63915 JZG63915 JPK63915 JFO63915 IVS63915 ILW63915 ICA63915 HSE63915 HII63915 GYM63915 GOQ63915 GEU63915 FUY63915 FLC63915 FBG63915 ERK63915 EHO63915 DXS63915 DNW63915 DEA63915 CUE63915 CKI63915 CAM63915 BQQ63915 BGU63915 AWY63915 ANC63915 ADG63915 TK63915 JO63915 S63915 WWA981421 WME981421 WCI981421 VSM981421 VIQ981421 UYU981421 UOY981421 UFC981421 TVG981421 TLK981421 TBO981421 SRS981421 SHW981421 RYA981421 ROE981421 REI981421 QUM981421 QKQ981421 QAU981421 PQY981421 PHC981421 OXG981421 ONK981421 ODO981421 NTS981421 NJW981421 NAA981421 MQE981421 MGI981421 LWM981421 LMQ981421 LCU981421 KSY981421 KJC981421 JZG981421 JPK981421 JFO981421 IVS981421 ILW981421 ICA981421 HSE981421 HII981421 GYM981421 GOQ981421 GEU981421 FUY981421 FLC981421 FBG981421 ERK981421 EHO981421 DXS981421 DNW981421 DEA981421 CUE981421 CKI981421 CAM981421 BQQ981421 BGU981421 AWY981421 ANC981421 ADG981421 TK981421 JO981421 S981421 WWA915885 WME915885 WCI915885 VSM915885 VIQ915885 UYU915885 UOY915885 UFC915885 TVG915885 TLK915885 TBO915885 SRS915885 SHW915885 RYA915885 ROE915885 REI915885 QUM915885 QKQ915885 QAU915885 PQY915885 PHC915885 OXG915885 ONK915885 ODO915885 NTS915885 NJW915885 NAA915885 MQE915885 MGI915885 LWM915885 LMQ915885 LCU915885 KSY915885 KJC915885 JZG915885 JPK915885 JFO915885 IVS915885 ILW915885 ICA915885 HSE915885 HII915885 GYM915885 GOQ915885 GEU915885 FUY915885 FLC915885 FBG915885 ERK915885 EHO915885 DXS915885 DNW915885 DEA915885 CUE915885 CKI915885 CAM915885 BQQ915885 BGU915885 AWY915885 ANC915885 ADG915885 TK915885 JO915885 S915885 WWA850349 WME850349 WCI850349 VSM850349 VIQ850349 UYU850349 UOY850349 UFC850349 TVG850349 TLK850349 TBO850349 SRS850349 SHW850349 RYA850349 ROE850349 REI850349 QUM850349 QKQ850349 QAU850349 PQY850349 PHC850349 OXG850349 ONK850349 ODO850349 NTS850349 NJW850349 NAA850349 MQE850349 MGI850349 LWM850349 LMQ850349 LCU850349 KSY850349 KJC850349 JZG850349 JPK850349 JFO850349 IVS850349 ILW850349 ICA850349 HSE850349 HII850349 GYM850349 GOQ850349 GEU850349 FUY850349 FLC850349 FBG850349 ERK850349 EHO850349 DXS850349 DNW850349 DEA850349 CUE850349 CKI850349 CAM850349 BQQ850349 BGU850349 AWY850349 ANC850349 ADG850349 TK850349 JO850349 S850349 WWA784813 WME784813 WCI784813 VSM784813 VIQ784813 UYU784813 UOY784813 UFC784813 TVG784813 TLK784813 TBO784813 SRS784813 SHW784813 RYA784813 ROE784813 REI784813 QUM784813 QKQ784813 QAU784813 PQY784813 PHC784813 OXG784813 ONK784813 ODO784813 NTS784813 NJW784813 NAA784813 MQE784813 MGI784813 LWM784813 LMQ784813 LCU784813 KSY784813 KJC784813 JZG784813 JPK784813 JFO784813 IVS784813 ILW784813 ICA784813 HSE784813 HII784813 GYM784813 GOQ784813 GEU784813 FUY784813 FLC784813 FBG784813 ERK784813 EHO784813 DXS784813 DNW784813 DEA784813 CUE784813 CKI784813 CAM784813 BQQ784813 BGU784813 AWY784813 ANC784813 ADG784813 TK784813 JO784813 S784813 WWA719277 WME719277 WCI719277 VSM719277 VIQ719277 UYU719277 UOY719277 UFC719277 TVG719277 TLK719277 TBO719277 SRS719277 SHW719277 RYA719277 ROE719277 REI719277 QUM719277 QKQ719277 QAU719277 PQY719277 PHC719277 OXG719277 ONK719277 ODO719277 NTS719277 NJW719277 NAA719277 MQE719277 MGI719277 LWM719277 LMQ719277 LCU719277 KSY719277 KJC719277 JZG719277 JPK719277 JFO719277 IVS719277 ILW719277 ICA719277 HSE719277 HII719277 GYM719277 GOQ719277 GEU719277 FUY719277 FLC719277 FBG719277 ERK719277 EHO719277 DXS719277 DNW719277 DEA719277 CUE719277 CKI719277 CAM719277 BQQ719277 BGU719277 AWY719277 ANC719277 ADG719277 TK719277 JO719277 S719277 WWA653741 WME653741 WCI653741 VSM653741 VIQ653741 UYU653741 UOY653741 UFC653741 TVG653741 TLK653741 TBO653741 SRS653741 SHW653741 RYA653741 ROE653741 REI653741 QUM653741 QKQ653741 QAU653741 PQY653741 PHC653741 OXG653741 ONK653741 ODO653741 NTS653741 NJW653741 NAA653741 MQE653741 MGI653741 LWM653741 LMQ653741 LCU653741 KSY653741 KJC653741 JZG653741 JPK653741 JFO653741 IVS653741 ILW653741 ICA653741 HSE653741 HII653741 GYM653741 GOQ653741 GEU653741 FUY653741 FLC653741 FBG653741 ERK653741 EHO653741 DXS653741 DNW653741 DEA653741 CUE653741 CKI653741 CAM653741 BQQ653741 BGU653741 AWY653741 ANC653741 ADG653741 TK653741 JO653741 S653741 WWA588205 WME588205 WCI588205 VSM588205 VIQ588205 UYU588205 UOY588205 UFC588205 TVG588205 TLK588205 TBO588205 SRS588205 SHW588205 RYA588205 ROE588205 REI588205 QUM588205 QKQ588205 QAU588205 PQY588205 PHC588205 OXG588205 ONK588205 ODO588205 NTS588205 NJW588205 NAA588205 MQE588205 MGI588205 LWM588205 LMQ588205 LCU588205 KSY588205 KJC588205 JZG588205 JPK588205 JFO588205 IVS588205 ILW588205 ICA588205 HSE588205 HII588205 GYM588205 GOQ588205 GEU588205 FUY588205 FLC588205 FBG588205 ERK588205 EHO588205 DXS588205 DNW588205 DEA588205 CUE588205 CKI588205 CAM588205 BQQ588205 BGU588205 AWY588205 ANC588205 ADG588205 TK588205 JO588205 S588205 WWA522669 WME522669 WCI522669 VSM522669 VIQ522669 UYU522669 UOY522669 UFC522669 TVG522669 TLK522669 TBO522669 SRS522669 SHW522669 RYA522669 ROE522669 REI522669 QUM522669 QKQ522669 QAU522669 PQY522669 PHC522669 OXG522669 ONK522669 ODO522669 NTS522669 NJW522669 NAA522669 MQE522669 MGI522669 LWM522669 LMQ522669 LCU522669 KSY522669 KJC522669 JZG522669 JPK522669 JFO522669 IVS522669 ILW522669 ICA522669 HSE522669 HII522669 GYM522669 GOQ522669 GEU522669 FUY522669 FLC522669 FBG522669 ERK522669 EHO522669 DXS522669 DNW522669 DEA522669 CUE522669 CKI522669 CAM522669 BQQ522669 BGU522669 AWY522669 ANC522669 ADG522669 TK522669 JO522669 S522669 WWA457133 WME457133 WCI457133 VSM457133 VIQ457133 UYU457133 UOY457133 UFC457133 TVG457133 TLK457133 TBO457133 SRS457133 SHW457133 RYA457133 ROE457133 REI457133 QUM457133 QKQ457133 QAU457133 PQY457133 PHC457133 OXG457133 ONK457133 ODO457133 NTS457133 NJW457133 NAA457133 MQE457133 MGI457133 LWM457133 LMQ457133 LCU457133 KSY457133 KJC457133 JZG457133 JPK457133 JFO457133 IVS457133 ILW457133 ICA457133 HSE457133 HII457133 GYM457133 GOQ457133 GEU457133 FUY457133 FLC457133 FBG457133 ERK457133 EHO457133 DXS457133 DNW457133 DEA457133 CUE457133 CKI457133 CAM457133 BQQ457133 BGU457133 AWY457133 ANC457133 ADG457133 TK457133 JO457133 S457133 WWA391597 WME391597 WCI391597 VSM391597 VIQ391597 UYU391597 UOY391597 UFC391597 TVG391597 TLK391597 TBO391597 SRS391597 SHW391597 RYA391597 ROE391597 REI391597 QUM391597 QKQ391597 QAU391597 PQY391597 PHC391597 OXG391597 ONK391597 ODO391597 NTS391597 NJW391597 NAA391597 MQE391597 MGI391597 LWM391597 LMQ391597 LCU391597 KSY391597 KJC391597 JZG391597 JPK391597 JFO391597 IVS391597 ILW391597 ICA391597 HSE391597 HII391597 GYM391597 GOQ391597 GEU391597 FUY391597 FLC391597 FBG391597 ERK391597 EHO391597 DXS391597 DNW391597 DEA391597 CUE391597 CKI391597 CAM391597 BQQ391597 BGU391597 AWY391597 ANC391597 ADG391597 TK391597 JO391597 S391597 WWA326061 WME326061 WCI326061 VSM326061 VIQ326061 UYU326061 UOY326061 UFC326061 TVG326061 TLK326061 TBO326061 SRS326061 SHW326061 RYA326061 ROE326061 REI326061 QUM326061 QKQ326061 QAU326061 PQY326061 PHC326061 OXG326061 ONK326061 ODO326061 NTS326061 NJW326061 NAA326061 MQE326061 MGI326061 LWM326061 LMQ326061 LCU326061 KSY326061 KJC326061 JZG326061 JPK326061 JFO326061 IVS326061 ILW326061 ICA326061 HSE326061 HII326061 GYM326061 GOQ326061 GEU326061 FUY326061 FLC326061 FBG326061 ERK326061 EHO326061 DXS326061 DNW326061 DEA326061 CUE326061 CKI326061 CAM326061 BQQ326061 BGU326061 AWY326061 ANC326061 ADG326061 TK326061 JO326061 S326061 WWA260525 WME260525 WCI260525 VSM260525 VIQ260525 UYU260525 UOY260525 UFC260525 TVG260525 TLK260525 TBO260525 SRS260525 SHW260525 RYA260525 ROE260525 REI260525 QUM260525 QKQ260525 QAU260525 PQY260525 PHC260525 OXG260525 ONK260525 ODO260525 NTS260525 NJW260525 NAA260525 MQE260525 MGI260525 LWM260525 LMQ260525 LCU260525 KSY260525 KJC260525 JZG260525 JPK260525 JFO260525 IVS260525 ILW260525 ICA260525 HSE260525 HII260525 GYM260525 GOQ260525 GEU260525 FUY260525 FLC260525 FBG260525 ERK260525 EHO260525 DXS260525 DNW260525 DEA260525 CUE260525 CKI260525 CAM260525 BQQ260525 BGU260525 AWY260525 ANC260525 ADG260525 TK260525 JO260525 S260525 WWA194989 WME194989 WCI194989 VSM194989 VIQ194989 UYU194989 UOY194989 UFC194989 TVG194989 TLK194989 TBO194989 SRS194989 SHW194989 RYA194989 ROE194989 REI194989 QUM194989 QKQ194989 QAU194989 PQY194989 PHC194989 OXG194989 ONK194989 ODO194989 NTS194989 NJW194989 NAA194989 MQE194989 MGI194989 LWM194989 LMQ194989 LCU194989 KSY194989 KJC194989 JZG194989 JPK194989 JFO194989 IVS194989 ILW194989 ICA194989 HSE194989 HII194989 GYM194989 GOQ194989 GEU194989 FUY194989 FLC194989 FBG194989 ERK194989 EHO194989 DXS194989 DNW194989 DEA194989 CUE194989 CKI194989 CAM194989 BQQ194989 BGU194989 AWY194989 ANC194989 ADG194989 TK194989 JO194989 S194989 WWA129453 WME129453 WCI129453 VSM129453 VIQ129453 UYU129453 UOY129453 UFC129453 TVG129453 TLK129453 TBO129453 SRS129453 SHW129453 RYA129453 ROE129453 REI129453 QUM129453 QKQ129453 QAU129453 PQY129453 PHC129453 OXG129453 ONK129453 ODO129453 NTS129453 NJW129453 NAA129453 MQE129453 MGI129453 LWM129453 LMQ129453 LCU129453 KSY129453 KJC129453 JZG129453 JPK129453 JFO129453 IVS129453 ILW129453 ICA129453 HSE129453 HII129453 GYM129453 GOQ129453 GEU129453 FUY129453 FLC129453 FBG129453 ERK129453 EHO129453 DXS129453 DNW129453 DEA129453 CUE129453 CKI129453 CAM129453 BQQ129453 BGU129453 AWY129453 ANC129453 ADG129453 TK129453 JO129453 S129453 WWA63917 WME63917 WCI63917 VSM63917 VIQ63917 UYU63917 UOY63917 UFC63917 TVG63917 TLK63917 TBO63917 SRS63917 SHW63917 RYA63917 ROE63917 REI63917 QUM63917 QKQ63917 QAU63917 PQY63917 PHC63917 OXG63917 ONK63917 ODO63917 NTS63917 NJW63917 NAA63917 MQE63917 MGI63917 LWM63917 LMQ63917 LCU63917 KSY63917 KJC63917 JZG63917 JPK63917 JFO63917 IVS63917 ILW63917 ICA63917 HSE63917 HII63917 GYM63917 GOQ63917 GEU63917 FUY63917 FLC63917 FBG63917 ERK63917 EHO63917 DXS63917 DNW63917 DEA63917 CUE63917 CKI63917 CAM63917 BQQ63917 BGU63917 AWY63917 ANC63917 ADG63917 TK63917 JO63917 S63917 WWA981413 WME981413 WCI981413 VSM981413 VIQ981413 UYU981413 UOY981413 UFC981413 TVG981413 TLK981413 TBO981413 SRS981413 SHW981413 RYA981413 ROE981413 REI981413 QUM981413 QKQ981413 QAU981413 PQY981413 PHC981413 OXG981413 ONK981413 ODO981413 NTS981413 NJW981413 NAA981413 MQE981413 MGI981413 LWM981413 LMQ981413 LCU981413 KSY981413 KJC981413 JZG981413 JPK981413 JFO981413 IVS981413 ILW981413 ICA981413 HSE981413 HII981413 GYM981413 GOQ981413 GEU981413 FUY981413 FLC981413 FBG981413 ERK981413 EHO981413 DXS981413 DNW981413 DEA981413 CUE981413 CKI981413 CAM981413 BQQ981413 BGU981413 AWY981413 ANC981413 ADG981413 TK981413 JO981413 S981413 WWA915877 WME915877 WCI915877 VSM915877 VIQ915877 UYU915877 UOY915877 UFC915877 TVG915877 TLK915877 TBO915877 SRS915877 SHW915877 RYA915877 ROE915877 REI915877 QUM915877 QKQ915877 QAU915877 PQY915877 PHC915877 OXG915877 ONK915877 ODO915877 NTS915877 NJW915877 NAA915877 MQE915877 MGI915877 LWM915877 LMQ915877 LCU915877 KSY915877 KJC915877 JZG915877 JPK915877 JFO915877 IVS915877 ILW915877 ICA915877 HSE915877 HII915877 GYM915877 GOQ915877 GEU915877 FUY915877 FLC915877 FBG915877 ERK915877 EHO915877 DXS915877 DNW915877 DEA915877 CUE915877 CKI915877 CAM915877 BQQ915877 BGU915877 AWY915877 ANC915877 ADG915877 TK915877 JO915877 S915877 WWA850341 WME850341 WCI850341 VSM850341 VIQ850341 UYU850341 UOY850341 UFC850341 TVG850341 TLK850341 TBO850341 SRS850341 SHW850341 RYA850341 ROE850341 REI850341 QUM850341 QKQ850341 QAU850341 PQY850341 PHC850341 OXG850341 ONK850341 ODO850341 NTS850341 NJW850341 NAA850341 MQE850341 MGI850341 LWM850341 LMQ850341 LCU850341 KSY850341 KJC850341 JZG850341 JPK850341 JFO850341 IVS850341 ILW850341 ICA850341 HSE850341 HII850341 GYM850341 GOQ850341 GEU850341 FUY850341 FLC850341 FBG850341 ERK850341 EHO850341 DXS850341 DNW850341 DEA850341 CUE850341 CKI850341 CAM850341 BQQ850341 BGU850341 AWY850341 ANC850341 ADG850341 TK850341 JO850341 S850341 WWA784805 WME784805 WCI784805 VSM784805 VIQ784805 UYU784805 UOY784805 UFC784805 TVG784805 TLK784805 TBO784805 SRS784805 SHW784805 RYA784805 ROE784805 REI784805 QUM784805 QKQ784805 QAU784805 PQY784805 PHC784805 OXG784805 ONK784805 ODO784805 NTS784805 NJW784805 NAA784805 MQE784805 MGI784805 LWM784805 LMQ784805 LCU784805 KSY784805 KJC784805 JZG784805 JPK784805 JFO784805 IVS784805 ILW784805 ICA784805 HSE784805 HII784805 GYM784805 GOQ784805 GEU784805 FUY784805 FLC784805 FBG784805 ERK784805 EHO784805 DXS784805 DNW784805 DEA784805 CUE784805 CKI784805 CAM784805 BQQ784805 BGU784805 AWY784805 ANC784805 ADG784805 TK784805 JO784805 S784805 WWA719269 WME719269 WCI719269 VSM719269 VIQ719269 UYU719269 UOY719269 UFC719269 TVG719269 TLK719269 TBO719269 SRS719269 SHW719269 RYA719269 ROE719269 REI719269 QUM719269 QKQ719269 QAU719269 PQY719269 PHC719269 OXG719269 ONK719269 ODO719269 NTS719269 NJW719269 NAA719269 MQE719269 MGI719269 LWM719269 LMQ719269 LCU719269 KSY719269 KJC719269 JZG719269 JPK719269 JFO719269 IVS719269 ILW719269 ICA719269 HSE719269 HII719269 GYM719269 GOQ719269 GEU719269 FUY719269 FLC719269 FBG719269 ERK719269 EHO719269 DXS719269 DNW719269 DEA719269 CUE719269 CKI719269 CAM719269 BQQ719269 BGU719269 AWY719269 ANC719269 ADG719269 TK719269 JO719269 S719269 WWA653733 WME653733 WCI653733 VSM653733 VIQ653733 UYU653733 UOY653733 UFC653733 TVG653733 TLK653733 TBO653733 SRS653733 SHW653733 RYA653733 ROE653733 REI653733 QUM653733 QKQ653733 QAU653733 PQY653733 PHC653733 OXG653733 ONK653733 ODO653733 NTS653733 NJW653733 NAA653733 MQE653733 MGI653733 LWM653733 LMQ653733 LCU653733 KSY653733 KJC653733 JZG653733 JPK653733 JFO653733 IVS653733 ILW653733 ICA653733 HSE653733 HII653733 GYM653733 GOQ653733 GEU653733 FUY653733 FLC653733 FBG653733 ERK653733 EHO653733 DXS653733 DNW653733 DEA653733 CUE653733 CKI653733 CAM653733 BQQ653733 BGU653733 AWY653733 ANC653733 ADG653733 TK653733 JO653733 S653733 WWA588197 WME588197 WCI588197 VSM588197 VIQ588197 UYU588197 UOY588197 UFC588197 TVG588197 TLK588197 TBO588197 SRS588197 SHW588197 RYA588197 ROE588197 REI588197 QUM588197 QKQ588197 QAU588197 PQY588197 PHC588197 OXG588197 ONK588197 ODO588197 NTS588197 NJW588197 NAA588197 MQE588197 MGI588197 LWM588197 LMQ588197 LCU588197 KSY588197 KJC588197 JZG588197 JPK588197 JFO588197 IVS588197 ILW588197 ICA588197 HSE588197 HII588197 GYM588197 GOQ588197 GEU588197 FUY588197 FLC588197 FBG588197 ERK588197 EHO588197 DXS588197 DNW588197 DEA588197 CUE588197 CKI588197 CAM588197 BQQ588197 BGU588197 AWY588197 ANC588197 ADG588197 TK588197 JO588197 S588197 WWA522661 WME522661 WCI522661 VSM522661 VIQ522661 UYU522661 UOY522661 UFC522661 TVG522661 TLK522661 TBO522661 SRS522661 SHW522661 RYA522661 ROE522661 REI522661 QUM522661 QKQ522661 QAU522661 PQY522661 PHC522661 OXG522661 ONK522661 ODO522661 NTS522661 NJW522661 NAA522661 MQE522661 MGI522661 LWM522661 LMQ522661 LCU522661 KSY522661 KJC522661 JZG522661 JPK522661 JFO522661 IVS522661 ILW522661 ICA522661 HSE522661 HII522661 GYM522661 GOQ522661 GEU522661 FUY522661 FLC522661 FBG522661 ERK522661 EHO522661 DXS522661 DNW522661 DEA522661 CUE522661 CKI522661 CAM522661 BQQ522661 BGU522661 AWY522661 ANC522661 ADG522661 TK522661 JO522661 S522661 WWA457125 WME457125 WCI457125 VSM457125 VIQ457125 UYU457125 UOY457125 UFC457125 TVG457125 TLK457125 TBO457125 SRS457125 SHW457125 RYA457125 ROE457125 REI457125 QUM457125 QKQ457125 QAU457125 PQY457125 PHC457125 OXG457125 ONK457125 ODO457125 NTS457125 NJW457125 NAA457125 MQE457125 MGI457125 LWM457125 LMQ457125 LCU457125 KSY457125 KJC457125 JZG457125 JPK457125 JFO457125 IVS457125 ILW457125 ICA457125 HSE457125 HII457125 GYM457125 GOQ457125 GEU457125 FUY457125 FLC457125 FBG457125 ERK457125 EHO457125 DXS457125 DNW457125 DEA457125 CUE457125 CKI457125 CAM457125 BQQ457125 BGU457125 AWY457125 ANC457125 ADG457125 TK457125 JO457125 S457125 WWA391589 WME391589 WCI391589 VSM391589 VIQ391589 UYU391589 UOY391589 UFC391589 TVG391589 TLK391589 TBO391589 SRS391589 SHW391589 RYA391589 ROE391589 REI391589 QUM391589 QKQ391589 QAU391589 PQY391589 PHC391589 OXG391589 ONK391589 ODO391589 NTS391589 NJW391589 NAA391589 MQE391589 MGI391589 LWM391589 LMQ391589 LCU391589 KSY391589 KJC391589 JZG391589 JPK391589 JFO391589 IVS391589 ILW391589 ICA391589 HSE391589 HII391589 GYM391589 GOQ391589 GEU391589 FUY391589 FLC391589 FBG391589 ERK391589 EHO391589 DXS391589 DNW391589 DEA391589 CUE391589 CKI391589 CAM391589 BQQ391589 BGU391589 AWY391589 ANC391589 ADG391589 TK391589 JO391589 S391589 WWA326053 WME326053 WCI326053 VSM326053 VIQ326053 UYU326053 UOY326053 UFC326053 TVG326053 TLK326053 TBO326053 SRS326053 SHW326053 RYA326053 ROE326053 REI326053 QUM326053 QKQ326053 QAU326053 PQY326053 PHC326053 OXG326053 ONK326053 ODO326053 NTS326053 NJW326053 NAA326053 MQE326053 MGI326053 LWM326053 LMQ326053 LCU326053 KSY326053 KJC326053 JZG326053 JPK326053 JFO326053 IVS326053 ILW326053 ICA326053 HSE326053 HII326053 GYM326053 GOQ326053 GEU326053 FUY326053 FLC326053 FBG326053 ERK326053 EHO326053 DXS326053 DNW326053 DEA326053 CUE326053 CKI326053 CAM326053 BQQ326053 BGU326053 AWY326053 ANC326053 ADG326053 TK326053 JO326053 S326053 WWA260517 WME260517 WCI260517 VSM260517 VIQ260517 UYU260517 UOY260517 UFC260517 TVG260517 TLK260517 TBO260517 SRS260517 SHW260517 RYA260517 ROE260517 REI260517 QUM260517 QKQ260517 QAU260517 PQY260517 PHC260517 OXG260517 ONK260517 ODO260517 NTS260517 NJW260517 NAA260517 MQE260517 MGI260517 LWM260517 LMQ260517 LCU260517 KSY260517 KJC260517 JZG260517 JPK260517 JFO260517 IVS260517 ILW260517 ICA260517 HSE260517 HII260517 GYM260517 GOQ260517 GEU260517 FUY260517 FLC260517 FBG260517 ERK260517 EHO260517 DXS260517 DNW260517 DEA260517 CUE260517 CKI260517 CAM260517 BQQ260517 BGU260517 AWY260517 ANC260517 ADG260517 TK260517 JO260517 S260517 WWA194981 WME194981 WCI194981 VSM194981 VIQ194981 UYU194981 UOY194981 UFC194981 TVG194981 TLK194981 TBO194981 SRS194981 SHW194981 RYA194981 ROE194981 REI194981 QUM194981 QKQ194981 QAU194981 PQY194981 PHC194981 OXG194981 ONK194981 ODO194981 NTS194981 NJW194981 NAA194981 MQE194981 MGI194981 LWM194981 LMQ194981 LCU194981 KSY194981 KJC194981 JZG194981 JPK194981 JFO194981 IVS194981 ILW194981 ICA194981 HSE194981 HII194981 GYM194981 GOQ194981 GEU194981 FUY194981 FLC194981 FBG194981 ERK194981 EHO194981 DXS194981 DNW194981 DEA194981 CUE194981 CKI194981 CAM194981 BQQ194981 BGU194981 AWY194981 ANC194981 ADG194981 TK194981 JO194981 S194981 WWA129445 WME129445 WCI129445 VSM129445 VIQ129445 UYU129445 UOY129445 UFC129445 TVG129445 TLK129445 TBO129445 SRS129445 SHW129445 RYA129445 ROE129445 REI129445 QUM129445 QKQ129445 QAU129445 PQY129445 PHC129445 OXG129445 ONK129445 ODO129445 NTS129445 NJW129445 NAA129445 MQE129445 MGI129445 LWM129445 LMQ129445 LCU129445 KSY129445 KJC129445 JZG129445 JPK129445 JFO129445 IVS129445 ILW129445 ICA129445 HSE129445 HII129445 GYM129445 GOQ129445 GEU129445 FUY129445 FLC129445 FBG129445 ERK129445 EHO129445 DXS129445 DNW129445 DEA129445 CUE129445 CKI129445 CAM129445 BQQ129445 BGU129445 AWY129445 ANC129445 ADG129445 TK129445 JO129445 S129445 WWA63909 WME63909 WCI63909 VSM63909 VIQ63909 UYU63909 UOY63909 UFC63909 TVG63909 TLK63909 TBO63909 SRS63909 SHW63909 RYA63909 ROE63909 REI63909 QUM63909 QKQ63909 QAU63909 PQY63909 PHC63909 OXG63909 ONK63909 ODO63909 NTS63909 NJW63909 NAA63909 MQE63909 MGI63909 LWM63909 LMQ63909 LCU63909 KSY63909 KJC63909 JZG63909 JPK63909 JFO63909 IVS63909 ILW63909 ICA63909 HSE63909 HII63909 GYM63909 GOQ63909 GEU63909 FUY63909 FLC63909 FBG63909 ERK63909 EHO63909 DXS63909 DNW63909 DEA63909 CUE63909 CKI63909 CAM63909 BQQ63909 BGU63909 AWY63909 ANC63909 ADG63909 TK63909 JO63909 S63909 WWA39:WWA46 WME39:WME46 WCI39:WCI46 VSM39:VSM46 VIQ39:VIQ46 UYU39:UYU46 UOY39:UOY46 UFC39:UFC46 TVG39:TVG46 TLK39:TLK46 TBO39:TBO46 SRS39:SRS46 SHW39:SHW46 RYA39:RYA46 ROE39:ROE46 REI39:REI46 QUM39:QUM46 QKQ39:QKQ46 QAU39:QAU46 PQY39:PQY46 PHC39:PHC46 OXG39:OXG46 ONK39:ONK46 ODO39:ODO46 NTS39:NTS46 NJW39:NJW46 NAA39:NAA46 MQE39:MQE46 MGI39:MGI46 LWM39:LWM46 LMQ39:LMQ46 LCU39:LCU46 KSY39:KSY46 KJC39:KJC46 JZG39:JZG46 JPK39:JPK46 JFO39:JFO46 IVS39:IVS46 ILW39:ILW46 ICA39:ICA46 HSE39:HSE46 HII39:HII46 GYM39:GYM46 GOQ39:GOQ46 GEU39:GEU46 FUY39:FUY46 FLC39:FLC46 FBG39:FBG46 ERK39:ERK46 EHO39:EHO46 DXS39:DXS46 DNW39:DNW46 DEA39:DEA46 CUE39:CUE46 CKI39:CKI46 CAM39:CAM46 BQQ39:BQQ46 BGU39:BGU46 AWY39:AWY46 ANC39:ANC46 ADG39:ADG46 TK39:TK46 JO39:JO46 WWA981434:WWA981436 WME981434:WME981436 WCI981434:WCI981436 VSM981434:VSM981436 VIQ981434:VIQ981436 UYU981434:UYU981436 UOY981434:UOY981436 UFC981434:UFC981436 TVG981434:TVG981436 TLK981434:TLK981436 TBO981434:TBO981436 SRS981434:SRS981436 SHW981434:SHW981436 RYA981434:RYA981436 ROE981434:ROE981436 REI981434:REI981436 QUM981434:QUM981436 QKQ981434:QKQ981436 QAU981434:QAU981436 PQY981434:PQY981436 PHC981434:PHC981436 OXG981434:OXG981436 ONK981434:ONK981436 ODO981434:ODO981436 NTS981434:NTS981436 NJW981434:NJW981436 NAA981434:NAA981436 MQE981434:MQE981436 MGI981434:MGI981436 LWM981434:LWM981436 LMQ981434:LMQ981436 LCU981434:LCU981436 KSY981434:KSY981436 KJC981434:KJC981436 JZG981434:JZG981436 JPK981434:JPK981436 JFO981434:JFO981436 IVS981434:IVS981436 ILW981434:ILW981436 ICA981434:ICA981436 HSE981434:HSE981436 HII981434:HII981436 GYM981434:GYM981436 GOQ981434:GOQ981436 GEU981434:GEU981436 FUY981434:FUY981436 FLC981434:FLC981436 FBG981434:FBG981436 ERK981434:ERK981436 EHO981434:EHO981436 DXS981434:DXS981436 DNW981434:DNW981436 DEA981434:DEA981436 CUE981434:CUE981436 CKI981434:CKI981436 CAM981434:CAM981436 BQQ981434:BQQ981436 BGU981434:BGU981436 AWY981434:AWY981436 ANC981434:ANC981436 ADG981434:ADG981436 TK981434:TK981436 JO981434:JO981436 S981434:S981436 WWA915898:WWA915900 WME915898:WME915900 WCI915898:WCI915900 VSM915898:VSM915900 VIQ915898:VIQ915900 UYU915898:UYU915900 UOY915898:UOY915900 UFC915898:UFC915900 TVG915898:TVG915900 TLK915898:TLK915900 TBO915898:TBO915900 SRS915898:SRS915900 SHW915898:SHW915900 RYA915898:RYA915900 ROE915898:ROE915900 REI915898:REI915900 QUM915898:QUM915900 QKQ915898:QKQ915900 QAU915898:QAU915900 PQY915898:PQY915900 PHC915898:PHC915900 OXG915898:OXG915900 ONK915898:ONK915900 ODO915898:ODO915900 NTS915898:NTS915900 NJW915898:NJW915900 NAA915898:NAA915900 MQE915898:MQE915900 MGI915898:MGI915900 LWM915898:LWM915900 LMQ915898:LMQ915900 LCU915898:LCU915900 KSY915898:KSY915900 KJC915898:KJC915900 JZG915898:JZG915900 JPK915898:JPK915900 JFO915898:JFO915900 IVS915898:IVS915900 ILW915898:ILW915900 ICA915898:ICA915900 HSE915898:HSE915900 HII915898:HII915900 GYM915898:GYM915900 GOQ915898:GOQ915900 GEU915898:GEU915900 FUY915898:FUY915900 FLC915898:FLC915900 FBG915898:FBG915900 ERK915898:ERK915900 EHO915898:EHO915900 DXS915898:DXS915900 DNW915898:DNW915900 DEA915898:DEA915900 CUE915898:CUE915900 CKI915898:CKI915900 CAM915898:CAM915900 BQQ915898:BQQ915900 BGU915898:BGU915900 AWY915898:AWY915900 ANC915898:ANC915900 ADG915898:ADG915900 TK915898:TK915900 JO915898:JO915900 S915898:S915900 WWA850362:WWA850364 WME850362:WME850364 WCI850362:WCI850364 VSM850362:VSM850364 VIQ850362:VIQ850364 UYU850362:UYU850364 UOY850362:UOY850364 UFC850362:UFC850364 TVG850362:TVG850364 TLK850362:TLK850364 TBO850362:TBO850364 SRS850362:SRS850364 SHW850362:SHW850364 RYA850362:RYA850364 ROE850362:ROE850364 REI850362:REI850364 QUM850362:QUM850364 QKQ850362:QKQ850364 QAU850362:QAU850364 PQY850362:PQY850364 PHC850362:PHC850364 OXG850362:OXG850364 ONK850362:ONK850364 ODO850362:ODO850364 NTS850362:NTS850364 NJW850362:NJW850364 NAA850362:NAA850364 MQE850362:MQE850364 MGI850362:MGI850364 LWM850362:LWM850364 LMQ850362:LMQ850364 LCU850362:LCU850364 KSY850362:KSY850364 KJC850362:KJC850364 JZG850362:JZG850364 JPK850362:JPK850364 JFO850362:JFO850364 IVS850362:IVS850364 ILW850362:ILW850364 ICA850362:ICA850364 HSE850362:HSE850364 HII850362:HII850364 GYM850362:GYM850364 GOQ850362:GOQ850364 GEU850362:GEU850364 FUY850362:FUY850364 FLC850362:FLC850364 FBG850362:FBG850364 ERK850362:ERK850364 EHO850362:EHO850364 DXS850362:DXS850364 DNW850362:DNW850364 DEA850362:DEA850364 CUE850362:CUE850364 CKI850362:CKI850364 CAM850362:CAM850364 BQQ850362:BQQ850364 BGU850362:BGU850364 AWY850362:AWY850364 ANC850362:ANC850364 ADG850362:ADG850364 TK850362:TK850364 JO850362:JO850364 S850362:S850364 WWA784826:WWA784828 WME784826:WME784828 WCI784826:WCI784828 VSM784826:VSM784828 VIQ784826:VIQ784828 UYU784826:UYU784828 UOY784826:UOY784828 UFC784826:UFC784828 TVG784826:TVG784828 TLK784826:TLK784828 TBO784826:TBO784828 SRS784826:SRS784828 SHW784826:SHW784828 RYA784826:RYA784828 ROE784826:ROE784828 REI784826:REI784828 QUM784826:QUM784828 QKQ784826:QKQ784828 QAU784826:QAU784828 PQY784826:PQY784828 PHC784826:PHC784828 OXG784826:OXG784828 ONK784826:ONK784828 ODO784826:ODO784828 NTS784826:NTS784828 NJW784826:NJW784828 NAA784826:NAA784828 MQE784826:MQE784828 MGI784826:MGI784828 LWM784826:LWM784828 LMQ784826:LMQ784828 LCU784826:LCU784828 KSY784826:KSY784828 KJC784826:KJC784828 JZG784826:JZG784828 JPK784826:JPK784828 JFO784826:JFO784828 IVS784826:IVS784828 ILW784826:ILW784828 ICA784826:ICA784828 HSE784826:HSE784828 HII784826:HII784828 GYM784826:GYM784828 GOQ784826:GOQ784828 GEU784826:GEU784828 FUY784826:FUY784828 FLC784826:FLC784828 FBG784826:FBG784828 ERK784826:ERK784828 EHO784826:EHO784828 DXS784826:DXS784828 DNW784826:DNW784828 DEA784826:DEA784828 CUE784826:CUE784828 CKI784826:CKI784828 CAM784826:CAM784828 BQQ784826:BQQ784828 BGU784826:BGU784828 AWY784826:AWY784828 ANC784826:ANC784828 ADG784826:ADG784828 TK784826:TK784828 JO784826:JO784828 S784826:S784828 WWA719290:WWA719292 WME719290:WME719292 WCI719290:WCI719292 VSM719290:VSM719292 VIQ719290:VIQ719292 UYU719290:UYU719292 UOY719290:UOY719292 UFC719290:UFC719292 TVG719290:TVG719292 TLK719290:TLK719292 TBO719290:TBO719292 SRS719290:SRS719292 SHW719290:SHW719292 RYA719290:RYA719292 ROE719290:ROE719292 REI719290:REI719292 QUM719290:QUM719292 QKQ719290:QKQ719292 QAU719290:QAU719292 PQY719290:PQY719292 PHC719290:PHC719292 OXG719290:OXG719292 ONK719290:ONK719292 ODO719290:ODO719292 NTS719290:NTS719292 NJW719290:NJW719292 NAA719290:NAA719292 MQE719290:MQE719292 MGI719290:MGI719292 LWM719290:LWM719292 LMQ719290:LMQ719292 LCU719290:LCU719292 KSY719290:KSY719292 KJC719290:KJC719292 JZG719290:JZG719292 JPK719290:JPK719292 JFO719290:JFO719292 IVS719290:IVS719292 ILW719290:ILW719292 ICA719290:ICA719292 HSE719290:HSE719292 HII719290:HII719292 GYM719290:GYM719292 GOQ719290:GOQ719292 GEU719290:GEU719292 FUY719290:FUY719292 FLC719290:FLC719292 FBG719290:FBG719292 ERK719290:ERK719292 EHO719290:EHO719292 DXS719290:DXS719292 DNW719290:DNW719292 DEA719290:DEA719292 CUE719290:CUE719292 CKI719290:CKI719292 CAM719290:CAM719292 BQQ719290:BQQ719292 BGU719290:BGU719292 AWY719290:AWY719292 ANC719290:ANC719292 ADG719290:ADG719292 TK719290:TK719292 JO719290:JO719292 S719290:S719292 WWA653754:WWA653756 WME653754:WME653756 WCI653754:WCI653756 VSM653754:VSM653756 VIQ653754:VIQ653756 UYU653754:UYU653756 UOY653754:UOY653756 UFC653754:UFC653756 TVG653754:TVG653756 TLK653754:TLK653756 TBO653754:TBO653756 SRS653754:SRS653756 SHW653754:SHW653756 RYA653754:RYA653756 ROE653754:ROE653756 REI653754:REI653756 QUM653754:QUM653756 QKQ653754:QKQ653756 QAU653754:QAU653756 PQY653754:PQY653756 PHC653754:PHC653756 OXG653754:OXG653756 ONK653754:ONK653756 ODO653754:ODO653756 NTS653754:NTS653756 NJW653754:NJW653756 NAA653754:NAA653756 MQE653754:MQE653756 MGI653754:MGI653756 LWM653754:LWM653756 LMQ653754:LMQ653756 LCU653754:LCU653756 KSY653754:KSY653756 KJC653754:KJC653756 JZG653754:JZG653756 JPK653754:JPK653756 JFO653754:JFO653756 IVS653754:IVS653756 ILW653754:ILW653756 ICA653754:ICA653756 HSE653754:HSE653756 HII653754:HII653756 GYM653754:GYM653756 GOQ653754:GOQ653756 GEU653754:GEU653756 FUY653754:FUY653756 FLC653754:FLC653756 FBG653754:FBG653756 ERK653754:ERK653756 EHO653754:EHO653756 DXS653754:DXS653756 DNW653754:DNW653756 DEA653754:DEA653756 CUE653754:CUE653756 CKI653754:CKI653756 CAM653754:CAM653756 BQQ653754:BQQ653756 BGU653754:BGU653756 AWY653754:AWY653756 ANC653754:ANC653756 ADG653754:ADG653756 TK653754:TK653756 JO653754:JO653756 S653754:S653756 WWA588218:WWA588220 WME588218:WME588220 WCI588218:WCI588220 VSM588218:VSM588220 VIQ588218:VIQ588220 UYU588218:UYU588220 UOY588218:UOY588220 UFC588218:UFC588220 TVG588218:TVG588220 TLK588218:TLK588220 TBO588218:TBO588220 SRS588218:SRS588220 SHW588218:SHW588220 RYA588218:RYA588220 ROE588218:ROE588220 REI588218:REI588220 QUM588218:QUM588220 QKQ588218:QKQ588220 QAU588218:QAU588220 PQY588218:PQY588220 PHC588218:PHC588220 OXG588218:OXG588220 ONK588218:ONK588220 ODO588218:ODO588220 NTS588218:NTS588220 NJW588218:NJW588220 NAA588218:NAA588220 MQE588218:MQE588220 MGI588218:MGI588220 LWM588218:LWM588220 LMQ588218:LMQ588220 LCU588218:LCU588220 KSY588218:KSY588220 KJC588218:KJC588220 JZG588218:JZG588220 JPK588218:JPK588220 JFO588218:JFO588220 IVS588218:IVS588220 ILW588218:ILW588220 ICA588218:ICA588220 HSE588218:HSE588220 HII588218:HII588220 GYM588218:GYM588220 GOQ588218:GOQ588220 GEU588218:GEU588220 FUY588218:FUY588220 FLC588218:FLC588220 FBG588218:FBG588220 ERK588218:ERK588220 EHO588218:EHO588220 DXS588218:DXS588220 DNW588218:DNW588220 DEA588218:DEA588220 CUE588218:CUE588220 CKI588218:CKI588220 CAM588218:CAM588220 BQQ588218:BQQ588220 BGU588218:BGU588220 AWY588218:AWY588220 ANC588218:ANC588220 ADG588218:ADG588220 TK588218:TK588220 JO588218:JO588220 S588218:S588220 WWA522682:WWA522684 WME522682:WME522684 WCI522682:WCI522684 VSM522682:VSM522684 VIQ522682:VIQ522684 UYU522682:UYU522684 UOY522682:UOY522684 UFC522682:UFC522684 TVG522682:TVG522684 TLK522682:TLK522684 TBO522682:TBO522684 SRS522682:SRS522684 SHW522682:SHW522684 RYA522682:RYA522684 ROE522682:ROE522684 REI522682:REI522684 QUM522682:QUM522684 QKQ522682:QKQ522684 QAU522682:QAU522684 PQY522682:PQY522684 PHC522682:PHC522684 OXG522682:OXG522684 ONK522682:ONK522684 ODO522682:ODO522684 NTS522682:NTS522684 NJW522682:NJW522684 NAA522682:NAA522684 MQE522682:MQE522684 MGI522682:MGI522684 LWM522682:LWM522684 LMQ522682:LMQ522684 LCU522682:LCU522684 KSY522682:KSY522684 KJC522682:KJC522684 JZG522682:JZG522684 JPK522682:JPK522684 JFO522682:JFO522684 IVS522682:IVS522684 ILW522682:ILW522684 ICA522682:ICA522684 HSE522682:HSE522684 HII522682:HII522684 GYM522682:GYM522684 GOQ522682:GOQ522684 GEU522682:GEU522684 FUY522682:FUY522684 FLC522682:FLC522684 FBG522682:FBG522684 ERK522682:ERK522684 EHO522682:EHO522684 DXS522682:DXS522684 DNW522682:DNW522684 DEA522682:DEA522684 CUE522682:CUE522684 CKI522682:CKI522684 CAM522682:CAM522684 BQQ522682:BQQ522684 BGU522682:BGU522684 AWY522682:AWY522684 ANC522682:ANC522684 ADG522682:ADG522684 TK522682:TK522684 JO522682:JO522684 S522682:S522684 WWA457146:WWA457148 WME457146:WME457148 WCI457146:WCI457148 VSM457146:VSM457148 VIQ457146:VIQ457148 UYU457146:UYU457148 UOY457146:UOY457148 UFC457146:UFC457148 TVG457146:TVG457148 TLK457146:TLK457148 TBO457146:TBO457148 SRS457146:SRS457148 SHW457146:SHW457148 RYA457146:RYA457148 ROE457146:ROE457148 REI457146:REI457148 QUM457146:QUM457148 QKQ457146:QKQ457148 QAU457146:QAU457148 PQY457146:PQY457148 PHC457146:PHC457148 OXG457146:OXG457148 ONK457146:ONK457148 ODO457146:ODO457148 NTS457146:NTS457148 NJW457146:NJW457148 NAA457146:NAA457148 MQE457146:MQE457148 MGI457146:MGI457148 LWM457146:LWM457148 LMQ457146:LMQ457148 LCU457146:LCU457148 KSY457146:KSY457148 KJC457146:KJC457148 JZG457146:JZG457148 JPK457146:JPK457148 JFO457146:JFO457148 IVS457146:IVS457148 ILW457146:ILW457148 ICA457146:ICA457148 HSE457146:HSE457148 HII457146:HII457148 GYM457146:GYM457148 GOQ457146:GOQ457148 GEU457146:GEU457148 FUY457146:FUY457148 FLC457146:FLC457148 FBG457146:FBG457148 ERK457146:ERK457148 EHO457146:EHO457148 DXS457146:DXS457148 DNW457146:DNW457148 DEA457146:DEA457148 CUE457146:CUE457148 CKI457146:CKI457148 CAM457146:CAM457148 BQQ457146:BQQ457148 BGU457146:BGU457148 AWY457146:AWY457148 ANC457146:ANC457148 ADG457146:ADG457148 TK457146:TK457148 JO457146:JO457148 S457146:S457148 WWA391610:WWA391612 WME391610:WME391612 WCI391610:WCI391612 VSM391610:VSM391612 VIQ391610:VIQ391612 UYU391610:UYU391612 UOY391610:UOY391612 UFC391610:UFC391612 TVG391610:TVG391612 TLK391610:TLK391612 TBO391610:TBO391612 SRS391610:SRS391612 SHW391610:SHW391612 RYA391610:RYA391612 ROE391610:ROE391612 REI391610:REI391612 QUM391610:QUM391612 QKQ391610:QKQ391612 QAU391610:QAU391612 PQY391610:PQY391612 PHC391610:PHC391612 OXG391610:OXG391612 ONK391610:ONK391612 ODO391610:ODO391612 NTS391610:NTS391612 NJW391610:NJW391612 NAA391610:NAA391612 MQE391610:MQE391612 MGI391610:MGI391612 LWM391610:LWM391612 LMQ391610:LMQ391612 LCU391610:LCU391612 KSY391610:KSY391612 KJC391610:KJC391612 JZG391610:JZG391612 JPK391610:JPK391612 JFO391610:JFO391612 IVS391610:IVS391612 ILW391610:ILW391612 ICA391610:ICA391612 HSE391610:HSE391612 HII391610:HII391612 GYM391610:GYM391612 GOQ391610:GOQ391612 GEU391610:GEU391612 FUY391610:FUY391612 FLC391610:FLC391612 FBG391610:FBG391612 ERK391610:ERK391612 EHO391610:EHO391612 DXS391610:DXS391612 DNW391610:DNW391612 DEA391610:DEA391612 CUE391610:CUE391612 CKI391610:CKI391612 CAM391610:CAM391612 BQQ391610:BQQ391612 BGU391610:BGU391612 AWY391610:AWY391612 ANC391610:ANC391612 ADG391610:ADG391612 TK391610:TK391612 JO391610:JO391612 S391610:S391612 WWA326074:WWA326076 WME326074:WME326076 WCI326074:WCI326076 VSM326074:VSM326076 VIQ326074:VIQ326076 UYU326074:UYU326076 UOY326074:UOY326076 UFC326074:UFC326076 TVG326074:TVG326076 TLK326074:TLK326076 TBO326074:TBO326076 SRS326074:SRS326076 SHW326074:SHW326076 RYA326074:RYA326076 ROE326074:ROE326076 REI326074:REI326076 QUM326074:QUM326076 QKQ326074:QKQ326076 QAU326074:QAU326076 PQY326074:PQY326076 PHC326074:PHC326076 OXG326074:OXG326076 ONK326074:ONK326076 ODO326074:ODO326076 NTS326074:NTS326076 NJW326074:NJW326076 NAA326074:NAA326076 MQE326074:MQE326076 MGI326074:MGI326076 LWM326074:LWM326076 LMQ326074:LMQ326076 LCU326074:LCU326076 KSY326074:KSY326076 KJC326074:KJC326076 JZG326074:JZG326076 JPK326074:JPK326076 JFO326074:JFO326076 IVS326074:IVS326076 ILW326074:ILW326076 ICA326074:ICA326076 HSE326074:HSE326076 HII326074:HII326076 GYM326074:GYM326076 GOQ326074:GOQ326076 GEU326074:GEU326076 FUY326074:FUY326076 FLC326074:FLC326076 FBG326074:FBG326076 ERK326074:ERK326076 EHO326074:EHO326076 DXS326074:DXS326076 DNW326074:DNW326076 DEA326074:DEA326076 CUE326074:CUE326076 CKI326074:CKI326076 CAM326074:CAM326076 BQQ326074:BQQ326076 BGU326074:BGU326076 AWY326074:AWY326076 ANC326074:ANC326076 ADG326074:ADG326076 TK326074:TK326076 JO326074:JO326076 S326074:S326076 WWA260538:WWA260540 WME260538:WME260540 WCI260538:WCI260540 VSM260538:VSM260540 VIQ260538:VIQ260540 UYU260538:UYU260540 UOY260538:UOY260540 UFC260538:UFC260540 TVG260538:TVG260540 TLK260538:TLK260540 TBO260538:TBO260540 SRS260538:SRS260540 SHW260538:SHW260540 RYA260538:RYA260540 ROE260538:ROE260540 REI260538:REI260540 QUM260538:QUM260540 QKQ260538:QKQ260540 QAU260538:QAU260540 PQY260538:PQY260540 PHC260538:PHC260540 OXG260538:OXG260540 ONK260538:ONK260540 ODO260538:ODO260540 NTS260538:NTS260540 NJW260538:NJW260540 NAA260538:NAA260540 MQE260538:MQE260540 MGI260538:MGI260540 LWM260538:LWM260540 LMQ260538:LMQ260540 LCU260538:LCU260540 KSY260538:KSY260540 KJC260538:KJC260540 JZG260538:JZG260540 JPK260538:JPK260540 JFO260538:JFO260540 IVS260538:IVS260540 ILW260538:ILW260540 ICA260538:ICA260540 HSE260538:HSE260540 HII260538:HII260540 GYM260538:GYM260540 GOQ260538:GOQ260540 GEU260538:GEU260540 FUY260538:FUY260540 FLC260538:FLC260540 FBG260538:FBG260540 ERK260538:ERK260540 EHO260538:EHO260540 DXS260538:DXS260540 DNW260538:DNW260540 DEA260538:DEA260540 CUE260538:CUE260540 CKI260538:CKI260540 CAM260538:CAM260540 BQQ260538:BQQ260540 BGU260538:BGU260540 AWY260538:AWY260540 ANC260538:ANC260540 ADG260538:ADG260540 TK260538:TK260540 JO260538:JO260540 S260538:S260540 WWA195002:WWA195004 WME195002:WME195004 WCI195002:WCI195004 VSM195002:VSM195004 VIQ195002:VIQ195004 UYU195002:UYU195004 UOY195002:UOY195004 UFC195002:UFC195004 TVG195002:TVG195004 TLK195002:TLK195004 TBO195002:TBO195004 SRS195002:SRS195004 SHW195002:SHW195004 RYA195002:RYA195004 ROE195002:ROE195004 REI195002:REI195004 QUM195002:QUM195004 QKQ195002:QKQ195004 QAU195002:QAU195004 PQY195002:PQY195004 PHC195002:PHC195004 OXG195002:OXG195004 ONK195002:ONK195004 ODO195002:ODO195004 NTS195002:NTS195004 NJW195002:NJW195004 NAA195002:NAA195004 MQE195002:MQE195004 MGI195002:MGI195004 LWM195002:LWM195004 LMQ195002:LMQ195004 LCU195002:LCU195004 KSY195002:KSY195004 KJC195002:KJC195004 JZG195002:JZG195004 JPK195002:JPK195004 JFO195002:JFO195004 IVS195002:IVS195004 ILW195002:ILW195004 ICA195002:ICA195004 HSE195002:HSE195004 HII195002:HII195004 GYM195002:GYM195004 GOQ195002:GOQ195004 GEU195002:GEU195004 FUY195002:FUY195004 FLC195002:FLC195004 FBG195002:FBG195004 ERK195002:ERK195004 EHO195002:EHO195004 DXS195002:DXS195004 DNW195002:DNW195004 DEA195002:DEA195004 CUE195002:CUE195004 CKI195002:CKI195004 CAM195002:CAM195004 BQQ195002:BQQ195004 BGU195002:BGU195004 AWY195002:AWY195004 ANC195002:ANC195004 ADG195002:ADG195004 TK195002:TK195004 JO195002:JO195004 S195002:S195004 WWA129466:WWA129468 WME129466:WME129468 WCI129466:WCI129468 VSM129466:VSM129468 VIQ129466:VIQ129468 UYU129466:UYU129468 UOY129466:UOY129468 UFC129466:UFC129468 TVG129466:TVG129468 TLK129466:TLK129468 TBO129466:TBO129468 SRS129466:SRS129468 SHW129466:SHW129468 RYA129466:RYA129468 ROE129466:ROE129468 REI129466:REI129468 QUM129466:QUM129468 QKQ129466:QKQ129468 QAU129466:QAU129468 PQY129466:PQY129468 PHC129466:PHC129468 OXG129466:OXG129468 ONK129466:ONK129468 ODO129466:ODO129468 NTS129466:NTS129468 NJW129466:NJW129468 NAA129466:NAA129468 MQE129466:MQE129468 MGI129466:MGI129468 LWM129466:LWM129468 LMQ129466:LMQ129468 LCU129466:LCU129468 KSY129466:KSY129468 KJC129466:KJC129468 JZG129466:JZG129468 JPK129466:JPK129468 JFO129466:JFO129468 IVS129466:IVS129468 ILW129466:ILW129468 ICA129466:ICA129468 HSE129466:HSE129468 HII129466:HII129468 GYM129466:GYM129468 GOQ129466:GOQ129468 GEU129466:GEU129468 FUY129466:FUY129468 FLC129466:FLC129468 FBG129466:FBG129468 ERK129466:ERK129468 EHO129466:EHO129468 DXS129466:DXS129468 DNW129466:DNW129468 DEA129466:DEA129468 CUE129466:CUE129468 CKI129466:CKI129468 CAM129466:CAM129468 BQQ129466:BQQ129468 BGU129466:BGU129468 AWY129466:AWY129468 ANC129466:ANC129468 ADG129466:ADG129468 TK129466:TK129468 JO129466:JO129468 S129466:S129468 WWA63930:WWA63932 WME63930:WME63932 WCI63930:WCI63932 VSM63930:VSM63932 VIQ63930:VIQ63932 UYU63930:UYU63932 UOY63930:UOY63932 UFC63930:UFC63932 TVG63930:TVG63932 TLK63930:TLK63932 TBO63930:TBO63932 SRS63930:SRS63932 SHW63930:SHW63932 RYA63930:RYA63932 ROE63930:ROE63932 REI63930:REI63932 QUM63930:QUM63932 QKQ63930:QKQ63932 QAU63930:QAU63932 PQY63930:PQY63932 PHC63930:PHC63932 OXG63930:OXG63932 ONK63930:ONK63932 ODO63930:ODO63932 NTS63930:NTS63932 NJW63930:NJW63932 NAA63930:NAA63932 MQE63930:MQE63932 MGI63930:MGI63932 LWM63930:LWM63932 LMQ63930:LMQ63932 LCU63930:LCU63932 KSY63930:KSY63932 KJC63930:KJC63932 JZG63930:JZG63932 JPK63930:JPK63932 JFO63930:JFO63932 IVS63930:IVS63932 ILW63930:ILW63932 ICA63930:ICA63932 HSE63930:HSE63932 HII63930:HII63932 GYM63930:GYM63932 GOQ63930:GOQ63932 GEU63930:GEU63932 FUY63930:FUY63932 FLC63930:FLC63932 FBG63930:FBG63932 ERK63930:ERK63932 EHO63930:EHO63932 DXS63930:DXS63932 DNW63930:DNW63932 DEA63930:DEA63932 CUE63930:CUE63932 CKI63930:CKI63932 CAM63930:CAM63932 BQQ63930:BQQ63932 BGU63930:BGU63932 AWY63930:AWY63932 ANC63930:ANC63932 ADG63930:ADG63932 TK63930:TK63932 JO63930:JO63932 S63930:S63932 WWA60 WME60 WCI60 VSM60 VIQ60 UYU60 UOY60 UFC60 TVG60 TLK60 TBO60 SRS60 SHW60 RYA60 ROE60 REI60 QUM60 QKQ60 QAU60 PQY60 PHC60 OXG60 ONK60 ODO60 NTS60 NJW60 NAA60 MQE60 MGI60 LWM60 LMQ60 LCU60 KSY60 KJC60 JZG60 JPK60 JFO60 IVS60 ILW60 ICA60 HSE60 HII60 GYM60 GOQ60 GEU60 FUY60 FLC60 FBG60 ERK60 EHO60 DXS60 DNW60 DEA60 CUE60 CKI60 CAM60 BQQ60 BGU60 AWY60 ANC60 ADG60 TK60 JO60 WVL981425 WLP981425 WBT981425 VRX981425 VIB981425 UYF981425 UOJ981425 UEN981425 TUR981425 TKV981425 TAZ981425 SRD981425 SHH981425 RXL981425 RNP981425 RDT981425 QTX981425 QKB981425 QAF981425 PQJ981425 PGN981425 OWR981425 OMV981425 OCZ981425 NTD981425 NJH981425 MZL981425 MPP981425 MFT981425 LVX981425 LMB981425 LCF981425 KSJ981425 KIN981425 JYR981425 JOV981425 JEZ981425 IVD981425 ILH981425 IBL981425 HRP981425 HHT981425 GXX981425 GOB981425 GEF981425 FUJ981425 FKN981425 FAR981425 EQV981425 EGZ981425 DXD981425 DNH981425 DDL981425 CTP981425 CJT981425 BZX981425 BQB981425 BGF981425 AWJ981425 AMN981425 ACR981425 SV981425 IZ981425 D981425 WVL915889 WLP915889 WBT915889 VRX915889 VIB915889 UYF915889 UOJ915889 UEN915889 TUR915889 TKV915889 TAZ915889 SRD915889 SHH915889 RXL915889 RNP915889 RDT915889 QTX915889 QKB915889 QAF915889 PQJ915889 PGN915889 OWR915889 OMV915889 OCZ915889 NTD915889 NJH915889 MZL915889 MPP915889 MFT915889 LVX915889 LMB915889 LCF915889 KSJ915889 KIN915889 JYR915889 JOV915889 JEZ915889 IVD915889 ILH915889 IBL915889 HRP915889 HHT915889 GXX915889 GOB915889 GEF915889 FUJ915889 FKN915889 FAR915889 EQV915889 EGZ915889 DXD915889 DNH915889 DDL915889 CTP915889 CJT915889 BZX915889 BQB915889 BGF915889 AWJ915889 AMN915889 ACR915889 SV915889 IZ915889 D915889 WVL850353 WLP850353 WBT850353 VRX850353 VIB850353 UYF850353 UOJ850353 UEN850353 TUR850353 TKV850353 TAZ850353 SRD850353 SHH850353 RXL850353 RNP850353 RDT850353 QTX850353 QKB850353 QAF850353 PQJ850353 PGN850353 OWR850353 OMV850353 OCZ850353 NTD850353 NJH850353 MZL850353 MPP850353 MFT850353 LVX850353 LMB850353 LCF850353 KSJ850353 KIN850353 JYR850353 JOV850353 JEZ850353 IVD850353 ILH850353 IBL850353 HRP850353 HHT850353 GXX850353 GOB850353 GEF850353 FUJ850353 FKN850353 FAR850353 EQV850353 EGZ850353 DXD850353 DNH850353 DDL850353 CTP850353 CJT850353 BZX850353 BQB850353 BGF850353 AWJ850353 AMN850353 ACR850353 SV850353 IZ850353 D850353 WVL784817 WLP784817 WBT784817 VRX784817 VIB784817 UYF784817 UOJ784817 UEN784817 TUR784817 TKV784817 TAZ784817 SRD784817 SHH784817 RXL784817 RNP784817 RDT784817 QTX784817 QKB784817 QAF784817 PQJ784817 PGN784817 OWR784817 OMV784817 OCZ784817 NTD784817 NJH784817 MZL784817 MPP784817 MFT784817 LVX784817 LMB784817 LCF784817 KSJ784817 KIN784817 JYR784817 JOV784817 JEZ784817 IVD784817 ILH784817 IBL784817 HRP784817 HHT784817 GXX784817 GOB784817 GEF784817 FUJ784817 FKN784817 FAR784817 EQV784817 EGZ784817 DXD784817 DNH784817 DDL784817 CTP784817 CJT784817 BZX784817 BQB784817 BGF784817 AWJ784817 AMN784817 ACR784817 SV784817 IZ784817 D784817 WVL719281 WLP719281 WBT719281 VRX719281 VIB719281 UYF719281 UOJ719281 UEN719281 TUR719281 TKV719281 TAZ719281 SRD719281 SHH719281 RXL719281 RNP719281 RDT719281 QTX719281 QKB719281 QAF719281 PQJ719281 PGN719281 OWR719281 OMV719281 OCZ719281 NTD719281 NJH719281 MZL719281 MPP719281 MFT719281 LVX719281 LMB719281 LCF719281 KSJ719281 KIN719281 JYR719281 JOV719281 JEZ719281 IVD719281 ILH719281 IBL719281 HRP719281 HHT719281 GXX719281 GOB719281 GEF719281 FUJ719281 FKN719281 FAR719281 EQV719281 EGZ719281 DXD719281 DNH719281 DDL719281 CTP719281 CJT719281 BZX719281 BQB719281 BGF719281 AWJ719281 AMN719281 ACR719281 SV719281 IZ719281 D719281 WVL653745 WLP653745 WBT653745 VRX653745 VIB653745 UYF653745 UOJ653745 UEN653745 TUR653745 TKV653745 TAZ653745 SRD653745 SHH653745 RXL653745 RNP653745 RDT653745 QTX653745 QKB653745 QAF653745 PQJ653745 PGN653745 OWR653745 OMV653745 OCZ653745 NTD653745 NJH653745 MZL653745 MPP653745 MFT653745 LVX653745 LMB653745 LCF653745 KSJ653745 KIN653745 JYR653745 JOV653745 JEZ653745 IVD653745 ILH653745 IBL653745 HRP653745 HHT653745 GXX653745 GOB653745 GEF653745 FUJ653745 FKN653745 FAR653745 EQV653745 EGZ653745 DXD653745 DNH653745 DDL653745 CTP653745 CJT653745 BZX653745 BQB653745 BGF653745 AWJ653745 AMN653745 ACR653745 SV653745 IZ653745 D653745 WVL588209 WLP588209 WBT588209 VRX588209 VIB588209 UYF588209 UOJ588209 UEN588209 TUR588209 TKV588209 TAZ588209 SRD588209 SHH588209 RXL588209 RNP588209 RDT588209 QTX588209 QKB588209 QAF588209 PQJ588209 PGN588209 OWR588209 OMV588209 OCZ588209 NTD588209 NJH588209 MZL588209 MPP588209 MFT588209 LVX588209 LMB588209 LCF588209 KSJ588209 KIN588209 JYR588209 JOV588209 JEZ588209 IVD588209 ILH588209 IBL588209 HRP588209 HHT588209 GXX588209 GOB588209 GEF588209 FUJ588209 FKN588209 FAR588209 EQV588209 EGZ588209 DXD588209 DNH588209 DDL588209 CTP588209 CJT588209 BZX588209 BQB588209 BGF588209 AWJ588209 AMN588209 ACR588209 SV588209 IZ588209 D588209 WVL522673 WLP522673 WBT522673 VRX522673 VIB522673 UYF522673 UOJ522673 UEN522673 TUR522673 TKV522673 TAZ522673 SRD522673 SHH522673 RXL522673 RNP522673 RDT522673 QTX522673 QKB522673 QAF522673 PQJ522673 PGN522673 OWR522673 OMV522673 OCZ522673 NTD522673 NJH522673 MZL522673 MPP522673 MFT522673 LVX522673 LMB522673 LCF522673 KSJ522673 KIN522673 JYR522673 JOV522673 JEZ522673 IVD522673 ILH522673 IBL522673 HRP522673 HHT522673 GXX522673 GOB522673 GEF522673 FUJ522673 FKN522673 FAR522673 EQV522673 EGZ522673 DXD522673 DNH522673 DDL522673 CTP522673 CJT522673 BZX522673 BQB522673 BGF522673 AWJ522673 AMN522673 ACR522673 SV522673 IZ522673 D522673 WVL457137 WLP457137 WBT457137 VRX457137 VIB457137 UYF457137 UOJ457137 UEN457137 TUR457137 TKV457137 TAZ457137 SRD457137 SHH457137 RXL457137 RNP457137 RDT457137 QTX457137 QKB457137 QAF457137 PQJ457137 PGN457137 OWR457137 OMV457137 OCZ457137 NTD457137 NJH457137 MZL457137 MPP457137 MFT457137 LVX457137 LMB457137 LCF457137 KSJ457137 KIN457137 JYR457137 JOV457137 JEZ457137 IVD457137 ILH457137 IBL457137 HRP457137 HHT457137 GXX457137 GOB457137 GEF457137 FUJ457137 FKN457137 FAR457137 EQV457137 EGZ457137 DXD457137 DNH457137 DDL457137 CTP457137 CJT457137 BZX457137 BQB457137 BGF457137 AWJ457137 AMN457137 ACR457137 SV457137 IZ457137 D457137 WVL391601 WLP391601 WBT391601 VRX391601 VIB391601 UYF391601 UOJ391601 UEN391601 TUR391601 TKV391601 TAZ391601 SRD391601 SHH391601 RXL391601 RNP391601 RDT391601 QTX391601 QKB391601 QAF391601 PQJ391601 PGN391601 OWR391601 OMV391601 OCZ391601 NTD391601 NJH391601 MZL391601 MPP391601 MFT391601 LVX391601 LMB391601 LCF391601 KSJ391601 KIN391601 JYR391601 JOV391601 JEZ391601 IVD391601 ILH391601 IBL391601 HRP391601 HHT391601 GXX391601 GOB391601 GEF391601 FUJ391601 FKN391601 FAR391601 EQV391601 EGZ391601 DXD391601 DNH391601 DDL391601 CTP391601 CJT391601 BZX391601 BQB391601 BGF391601 AWJ391601 AMN391601 ACR391601 SV391601 IZ391601 D391601 WVL326065 WLP326065 WBT326065 VRX326065 VIB326065 UYF326065 UOJ326065 UEN326065 TUR326065 TKV326065 TAZ326065 SRD326065 SHH326065 RXL326065 RNP326065 RDT326065 QTX326065 QKB326065 QAF326065 PQJ326065 PGN326065 OWR326065 OMV326065 OCZ326065 NTD326065 NJH326065 MZL326065 MPP326065 MFT326065 LVX326065 LMB326065 LCF326065 KSJ326065 KIN326065 JYR326065 JOV326065 JEZ326065 IVD326065 ILH326065 IBL326065 HRP326065 HHT326065 GXX326065 GOB326065 GEF326065 FUJ326065 FKN326065 FAR326065 EQV326065 EGZ326065 DXD326065 DNH326065 DDL326065 CTP326065 CJT326065 BZX326065 BQB326065 BGF326065 AWJ326065 AMN326065 ACR326065 SV326065 IZ326065 D326065 WVL260529 WLP260529 WBT260529 VRX260529 VIB260529 UYF260529 UOJ260529 UEN260529 TUR260529 TKV260529 TAZ260529 SRD260529 SHH260529 RXL260529 RNP260529 RDT260529 QTX260529 QKB260529 QAF260529 PQJ260529 PGN260529 OWR260529 OMV260529 OCZ260529 NTD260529 NJH260529 MZL260529 MPP260529 MFT260529 LVX260529 LMB260529 LCF260529 KSJ260529 KIN260529 JYR260529 JOV260529 JEZ260529 IVD260529 ILH260529 IBL260529 HRP260529 HHT260529 GXX260529 GOB260529 GEF260529 FUJ260529 FKN260529 FAR260529 EQV260529 EGZ260529 DXD260529 DNH260529 DDL260529 CTP260529 CJT260529 BZX260529 BQB260529 BGF260529 AWJ260529 AMN260529 ACR260529 SV260529 IZ260529 D260529 WVL194993 WLP194993 WBT194993 VRX194993 VIB194993 UYF194993 UOJ194993 UEN194993 TUR194993 TKV194993 TAZ194993 SRD194993 SHH194993 RXL194993 RNP194993 RDT194993 QTX194993 QKB194993 QAF194993 PQJ194993 PGN194993 OWR194993 OMV194993 OCZ194993 NTD194993 NJH194993 MZL194993 MPP194993 MFT194993 LVX194993 LMB194993 LCF194993 KSJ194993 KIN194993 JYR194993 JOV194993 JEZ194993 IVD194993 ILH194993 IBL194993 HRP194993 HHT194993 GXX194993 GOB194993 GEF194993 FUJ194993 FKN194993 FAR194993 EQV194993 EGZ194993 DXD194993 DNH194993 DDL194993 CTP194993 CJT194993 BZX194993 BQB194993 BGF194993 AWJ194993 AMN194993 ACR194993 SV194993 IZ194993 D194993 WVL129457 WLP129457 WBT129457 VRX129457 VIB129457 UYF129457 UOJ129457 UEN129457 TUR129457 TKV129457 TAZ129457 SRD129457 SHH129457 RXL129457 RNP129457 RDT129457 QTX129457 QKB129457 QAF129457 PQJ129457 PGN129457 OWR129457 OMV129457 OCZ129457 NTD129457 NJH129457 MZL129457 MPP129457 MFT129457 LVX129457 LMB129457 LCF129457 KSJ129457 KIN129457 JYR129457 JOV129457 JEZ129457 IVD129457 ILH129457 IBL129457 HRP129457 HHT129457 GXX129457 GOB129457 GEF129457 FUJ129457 FKN129457 FAR129457 EQV129457 EGZ129457 DXD129457 DNH129457 DDL129457 CTP129457 CJT129457 BZX129457 BQB129457 BGF129457 AWJ129457 AMN129457 ACR129457 SV129457 IZ129457 D129457 WVL63921 WLP63921 WBT63921 VRX63921 VIB63921 UYF63921 UOJ63921 UEN63921 TUR63921 TKV63921 TAZ63921 SRD63921 SHH63921 RXL63921 RNP63921 RDT63921 QTX63921 QKB63921 QAF63921 PQJ63921 PGN63921 OWR63921 OMV63921 OCZ63921 NTD63921 NJH63921 MZL63921 MPP63921 MFT63921 LVX63921 LMB63921 LCF63921 KSJ63921 KIN63921 JYR63921 JOV63921 JEZ63921 IVD63921 ILH63921 IBL63921 HRP63921 HHT63921 GXX63921 GOB63921 GEF63921 FUJ63921 FKN63921 FAR63921 EQV63921 EGZ63921 DXD63921 DNH63921 DDL63921 CTP63921 CJT63921 BZX63921 BQB63921 BGF63921 AWJ63921 AMN63921 ACR63921 SV63921 IZ63921 D63921 D57:D60 WVL981411 WLP981411 WBT981411 VRX981411 VIB981411 UYF981411 UOJ981411 UEN981411 TUR981411 TKV981411 TAZ981411 SRD981411 SHH981411 RXL981411 RNP981411 RDT981411 QTX981411 QKB981411 QAF981411 PQJ981411 PGN981411 OWR981411 OMV981411 OCZ981411 NTD981411 NJH981411 MZL981411 MPP981411 MFT981411 LVX981411 LMB981411 LCF981411 KSJ981411 KIN981411 JYR981411 JOV981411 JEZ981411 IVD981411 ILH981411 IBL981411 HRP981411 HHT981411 GXX981411 GOB981411 GEF981411 FUJ981411 FKN981411 FAR981411 EQV981411 EGZ981411 DXD981411 DNH981411 DDL981411 CTP981411 CJT981411 BZX981411 BQB981411 BGF981411 AWJ981411 AMN981411 ACR981411 SV981411 IZ981411 D981411 WVL915875 WLP915875 WBT915875 VRX915875 VIB915875 UYF915875 UOJ915875 UEN915875 TUR915875 TKV915875 TAZ915875 SRD915875 SHH915875 RXL915875 RNP915875 RDT915875 QTX915875 QKB915875 QAF915875 PQJ915875 PGN915875 OWR915875 OMV915875 OCZ915875 NTD915875 NJH915875 MZL915875 MPP915875 MFT915875 LVX915875 LMB915875 LCF915875 KSJ915875 KIN915875 JYR915875 JOV915875 JEZ915875 IVD915875 ILH915875 IBL915875 HRP915875 HHT915875 GXX915875 GOB915875 GEF915875 FUJ915875 FKN915875 FAR915875 EQV915875 EGZ915875 DXD915875 DNH915875 DDL915875 CTP915875 CJT915875 BZX915875 BQB915875 BGF915875 AWJ915875 AMN915875 ACR915875 SV915875 IZ915875 D915875 WVL850339 WLP850339 WBT850339 VRX850339 VIB850339 UYF850339 UOJ850339 UEN850339 TUR850339 TKV850339 TAZ850339 SRD850339 SHH850339 RXL850339 RNP850339 RDT850339 QTX850339 QKB850339 QAF850339 PQJ850339 PGN850339 OWR850339 OMV850339 OCZ850339 NTD850339 NJH850339 MZL850339 MPP850339 MFT850339 LVX850339 LMB850339 LCF850339 KSJ850339 KIN850339 JYR850339 JOV850339 JEZ850339 IVD850339 ILH850339 IBL850339 HRP850339 HHT850339 GXX850339 GOB850339 GEF850339 FUJ850339 FKN850339 FAR850339 EQV850339 EGZ850339 DXD850339 DNH850339 DDL850339 CTP850339 CJT850339 BZX850339 BQB850339 BGF850339 AWJ850339 AMN850339 ACR850339 SV850339 IZ850339 D850339 WVL784803 WLP784803 WBT784803 VRX784803 VIB784803 UYF784803 UOJ784803 UEN784803 TUR784803 TKV784803 TAZ784803 SRD784803 SHH784803 RXL784803 RNP784803 RDT784803 QTX784803 QKB784803 QAF784803 PQJ784803 PGN784803 OWR784803 OMV784803 OCZ784803 NTD784803 NJH784803 MZL784803 MPP784803 MFT784803 LVX784803 LMB784803 LCF784803 KSJ784803 KIN784803 JYR784803 JOV784803 JEZ784803 IVD784803 ILH784803 IBL784803 HRP784803 HHT784803 GXX784803 GOB784803 GEF784803 FUJ784803 FKN784803 FAR784803 EQV784803 EGZ784803 DXD784803 DNH784803 DDL784803 CTP784803 CJT784803 BZX784803 BQB784803 BGF784803 AWJ784803 AMN784803 ACR784803 SV784803 IZ784803 D784803 WVL719267 WLP719267 WBT719267 VRX719267 VIB719267 UYF719267 UOJ719267 UEN719267 TUR719267 TKV719267 TAZ719267 SRD719267 SHH719267 RXL719267 RNP719267 RDT719267 QTX719267 QKB719267 QAF719267 PQJ719267 PGN719267 OWR719267 OMV719267 OCZ719267 NTD719267 NJH719267 MZL719267 MPP719267 MFT719267 LVX719267 LMB719267 LCF719267 KSJ719267 KIN719267 JYR719267 JOV719267 JEZ719267 IVD719267 ILH719267 IBL719267 HRP719267 HHT719267 GXX719267 GOB719267 GEF719267 FUJ719267 FKN719267 FAR719267 EQV719267 EGZ719267 DXD719267 DNH719267 DDL719267 CTP719267 CJT719267 BZX719267 BQB719267 BGF719267 AWJ719267 AMN719267 ACR719267 SV719267 IZ719267 D719267 WVL653731 WLP653731 WBT653731 VRX653731 VIB653731 UYF653731 UOJ653731 UEN653731 TUR653731 TKV653731 TAZ653731 SRD653731 SHH653731 RXL653731 RNP653731 RDT653731 QTX653731 QKB653731 QAF653731 PQJ653731 PGN653731 OWR653731 OMV653731 OCZ653731 NTD653731 NJH653731 MZL653731 MPP653731 MFT653731 LVX653731 LMB653731 LCF653731 KSJ653731 KIN653731 JYR653731 JOV653731 JEZ653731 IVD653731 ILH653731 IBL653731 HRP653731 HHT653731 GXX653731 GOB653731 GEF653731 FUJ653731 FKN653731 FAR653731 EQV653731 EGZ653731 DXD653731 DNH653731 DDL653731 CTP653731 CJT653731 BZX653731 BQB653731 BGF653731 AWJ653731 AMN653731 ACR653731 SV653731 IZ653731 D653731 WVL588195 WLP588195 WBT588195 VRX588195 VIB588195 UYF588195 UOJ588195 UEN588195 TUR588195 TKV588195 TAZ588195 SRD588195 SHH588195 RXL588195 RNP588195 RDT588195 QTX588195 QKB588195 QAF588195 PQJ588195 PGN588195 OWR588195 OMV588195 OCZ588195 NTD588195 NJH588195 MZL588195 MPP588195 MFT588195 LVX588195 LMB588195 LCF588195 KSJ588195 KIN588195 JYR588195 JOV588195 JEZ588195 IVD588195 ILH588195 IBL588195 HRP588195 HHT588195 GXX588195 GOB588195 GEF588195 FUJ588195 FKN588195 FAR588195 EQV588195 EGZ588195 DXD588195 DNH588195 DDL588195 CTP588195 CJT588195 BZX588195 BQB588195 BGF588195 AWJ588195 AMN588195 ACR588195 SV588195 IZ588195 D588195 WVL522659 WLP522659 WBT522659 VRX522659 VIB522659 UYF522659 UOJ522659 UEN522659 TUR522659 TKV522659 TAZ522659 SRD522659 SHH522659 RXL522659 RNP522659 RDT522659 QTX522659 QKB522659 QAF522659 PQJ522659 PGN522659 OWR522659 OMV522659 OCZ522659 NTD522659 NJH522659 MZL522659 MPP522659 MFT522659 LVX522659 LMB522659 LCF522659 KSJ522659 KIN522659 JYR522659 JOV522659 JEZ522659 IVD522659 ILH522659 IBL522659 HRP522659 HHT522659 GXX522659 GOB522659 GEF522659 FUJ522659 FKN522659 FAR522659 EQV522659 EGZ522659 DXD522659 DNH522659 DDL522659 CTP522659 CJT522659 BZX522659 BQB522659 BGF522659 AWJ522659 AMN522659 ACR522659 SV522659 IZ522659 D522659 WVL457123 WLP457123 WBT457123 VRX457123 VIB457123 UYF457123 UOJ457123 UEN457123 TUR457123 TKV457123 TAZ457123 SRD457123 SHH457123 RXL457123 RNP457123 RDT457123 QTX457123 QKB457123 QAF457123 PQJ457123 PGN457123 OWR457123 OMV457123 OCZ457123 NTD457123 NJH457123 MZL457123 MPP457123 MFT457123 LVX457123 LMB457123 LCF457123 KSJ457123 KIN457123 JYR457123 JOV457123 JEZ457123 IVD457123 ILH457123 IBL457123 HRP457123 HHT457123 GXX457123 GOB457123 GEF457123 FUJ457123 FKN457123 FAR457123 EQV457123 EGZ457123 DXD457123 DNH457123 DDL457123 CTP457123 CJT457123 BZX457123 BQB457123 BGF457123 AWJ457123 AMN457123 ACR457123 SV457123 IZ457123 D457123 WVL391587 WLP391587 WBT391587 VRX391587 VIB391587 UYF391587 UOJ391587 UEN391587 TUR391587 TKV391587 TAZ391587 SRD391587 SHH391587 RXL391587 RNP391587 RDT391587 QTX391587 QKB391587 QAF391587 PQJ391587 PGN391587 OWR391587 OMV391587 OCZ391587 NTD391587 NJH391587 MZL391587 MPP391587 MFT391587 LVX391587 LMB391587 LCF391587 KSJ391587 KIN391587 JYR391587 JOV391587 JEZ391587 IVD391587 ILH391587 IBL391587 HRP391587 HHT391587 GXX391587 GOB391587 GEF391587 FUJ391587 FKN391587 FAR391587 EQV391587 EGZ391587 DXD391587 DNH391587 DDL391587 CTP391587 CJT391587 BZX391587 BQB391587 BGF391587 AWJ391587 AMN391587 ACR391587 SV391587 IZ391587 D391587 WVL326051 WLP326051 WBT326051 VRX326051 VIB326051 UYF326051 UOJ326051 UEN326051 TUR326051 TKV326051 TAZ326051 SRD326051 SHH326051 RXL326051 RNP326051 RDT326051 QTX326051 QKB326051 QAF326051 PQJ326051 PGN326051 OWR326051 OMV326051 OCZ326051 NTD326051 NJH326051 MZL326051 MPP326051 MFT326051 LVX326051 LMB326051 LCF326051 KSJ326051 KIN326051 JYR326051 JOV326051 JEZ326051 IVD326051 ILH326051 IBL326051 HRP326051 HHT326051 GXX326051 GOB326051 GEF326051 FUJ326051 FKN326051 FAR326051 EQV326051 EGZ326051 DXD326051 DNH326051 DDL326051 CTP326051 CJT326051 BZX326051 BQB326051 BGF326051 AWJ326051 AMN326051 ACR326051 SV326051 IZ326051 D326051 WVL260515 WLP260515 WBT260515 VRX260515 VIB260515 UYF260515 UOJ260515 UEN260515 TUR260515 TKV260515 TAZ260515 SRD260515 SHH260515 RXL260515 RNP260515 RDT260515 QTX260515 QKB260515 QAF260515 PQJ260515 PGN260515 OWR260515 OMV260515 OCZ260515 NTD260515 NJH260515 MZL260515 MPP260515 MFT260515 LVX260515 LMB260515 LCF260515 KSJ260515 KIN260515 JYR260515 JOV260515 JEZ260515 IVD260515 ILH260515 IBL260515 HRP260515 HHT260515 GXX260515 GOB260515 GEF260515 FUJ260515 FKN260515 FAR260515 EQV260515 EGZ260515 DXD260515 DNH260515 DDL260515 CTP260515 CJT260515 BZX260515 BQB260515 BGF260515 AWJ260515 AMN260515 ACR260515 SV260515 IZ260515 D260515 WVL194979 WLP194979 WBT194979 VRX194979 VIB194979 UYF194979 UOJ194979 UEN194979 TUR194979 TKV194979 TAZ194979 SRD194979 SHH194979 RXL194979 RNP194979 RDT194979 QTX194979 QKB194979 QAF194979 PQJ194979 PGN194979 OWR194979 OMV194979 OCZ194979 NTD194979 NJH194979 MZL194979 MPP194979 MFT194979 LVX194979 LMB194979 LCF194979 KSJ194979 KIN194979 JYR194979 JOV194979 JEZ194979 IVD194979 ILH194979 IBL194979 HRP194979 HHT194979 GXX194979 GOB194979 GEF194979 FUJ194979 FKN194979 FAR194979 EQV194979 EGZ194979 DXD194979 DNH194979 DDL194979 CTP194979 CJT194979 BZX194979 BQB194979 BGF194979 AWJ194979 AMN194979 ACR194979 SV194979 IZ194979 D194979 WVL129443 WLP129443 WBT129443 VRX129443 VIB129443 UYF129443 UOJ129443 UEN129443 TUR129443 TKV129443 TAZ129443 SRD129443 SHH129443 RXL129443 RNP129443 RDT129443 QTX129443 QKB129443 QAF129443 PQJ129443 PGN129443 OWR129443 OMV129443 OCZ129443 NTD129443 NJH129443 MZL129443 MPP129443 MFT129443 LVX129443 LMB129443 LCF129443 KSJ129443 KIN129443 JYR129443 JOV129443 JEZ129443 IVD129443 ILH129443 IBL129443 HRP129443 HHT129443 GXX129443 GOB129443 GEF129443 FUJ129443 FKN129443 FAR129443 EQV129443 EGZ129443 DXD129443 DNH129443 DDL129443 CTP129443 CJT129443 BZX129443 BQB129443 BGF129443 AWJ129443 AMN129443 ACR129443 SV129443 IZ129443 D129443 WVL63907 WLP63907 WBT63907 VRX63907 VIB63907 UYF63907 UOJ63907 UEN63907 TUR63907 TKV63907 TAZ63907 SRD63907 SHH63907 RXL63907 RNP63907 RDT63907 QTX63907 QKB63907 QAF63907 PQJ63907 PGN63907 OWR63907 OMV63907 OCZ63907 NTD63907 NJH63907 MZL63907 MPP63907 MFT63907 LVX63907 LMB63907 LCF63907 KSJ63907 KIN63907 JYR63907 JOV63907 JEZ63907 IVD63907 ILH63907 IBL63907 HRP63907 HHT63907 GXX63907 GOB63907 GEF63907 FUJ63907 FKN63907 FAR63907 EQV63907 EGZ63907 DXD63907 DNH63907 DDL63907 CTP63907 CJT63907 BZX63907 BQB63907 BGF63907 AWJ63907 AMN63907 ACR63907 SV63907 IZ63907 D63907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WVL981427 WLP981427 WBT981427 VRX981427 VIB981427 UYF981427 UOJ981427 UEN981427 TUR981427 TKV981427 TAZ981427 SRD981427 SHH981427 RXL981427 RNP981427 RDT981427 QTX981427 QKB981427 QAF981427 PQJ981427 PGN981427 OWR981427 OMV981427 OCZ981427 NTD981427 NJH981427 MZL981427 MPP981427 MFT981427 LVX981427 LMB981427 LCF981427 KSJ981427 KIN981427 JYR981427 JOV981427 JEZ981427 IVD981427 ILH981427 IBL981427 HRP981427 HHT981427 GXX981427 GOB981427 GEF981427 FUJ981427 FKN981427 FAR981427 EQV981427 EGZ981427 DXD981427 DNH981427 DDL981427 CTP981427 CJT981427 BZX981427 BQB981427 BGF981427 AWJ981427 AMN981427 ACR981427 SV981427 IZ981427 D981427 WVL915891 WLP915891 WBT915891 VRX915891 VIB915891 UYF915891 UOJ915891 UEN915891 TUR915891 TKV915891 TAZ915891 SRD915891 SHH915891 RXL915891 RNP915891 RDT915891 QTX915891 QKB915891 QAF915891 PQJ915891 PGN915891 OWR915891 OMV915891 OCZ915891 NTD915891 NJH915891 MZL915891 MPP915891 MFT915891 LVX915891 LMB915891 LCF915891 KSJ915891 KIN915891 JYR915891 JOV915891 JEZ915891 IVD915891 ILH915891 IBL915891 HRP915891 HHT915891 GXX915891 GOB915891 GEF915891 FUJ915891 FKN915891 FAR915891 EQV915891 EGZ915891 DXD915891 DNH915891 DDL915891 CTP915891 CJT915891 BZX915891 BQB915891 BGF915891 AWJ915891 AMN915891 ACR915891 SV915891 IZ915891 D915891 WVL850355 WLP850355 WBT850355 VRX850355 VIB850355 UYF850355 UOJ850355 UEN850355 TUR850355 TKV850355 TAZ850355 SRD850355 SHH850355 RXL850355 RNP850355 RDT850355 QTX850355 QKB850355 QAF850355 PQJ850355 PGN850355 OWR850355 OMV850355 OCZ850355 NTD850355 NJH850355 MZL850355 MPP850355 MFT850355 LVX850355 LMB850355 LCF850355 KSJ850355 KIN850355 JYR850355 JOV850355 JEZ850355 IVD850355 ILH850355 IBL850355 HRP850355 HHT850355 GXX850355 GOB850355 GEF850355 FUJ850355 FKN850355 FAR850355 EQV850355 EGZ850355 DXD850355 DNH850355 DDL850355 CTP850355 CJT850355 BZX850355 BQB850355 BGF850355 AWJ850355 AMN850355 ACR850355 SV850355 IZ850355 D850355 WVL784819 WLP784819 WBT784819 VRX784819 VIB784819 UYF784819 UOJ784819 UEN784819 TUR784819 TKV784819 TAZ784819 SRD784819 SHH784819 RXL784819 RNP784819 RDT784819 QTX784819 QKB784819 QAF784819 PQJ784819 PGN784819 OWR784819 OMV784819 OCZ784819 NTD784819 NJH784819 MZL784819 MPP784819 MFT784819 LVX784819 LMB784819 LCF784819 KSJ784819 KIN784819 JYR784819 JOV784819 JEZ784819 IVD784819 ILH784819 IBL784819 HRP784819 HHT784819 GXX784819 GOB784819 GEF784819 FUJ784819 FKN784819 FAR784819 EQV784819 EGZ784819 DXD784819 DNH784819 DDL784819 CTP784819 CJT784819 BZX784819 BQB784819 BGF784819 AWJ784819 AMN784819 ACR784819 SV784819 IZ784819 D784819 WVL719283 WLP719283 WBT719283 VRX719283 VIB719283 UYF719283 UOJ719283 UEN719283 TUR719283 TKV719283 TAZ719283 SRD719283 SHH719283 RXL719283 RNP719283 RDT719283 QTX719283 QKB719283 QAF719283 PQJ719283 PGN719283 OWR719283 OMV719283 OCZ719283 NTD719283 NJH719283 MZL719283 MPP719283 MFT719283 LVX719283 LMB719283 LCF719283 KSJ719283 KIN719283 JYR719283 JOV719283 JEZ719283 IVD719283 ILH719283 IBL719283 HRP719283 HHT719283 GXX719283 GOB719283 GEF719283 FUJ719283 FKN719283 FAR719283 EQV719283 EGZ719283 DXD719283 DNH719283 DDL719283 CTP719283 CJT719283 BZX719283 BQB719283 BGF719283 AWJ719283 AMN719283 ACR719283 SV719283 IZ719283 D719283 WVL653747 WLP653747 WBT653747 VRX653747 VIB653747 UYF653747 UOJ653747 UEN653747 TUR653747 TKV653747 TAZ653747 SRD653747 SHH653747 RXL653747 RNP653747 RDT653747 QTX653747 QKB653747 QAF653747 PQJ653747 PGN653747 OWR653747 OMV653747 OCZ653747 NTD653747 NJH653747 MZL653747 MPP653747 MFT653747 LVX653747 LMB653747 LCF653747 KSJ653747 KIN653747 JYR653747 JOV653747 JEZ653747 IVD653747 ILH653747 IBL653747 HRP653747 HHT653747 GXX653747 GOB653747 GEF653747 FUJ653747 FKN653747 FAR653747 EQV653747 EGZ653747 DXD653747 DNH653747 DDL653747 CTP653747 CJT653747 BZX653747 BQB653747 BGF653747 AWJ653747 AMN653747 ACR653747 SV653747 IZ653747 D653747 WVL588211 WLP588211 WBT588211 VRX588211 VIB588211 UYF588211 UOJ588211 UEN588211 TUR588211 TKV588211 TAZ588211 SRD588211 SHH588211 RXL588211 RNP588211 RDT588211 QTX588211 QKB588211 QAF588211 PQJ588211 PGN588211 OWR588211 OMV588211 OCZ588211 NTD588211 NJH588211 MZL588211 MPP588211 MFT588211 LVX588211 LMB588211 LCF588211 KSJ588211 KIN588211 JYR588211 JOV588211 JEZ588211 IVD588211 ILH588211 IBL588211 HRP588211 HHT588211 GXX588211 GOB588211 GEF588211 FUJ588211 FKN588211 FAR588211 EQV588211 EGZ588211 DXD588211 DNH588211 DDL588211 CTP588211 CJT588211 BZX588211 BQB588211 BGF588211 AWJ588211 AMN588211 ACR588211 SV588211 IZ588211 D588211 WVL522675 WLP522675 WBT522675 VRX522675 VIB522675 UYF522675 UOJ522675 UEN522675 TUR522675 TKV522675 TAZ522675 SRD522675 SHH522675 RXL522675 RNP522675 RDT522675 QTX522675 QKB522675 QAF522675 PQJ522675 PGN522675 OWR522675 OMV522675 OCZ522675 NTD522675 NJH522675 MZL522675 MPP522675 MFT522675 LVX522675 LMB522675 LCF522675 KSJ522675 KIN522675 JYR522675 JOV522675 JEZ522675 IVD522675 ILH522675 IBL522675 HRP522675 HHT522675 GXX522675 GOB522675 GEF522675 FUJ522675 FKN522675 FAR522675 EQV522675 EGZ522675 DXD522675 DNH522675 DDL522675 CTP522675 CJT522675 BZX522675 BQB522675 BGF522675 AWJ522675 AMN522675 ACR522675 SV522675 IZ522675 D522675 WVL457139 WLP457139 WBT457139 VRX457139 VIB457139 UYF457139 UOJ457139 UEN457139 TUR457139 TKV457139 TAZ457139 SRD457139 SHH457139 RXL457139 RNP457139 RDT457139 QTX457139 QKB457139 QAF457139 PQJ457139 PGN457139 OWR457139 OMV457139 OCZ457139 NTD457139 NJH457139 MZL457139 MPP457139 MFT457139 LVX457139 LMB457139 LCF457139 KSJ457139 KIN457139 JYR457139 JOV457139 JEZ457139 IVD457139 ILH457139 IBL457139 HRP457139 HHT457139 GXX457139 GOB457139 GEF457139 FUJ457139 FKN457139 FAR457139 EQV457139 EGZ457139 DXD457139 DNH457139 DDL457139 CTP457139 CJT457139 BZX457139 BQB457139 BGF457139 AWJ457139 AMN457139 ACR457139 SV457139 IZ457139 D457139 WVL391603 WLP391603 WBT391603 VRX391603 VIB391603 UYF391603 UOJ391603 UEN391603 TUR391603 TKV391603 TAZ391603 SRD391603 SHH391603 RXL391603 RNP391603 RDT391603 QTX391603 QKB391603 QAF391603 PQJ391603 PGN391603 OWR391603 OMV391603 OCZ391603 NTD391603 NJH391603 MZL391603 MPP391603 MFT391603 LVX391603 LMB391603 LCF391603 KSJ391603 KIN391603 JYR391603 JOV391603 JEZ391603 IVD391603 ILH391603 IBL391603 HRP391603 HHT391603 GXX391603 GOB391603 GEF391603 FUJ391603 FKN391603 FAR391603 EQV391603 EGZ391603 DXD391603 DNH391603 DDL391603 CTP391603 CJT391603 BZX391603 BQB391603 BGF391603 AWJ391603 AMN391603 ACR391603 SV391603 IZ391603 D391603 WVL326067 WLP326067 WBT326067 VRX326067 VIB326067 UYF326067 UOJ326067 UEN326067 TUR326067 TKV326067 TAZ326067 SRD326067 SHH326067 RXL326067 RNP326067 RDT326067 QTX326067 QKB326067 QAF326067 PQJ326067 PGN326067 OWR326067 OMV326067 OCZ326067 NTD326067 NJH326067 MZL326067 MPP326067 MFT326067 LVX326067 LMB326067 LCF326067 KSJ326067 KIN326067 JYR326067 JOV326067 JEZ326067 IVD326067 ILH326067 IBL326067 HRP326067 HHT326067 GXX326067 GOB326067 GEF326067 FUJ326067 FKN326067 FAR326067 EQV326067 EGZ326067 DXD326067 DNH326067 DDL326067 CTP326067 CJT326067 BZX326067 BQB326067 BGF326067 AWJ326067 AMN326067 ACR326067 SV326067 IZ326067 D326067 WVL260531 WLP260531 WBT260531 VRX260531 VIB260531 UYF260531 UOJ260531 UEN260531 TUR260531 TKV260531 TAZ260531 SRD260531 SHH260531 RXL260531 RNP260531 RDT260531 QTX260531 QKB260531 QAF260531 PQJ260531 PGN260531 OWR260531 OMV260531 OCZ260531 NTD260531 NJH260531 MZL260531 MPP260531 MFT260531 LVX260531 LMB260531 LCF260531 KSJ260531 KIN260531 JYR260531 JOV260531 JEZ260531 IVD260531 ILH260531 IBL260531 HRP260531 HHT260531 GXX260531 GOB260531 GEF260531 FUJ260531 FKN260531 FAR260531 EQV260531 EGZ260531 DXD260531 DNH260531 DDL260531 CTP260531 CJT260531 BZX260531 BQB260531 BGF260531 AWJ260531 AMN260531 ACR260531 SV260531 IZ260531 D260531 WVL194995 WLP194995 WBT194995 VRX194995 VIB194995 UYF194995 UOJ194995 UEN194995 TUR194995 TKV194995 TAZ194995 SRD194995 SHH194995 RXL194995 RNP194995 RDT194995 QTX194995 QKB194995 QAF194995 PQJ194995 PGN194995 OWR194995 OMV194995 OCZ194995 NTD194995 NJH194995 MZL194995 MPP194995 MFT194995 LVX194995 LMB194995 LCF194995 KSJ194995 KIN194995 JYR194995 JOV194995 JEZ194995 IVD194995 ILH194995 IBL194995 HRP194995 HHT194995 GXX194995 GOB194995 GEF194995 FUJ194995 FKN194995 FAR194995 EQV194995 EGZ194995 DXD194995 DNH194995 DDL194995 CTP194995 CJT194995 BZX194995 BQB194995 BGF194995 AWJ194995 AMN194995 ACR194995 SV194995 IZ194995 D194995 WVL129459 WLP129459 WBT129459 VRX129459 VIB129459 UYF129459 UOJ129459 UEN129459 TUR129459 TKV129459 TAZ129459 SRD129459 SHH129459 RXL129459 RNP129459 RDT129459 QTX129459 QKB129459 QAF129459 PQJ129459 PGN129459 OWR129459 OMV129459 OCZ129459 NTD129459 NJH129459 MZL129459 MPP129459 MFT129459 LVX129459 LMB129459 LCF129459 KSJ129459 KIN129459 JYR129459 JOV129459 JEZ129459 IVD129459 ILH129459 IBL129459 HRP129459 HHT129459 GXX129459 GOB129459 GEF129459 FUJ129459 FKN129459 FAR129459 EQV129459 EGZ129459 DXD129459 DNH129459 DDL129459 CTP129459 CJT129459 BZX129459 BQB129459 BGF129459 AWJ129459 AMN129459 ACR129459 SV129459 IZ129459 D129459 WVL63923 WLP63923 WBT63923 VRX63923 VIB63923 UYF63923 UOJ63923 UEN63923 TUR63923 TKV63923 TAZ63923 SRD63923 SHH63923 RXL63923 RNP63923 RDT63923 QTX63923 QKB63923 QAF63923 PQJ63923 PGN63923 OWR63923 OMV63923 OCZ63923 NTD63923 NJH63923 MZL63923 MPP63923 MFT63923 LVX63923 LMB63923 LCF63923 KSJ63923 KIN63923 JYR63923 JOV63923 JEZ63923 IVD63923 ILH63923 IBL63923 HRP63923 HHT63923 GXX63923 GOB63923 GEF63923 FUJ63923 FKN63923 FAR63923 EQV63923 EGZ63923 DXD63923 DNH63923 DDL63923 CTP63923 CJT63923 BZX63923 BQB63923 BGF63923 AWJ63923 AMN63923 ACR63923 SV63923 IZ63923 D63923 S45 WVL981413 WLP981413 WBT981413 VRX981413 VIB981413 UYF981413 UOJ981413 UEN981413 TUR981413 TKV981413 TAZ981413 SRD981413 SHH981413 RXL981413 RNP981413 RDT981413 QTX981413 QKB981413 QAF981413 PQJ981413 PGN981413 OWR981413 OMV981413 OCZ981413 NTD981413 NJH981413 MZL981413 MPP981413 MFT981413 LVX981413 LMB981413 LCF981413 KSJ981413 KIN981413 JYR981413 JOV981413 JEZ981413 IVD981413 ILH981413 IBL981413 HRP981413 HHT981413 GXX981413 GOB981413 GEF981413 FUJ981413 FKN981413 FAR981413 EQV981413 EGZ981413 DXD981413 DNH981413 DDL981413 CTP981413 CJT981413 BZX981413 BQB981413 BGF981413 AWJ981413 AMN981413 ACR981413 SV981413 IZ981413 D981413 WVL915877 WLP915877 WBT915877 VRX915877 VIB915877 UYF915877 UOJ915877 UEN915877 TUR915877 TKV915877 TAZ915877 SRD915877 SHH915877 RXL915877 RNP915877 RDT915877 QTX915877 QKB915877 QAF915877 PQJ915877 PGN915877 OWR915877 OMV915877 OCZ915877 NTD915877 NJH915877 MZL915877 MPP915877 MFT915877 LVX915877 LMB915877 LCF915877 KSJ915877 KIN915877 JYR915877 JOV915877 JEZ915877 IVD915877 ILH915877 IBL915877 HRP915877 HHT915877 GXX915877 GOB915877 GEF915877 FUJ915877 FKN915877 FAR915877 EQV915877 EGZ915877 DXD915877 DNH915877 DDL915877 CTP915877 CJT915877 BZX915877 BQB915877 BGF915877 AWJ915877 AMN915877 ACR915877 SV915877 IZ915877 D915877 WVL850341 WLP850341 WBT850341 VRX850341 VIB850341 UYF850341 UOJ850341 UEN850341 TUR850341 TKV850341 TAZ850341 SRD850341 SHH850341 RXL850341 RNP850341 RDT850341 QTX850341 QKB850341 QAF850341 PQJ850341 PGN850341 OWR850341 OMV850341 OCZ850341 NTD850341 NJH850341 MZL850341 MPP850341 MFT850341 LVX850341 LMB850341 LCF850341 KSJ850341 KIN850341 JYR850341 JOV850341 JEZ850341 IVD850341 ILH850341 IBL850341 HRP850341 HHT850341 GXX850341 GOB850341 GEF850341 FUJ850341 FKN850341 FAR850341 EQV850341 EGZ850341 DXD850341 DNH850341 DDL850341 CTP850341 CJT850341 BZX850341 BQB850341 BGF850341 AWJ850341 AMN850341 ACR850341 SV850341 IZ850341 D850341 WVL784805 WLP784805 WBT784805 VRX784805 VIB784805 UYF784805 UOJ784805 UEN784805 TUR784805 TKV784805 TAZ784805 SRD784805 SHH784805 RXL784805 RNP784805 RDT784805 QTX784805 QKB784805 QAF784805 PQJ784805 PGN784805 OWR784805 OMV784805 OCZ784805 NTD784805 NJH784805 MZL784805 MPP784805 MFT784805 LVX784805 LMB784805 LCF784805 KSJ784805 KIN784805 JYR784805 JOV784805 JEZ784805 IVD784805 ILH784805 IBL784805 HRP784805 HHT784805 GXX784805 GOB784805 GEF784805 FUJ784805 FKN784805 FAR784805 EQV784805 EGZ784805 DXD784805 DNH784805 DDL784805 CTP784805 CJT784805 BZX784805 BQB784805 BGF784805 AWJ784805 AMN784805 ACR784805 SV784805 IZ784805 D784805 WVL719269 WLP719269 WBT719269 VRX719269 VIB719269 UYF719269 UOJ719269 UEN719269 TUR719269 TKV719269 TAZ719269 SRD719269 SHH719269 RXL719269 RNP719269 RDT719269 QTX719269 QKB719269 QAF719269 PQJ719269 PGN719269 OWR719269 OMV719269 OCZ719269 NTD719269 NJH719269 MZL719269 MPP719269 MFT719269 LVX719269 LMB719269 LCF719269 KSJ719269 KIN719269 JYR719269 JOV719269 JEZ719269 IVD719269 ILH719269 IBL719269 HRP719269 HHT719269 GXX719269 GOB719269 GEF719269 FUJ719269 FKN719269 FAR719269 EQV719269 EGZ719269 DXD719269 DNH719269 DDL719269 CTP719269 CJT719269 BZX719269 BQB719269 BGF719269 AWJ719269 AMN719269 ACR719269 SV719269 IZ719269 D719269 WVL653733 WLP653733 WBT653733 VRX653733 VIB653733 UYF653733 UOJ653733 UEN653733 TUR653733 TKV653733 TAZ653733 SRD653733 SHH653733 RXL653733 RNP653733 RDT653733 QTX653733 QKB653733 QAF653733 PQJ653733 PGN653733 OWR653733 OMV653733 OCZ653733 NTD653733 NJH653733 MZL653733 MPP653733 MFT653733 LVX653733 LMB653733 LCF653733 KSJ653733 KIN653733 JYR653733 JOV653733 JEZ653733 IVD653733 ILH653733 IBL653733 HRP653733 HHT653733 GXX653733 GOB653733 GEF653733 FUJ653733 FKN653733 FAR653733 EQV653733 EGZ653733 DXD653733 DNH653733 DDL653733 CTP653733 CJT653733 BZX653733 BQB653733 BGF653733 AWJ653733 AMN653733 ACR653733 SV653733 IZ653733 D653733 WVL588197 WLP588197 WBT588197 VRX588197 VIB588197 UYF588197 UOJ588197 UEN588197 TUR588197 TKV588197 TAZ588197 SRD588197 SHH588197 RXL588197 RNP588197 RDT588197 QTX588197 QKB588197 QAF588197 PQJ588197 PGN588197 OWR588197 OMV588197 OCZ588197 NTD588197 NJH588197 MZL588197 MPP588197 MFT588197 LVX588197 LMB588197 LCF588197 KSJ588197 KIN588197 JYR588197 JOV588197 JEZ588197 IVD588197 ILH588197 IBL588197 HRP588197 HHT588197 GXX588197 GOB588197 GEF588197 FUJ588197 FKN588197 FAR588197 EQV588197 EGZ588197 DXD588197 DNH588197 DDL588197 CTP588197 CJT588197 BZX588197 BQB588197 BGF588197 AWJ588197 AMN588197 ACR588197 SV588197 IZ588197 D588197 WVL522661 WLP522661 WBT522661 VRX522661 VIB522661 UYF522661 UOJ522661 UEN522661 TUR522661 TKV522661 TAZ522661 SRD522661 SHH522661 RXL522661 RNP522661 RDT522661 QTX522661 QKB522661 QAF522661 PQJ522661 PGN522661 OWR522661 OMV522661 OCZ522661 NTD522661 NJH522661 MZL522661 MPP522661 MFT522661 LVX522661 LMB522661 LCF522661 KSJ522661 KIN522661 JYR522661 JOV522661 JEZ522661 IVD522661 ILH522661 IBL522661 HRP522661 HHT522661 GXX522661 GOB522661 GEF522661 FUJ522661 FKN522661 FAR522661 EQV522661 EGZ522661 DXD522661 DNH522661 DDL522661 CTP522661 CJT522661 BZX522661 BQB522661 BGF522661 AWJ522661 AMN522661 ACR522661 SV522661 IZ522661 D522661 WVL457125 WLP457125 WBT457125 VRX457125 VIB457125 UYF457125 UOJ457125 UEN457125 TUR457125 TKV457125 TAZ457125 SRD457125 SHH457125 RXL457125 RNP457125 RDT457125 QTX457125 QKB457125 QAF457125 PQJ457125 PGN457125 OWR457125 OMV457125 OCZ457125 NTD457125 NJH457125 MZL457125 MPP457125 MFT457125 LVX457125 LMB457125 LCF457125 KSJ457125 KIN457125 JYR457125 JOV457125 JEZ457125 IVD457125 ILH457125 IBL457125 HRP457125 HHT457125 GXX457125 GOB457125 GEF457125 FUJ457125 FKN457125 FAR457125 EQV457125 EGZ457125 DXD457125 DNH457125 DDL457125 CTP457125 CJT457125 BZX457125 BQB457125 BGF457125 AWJ457125 AMN457125 ACR457125 SV457125 IZ457125 D457125 WVL391589 WLP391589 WBT391589 VRX391589 VIB391589 UYF391589 UOJ391589 UEN391589 TUR391589 TKV391589 TAZ391589 SRD391589 SHH391589 RXL391589 RNP391589 RDT391589 QTX391589 QKB391589 QAF391589 PQJ391589 PGN391589 OWR391589 OMV391589 OCZ391589 NTD391589 NJH391589 MZL391589 MPP391589 MFT391589 LVX391589 LMB391589 LCF391589 KSJ391589 KIN391589 JYR391589 JOV391589 JEZ391589 IVD391589 ILH391589 IBL391589 HRP391589 HHT391589 GXX391589 GOB391589 GEF391589 FUJ391589 FKN391589 FAR391589 EQV391589 EGZ391589 DXD391589 DNH391589 DDL391589 CTP391589 CJT391589 BZX391589 BQB391589 BGF391589 AWJ391589 AMN391589 ACR391589 SV391589 IZ391589 D391589 WVL326053 WLP326053 WBT326053 VRX326053 VIB326053 UYF326053 UOJ326053 UEN326053 TUR326053 TKV326053 TAZ326053 SRD326053 SHH326053 RXL326053 RNP326053 RDT326053 QTX326053 QKB326053 QAF326053 PQJ326053 PGN326053 OWR326053 OMV326053 OCZ326053 NTD326053 NJH326053 MZL326053 MPP326053 MFT326053 LVX326053 LMB326053 LCF326053 KSJ326053 KIN326053 JYR326053 JOV326053 JEZ326053 IVD326053 ILH326053 IBL326053 HRP326053 HHT326053 GXX326053 GOB326053 GEF326053 FUJ326053 FKN326053 FAR326053 EQV326053 EGZ326053 DXD326053 DNH326053 DDL326053 CTP326053 CJT326053 BZX326053 BQB326053 BGF326053 AWJ326053 AMN326053 ACR326053 SV326053 IZ326053 D326053 WVL260517 WLP260517 WBT260517 VRX260517 VIB260517 UYF260517 UOJ260517 UEN260517 TUR260517 TKV260517 TAZ260517 SRD260517 SHH260517 RXL260517 RNP260517 RDT260517 QTX260517 QKB260517 QAF260517 PQJ260517 PGN260517 OWR260517 OMV260517 OCZ260517 NTD260517 NJH260517 MZL260517 MPP260517 MFT260517 LVX260517 LMB260517 LCF260517 KSJ260517 KIN260517 JYR260517 JOV260517 JEZ260517 IVD260517 ILH260517 IBL260517 HRP260517 HHT260517 GXX260517 GOB260517 GEF260517 FUJ260517 FKN260517 FAR260517 EQV260517 EGZ260517 DXD260517 DNH260517 DDL260517 CTP260517 CJT260517 BZX260517 BQB260517 BGF260517 AWJ260517 AMN260517 ACR260517 SV260517 IZ260517 D260517 WVL194981 WLP194981 WBT194981 VRX194981 VIB194981 UYF194981 UOJ194981 UEN194981 TUR194981 TKV194981 TAZ194981 SRD194981 SHH194981 RXL194981 RNP194981 RDT194981 QTX194981 QKB194981 QAF194981 PQJ194981 PGN194981 OWR194981 OMV194981 OCZ194981 NTD194981 NJH194981 MZL194981 MPP194981 MFT194981 LVX194981 LMB194981 LCF194981 KSJ194981 KIN194981 JYR194981 JOV194981 JEZ194981 IVD194981 ILH194981 IBL194981 HRP194981 HHT194981 GXX194981 GOB194981 GEF194981 FUJ194981 FKN194981 FAR194981 EQV194981 EGZ194981 DXD194981 DNH194981 DDL194981 CTP194981 CJT194981 BZX194981 BQB194981 BGF194981 AWJ194981 AMN194981 ACR194981 SV194981 IZ194981 D194981 WVL129445 WLP129445 WBT129445 VRX129445 VIB129445 UYF129445 UOJ129445 UEN129445 TUR129445 TKV129445 TAZ129445 SRD129445 SHH129445 RXL129445 RNP129445 RDT129445 QTX129445 QKB129445 QAF129445 PQJ129445 PGN129445 OWR129445 OMV129445 OCZ129445 NTD129445 NJH129445 MZL129445 MPP129445 MFT129445 LVX129445 LMB129445 LCF129445 KSJ129445 KIN129445 JYR129445 JOV129445 JEZ129445 IVD129445 ILH129445 IBL129445 HRP129445 HHT129445 GXX129445 GOB129445 GEF129445 FUJ129445 FKN129445 FAR129445 EQV129445 EGZ129445 DXD129445 DNH129445 DDL129445 CTP129445 CJT129445 BZX129445 BQB129445 BGF129445 AWJ129445 AMN129445 ACR129445 SV129445 IZ129445 D129445 WVL63909 WLP63909 WBT63909 VRX63909 VIB63909 UYF63909 UOJ63909 UEN63909 TUR63909 TKV63909 TAZ63909 SRD63909 SHH63909 RXL63909 RNP63909 RDT63909 QTX63909 QKB63909 QAF63909 PQJ63909 PGN63909 OWR63909 OMV63909 OCZ63909 NTD63909 NJH63909 MZL63909 MPP63909 MFT63909 LVX63909 LMB63909 LCF63909 KSJ63909 KIN63909 JYR63909 JOV63909 JEZ63909 IVD63909 ILH63909 IBL63909 HRP63909 HHT63909 GXX63909 GOB63909 GEF63909 FUJ63909 FKN63909 FAR63909 EQV63909 EGZ63909 DXD63909 DNH63909 DDL63909 CTP63909 CJT63909 BZX63909 BQB63909 BGF63909 AWJ63909 AMN63909 ACR63909 SV63909 IZ63909 D63909 WVL39:WVL46 WLP39:WLP46 WBT39:WBT46 VRX39:VRX46 VIB39:VIB46 UYF39:UYF46 UOJ39:UOJ46 UEN39:UEN46 TUR39:TUR46 TKV39:TKV46 TAZ39:TAZ46 SRD39:SRD46 SHH39:SHH46 RXL39:RXL46 RNP39:RNP46 RDT39:RDT46 QTX39:QTX46 QKB39:QKB46 QAF39:QAF46 PQJ39:PQJ46 PGN39:PGN46 OWR39:OWR46 OMV39:OMV46 OCZ39:OCZ46 NTD39:NTD46 NJH39:NJH46 MZL39:MZL46 MPP39:MPP46 MFT39:MFT46 LVX39:LVX46 LMB39:LMB46 LCF39:LCF46 KSJ39:KSJ46 KIN39:KIN46 JYR39:JYR46 JOV39:JOV46 JEZ39:JEZ46 IVD39:IVD46 ILH39:ILH46 IBL39:IBL46 HRP39:HRP46 HHT39:HHT46 GXX39:GXX46 GOB39:GOB46 GEF39:GEF46 FUJ39:FUJ46 FKN39:FKN46 FAR39:FAR46 EQV39:EQV46 EGZ39:EGZ46 DXD39:DXD46 DNH39:DNH46 DDL39:DDL46 CTP39:CTP46 CJT39:CJT46 BZX39:BZX46 BQB39:BQB46 BGF39:BGF46 AWJ39:AWJ46 AMN39:AMN46 ACR39:ACR46 SV39:SV46 IZ39:IZ46 WVL981433 WLP981433 WBT981433 VRX981433 VIB981433 UYF981433 UOJ981433 UEN981433 TUR981433 TKV981433 TAZ981433 SRD981433 SHH981433 RXL981433 RNP981433 RDT981433 QTX981433 QKB981433 QAF981433 PQJ981433 PGN981433 OWR981433 OMV981433 OCZ981433 NTD981433 NJH981433 MZL981433 MPP981433 MFT981433 LVX981433 LMB981433 LCF981433 KSJ981433 KIN981433 JYR981433 JOV981433 JEZ981433 IVD981433 ILH981433 IBL981433 HRP981433 HHT981433 GXX981433 GOB981433 GEF981433 FUJ981433 FKN981433 FAR981433 EQV981433 EGZ981433 DXD981433 DNH981433 DDL981433 CTP981433 CJT981433 BZX981433 BQB981433 BGF981433 AWJ981433 AMN981433 ACR981433 SV981433 IZ981433 D981433 WVL915897 WLP915897 WBT915897 VRX915897 VIB915897 UYF915897 UOJ915897 UEN915897 TUR915897 TKV915897 TAZ915897 SRD915897 SHH915897 RXL915897 RNP915897 RDT915897 QTX915897 QKB915897 QAF915897 PQJ915897 PGN915897 OWR915897 OMV915897 OCZ915897 NTD915897 NJH915897 MZL915897 MPP915897 MFT915897 LVX915897 LMB915897 LCF915897 KSJ915897 KIN915897 JYR915897 JOV915897 JEZ915897 IVD915897 ILH915897 IBL915897 HRP915897 HHT915897 GXX915897 GOB915897 GEF915897 FUJ915897 FKN915897 FAR915897 EQV915897 EGZ915897 DXD915897 DNH915897 DDL915897 CTP915897 CJT915897 BZX915897 BQB915897 BGF915897 AWJ915897 AMN915897 ACR915897 SV915897 IZ915897 D915897 WVL850361 WLP850361 WBT850361 VRX850361 VIB850361 UYF850361 UOJ850361 UEN850361 TUR850361 TKV850361 TAZ850361 SRD850361 SHH850361 RXL850361 RNP850361 RDT850361 QTX850361 QKB850361 QAF850361 PQJ850361 PGN850361 OWR850361 OMV850361 OCZ850361 NTD850361 NJH850361 MZL850361 MPP850361 MFT850361 LVX850361 LMB850361 LCF850361 KSJ850361 KIN850361 JYR850361 JOV850361 JEZ850361 IVD850361 ILH850361 IBL850361 HRP850361 HHT850361 GXX850361 GOB850361 GEF850361 FUJ850361 FKN850361 FAR850361 EQV850361 EGZ850361 DXD850361 DNH850361 DDL850361 CTP850361 CJT850361 BZX850361 BQB850361 BGF850361 AWJ850361 AMN850361 ACR850361 SV850361 IZ850361 D850361 WVL784825 WLP784825 WBT784825 VRX784825 VIB784825 UYF784825 UOJ784825 UEN784825 TUR784825 TKV784825 TAZ784825 SRD784825 SHH784825 RXL784825 RNP784825 RDT784825 QTX784825 QKB784825 QAF784825 PQJ784825 PGN784825 OWR784825 OMV784825 OCZ784825 NTD784825 NJH784825 MZL784825 MPP784825 MFT784825 LVX784825 LMB784825 LCF784825 KSJ784825 KIN784825 JYR784825 JOV784825 JEZ784825 IVD784825 ILH784825 IBL784825 HRP784825 HHT784825 GXX784825 GOB784825 GEF784825 FUJ784825 FKN784825 FAR784825 EQV784825 EGZ784825 DXD784825 DNH784825 DDL784825 CTP784825 CJT784825 BZX784825 BQB784825 BGF784825 AWJ784825 AMN784825 ACR784825 SV784825 IZ784825 D784825 WVL719289 WLP719289 WBT719289 VRX719289 VIB719289 UYF719289 UOJ719289 UEN719289 TUR719289 TKV719289 TAZ719289 SRD719289 SHH719289 RXL719289 RNP719289 RDT719289 QTX719289 QKB719289 QAF719289 PQJ719289 PGN719289 OWR719289 OMV719289 OCZ719289 NTD719289 NJH719289 MZL719289 MPP719289 MFT719289 LVX719289 LMB719289 LCF719289 KSJ719289 KIN719289 JYR719289 JOV719289 JEZ719289 IVD719289 ILH719289 IBL719289 HRP719289 HHT719289 GXX719289 GOB719289 GEF719289 FUJ719289 FKN719289 FAR719289 EQV719289 EGZ719289 DXD719289 DNH719289 DDL719289 CTP719289 CJT719289 BZX719289 BQB719289 BGF719289 AWJ719289 AMN719289 ACR719289 SV719289 IZ719289 D719289 WVL653753 WLP653753 WBT653753 VRX653753 VIB653753 UYF653753 UOJ653753 UEN653753 TUR653753 TKV653753 TAZ653753 SRD653753 SHH653753 RXL653753 RNP653753 RDT653753 QTX653753 QKB653753 QAF653753 PQJ653753 PGN653753 OWR653753 OMV653753 OCZ653753 NTD653753 NJH653753 MZL653753 MPP653753 MFT653753 LVX653753 LMB653753 LCF653753 KSJ653753 KIN653753 JYR653753 JOV653753 JEZ653753 IVD653753 ILH653753 IBL653753 HRP653753 HHT653753 GXX653753 GOB653753 GEF653753 FUJ653753 FKN653753 FAR653753 EQV653753 EGZ653753 DXD653753 DNH653753 DDL653753 CTP653753 CJT653753 BZX653753 BQB653753 BGF653753 AWJ653753 AMN653753 ACR653753 SV653753 IZ653753 D653753 WVL588217 WLP588217 WBT588217 VRX588217 VIB588217 UYF588217 UOJ588217 UEN588217 TUR588217 TKV588217 TAZ588217 SRD588217 SHH588217 RXL588217 RNP588217 RDT588217 QTX588217 QKB588217 QAF588217 PQJ588217 PGN588217 OWR588217 OMV588217 OCZ588217 NTD588217 NJH588217 MZL588217 MPP588217 MFT588217 LVX588217 LMB588217 LCF588217 KSJ588217 KIN588217 JYR588217 JOV588217 JEZ588217 IVD588217 ILH588217 IBL588217 HRP588217 HHT588217 GXX588217 GOB588217 GEF588217 FUJ588217 FKN588217 FAR588217 EQV588217 EGZ588217 DXD588217 DNH588217 DDL588217 CTP588217 CJT588217 BZX588217 BQB588217 BGF588217 AWJ588217 AMN588217 ACR588217 SV588217 IZ588217 D588217 WVL522681 WLP522681 WBT522681 VRX522681 VIB522681 UYF522681 UOJ522681 UEN522681 TUR522681 TKV522681 TAZ522681 SRD522681 SHH522681 RXL522681 RNP522681 RDT522681 QTX522681 QKB522681 QAF522681 PQJ522681 PGN522681 OWR522681 OMV522681 OCZ522681 NTD522681 NJH522681 MZL522681 MPP522681 MFT522681 LVX522681 LMB522681 LCF522681 KSJ522681 KIN522681 JYR522681 JOV522681 JEZ522681 IVD522681 ILH522681 IBL522681 HRP522681 HHT522681 GXX522681 GOB522681 GEF522681 FUJ522681 FKN522681 FAR522681 EQV522681 EGZ522681 DXD522681 DNH522681 DDL522681 CTP522681 CJT522681 BZX522681 BQB522681 BGF522681 AWJ522681 AMN522681 ACR522681 SV522681 IZ522681 D522681 WVL457145 WLP457145 WBT457145 VRX457145 VIB457145 UYF457145 UOJ457145 UEN457145 TUR457145 TKV457145 TAZ457145 SRD457145 SHH457145 RXL457145 RNP457145 RDT457145 QTX457145 QKB457145 QAF457145 PQJ457145 PGN457145 OWR457145 OMV457145 OCZ457145 NTD457145 NJH457145 MZL457145 MPP457145 MFT457145 LVX457145 LMB457145 LCF457145 KSJ457145 KIN457145 JYR457145 JOV457145 JEZ457145 IVD457145 ILH457145 IBL457145 HRP457145 HHT457145 GXX457145 GOB457145 GEF457145 FUJ457145 FKN457145 FAR457145 EQV457145 EGZ457145 DXD457145 DNH457145 DDL457145 CTP457145 CJT457145 BZX457145 BQB457145 BGF457145 AWJ457145 AMN457145 ACR457145 SV457145 IZ457145 D457145 WVL391609 WLP391609 WBT391609 VRX391609 VIB391609 UYF391609 UOJ391609 UEN391609 TUR391609 TKV391609 TAZ391609 SRD391609 SHH391609 RXL391609 RNP391609 RDT391609 QTX391609 QKB391609 QAF391609 PQJ391609 PGN391609 OWR391609 OMV391609 OCZ391609 NTD391609 NJH391609 MZL391609 MPP391609 MFT391609 LVX391609 LMB391609 LCF391609 KSJ391609 KIN391609 JYR391609 JOV391609 JEZ391609 IVD391609 ILH391609 IBL391609 HRP391609 HHT391609 GXX391609 GOB391609 GEF391609 FUJ391609 FKN391609 FAR391609 EQV391609 EGZ391609 DXD391609 DNH391609 DDL391609 CTP391609 CJT391609 BZX391609 BQB391609 BGF391609 AWJ391609 AMN391609 ACR391609 SV391609 IZ391609 D391609 WVL326073 WLP326073 WBT326073 VRX326073 VIB326073 UYF326073 UOJ326073 UEN326073 TUR326073 TKV326073 TAZ326073 SRD326073 SHH326073 RXL326073 RNP326073 RDT326073 QTX326073 QKB326073 QAF326073 PQJ326073 PGN326073 OWR326073 OMV326073 OCZ326073 NTD326073 NJH326073 MZL326073 MPP326073 MFT326073 LVX326073 LMB326073 LCF326073 KSJ326073 KIN326073 JYR326073 JOV326073 JEZ326073 IVD326073 ILH326073 IBL326073 HRP326073 HHT326073 GXX326073 GOB326073 GEF326073 FUJ326073 FKN326073 FAR326073 EQV326073 EGZ326073 DXD326073 DNH326073 DDL326073 CTP326073 CJT326073 BZX326073 BQB326073 BGF326073 AWJ326073 AMN326073 ACR326073 SV326073 IZ326073 D326073 WVL260537 WLP260537 WBT260537 VRX260537 VIB260537 UYF260537 UOJ260537 UEN260537 TUR260537 TKV260537 TAZ260537 SRD260537 SHH260537 RXL260537 RNP260537 RDT260537 QTX260537 QKB260537 QAF260537 PQJ260537 PGN260537 OWR260537 OMV260537 OCZ260537 NTD260537 NJH260537 MZL260537 MPP260537 MFT260537 LVX260537 LMB260537 LCF260537 KSJ260537 KIN260537 JYR260537 JOV260537 JEZ260537 IVD260537 ILH260537 IBL260537 HRP260537 HHT260537 GXX260537 GOB260537 GEF260537 FUJ260537 FKN260537 FAR260537 EQV260537 EGZ260537 DXD260537 DNH260537 DDL260537 CTP260537 CJT260537 BZX260537 BQB260537 BGF260537 AWJ260537 AMN260537 ACR260537 SV260537 IZ260537 D260537 WVL195001 WLP195001 WBT195001 VRX195001 VIB195001 UYF195001 UOJ195001 UEN195001 TUR195001 TKV195001 TAZ195001 SRD195001 SHH195001 RXL195001 RNP195001 RDT195001 QTX195001 QKB195001 QAF195001 PQJ195001 PGN195001 OWR195001 OMV195001 OCZ195001 NTD195001 NJH195001 MZL195001 MPP195001 MFT195001 LVX195001 LMB195001 LCF195001 KSJ195001 KIN195001 JYR195001 JOV195001 JEZ195001 IVD195001 ILH195001 IBL195001 HRP195001 HHT195001 GXX195001 GOB195001 GEF195001 FUJ195001 FKN195001 FAR195001 EQV195001 EGZ195001 DXD195001 DNH195001 DDL195001 CTP195001 CJT195001 BZX195001 BQB195001 BGF195001 AWJ195001 AMN195001 ACR195001 SV195001 IZ195001 D195001 WVL129465 WLP129465 WBT129465 VRX129465 VIB129465 UYF129465 UOJ129465 UEN129465 TUR129465 TKV129465 TAZ129465 SRD129465 SHH129465 RXL129465 RNP129465 RDT129465 QTX129465 QKB129465 QAF129465 PQJ129465 PGN129465 OWR129465 OMV129465 OCZ129465 NTD129465 NJH129465 MZL129465 MPP129465 MFT129465 LVX129465 LMB129465 LCF129465 KSJ129465 KIN129465 JYR129465 JOV129465 JEZ129465 IVD129465 ILH129465 IBL129465 HRP129465 HHT129465 GXX129465 GOB129465 GEF129465 FUJ129465 FKN129465 FAR129465 EQV129465 EGZ129465 DXD129465 DNH129465 DDL129465 CTP129465 CJT129465 BZX129465 BQB129465 BGF129465 AWJ129465 AMN129465 ACR129465 SV129465 IZ129465 D129465 WVL63929 WLP63929 WBT63929 VRX63929 VIB63929 UYF63929 UOJ63929 UEN63929 TUR63929 TKV63929 TAZ63929 SRD63929 SHH63929 RXL63929 RNP63929 RDT63929 QTX63929 QKB63929 QAF63929 PQJ63929 PGN63929 OWR63929 OMV63929 OCZ63929 NTD63929 NJH63929 MZL63929 MPP63929 MFT63929 LVX63929 LMB63929 LCF63929 KSJ63929 KIN63929 JYR63929 JOV63929 JEZ63929 IVD63929 ILH63929 IBL63929 HRP63929 HHT63929 GXX63929 GOB63929 GEF63929 FUJ63929 FKN63929 FAR63929 EQV63929 EGZ63929 DXD63929 DNH63929 DDL63929 CTP63929 CJT63929 BZX63929 BQB63929 BGF63929 AWJ63929 AMN63929 ACR63929 SV63929 IZ63929 D63929 D39:D40 S39:S40 WVL981417 S59:S60 D43:D46 S37 S43 S49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25"/>
  <sheetViews>
    <sheetView showGridLines="0" zoomScaleNormal="100" workbookViewId="0"/>
  </sheetViews>
  <sheetFormatPr defaultRowHeight="14.5"/>
  <cols>
    <col min="1" max="1" width="2.54296875" customWidth="1"/>
    <col min="2" max="2" width="1.54296875" customWidth="1"/>
    <col min="3" max="3" width="11.54296875" style="2" customWidth="1"/>
    <col min="4" max="4" width="12.54296875" customWidth="1"/>
    <col min="5" max="5" width="17.54296875" style="2" customWidth="1"/>
    <col min="6" max="6" width="6.54296875" style="2" customWidth="1"/>
    <col min="7" max="7" width="5.54296875" style="2" customWidth="1"/>
    <col min="8" max="8" width="8.54296875" customWidth="1"/>
    <col min="9" max="9" width="11.54296875" style="2" customWidth="1"/>
    <col min="10" max="10" width="12.7265625" customWidth="1"/>
    <col min="11" max="11" width="20.54296875" style="2" customWidth="1"/>
    <col min="12" max="12" width="1.54296875" style="1" customWidth="1"/>
    <col min="14" max="14" width="0" hidden="1" customWidth="1"/>
    <col min="18" max="18" width="19.453125" bestFit="1" customWidth="1"/>
  </cols>
  <sheetData>
    <row r="1" spans="1:21" s="2" customFormat="1" ht="18" customHeight="1">
      <c r="A1" s="92"/>
      <c r="B1" s="970"/>
      <c r="C1" s="971"/>
      <c r="D1" s="977" t="s">
        <v>623</v>
      </c>
      <c r="E1" s="978"/>
      <c r="F1" s="978"/>
      <c r="G1" s="978"/>
      <c r="H1" s="978"/>
      <c r="I1" s="978"/>
      <c r="J1" s="978"/>
      <c r="K1" s="978"/>
      <c r="L1" s="979"/>
    </row>
    <row r="2" spans="1:21" s="2" customFormat="1" ht="13" customHeight="1">
      <c r="A2" s="92"/>
      <c r="B2" s="972"/>
      <c r="C2" s="973"/>
      <c r="D2" s="980"/>
      <c r="E2" s="981"/>
      <c r="F2" s="981"/>
      <c r="G2" s="981"/>
      <c r="H2" s="981"/>
      <c r="I2" s="981"/>
      <c r="J2" s="981"/>
      <c r="K2" s="981"/>
      <c r="L2" s="982"/>
    </row>
    <row r="3" spans="1:21" s="2" customFormat="1" ht="13" customHeight="1">
      <c r="B3" s="947" t="s">
        <v>471</v>
      </c>
      <c r="C3" s="948"/>
      <c r="D3" s="601" t="str">
        <f>IF('NECB-ZEBP Checklist - First TI'!H3="","",'NECB-ZEBP Checklist - First TI'!H3)</f>
        <v/>
      </c>
      <c r="E3" s="601" t="str">
        <f>IF('NECB-ZEBP Checklist - First TI'!K3="","",'NECB-ZEBP Checklist - First TI'!K3)</f>
        <v/>
      </c>
      <c r="F3" s="974" t="str">
        <f>IF('NECB-ZEBP Checklist - First TI'!O3="","",'NECB-ZEBP Checklist - First TI'!O3)</f>
        <v/>
      </c>
      <c r="G3" s="974"/>
      <c r="H3" s="974"/>
      <c r="I3" s="974"/>
      <c r="J3" s="949" t="s">
        <v>475</v>
      </c>
      <c r="K3" s="975" t="str">
        <f>IF('NECB-ZEBP Checklist - First TI'!AE3="","",'NECB-ZEBP Checklist - First TI'!AE3)</f>
        <v/>
      </c>
      <c r="L3" s="976"/>
    </row>
    <row r="4" spans="1:21" s="2" customFormat="1" ht="13" customHeight="1">
      <c r="B4" s="947" t="s">
        <v>470</v>
      </c>
      <c r="C4" s="948"/>
      <c r="D4" s="601" t="str">
        <f>IF('NECB-ZEBP Checklist - First TI'!H4="","",'NECB-ZEBP Checklist - First TI'!H4)</f>
        <v/>
      </c>
      <c r="E4" s="601" t="str">
        <f>IF('NECB-ZEBP Checklist - First TI'!K4="","",'NECB-ZEBP Checklist - First TI'!K4)</f>
        <v/>
      </c>
      <c r="F4" s="974" t="str">
        <f>IF('NECB-ZEBP Checklist - First TI'!O4="","",'NECB-ZEBP Checklist - First TI'!O4)</f>
        <v/>
      </c>
      <c r="G4" s="974"/>
      <c r="H4" s="974"/>
      <c r="I4" s="974"/>
      <c r="J4" s="950"/>
      <c r="K4" s="975"/>
      <c r="L4" s="976"/>
    </row>
    <row r="5" spans="1:21" s="2" customFormat="1" ht="5.15" customHeight="1">
      <c r="B5" s="124"/>
      <c r="C5" s="107"/>
      <c r="D5" s="107"/>
      <c r="E5" s="107"/>
      <c r="F5" s="107"/>
      <c r="G5" s="107"/>
      <c r="H5" s="107"/>
      <c r="I5" s="107"/>
      <c r="J5" s="107"/>
      <c r="K5" s="107"/>
      <c r="L5" s="125"/>
    </row>
    <row r="6" spans="1:21" s="2" customFormat="1" ht="13" customHeight="1">
      <c r="B6" s="964" t="s">
        <v>479</v>
      </c>
      <c r="C6" s="965"/>
      <c r="D6" s="966"/>
      <c r="E6" s="966"/>
      <c r="F6" s="966"/>
      <c r="G6" s="126" t="s">
        <v>476</v>
      </c>
      <c r="H6" s="968"/>
      <c r="I6" s="919"/>
      <c r="J6" s="126" t="s">
        <v>477</v>
      </c>
      <c r="K6" s="966"/>
      <c r="L6" s="967"/>
    </row>
    <row r="7" spans="1:21" s="2" customFormat="1" ht="13" customHeight="1">
      <c r="B7" s="964" t="s">
        <v>478</v>
      </c>
      <c r="C7" s="965"/>
      <c r="D7" s="966"/>
      <c r="E7" s="966"/>
      <c r="F7" s="966"/>
      <c r="G7" s="126" t="s">
        <v>476</v>
      </c>
      <c r="H7" s="968"/>
      <c r="I7" s="919"/>
      <c r="J7" s="126" t="s">
        <v>477</v>
      </c>
      <c r="K7" s="966"/>
      <c r="L7" s="967"/>
    </row>
    <row r="8" spans="1:21" ht="5.25" customHeight="1" thickBot="1">
      <c r="B8" s="127"/>
      <c r="C8" s="128"/>
      <c r="D8" s="128"/>
      <c r="E8" s="128"/>
      <c r="F8" s="128"/>
      <c r="G8" s="128"/>
      <c r="H8" s="128"/>
      <c r="I8" s="128"/>
      <c r="J8" s="128"/>
      <c r="K8" s="128"/>
      <c r="L8" s="129"/>
    </row>
    <row r="9" spans="1:21" s="2" customFormat="1" ht="28" customHeight="1">
      <c r="B9" s="962" t="s">
        <v>474</v>
      </c>
      <c r="C9" s="931"/>
      <c r="D9" s="931"/>
      <c r="E9" s="931"/>
      <c r="F9" s="931"/>
      <c r="G9" s="931"/>
      <c r="H9" s="931"/>
      <c r="I9" s="931"/>
      <c r="J9" s="931"/>
      <c r="K9" s="931"/>
      <c r="L9" s="963"/>
    </row>
    <row r="10" spans="1:21" ht="20.149999999999999" customHeight="1">
      <c r="B10" s="969" t="s">
        <v>496</v>
      </c>
      <c r="C10" s="940"/>
      <c r="D10" s="933" t="s">
        <v>6</v>
      </c>
      <c r="E10" s="933" t="s">
        <v>495</v>
      </c>
      <c r="F10" s="938" t="s">
        <v>459</v>
      </c>
      <c r="G10" s="939"/>
      <c r="H10" s="940"/>
      <c r="I10" s="935" t="s">
        <v>506</v>
      </c>
      <c r="J10" s="936"/>
      <c r="K10" s="936"/>
      <c r="L10" s="937"/>
    </row>
    <row r="11" spans="1:21" s="2" customFormat="1" ht="28" customHeight="1">
      <c r="B11" s="961"/>
      <c r="C11" s="943"/>
      <c r="D11" s="934"/>
      <c r="E11" s="934"/>
      <c r="F11" s="941"/>
      <c r="G11" s="942"/>
      <c r="H11" s="943"/>
      <c r="I11" s="104" t="s">
        <v>465</v>
      </c>
      <c r="J11" s="104" t="s">
        <v>460</v>
      </c>
      <c r="K11" s="935" t="s">
        <v>480</v>
      </c>
      <c r="L11" s="937"/>
    </row>
    <row r="12" spans="1:21" ht="13" customHeight="1">
      <c r="B12" s="918"/>
      <c r="C12" s="919"/>
      <c r="D12" s="291"/>
      <c r="E12" s="291"/>
      <c r="F12" s="924"/>
      <c r="G12" s="925"/>
      <c r="H12" s="926"/>
      <c r="I12" s="292"/>
      <c r="J12" s="292"/>
      <c r="K12" s="922" t="str">
        <f>IF(D12="","",IF(F12="","",IF(F12="Repair","Match existing, or better",VLOOKUP(D12,$J$72:$K$78,2,FALSE))))</f>
        <v/>
      </c>
      <c r="L12" s="923"/>
      <c r="T12" s="2"/>
      <c r="U12" s="2"/>
    </row>
    <row r="13" spans="1:21" ht="13" customHeight="1">
      <c r="B13" s="918"/>
      <c r="C13" s="919"/>
      <c r="D13" s="291"/>
      <c r="E13" s="291"/>
      <c r="F13" s="924"/>
      <c r="G13" s="925"/>
      <c r="H13" s="926"/>
      <c r="I13" s="292"/>
      <c r="J13" s="292"/>
      <c r="K13" s="922" t="str">
        <f t="shared" ref="K13:K30" si="0">IF(D13="","",IF(F13="","",IF(F13="Repair","Match existing, or better",VLOOKUP(D13,$J$72:$K$78,2,FALSE))))</f>
        <v/>
      </c>
      <c r="L13" s="923"/>
      <c r="N13" s="2"/>
      <c r="T13" s="2"/>
      <c r="U13" s="2"/>
    </row>
    <row r="14" spans="1:21" ht="13" customHeight="1">
      <c r="B14" s="918"/>
      <c r="C14" s="919"/>
      <c r="D14" s="291"/>
      <c r="E14" s="291"/>
      <c r="F14" s="924"/>
      <c r="G14" s="925"/>
      <c r="H14" s="926"/>
      <c r="I14" s="292"/>
      <c r="J14" s="292"/>
      <c r="K14" s="922" t="str">
        <f t="shared" si="0"/>
        <v/>
      </c>
      <c r="L14" s="923"/>
      <c r="T14" s="2"/>
      <c r="U14" s="91"/>
    </row>
    <row r="15" spans="1:21" s="2" customFormat="1" ht="13" customHeight="1">
      <c r="B15" s="918"/>
      <c r="C15" s="919"/>
      <c r="D15" s="291"/>
      <c r="E15" s="291"/>
      <c r="F15" s="924"/>
      <c r="G15" s="925"/>
      <c r="H15" s="926"/>
      <c r="I15" s="292"/>
      <c r="J15" s="292"/>
      <c r="K15" s="922" t="str">
        <f t="shared" si="0"/>
        <v/>
      </c>
      <c r="L15" s="923"/>
      <c r="U15" s="91"/>
    </row>
    <row r="16" spans="1:21" s="2" customFormat="1" ht="13" customHeight="1">
      <c r="B16" s="918"/>
      <c r="C16" s="919"/>
      <c r="D16" s="291"/>
      <c r="E16" s="291"/>
      <c r="F16" s="924"/>
      <c r="G16" s="925"/>
      <c r="H16" s="926"/>
      <c r="I16" s="292"/>
      <c r="J16" s="292"/>
      <c r="K16" s="922" t="str">
        <f t="shared" si="0"/>
        <v/>
      </c>
      <c r="L16" s="923"/>
      <c r="U16" s="91"/>
    </row>
    <row r="17" spans="2:21" s="2" customFormat="1" ht="13" customHeight="1">
      <c r="B17" s="918"/>
      <c r="C17" s="919"/>
      <c r="D17" s="291"/>
      <c r="E17" s="291"/>
      <c r="F17" s="924"/>
      <c r="G17" s="925"/>
      <c r="H17" s="926"/>
      <c r="I17" s="292"/>
      <c r="J17" s="292"/>
      <c r="K17" s="922" t="str">
        <f t="shared" si="0"/>
        <v/>
      </c>
      <c r="L17" s="923"/>
      <c r="U17" s="91"/>
    </row>
    <row r="18" spans="2:21" s="2" customFormat="1" ht="13" customHeight="1">
      <c r="B18" s="918"/>
      <c r="C18" s="919"/>
      <c r="D18" s="291"/>
      <c r="E18" s="291"/>
      <c r="F18" s="924"/>
      <c r="G18" s="925"/>
      <c r="H18" s="926"/>
      <c r="I18" s="292"/>
      <c r="J18" s="292"/>
      <c r="K18" s="922" t="str">
        <f t="shared" si="0"/>
        <v/>
      </c>
      <c r="L18" s="923"/>
      <c r="U18" s="91"/>
    </row>
    <row r="19" spans="2:21" s="2" customFormat="1" ht="13" customHeight="1">
      <c r="B19" s="918"/>
      <c r="C19" s="919"/>
      <c r="D19" s="291"/>
      <c r="E19" s="291"/>
      <c r="F19" s="924"/>
      <c r="G19" s="925"/>
      <c r="H19" s="926"/>
      <c r="I19" s="292"/>
      <c r="J19" s="292"/>
      <c r="K19" s="922" t="str">
        <f t="shared" si="0"/>
        <v/>
      </c>
      <c r="L19" s="923"/>
      <c r="U19" s="91"/>
    </row>
    <row r="20" spans="2:21" s="2" customFormat="1" ht="13" customHeight="1">
      <c r="B20" s="293"/>
      <c r="C20" s="294"/>
      <c r="D20" s="291"/>
      <c r="E20" s="291"/>
      <c r="F20" s="924"/>
      <c r="G20" s="925"/>
      <c r="H20" s="926"/>
      <c r="I20" s="292"/>
      <c r="J20" s="292"/>
      <c r="K20" s="922" t="str">
        <f t="shared" ref="K20:K24" si="1">IF(D20="","",IF(F20="","",IF(F20="Repair","Match existing, or better",VLOOKUP(D20,$J$72:$K$78,2,FALSE))))</f>
        <v/>
      </c>
      <c r="L20" s="923"/>
      <c r="U20" s="91"/>
    </row>
    <row r="21" spans="2:21" s="2" customFormat="1" ht="13" customHeight="1">
      <c r="B21" s="293"/>
      <c r="C21" s="294"/>
      <c r="D21" s="291"/>
      <c r="E21" s="291"/>
      <c r="F21" s="924"/>
      <c r="G21" s="925"/>
      <c r="H21" s="926"/>
      <c r="I21" s="292"/>
      <c r="J21" s="292"/>
      <c r="K21" s="922" t="str">
        <f t="shared" si="1"/>
        <v/>
      </c>
      <c r="L21" s="923"/>
      <c r="U21" s="91"/>
    </row>
    <row r="22" spans="2:21" s="2" customFormat="1" ht="13" customHeight="1">
      <c r="B22" s="293"/>
      <c r="C22" s="294"/>
      <c r="D22" s="291"/>
      <c r="E22" s="291"/>
      <c r="F22" s="924"/>
      <c r="G22" s="925"/>
      <c r="H22" s="926"/>
      <c r="I22" s="292"/>
      <c r="J22" s="292"/>
      <c r="K22" s="922" t="str">
        <f t="shared" si="1"/>
        <v/>
      </c>
      <c r="L22" s="923"/>
      <c r="U22" s="91"/>
    </row>
    <row r="23" spans="2:21" s="2" customFormat="1" ht="13" customHeight="1">
      <c r="B23" s="293"/>
      <c r="C23" s="294"/>
      <c r="D23" s="291"/>
      <c r="E23" s="291"/>
      <c r="F23" s="924"/>
      <c r="G23" s="925"/>
      <c r="H23" s="926"/>
      <c r="I23" s="292"/>
      <c r="J23" s="292"/>
      <c r="K23" s="922" t="str">
        <f t="shared" si="1"/>
        <v/>
      </c>
      <c r="L23" s="923"/>
      <c r="U23" s="91"/>
    </row>
    <row r="24" spans="2:21" s="2" customFormat="1" ht="13" customHeight="1">
      <c r="B24" s="293"/>
      <c r="C24" s="294"/>
      <c r="D24" s="291"/>
      <c r="E24" s="291"/>
      <c r="F24" s="924"/>
      <c r="G24" s="925"/>
      <c r="H24" s="926"/>
      <c r="I24" s="292"/>
      <c r="J24" s="292"/>
      <c r="K24" s="922" t="str">
        <f t="shared" si="1"/>
        <v/>
      </c>
      <c r="L24" s="923"/>
      <c r="U24" s="91"/>
    </row>
    <row r="25" spans="2:21" ht="13" customHeight="1">
      <c r="B25" s="918"/>
      <c r="C25" s="919"/>
      <c r="D25" s="291"/>
      <c r="E25" s="291"/>
      <c r="F25" s="924"/>
      <c r="G25" s="925"/>
      <c r="H25" s="926"/>
      <c r="I25" s="292"/>
      <c r="J25" s="292"/>
      <c r="K25" s="922" t="str">
        <f t="shared" si="0"/>
        <v/>
      </c>
      <c r="L25" s="923"/>
      <c r="N25" s="2"/>
      <c r="T25" s="2"/>
      <c r="U25" s="2"/>
    </row>
    <row r="26" spans="2:21" ht="13" customHeight="1">
      <c r="B26" s="918"/>
      <c r="C26" s="919"/>
      <c r="D26" s="291"/>
      <c r="E26" s="291"/>
      <c r="F26" s="924"/>
      <c r="G26" s="925"/>
      <c r="H26" s="926"/>
      <c r="I26" s="292"/>
      <c r="J26" s="292"/>
      <c r="K26" s="922" t="str">
        <f t="shared" si="0"/>
        <v/>
      </c>
      <c r="L26" s="923"/>
      <c r="T26" s="2"/>
      <c r="U26" s="2"/>
    </row>
    <row r="27" spans="2:21" ht="13" customHeight="1">
      <c r="B27" s="918"/>
      <c r="C27" s="919"/>
      <c r="D27" s="291"/>
      <c r="E27" s="291"/>
      <c r="F27" s="924"/>
      <c r="G27" s="925"/>
      <c r="H27" s="926"/>
      <c r="I27" s="292"/>
      <c r="J27" s="292"/>
      <c r="K27" s="922" t="str">
        <f t="shared" si="0"/>
        <v/>
      </c>
      <c r="L27" s="923"/>
      <c r="T27" s="2"/>
      <c r="U27" s="2"/>
    </row>
    <row r="28" spans="2:21" ht="13" customHeight="1">
      <c r="B28" s="918"/>
      <c r="C28" s="919"/>
      <c r="D28" s="291"/>
      <c r="E28" s="291"/>
      <c r="F28" s="924"/>
      <c r="G28" s="925"/>
      <c r="H28" s="926"/>
      <c r="I28" s="292"/>
      <c r="J28" s="292"/>
      <c r="K28" s="922" t="str">
        <f t="shared" si="0"/>
        <v/>
      </c>
      <c r="L28" s="923"/>
      <c r="T28" s="2"/>
      <c r="U28" s="2"/>
    </row>
    <row r="29" spans="2:21" ht="13" customHeight="1">
      <c r="B29" s="918"/>
      <c r="C29" s="919"/>
      <c r="D29" s="291"/>
      <c r="E29" s="291"/>
      <c r="F29" s="924"/>
      <c r="G29" s="925"/>
      <c r="H29" s="926"/>
      <c r="I29" s="292"/>
      <c r="J29" s="292"/>
      <c r="K29" s="922" t="str">
        <f t="shared" si="0"/>
        <v/>
      </c>
      <c r="L29" s="923"/>
    </row>
    <row r="30" spans="2:21" s="2" customFormat="1" ht="13" customHeight="1">
      <c r="B30" s="918"/>
      <c r="C30" s="919"/>
      <c r="D30" s="291"/>
      <c r="E30" s="291"/>
      <c r="F30" s="924"/>
      <c r="G30" s="925"/>
      <c r="H30" s="926"/>
      <c r="I30" s="292"/>
      <c r="J30" s="292"/>
      <c r="K30" s="922" t="str">
        <f t="shared" si="0"/>
        <v/>
      </c>
      <c r="L30" s="923"/>
    </row>
    <row r="31" spans="2:21" ht="13" customHeight="1" thickBot="1">
      <c r="B31" s="953"/>
      <c r="C31" s="954"/>
      <c r="D31" s="295"/>
      <c r="E31" s="295"/>
      <c r="F31" s="989"/>
      <c r="G31" s="990"/>
      <c r="H31" s="991"/>
      <c r="I31" s="296"/>
      <c r="J31" s="296"/>
      <c r="K31" s="951" t="str">
        <f>IF(D31="","",IF(F31="","",IF(F31="Repair","Match existing, or better",VLOOKUP(D31,$J$72:$K$78,2,FALSE))))</f>
        <v/>
      </c>
      <c r="L31" s="952"/>
    </row>
    <row r="32" spans="2:21" s="2" customFormat="1" ht="28" customHeight="1">
      <c r="B32" s="930" t="s">
        <v>468</v>
      </c>
      <c r="C32" s="931"/>
      <c r="D32" s="931"/>
      <c r="E32" s="931"/>
      <c r="F32" s="931"/>
      <c r="G32" s="931"/>
      <c r="H32" s="931"/>
      <c r="I32" s="931"/>
      <c r="J32" s="931"/>
      <c r="K32" s="931"/>
      <c r="L32" s="932"/>
    </row>
    <row r="33" spans="2:20" s="2" customFormat="1" ht="13" customHeight="1">
      <c r="B33" s="105"/>
      <c r="C33" s="275" t="s">
        <v>490</v>
      </c>
      <c r="D33" s="276"/>
      <c r="E33" s="276"/>
      <c r="F33" s="276"/>
      <c r="G33" s="276"/>
      <c r="H33" s="276"/>
      <c r="I33" s="276"/>
      <c r="J33" s="276"/>
      <c r="K33" s="277"/>
      <c r="L33" s="106"/>
    </row>
    <row r="34" spans="2:20" s="2" customFormat="1" ht="13" customHeight="1">
      <c r="B34" s="105"/>
      <c r="C34" s="275" t="s">
        <v>491</v>
      </c>
      <c r="D34" s="278"/>
      <c r="E34" s="278"/>
      <c r="F34" s="120"/>
      <c r="G34" s="278"/>
      <c r="H34" s="278"/>
      <c r="I34" s="278"/>
      <c r="J34" s="278"/>
      <c r="K34" s="279"/>
      <c r="L34" s="106"/>
    </row>
    <row r="35" spans="2:20" s="2" customFormat="1" ht="13" customHeight="1">
      <c r="B35" s="105"/>
      <c r="C35" s="275" t="str">
        <f>IF(F34="Yes","   ii) Existing window-to-wall ratio (%):","   ii) N/A")</f>
        <v xml:space="preserve">   ii) N/A</v>
      </c>
      <c r="D35" s="278"/>
      <c r="E35" s="278"/>
      <c r="F35" s="121"/>
      <c r="G35" s="278"/>
      <c r="H35" s="278"/>
      <c r="I35" s="278"/>
      <c r="J35" s="278"/>
      <c r="K35" s="279"/>
      <c r="L35" s="106"/>
    </row>
    <row r="36" spans="2:20" s="2" customFormat="1" ht="13" customHeight="1">
      <c r="B36" s="105"/>
      <c r="C36" s="275" t="str">
        <f>IF(F34="Yes","   iii) Window-to-wall ratio is changing?","  iii) N/A")</f>
        <v xml:space="preserve">  iii) N/A</v>
      </c>
      <c r="D36" s="278"/>
      <c r="E36" s="278"/>
      <c r="F36" s="120"/>
      <c r="G36" s="201"/>
      <c r="H36" s="191" t="str">
        <f>IF(F36="Yes","From (%):","")</f>
        <v/>
      </c>
      <c r="I36" s="280"/>
      <c r="J36" s="191" t="str">
        <f>IF(F36="Yes","To (%):","")</f>
        <v/>
      </c>
      <c r="K36" s="281"/>
      <c r="L36" s="106"/>
    </row>
    <row r="37" spans="2:20" s="2" customFormat="1" ht="13" customHeight="1">
      <c r="B37" s="105"/>
      <c r="C37" s="983" t="str">
        <f>IF(F34="Yes","   iv) Alteration exceeds 25% of building's glazing area?","  iv) N/A")</f>
        <v xml:space="preserve">  iv) N/A</v>
      </c>
      <c r="D37" s="984"/>
      <c r="E37" s="985"/>
      <c r="F37" s="120"/>
      <c r="G37" s="992" t="str">
        <f>IF(F34="Yes",IF(F37="Yes","  New (added/replaced) glazing assemblies to meet U-value requirements of NECB 2020 Article 3.2.2.3 and Table 3.2.2.3., as applicable.","  Repaired or replaced glazing assemblies may match existing, or better."),"")</f>
        <v/>
      </c>
      <c r="H37" s="992"/>
      <c r="I37" s="992"/>
      <c r="J37" s="992"/>
      <c r="K37" s="993"/>
      <c r="L37" s="106"/>
    </row>
    <row r="38" spans="2:20" s="2" customFormat="1" ht="13" customHeight="1">
      <c r="B38" s="105"/>
      <c r="C38" s="275"/>
      <c r="D38" s="278"/>
      <c r="E38" s="278"/>
      <c r="F38" s="278"/>
      <c r="G38" s="992"/>
      <c r="H38" s="992"/>
      <c r="I38" s="992"/>
      <c r="J38" s="992"/>
      <c r="K38" s="993"/>
      <c r="L38" s="106"/>
    </row>
    <row r="39" spans="2:20" s="2" customFormat="1" ht="13" customHeight="1">
      <c r="B39" s="105"/>
      <c r="C39" s="275" t="s">
        <v>467</v>
      </c>
      <c r="D39" s="278"/>
      <c r="E39" s="282"/>
      <c r="F39" s="278"/>
      <c r="G39" s="278"/>
      <c r="H39" s="283"/>
      <c r="I39" s="283"/>
      <c r="J39" s="283"/>
      <c r="K39" s="279"/>
      <c r="L39" s="106"/>
    </row>
    <row r="40" spans="2:20" s="2" customFormat="1" ht="13" customHeight="1">
      <c r="B40" s="105"/>
      <c r="C40" s="275" t="s">
        <v>489</v>
      </c>
      <c r="D40" s="278"/>
      <c r="E40" s="278"/>
      <c r="F40" s="120"/>
      <c r="G40" s="992" t="str">
        <f>IF(F40="Yes","New (added/replaced) skylights to meet U-value requirements of NECB 2020, Table 3.2.2.3..","")</f>
        <v/>
      </c>
      <c r="H40" s="992"/>
      <c r="I40" s="992"/>
      <c r="J40" s="992"/>
      <c r="K40" s="993"/>
      <c r="L40" s="106"/>
    </row>
    <row r="41" spans="2:20" s="2" customFormat="1" ht="13" customHeight="1">
      <c r="B41" s="105"/>
      <c r="C41" s="986" t="str">
        <f>IF(F40="Yes","   ii) Total (final) skylight-to-roof ratio (%):","  ii) N/A")</f>
        <v xml:space="preserve">  ii) N/A</v>
      </c>
      <c r="D41" s="987"/>
      <c r="E41" s="988"/>
      <c r="F41" s="121"/>
      <c r="G41" s="992"/>
      <c r="H41" s="992"/>
      <c r="I41" s="992"/>
      <c r="J41" s="992"/>
      <c r="K41" s="993"/>
      <c r="L41" s="106"/>
    </row>
    <row r="42" spans="2:20" s="2" customFormat="1" ht="5.15" customHeight="1">
      <c r="B42" s="108"/>
      <c r="C42" s="284"/>
      <c r="D42" s="285"/>
      <c r="E42" s="285"/>
      <c r="F42" s="285"/>
      <c r="G42" s="285"/>
      <c r="H42" s="285"/>
      <c r="I42" s="285"/>
      <c r="J42" s="285"/>
      <c r="K42" s="286"/>
      <c r="L42" s="106"/>
    </row>
    <row r="43" spans="2:20" s="2" customFormat="1" ht="20.149999999999999" customHeight="1">
      <c r="B43" s="960" t="s">
        <v>0</v>
      </c>
      <c r="C43" s="940"/>
      <c r="D43" s="933" t="s">
        <v>6</v>
      </c>
      <c r="E43" s="933" t="s">
        <v>495</v>
      </c>
      <c r="F43" s="938" t="s">
        <v>459</v>
      </c>
      <c r="G43" s="939"/>
      <c r="H43" s="940"/>
      <c r="I43" s="935" t="s">
        <v>481</v>
      </c>
      <c r="J43" s="936"/>
      <c r="K43" s="936"/>
      <c r="L43" s="937"/>
    </row>
    <row r="44" spans="2:20" s="1" customFormat="1" ht="28" customHeight="1">
      <c r="B44" s="961"/>
      <c r="C44" s="943"/>
      <c r="D44" s="934"/>
      <c r="E44" s="934"/>
      <c r="F44" s="941"/>
      <c r="G44" s="942"/>
      <c r="H44" s="943"/>
      <c r="I44" s="104" t="s">
        <v>465</v>
      </c>
      <c r="J44" s="104" t="s">
        <v>460</v>
      </c>
      <c r="K44" s="935" t="s">
        <v>488</v>
      </c>
      <c r="L44" s="937"/>
      <c r="N44" s="116"/>
    </row>
    <row r="45" spans="2:20" s="1" customFormat="1" ht="13" customHeight="1">
      <c r="B45" s="918"/>
      <c r="C45" s="919"/>
      <c r="D45" s="291"/>
      <c r="E45" s="291"/>
      <c r="F45" s="927"/>
      <c r="G45" s="928"/>
      <c r="H45" s="929"/>
      <c r="I45" s="292"/>
      <c r="J45" s="292"/>
      <c r="K45" s="920" t="str">
        <f>IF(D45="","",IF(F45="","",VLOOKUP(N45,I$90:K$98,3,FALSE)))</f>
        <v/>
      </c>
      <c r="L45" s="921"/>
      <c r="N45" s="114" t="str">
        <f>D45&amp;"-"&amp;F45</f>
        <v>-</v>
      </c>
      <c r="O45" s="93"/>
      <c r="P45" s="93"/>
      <c r="Q45" s="93"/>
      <c r="R45" s="93"/>
      <c r="S45" s="93"/>
      <c r="T45" s="93"/>
    </row>
    <row r="46" spans="2:20" s="1" customFormat="1" ht="13" customHeight="1">
      <c r="B46" s="918"/>
      <c r="C46" s="919"/>
      <c r="D46" s="291"/>
      <c r="E46" s="291"/>
      <c r="F46" s="927"/>
      <c r="G46" s="928"/>
      <c r="H46" s="929"/>
      <c r="I46" s="292"/>
      <c r="J46" s="292"/>
      <c r="K46" s="920" t="str">
        <f t="shared" ref="K46:K59" si="2">IF(D46="","",IF(F46="","",VLOOKUP(N46,I$90:K$98,3,FALSE)))</f>
        <v/>
      </c>
      <c r="L46" s="921"/>
      <c r="N46" s="114" t="str">
        <f t="shared" ref="N46:N59" si="3">D46&amp;"-"&amp;F46</f>
        <v>-</v>
      </c>
      <c r="O46" s="93"/>
      <c r="P46" s="93"/>
      <c r="Q46" s="93"/>
      <c r="R46" s="93"/>
      <c r="S46" s="93"/>
      <c r="T46" s="93"/>
    </row>
    <row r="47" spans="2:20" s="2" customFormat="1" ht="13" customHeight="1">
      <c r="B47" s="918"/>
      <c r="C47" s="919"/>
      <c r="D47" s="291"/>
      <c r="E47" s="291"/>
      <c r="F47" s="927"/>
      <c r="G47" s="928"/>
      <c r="H47" s="929"/>
      <c r="I47" s="292"/>
      <c r="J47" s="292"/>
      <c r="K47" s="920" t="str">
        <f t="shared" si="2"/>
        <v/>
      </c>
      <c r="L47" s="921"/>
      <c r="N47" s="114" t="str">
        <f t="shared" si="3"/>
        <v>-</v>
      </c>
      <c r="O47" s="93"/>
      <c r="P47" s="93"/>
      <c r="Q47" s="93"/>
      <c r="R47" s="93"/>
      <c r="S47" s="93"/>
      <c r="T47" s="93"/>
    </row>
    <row r="48" spans="2:20" s="2" customFormat="1" ht="13" customHeight="1">
      <c r="B48" s="918"/>
      <c r="C48" s="919"/>
      <c r="D48" s="291"/>
      <c r="E48" s="291"/>
      <c r="F48" s="927"/>
      <c r="G48" s="928"/>
      <c r="H48" s="929"/>
      <c r="I48" s="292"/>
      <c r="J48" s="292"/>
      <c r="K48" s="920" t="str">
        <f t="shared" si="2"/>
        <v/>
      </c>
      <c r="L48" s="921"/>
      <c r="N48" s="114" t="str">
        <f t="shared" si="3"/>
        <v>-</v>
      </c>
      <c r="O48" s="93"/>
      <c r="P48" s="93"/>
      <c r="Q48" s="93"/>
      <c r="R48" s="93"/>
      <c r="S48" s="93"/>
      <c r="T48" s="93"/>
    </row>
    <row r="49" spans="2:20" s="2" customFormat="1" ht="13" customHeight="1">
      <c r="B49" s="918"/>
      <c r="C49" s="919"/>
      <c r="D49" s="291"/>
      <c r="E49" s="291"/>
      <c r="F49" s="927"/>
      <c r="G49" s="928"/>
      <c r="H49" s="929"/>
      <c r="I49" s="292"/>
      <c r="J49" s="292"/>
      <c r="K49" s="920" t="str">
        <f t="shared" si="2"/>
        <v/>
      </c>
      <c r="L49" s="921"/>
      <c r="N49" s="114" t="str">
        <f t="shared" si="3"/>
        <v>-</v>
      </c>
      <c r="O49" s="93"/>
      <c r="P49" s="93"/>
      <c r="Q49" s="93"/>
      <c r="R49" s="93"/>
      <c r="S49" s="93"/>
      <c r="T49" s="93"/>
    </row>
    <row r="50" spans="2:20" s="2" customFormat="1" ht="13" customHeight="1">
      <c r="B50" s="918"/>
      <c r="C50" s="919"/>
      <c r="D50" s="291"/>
      <c r="E50" s="291"/>
      <c r="F50" s="927"/>
      <c r="G50" s="928"/>
      <c r="H50" s="929"/>
      <c r="I50" s="292"/>
      <c r="J50" s="292"/>
      <c r="K50" s="920" t="str">
        <f t="shared" si="2"/>
        <v/>
      </c>
      <c r="L50" s="921"/>
      <c r="N50" s="114" t="str">
        <f t="shared" si="3"/>
        <v>-</v>
      </c>
      <c r="O50" s="93"/>
      <c r="P50" s="93"/>
      <c r="Q50" s="93"/>
      <c r="R50" s="93"/>
      <c r="S50" s="93"/>
      <c r="T50" s="93"/>
    </row>
    <row r="51" spans="2:20" s="2" customFormat="1" ht="13" customHeight="1">
      <c r="B51" s="918"/>
      <c r="C51" s="919"/>
      <c r="D51" s="291"/>
      <c r="E51" s="291"/>
      <c r="F51" s="927"/>
      <c r="G51" s="928"/>
      <c r="H51" s="929"/>
      <c r="I51" s="292"/>
      <c r="J51" s="292"/>
      <c r="K51" s="920" t="str">
        <f t="shared" si="2"/>
        <v/>
      </c>
      <c r="L51" s="921"/>
      <c r="N51" s="114" t="str">
        <f t="shared" si="3"/>
        <v>-</v>
      </c>
      <c r="O51" s="93"/>
      <c r="P51" s="93"/>
      <c r="Q51" s="93"/>
      <c r="R51" s="93"/>
      <c r="S51" s="93"/>
      <c r="T51" s="93"/>
    </row>
    <row r="52" spans="2:20" s="1" customFormat="1" ht="13" customHeight="1">
      <c r="B52" s="918"/>
      <c r="C52" s="919"/>
      <c r="D52" s="291"/>
      <c r="E52" s="291"/>
      <c r="F52" s="927"/>
      <c r="G52" s="928"/>
      <c r="H52" s="929"/>
      <c r="I52" s="292"/>
      <c r="J52" s="292"/>
      <c r="K52" s="920" t="str">
        <f t="shared" si="2"/>
        <v/>
      </c>
      <c r="L52" s="921"/>
      <c r="N52" s="114" t="str">
        <f t="shared" si="3"/>
        <v>-</v>
      </c>
      <c r="O52" s="93"/>
      <c r="P52" s="93"/>
      <c r="Q52" s="93"/>
      <c r="R52" s="93"/>
      <c r="S52" s="93"/>
      <c r="T52" s="93"/>
    </row>
    <row r="53" spans="2:20" s="1" customFormat="1" ht="13" customHeight="1">
      <c r="B53" s="918"/>
      <c r="C53" s="919"/>
      <c r="D53" s="291"/>
      <c r="E53" s="291"/>
      <c r="F53" s="927"/>
      <c r="G53" s="928"/>
      <c r="H53" s="929"/>
      <c r="I53" s="292"/>
      <c r="J53" s="292"/>
      <c r="K53" s="920" t="str">
        <f t="shared" si="2"/>
        <v/>
      </c>
      <c r="L53" s="921"/>
      <c r="N53" s="114" t="str">
        <f t="shared" si="3"/>
        <v>-</v>
      </c>
      <c r="O53" s="93"/>
      <c r="P53" s="93"/>
      <c r="Q53" s="93"/>
      <c r="R53" s="93"/>
      <c r="S53" s="93"/>
      <c r="T53" s="93"/>
    </row>
    <row r="54" spans="2:20" s="1" customFormat="1" ht="13" customHeight="1">
      <c r="B54" s="918"/>
      <c r="C54" s="919"/>
      <c r="D54" s="291"/>
      <c r="E54" s="291"/>
      <c r="F54" s="927"/>
      <c r="G54" s="928"/>
      <c r="H54" s="929"/>
      <c r="I54" s="292"/>
      <c r="J54" s="292"/>
      <c r="K54" s="920" t="str">
        <f t="shared" si="2"/>
        <v/>
      </c>
      <c r="L54" s="921"/>
      <c r="N54" s="114" t="str">
        <f t="shared" si="3"/>
        <v>-</v>
      </c>
      <c r="O54" s="93"/>
      <c r="P54" s="93"/>
      <c r="Q54" s="93"/>
      <c r="R54" s="93"/>
      <c r="S54" s="93"/>
      <c r="T54" s="93"/>
    </row>
    <row r="55" spans="2:20" s="1" customFormat="1" ht="13" customHeight="1">
      <c r="B55" s="918"/>
      <c r="C55" s="919"/>
      <c r="D55" s="291"/>
      <c r="E55" s="291"/>
      <c r="F55" s="927"/>
      <c r="G55" s="928"/>
      <c r="H55" s="929"/>
      <c r="I55" s="292"/>
      <c r="J55" s="292"/>
      <c r="K55" s="920" t="str">
        <f t="shared" si="2"/>
        <v/>
      </c>
      <c r="L55" s="921"/>
      <c r="N55" s="114" t="str">
        <f t="shared" si="3"/>
        <v>-</v>
      </c>
      <c r="O55" s="93"/>
      <c r="P55" s="93"/>
      <c r="Q55" s="93"/>
      <c r="R55" s="93"/>
      <c r="S55" s="93"/>
      <c r="T55" s="93"/>
    </row>
    <row r="56" spans="2:20" ht="13" customHeight="1">
      <c r="B56" s="918"/>
      <c r="C56" s="919"/>
      <c r="D56" s="291"/>
      <c r="E56" s="291"/>
      <c r="F56" s="927"/>
      <c r="G56" s="928"/>
      <c r="H56" s="929"/>
      <c r="I56" s="292"/>
      <c r="J56" s="292"/>
      <c r="K56" s="920" t="str">
        <f t="shared" si="2"/>
        <v/>
      </c>
      <c r="L56" s="921"/>
      <c r="N56" s="114" t="str">
        <f t="shared" si="3"/>
        <v>-</v>
      </c>
      <c r="O56" s="93"/>
      <c r="P56" s="93"/>
      <c r="Q56" s="93"/>
      <c r="R56" s="93"/>
      <c r="S56" s="93"/>
      <c r="T56" s="93"/>
    </row>
    <row r="57" spans="2:20" s="2" customFormat="1" ht="13" customHeight="1">
      <c r="B57" s="918"/>
      <c r="C57" s="919"/>
      <c r="D57" s="291"/>
      <c r="E57" s="291"/>
      <c r="F57" s="927"/>
      <c r="G57" s="928"/>
      <c r="H57" s="929"/>
      <c r="I57" s="292"/>
      <c r="J57" s="292"/>
      <c r="K57" s="920" t="str">
        <f t="shared" si="2"/>
        <v/>
      </c>
      <c r="L57" s="921"/>
      <c r="N57" s="114" t="str">
        <f t="shared" si="3"/>
        <v>-</v>
      </c>
      <c r="O57" s="93"/>
      <c r="P57" s="93"/>
      <c r="Q57" s="93"/>
      <c r="R57" s="93"/>
      <c r="S57" s="93"/>
      <c r="T57" s="93"/>
    </row>
    <row r="58" spans="2:20" ht="13" customHeight="1">
      <c r="B58" s="918"/>
      <c r="C58" s="919"/>
      <c r="D58" s="291"/>
      <c r="E58" s="291"/>
      <c r="F58" s="927"/>
      <c r="G58" s="928"/>
      <c r="H58" s="929"/>
      <c r="I58" s="292"/>
      <c r="J58" s="292"/>
      <c r="K58" s="920" t="str">
        <f t="shared" si="2"/>
        <v/>
      </c>
      <c r="L58" s="921"/>
      <c r="N58" s="114" t="str">
        <f t="shared" si="3"/>
        <v>-</v>
      </c>
      <c r="O58" s="93"/>
      <c r="P58" s="93"/>
      <c r="Q58" s="93"/>
      <c r="R58" s="93"/>
      <c r="S58" s="93"/>
      <c r="T58" s="93"/>
    </row>
    <row r="59" spans="2:20" ht="13" customHeight="1" thickBot="1">
      <c r="B59" s="953"/>
      <c r="C59" s="954"/>
      <c r="D59" s="295"/>
      <c r="E59" s="295"/>
      <c r="F59" s="957"/>
      <c r="G59" s="958"/>
      <c r="H59" s="959"/>
      <c r="I59" s="296"/>
      <c r="J59" s="296"/>
      <c r="K59" s="955" t="str">
        <f t="shared" si="2"/>
        <v/>
      </c>
      <c r="L59" s="956"/>
      <c r="N59" s="114" t="str">
        <f t="shared" si="3"/>
        <v>-</v>
      </c>
      <c r="O59" s="93"/>
      <c r="P59" s="93"/>
      <c r="Q59" s="93"/>
      <c r="R59" s="93"/>
      <c r="S59" s="93"/>
      <c r="T59" s="93"/>
    </row>
    <row r="60" spans="2:20">
      <c r="B60" s="109"/>
      <c r="C60" s="109" t="s">
        <v>237</v>
      </c>
      <c r="D60" s="109"/>
      <c r="E60" s="109"/>
      <c r="F60" s="109"/>
      <c r="G60" s="109"/>
      <c r="H60" s="109"/>
      <c r="I60" s="109"/>
      <c r="J60" s="110"/>
      <c r="K60" s="110" t="s">
        <v>687</v>
      </c>
      <c r="L60" s="109"/>
      <c r="N60" s="116"/>
    </row>
    <row r="61" spans="2:20" s="1" customFormat="1">
      <c r="B61" s="111"/>
      <c r="C61" s="111"/>
      <c r="D61" s="111"/>
      <c r="E61" s="111"/>
      <c r="F61" s="111"/>
      <c r="G61" s="111"/>
      <c r="H61" s="112"/>
      <c r="I61" s="112"/>
      <c r="J61" s="111"/>
      <c r="K61" s="110"/>
      <c r="L61" s="111"/>
    </row>
    <row r="62" spans="2:20">
      <c r="B62" s="111"/>
      <c r="C62" s="111"/>
      <c r="D62" s="111"/>
      <c r="E62" s="111"/>
      <c r="F62" s="111"/>
      <c r="G62" s="111"/>
      <c r="H62" s="112"/>
      <c r="I62" s="112"/>
      <c r="J62" s="111"/>
      <c r="K62" s="111"/>
      <c r="L62" s="111"/>
    </row>
    <row r="63" spans="2:20" s="2" customFormat="1" ht="14.5" customHeight="1">
      <c r="B63" s="111"/>
      <c r="C63" s="111"/>
      <c r="D63" s="111"/>
      <c r="E63" s="111"/>
      <c r="F63" s="111"/>
      <c r="G63" s="111"/>
      <c r="H63" s="112"/>
      <c r="I63" s="112"/>
      <c r="J63" s="111"/>
      <c r="K63" s="111"/>
      <c r="L63" s="111"/>
    </row>
    <row r="64" spans="2:20" s="2" customFormat="1">
      <c r="B64" s="111"/>
      <c r="C64" s="111"/>
      <c r="D64" s="111"/>
      <c r="E64" s="111"/>
      <c r="F64" s="111"/>
      <c r="G64" s="111"/>
      <c r="H64" s="112"/>
      <c r="I64" s="112"/>
      <c r="J64" s="111"/>
      <c r="K64" s="111"/>
      <c r="L64" s="111"/>
    </row>
    <row r="65" spans="2:22" s="2" customFormat="1">
      <c r="B65" s="111"/>
      <c r="C65" s="111"/>
      <c r="D65" s="111"/>
      <c r="E65" s="111"/>
      <c r="F65" s="111"/>
      <c r="G65" s="111"/>
      <c r="H65" s="112"/>
      <c r="I65" s="112"/>
      <c r="J65" s="111"/>
      <c r="K65" s="111"/>
      <c r="L65" s="111"/>
    </row>
    <row r="66" spans="2:22" s="2" customFormat="1" ht="15" hidden="1" thickBot="1">
      <c r="B66" s="111"/>
      <c r="C66" s="111"/>
      <c r="D66" s="111"/>
      <c r="E66" s="111"/>
      <c r="F66" s="111"/>
      <c r="G66" s="111"/>
      <c r="H66" s="112"/>
      <c r="I66" s="112"/>
      <c r="J66" s="111"/>
      <c r="K66" s="111"/>
      <c r="L66" s="111"/>
    </row>
    <row r="67" spans="2:22" s="2" customFormat="1" ht="15" hidden="1" thickBot="1">
      <c r="B67" s="915" t="s">
        <v>603</v>
      </c>
      <c r="C67" s="916"/>
      <c r="D67" s="916"/>
      <c r="E67" s="916"/>
      <c r="F67" s="916"/>
      <c r="G67" s="916"/>
      <c r="H67" s="916"/>
      <c r="I67" s="916"/>
      <c r="J67" s="916"/>
      <c r="K67" s="916"/>
      <c r="L67" s="916"/>
      <c r="M67" s="916"/>
      <c r="N67" s="916"/>
      <c r="O67" s="916"/>
      <c r="P67" s="917"/>
      <c r="Q67" s="116"/>
      <c r="R67" s="116"/>
      <c r="S67" s="116"/>
    </row>
    <row r="68" spans="2:22" s="2" customFormat="1" hidden="1">
      <c r="B68" s="111"/>
      <c r="C68" s="111"/>
      <c r="D68" s="111"/>
      <c r="E68" s="111"/>
      <c r="F68" s="111"/>
      <c r="G68" s="111"/>
      <c r="H68" s="112"/>
      <c r="I68" s="112"/>
      <c r="J68" s="111"/>
      <c r="K68" s="111"/>
      <c r="L68" s="111"/>
      <c r="M68" s="116"/>
      <c r="N68" s="116"/>
      <c r="O68" s="116"/>
      <c r="P68" s="116"/>
      <c r="Q68" s="116"/>
      <c r="R68" s="116"/>
      <c r="S68" s="116"/>
    </row>
    <row r="69" spans="2:22" s="2" customFormat="1" hidden="1">
      <c r="B69" s="111"/>
      <c r="C69" s="111"/>
      <c r="D69" s="111"/>
      <c r="E69" s="111"/>
      <c r="F69" s="111"/>
      <c r="G69" s="111"/>
      <c r="H69" s="112"/>
      <c r="I69" s="112"/>
      <c r="J69" s="111"/>
      <c r="K69" s="111"/>
      <c r="L69" s="111"/>
      <c r="M69" s="116"/>
      <c r="N69" s="116"/>
      <c r="O69" s="116"/>
      <c r="P69" s="116"/>
      <c r="Q69" s="116"/>
      <c r="R69" s="116"/>
      <c r="S69" s="116"/>
    </row>
    <row r="70" spans="2:22" hidden="1">
      <c r="B70" s="111"/>
      <c r="C70" s="111"/>
      <c r="D70" s="113" t="s">
        <v>466</v>
      </c>
      <c r="E70" s="111"/>
      <c r="F70" s="946" t="s">
        <v>461</v>
      </c>
      <c r="G70" s="946"/>
      <c r="H70" s="116"/>
      <c r="I70" s="116"/>
      <c r="J70" s="944" t="s">
        <v>469</v>
      </c>
      <c r="K70" s="945"/>
      <c r="L70" s="112"/>
      <c r="M70" s="116"/>
      <c r="N70" s="116"/>
      <c r="O70" s="116"/>
      <c r="P70" s="116"/>
      <c r="Q70" s="116"/>
      <c r="R70" s="116"/>
      <c r="S70" s="116"/>
      <c r="T70" s="2"/>
    </row>
    <row r="71" spans="2:22" hidden="1">
      <c r="B71" s="111"/>
      <c r="C71" s="111"/>
      <c r="D71" s="112"/>
      <c r="E71" s="111"/>
      <c r="F71" s="112"/>
      <c r="G71" s="112"/>
      <c r="H71" s="116"/>
      <c r="I71" s="112"/>
      <c r="J71" s="112"/>
      <c r="K71" s="112"/>
      <c r="L71" s="112"/>
      <c r="M71" s="116"/>
      <c r="N71" s="116"/>
      <c r="O71" s="116"/>
      <c r="P71" s="116"/>
      <c r="Q71" s="116"/>
      <c r="R71" s="116"/>
      <c r="S71" s="116"/>
      <c r="T71" s="2"/>
    </row>
    <row r="72" spans="2:22" hidden="1">
      <c r="B72" s="111"/>
      <c r="C72" s="111"/>
      <c r="D72" s="114" t="s">
        <v>180</v>
      </c>
      <c r="E72" s="112"/>
      <c r="F72" s="114" t="s">
        <v>251</v>
      </c>
      <c r="G72" s="114"/>
      <c r="H72" s="116"/>
      <c r="I72" s="116"/>
      <c r="J72" s="114" t="s">
        <v>1</v>
      </c>
      <c r="K72" s="115" t="s">
        <v>688</v>
      </c>
      <c r="L72" s="112"/>
      <c r="M72" s="116"/>
      <c r="N72" s="116"/>
      <c r="O72" s="116"/>
      <c r="P72" s="116"/>
      <c r="Q72" s="116"/>
      <c r="R72" s="116"/>
      <c r="S72" s="116"/>
      <c r="T72" s="2"/>
    </row>
    <row r="73" spans="2:22" hidden="1">
      <c r="B73" s="111"/>
      <c r="C73" s="111"/>
      <c r="D73" s="114" t="s">
        <v>183</v>
      </c>
      <c r="E73" s="112"/>
      <c r="F73" s="114" t="s">
        <v>486</v>
      </c>
      <c r="G73" s="114"/>
      <c r="H73" s="116"/>
      <c r="I73" s="116"/>
      <c r="J73" s="114" t="s">
        <v>2</v>
      </c>
      <c r="K73" s="115" t="s">
        <v>689</v>
      </c>
      <c r="L73" s="112"/>
      <c r="M73" s="116"/>
      <c r="N73" s="116"/>
      <c r="O73" s="116"/>
      <c r="P73" s="116"/>
      <c r="Q73" s="116"/>
      <c r="R73" s="116"/>
      <c r="S73" s="116"/>
      <c r="T73" s="2"/>
    </row>
    <row r="74" spans="2:22" hidden="1">
      <c r="B74" s="111"/>
      <c r="C74" s="111"/>
      <c r="D74" s="111"/>
      <c r="E74" s="112"/>
      <c r="F74" s="114" t="s">
        <v>487</v>
      </c>
      <c r="G74" s="114"/>
      <c r="H74" s="114"/>
      <c r="I74" s="116"/>
      <c r="J74" s="114" t="s">
        <v>3</v>
      </c>
      <c r="K74" s="115" t="s">
        <v>690</v>
      </c>
      <c r="L74" s="112"/>
      <c r="M74" s="116"/>
      <c r="N74" s="114"/>
      <c r="O74" s="116"/>
      <c r="P74" s="116"/>
      <c r="Q74" s="116"/>
      <c r="R74" s="116"/>
      <c r="S74" s="116"/>
      <c r="T74" s="2"/>
    </row>
    <row r="75" spans="2:22" hidden="1">
      <c r="B75" s="111"/>
      <c r="C75" s="111"/>
      <c r="D75" s="111"/>
      <c r="E75" s="112"/>
      <c r="F75" s="114"/>
      <c r="G75" s="114"/>
      <c r="H75" s="114"/>
      <c r="I75" s="116"/>
      <c r="J75" s="114" t="s">
        <v>473</v>
      </c>
      <c r="K75" s="115" t="s">
        <v>499</v>
      </c>
      <c r="L75" s="112"/>
      <c r="M75" s="116"/>
      <c r="N75" s="114"/>
      <c r="O75" s="116"/>
      <c r="P75" s="116"/>
      <c r="Q75" s="116"/>
      <c r="R75" s="116"/>
      <c r="S75" s="116"/>
      <c r="T75" s="2"/>
      <c r="U75" s="2"/>
      <c r="V75" s="2"/>
    </row>
    <row r="76" spans="2:22" hidden="1">
      <c r="B76" s="111"/>
      <c r="C76" s="111"/>
      <c r="D76" s="111"/>
      <c r="E76" s="112"/>
      <c r="F76" s="114"/>
      <c r="G76" s="114"/>
      <c r="H76" s="114"/>
      <c r="I76" s="116"/>
      <c r="J76" s="114" t="s">
        <v>472</v>
      </c>
      <c r="K76" s="115" t="s">
        <v>499</v>
      </c>
      <c r="L76" s="112"/>
      <c r="M76" s="116"/>
      <c r="N76" s="116"/>
      <c r="O76" s="116"/>
      <c r="P76" s="116"/>
      <c r="Q76" s="116"/>
      <c r="R76" s="116"/>
      <c r="S76" s="116"/>
      <c r="T76" s="2"/>
    </row>
    <row r="77" spans="2:22" hidden="1">
      <c r="B77" s="111"/>
      <c r="C77" s="111"/>
      <c r="D77" s="111"/>
      <c r="E77" s="112"/>
      <c r="F77" s="114"/>
      <c r="G77" s="114"/>
      <c r="H77" s="114"/>
      <c r="I77" s="116"/>
      <c r="J77" s="114" t="s">
        <v>462</v>
      </c>
      <c r="K77" s="115" t="s">
        <v>498</v>
      </c>
      <c r="L77" s="112"/>
      <c r="M77" s="116"/>
      <c r="N77" s="116"/>
      <c r="O77" s="116"/>
      <c r="P77" s="116"/>
      <c r="Q77" s="116"/>
      <c r="R77" s="116"/>
      <c r="S77" s="116"/>
      <c r="T77" s="2"/>
    </row>
    <row r="78" spans="2:22" hidden="1">
      <c r="B78" s="111"/>
      <c r="C78" s="111"/>
      <c r="D78" s="111"/>
      <c r="E78" s="111"/>
      <c r="F78" s="116"/>
      <c r="G78" s="114"/>
      <c r="H78" s="114"/>
      <c r="I78" s="116"/>
      <c r="J78" s="114" t="s">
        <v>463</v>
      </c>
      <c r="K78" s="115" t="s">
        <v>691</v>
      </c>
      <c r="L78" s="111"/>
      <c r="M78" s="116"/>
      <c r="N78" s="116"/>
      <c r="O78" s="116"/>
      <c r="P78" s="116"/>
      <c r="Q78" s="116"/>
      <c r="R78" s="116"/>
      <c r="S78" s="116"/>
      <c r="T78" s="2"/>
    </row>
    <row r="79" spans="2:22" hidden="1">
      <c r="B79" s="111"/>
      <c r="C79" s="111"/>
      <c r="D79" s="111"/>
      <c r="E79" s="116"/>
      <c r="F79" s="114"/>
      <c r="G79" s="114"/>
      <c r="H79" s="114"/>
      <c r="I79" s="116"/>
      <c r="J79" s="114"/>
      <c r="K79" s="117"/>
      <c r="L79" s="111"/>
      <c r="M79" s="116"/>
      <c r="N79" s="116"/>
      <c r="O79" s="116"/>
      <c r="P79" s="116"/>
      <c r="Q79" s="116"/>
      <c r="R79" s="116"/>
      <c r="S79" s="116"/>
      <c r="T79" s="2"/>
    </row>
    <row r="80" spans="2:22" hidden="1">
      <c r="B80" s="111"/>
      <c r="C80" s="111"/>
      <c r="D80" s="111"/>
      <c r="E80" s="116"/>
      <c r="F80" s="114"/>
      <c r="G80" s="114"/>
      <c r="H80" s="114"/>
      <c r="I80" s="116"/>
      <c r="J80" s="114"/>
      <c r="K80" s="117"/>
      <c r="L80" s="111"/>
      <c r="M80" s="116"/>
      <c r="N80" s="116"/>
      <c r="O80" s="116"/>
      <c r="P80" s="116"/>
      <c r="Q80" s="116"/>
      <c r="R80" s="116"/>
      <c r="S80" s="116"/>
      <c r="T80" s="2"/>
    </row>
    <row r="81" spans="2:20" hidden="1">
      <c r="B81" s="111"/>
      <c r="C81" s="111"/>
      <c r="D81" s="111"/>
      <c r="E81" s="116"/>
      <c r="F81" s="114"/>
      <c r="G81" s="114"/>
      <c r="H81" s="114"/>
      <c r="I81" s="116"/>
      <c r="J81" s="114"/>
      <c r="K81" s="117"/>
      <c r="L81" s="111"/>
      <c r="M81" s="116"/>
      <c r="N81" s="116"/>
      <c r="O81" s="116"/>
      <c r="P81" s="116"/>
      <c r="Q81" s="116"/>
      <c r="R81" s="116"/>
      <c r="S81" s="116"/>
      <c r="T81" s="2"/>
    </row>
    <row r="82" spans="2:20" hidden="1">
      <c r="B82" s="111"/>
      <c r="C82" s="111"/>
      <c r="D82" s="111"/>
      <c r="E82" s="116"/>
      <c r="F82" s="114"/>
      <c r="G82" s="111"/>
      <c r="H82" s="111"/>
      <c r="I82" s="111"/>
      <c r="J82" s="111"/>
      <c r="K82" s="111"/>
      <c r="L82" s="111"/>
      <c r="M82" s="116"/>
      <c r="N82" s="116"/>
      <c r="O82" s="116"/>
      <c r="P82" s="116"/>
      <c r="Q82" s="116"/>
      <c r="R82" s="116"/>
      <c r="S82" s="116"/>
      <c r="T82" s="2"/>
    </row>
    <row r="83" spans="2:20" hidden="1">
      <c r="B83" s="111"/>
      <c r="C83" s="111"/>
      <c r="D83" s="111"/>
      <c r="E83" s="111"/>
      <c r="F83" s="111"/>
      <c r="G83" s="111"/>
      <c r="H83" s="111"/>
      <c r="I83" s="111"/>
      <c r="J83" s="111"/>
      <c r="K83" s="111"/>
      <c r="L83" s="111"/>
      <c r="M83" s="116"/>
      <c r="N83" s="116"/>
      <c r="O83" s="116"/>
      <c r="P83" s="116"/>
      <c r="Q83" s="116"/>
      <c r="R83" s="116"/>
      <c r="S83" s="116"/>
      <c r="T83" s="2"/>
    </row>
    <row r="84" spans="2:20" ht="15" hidden="1" thickBot="1">
      <c r="B84" s="111"/>
      <c r="C84" s="111"/>
      <c r="D84" s="111"/>
      <c r="E84" s="111"/>
      <c r="F84" s="111"/>
      <c r="G84" s="111"/>
      <c r="H84" s="111"/>
      <c r="I84" s="111"/>
      <c r="J84" s="111"/>
      <c r="K84" s="111"/>
      <c r="L84" s="111"/>
      <c r="M84" s="116"/>
      <c r="N84" s="116"/>
      <c r="O84" s="116"/>
      <c r="P84" s="116"/>
      <c r="Q84" s="116"/>
      <c r="R84" s="116"/>
      <c r="S84" s="116"/>
      <c r="T84" s="2"/>
    </row>
    <row r="85" spans="2:20" ht="15" hidden="1" thickBot="1">
      <c r="B85" s="915" t="s">
        <v>604</v>
      </c>
      <c r="C85" s="916"/>
      <c r="D85" s="916"/>
      <c r="E85" s="916"/>
      <c r="F85" s="916"/>
      <c r="G85" s="916"/>
      <c r="H85" s="916"/>
      <c r="I85" s="916"/>
      <c r="J85" s="916"/>
      <c r="K85" s="916"/>
      <c r="L85" s="916"/>
      <c r="M85" s="916"/>
      <c r="N85" s="916"/>
      <c r="O85" s="916"/>
      <c r="P85" s="917"/>
      <c r="Q85" s="116"/>
      <c r="R85" s="116"/>
      <c r="S85" s="116"/>
      <c r="T85" s="2"/>
    </row>
    <row r="86" spans="2:20" hidden="1">
      <c r="B86" s="118"/>
      <c r="C86" s="118"/>
      <c r="D86" s="111"/>
      <c r="E86" s="111"/>
      <c r="F86" s="111"/>
      <c r="G86" s="111"/>
      <c r="H86" s="111"/>
      <c r="I86" s="111"/>
      <c r="J86" s="111"/>
      <c r="K86" s="111"/>
      <c r="L86" s="111"/>
      <c r="M86" s="116"/>
      <c r="N86" s="116"/>
      <c r="O86" s="116"/>
      <c r="P86" s="116"/>
      <c r="Q86" s="116"/>
      <c r="R86" s="116"/>
      <c r="S86" s="116"/>
      <c r="T86" s="2"/>
    </row>
    <row r="87" spans="2:20" hidden="1">
      <c r="B87" s="111"/>
      <c r="C87" s="111"/>
      <c r="D87" s="111"/>
      <c r="E87" s="111"/>
      <c r="F87" s="111"/>
      <c r="G87" s="111"/>
      <c r="H87" s="111"/>
      <c r="I87" s="111"/>
      <c r="J87" s="111"/>
      <c r="K87" s="111"/>
      <c r="L87" s="111"/>
      <c r="M87" s="116"/>
      <c r="N87" s="116"/>
      <c r="O87" s="116"/>
      <c r="P87" s="116"/>
      <c r="Q87" s="116"/>
      <c r="R87" s="116"/>
      <c r="S87" s="116"/>
      <c r="T87" s="2"/>
    </row>
    <row r="88" spans="2:20" hidden="1">
      <c r="B88" s="111"/>
      <c r="C88" s="111"/>
      <c r="D88" s="111" t="s">
        <v>605</v>
      </c>
      <c r="E88" s="111"/>
      <c r="F88" s="116"/>
      <c r="G88" s="111"/>
      <c r="H88" s="111"/>
      <c r="I88" s="111"/>
      <c r="J88" s="111"/>
      <c r="K88" s="111" t="s">
        <v>606</v>
      </c>
      <c r="L88" s="111"/>
      <c r="M88" s="116"/>
      <c r="N88" s="111" t="s">
        <v>607</v>
      </c>
      <c r="O88" s="116"/>
      <c r="P88" s="116"/>
      <c r="Q88" s="116"/>
      <c r="R88" s="116"/>
      <c r="S88" s="116"/>
      <c r="T88" s="2"/>
    </row>
    <row r="89" spans="2:20" hidden="1">
      <c r="B89" s="119"/>
      <c r="C89" s="119"/>
      <c r="D89" s="116"/>
      <c r="E89" s="116"/>
      <c r="F89" s="116"/>
      <c r="G89" s="116"/>
      <c r="H89" s="116"/>
      <c r="I89" s="116"/>
      <c r="J89" s="116"/>
      <c r="K89" s="116"/>
      <c r="L89" s="116"/>
      <c r="M89" s="116"/>
      <c r="N89" s="116"/>
      <c r="O89" s="116"/>
      <c r="P89" s="116"/>
      <c r="Q89" s="116"/>
      <c r="R89" s="116"/>
      <c r="S89" s="116"/>
      <c r="T89" s="2"/>
    </row>
    <row r="90" spans="2:20" hidden="1">
      <c r="B90" s="116"/>
      <c r="C90" s="114" t="str">
        <f>IF($F$34="Yes","Glazing","")</f>
        <v/>
      </c>
      <c r="D90" s="116"/>
      <c r="E90" s="114" t="s">
        <v>464</v>
      </c>
      <c r="F90" s="114" t="s">
        <v>251</v>
      </c>
      <c r="G90" s="116"/>
      <c r="H90" s="116"/>
      <c r="I90" s="116" t="str">
        <f>E90&amp;"-"&amp;F90</f>
        <v>Glazing-Repair</v>
      </c>
      <c r="J90" s="116"/>
      <c r="K90" s="117" t="s">
        <v>608</v>
      </c>
      <c r="L90" s="116"/>
      <c r="M90" s="116"/>
      <c r="N90" s="190"/>
      <c r="O90" s="189" t="s">
        <v>608</v>
      </c>
      <c r="P90" s="116"/>
      <c r="Q90" s="116"/>
      <c r="R90" s="116"/>
      <c r="S90" s="116"/>
      <c r="T90" s="2"/>
    </row>
    <row r="91" spans="2:20" hidden="1">
      <c r="B91" s="116"/>
      <c r="C91" s="114" t="str">
        <f>IF($F$34="Yes","Door","")</f>
        <v/>
      </c>
      <c r="D91" s="116"/>
      <c r="E91" s="114" t="s">
        <v>464</v>
      </c>
      <c r="F91" s="114" t="s">
        <v>486</v>
      </c>
      <c r="G91" s="116"/>
      <c r="H91" s="116"/>
      <c r="I91" s="116" t="str">
        <f t="shared" ref="I91:I98" si="4">E91&amp;"-"&amp;F91</f>
        <v>Glazing-New (replace)</v>
      </c>
      <c r="J91" s="116"/>
      <c r="K91" s="117" t="str">
        <f>IF(F$35&gt;40,"Match existing, or better",IF(F$37="Yes","1.9  /  0.335","Match existing, or better"))</f>
        <v>Match existing, or better</v>
      </c>
      <c r="L91" s="116"/>
      <c r="M91" s="116"/>
      <c r="N91" s="190"/>
      <c r="O91" s="189" t="s">
        <v>692</v>
      </c>
      <c r="P91" s="116"/>
      <c r="Q91" s="116"/>
      <c r="R91" s="116"/>
      <c r="S91" s="116"/>
      <c r="T91" s="2"/>
    </row>
    <row r="92" spans="2:20" hidden="1">
      <c r="B92" s="116"/>
      <c r="C92" s="114" t="str">
        <f>IF($F$34="Yes","Skylight","")</f>
        <v/>
      </c>
      <c r="D92" s="116"/>
      <c r="E92" s="114" t="s">
        <v>464</v>
      </c>
      <c r="F92" s="114" t="s">
        <v>487</v>
      </c>
      <c r="G92" s="116"/>
      <c r="H92" s="116"/>
      <c r="I92" s="116" t="str">
        <f t="shared" si="4"/>
        <v>Glazing-New (add)</v>
      </c>
      <c r="J92" s="116"/>
      <c r="K92" s="117" t="str">
        <f>IF(F$35&gt;40,"Trade-off","1.9  /  0.335")</f>
        <v>1.9  /  0.335</v>
      </c>
      <c r="L92" s="116"/>
      <c r="M92" s="116"/>
      <c r="N92" s="190"/>
      <c r="O92" s="189" t="s">
        <v>692</v>
      </c>
      <c r="P92" s="116"/>
      <c r="Q92" s="116"/>
      <c r="R92" s="116"/>
      <c r="S92" s="116"/>
      <c r="T92" s="2"/>
    </row>
    <row r="93" spans="2:20" hidden="1">
      <c r="B93" s="116"/>
      <c r="C93" s="116"/>
      <c r="D93" s="116"/>
      <c r="E93" s="114" t="s">
        <v>463</v>
      </c>
      <c r="F93" s="114" t="s">
        <v>251</v>
      </c>
      <c r="G93" s="116"/>
      <c r="H93" s="116"/>
      <c r="I93" s="116" t="str">
        <f t="shared" si="4"/>
        <v>Door-Repair</v>
      </c>
      <c r="J93" s="116"/>
      <c r="K93" s="117" t="s">
        <v>608</v>
      </c>
      <c r="L93" s="116"/>
      <c r="M93" s="116"/>
      <c r="N93" s="190"/>
      <c r="O93" s="189" t="s">
        <v>608</v>
      </c>
      <c r="P93" s="116"/>
      <c r="Q93" s="116"/>
      <c r="R93" s="116"/>
      <c r="S93" s="116"/>
      <c r="T93" s="2"/>
    </row>
    <row r="94" spans="2:20" hidden="1">
      <c r="B94" s="116"/>
      <c r="C94" s="116"/>
      <c r="D94" s="116"/>
      <c r="E94" s="114" t="s">
        <v>463</v>
      </c>
      <c r="F94" s="114" t="s">
        <v>486</v>
      </c>
      <c r="G94" s="116"/>
      <c r="H94" s="116"/>
      <c r="I94" s="116" t="str">
        <f t="shared" si="4"/>
        <v>Door-New (replace)</v>
      </c>
      <c r="J94" s="116"/>
      <c r="K94" s="117" t="str">
        <f>IF(F$35&gt;40,"Match existing, or better",IF(F$37="Yes","2.12  /  0.373","Match existing, or better"))</f>
        <v>Match existing, or better</v>
      </c>
      <c r="L94" s="116"/>
      <c r="M94" s="116"/>
      <c r="N94" s="190"/>
      <c r="O94" s="189" t="s">
        <v>693</v>
      </c>
      <c r="P94" s="116"/>
      <c r="Q94" s="116"/>
      <c r="R94" s="116"/>
      <c r="S94" s="116"/>
      <c r="T94" s="2"/>
    </row>
    <row r="95" spans="2:20" hidden="1">
      <c r="B95" s="116"/>
      <c r="C95" s="116"/>
      <c r="D95" s="116"/>
      <c r="E95" s="114" t="s">
        <v>463</v>
      </c>
      <c r="F95" s="114" t="s">
        <v>487</v>
      </c>
      <c r="G95" s="116"/>
      <c r="H95" s="116"/>
      <c r="I95" s="116" t="str">
        <f t="shared" si="4"/>
        <v>Door-New (add)</v>
      </c>
      <c r="J95" s="116"/>
      <c r="K95" s="117" t="str">
        <f>IF(F$35&gt;40,"Trade-off","2.12  /  0.373")</f>
        <v>2.12  /  0.373</v>
      </c>
      <c r="L95" s="116"/>
      <c r="M95" s="116"/>
      <c r="N95" s="190"/>
      <c r="O95" s="189" t="s">
        <v>693</v>
      </c>
      <c r="P95" s="116"/>
      <c r="Q95" s="116"/>
      <c r="R95" s="116"/>
      <c r="S95" s="116"/>
      <c r="T95" s="2"/>
    </row>
    <row r="96" spans="2:20" hidden="1">
      <c r="B96" s="116"/>
      <c r="C96" s="116"/>
      <c r="D96" s="116"/>
      <c r="E96" s="114" t="s">
        <v>497</v>
      </c>
      <c r="F96" s="114" t="s">
        <v>251</v>
      </c>
      <c r="G96" s="116"/>
      <c r="H96" s="116"/>
      <c r="I96" s="116" t="str">
        <f t="shared" si="4"/>
        <v>Skylight-Repair</v>
      </c>
      <c r="J96" s="116"/>
      <c r="K96" s="117" t="s">
        <v>608</v>
      </c>
      <c r="L96" s="116"/>
      <c r="M96" s="116"/>
      <c r="N96" s="116"/>
      <c r="O96" s="116"/>
      <c r="P96" s="116"/>
      <c r="Q96" s="116"/>
      <c r="R96" s="116"/>
      <c r="S96" s="116"/>
      <c r="T96" s="2"/>
    </row>
    <row r="97" spans="2:20" hidden="1">
      <c r="B97" s="116"/>
      <c r="C97" s="116"/>
      <c r="D97" s="116"/>
      <c r="E97" s="114" t="s">
        <v>497</v>
      </c>
      <c r="F97" s="114" t="s">
        <v>486</v>
      </c>
      <c r="G97" s="116"/>
      <c r="H97" s="116"/>
      <c r="I97" s="116" t="str">
        <f t="shared" si="4"/>
        <v>Skylight-New (replace)</v>
      </c>
      <c r="J97" s="116"/>
      <c r="K97" s="117" t="str">
        <f>IF(F$41&lt;2,"Match existing, or better","2.69  /  0.473")</f>
        <v>Match existing, or better</v>
      </c>
      <c r="L97" s="116"/>
      <c r="M97" s="116"/>
      <c r="N97" s="116"/>
      <c r="O97" s="116"/>
      <c r="P97" s="116"/>
      <c r="Q97" s="116"/>
      <c r="R97" s="116"/>
      <c r="S97" s="116"/>
      <c r="T97" s="2"/>
    </row>
    <row r="98" spans="2:20" hidden="1">
      <c r="B98" s="116"/>
      <c r="C98" s="116"/>
      <c r="D98" s="116"/>
      <c r="E98" s="114" t="s">
        <v>497</v>
      </c>
      <c r="F98" s="114" t="s">
        <v>487</v>
      </c>
      <c r="G98" s="116"/>
      <c r="H98" s="116"/>
      <c r="I98" s="116" t="str">
        <f t="shared" si="4"/>
        <v>Skylight-New (add)</v>
      </c>
      <c r="J98" s="116"/>
      <c r="K98" s="117" t="str">
        <f>IF(F$41&gt;2,"Trade-off","2.69  /  0.473")</f>
        <v>2.69  /  0.473</v>
      </c>
      <c r="L98" s="116"/>
      <c r="M98" s="116"/>
      <c r="N98" s="116"/>
      <c r="O98" s="116"/>
      <c r="P98" s="116"/>
      <c r="Q98" s="116"/>
      <c r="R98" s="116"/>
      <c r="S98" s="116"/>
      <c r="T98" s="2"/>
    </row>
    <row r="99" spans="2:20" hidden="1">
      <c r="B99" s="116"/>
      <c r="C99" s="116"/>
      <c r="D99" s="116"/>
      <c r="E99" s="116"/>
      <c r="F99" s="116"/>
      <c r="G99" s="116"/>
      <c r="H99" s="116"/>
      <c r="I99" s="116"/>
      <c r="J99" s="116"/>
      <c r="K99" s="116"/>
      <c r="L99" s="116"/>
      <c r="M99" s="116"/>
      <c r="N99" s="116"/>
      <c r="O99" s="116"/>
      <c r="P99" s="116"/>
      <c r="Q99" s="116"/>
      <c r="R99" s="116"/>
      <c r="S99" s="116"/>
      <c r="T99" s="2"/>
    </row>
    <row r="100" spans="2:20" hidden="1">
      <c r="B100" s="116"/>
      <c r="C100" s="116"/>
      <c r="D100" s="116"/>
      <c r="E100" s="116"/>
      <c r="F100" s="116"/>
      <c r="G100" s="116"/>
      <c r="H100" s="116"/>
      <c r="I100" s="116"/>
      <c r="J100" s="116"/>
      <c r="K100" s="116"/>
      <c r="L100" s="116"/>
      <c r="M100" s="116"/>
      <c r="N100" s="116"/>
      <c r="O100" s="116"/>
      <c r="P100" s="116"/>
      <c r="Q100" s="116"/>
      <c r="R100" s="116"/>
      <c r="S100" s="116"/>
      <c r="T100" s="2"/>
    </row>
    <row r="101" spans="2:20" hidden="1">
      <c r="B101" s="116"/>
      <c r="C101" s="116"/>
      <c r="D101" s="116"/>
      <c r="E101" s="116"/>
      <c r="F101" s="116"/>
      <c r="G101" s="116"/>
      <c r="H101" s="116"/>
      <c r="I101" s="116"/>
      <c r="J101" s="116"/>
      <c r="K101" s="116"/>
      <c r="L101" s="116"/>
      <c r="M101" s="116"/>
      <c r="N101" s="116"/>
      <c r="O101" s="116"/>
      <c r="P101" s="116"/>
      <c r="Q101" s="116"/>
      <c r="R101" s="116"/>
      <c r="S101" s="116"/>
      <c r="T101" s="2"/>
    </row>
    <row r="102" spans="2:20" hidden="1">
      <c r="B102" s="116"/>
      <c r="C102" s="116"/>
      <c r="D102" s="116"/>
      <c r="E102" s="116"/>
      <c r="F102" s="116"/>
      <c r="G102" s="116"/>
      <c r="H102" s="116"/>
      <c r="I102" s="116"/>
      <c r="J102" s="116"/>
      <c r="K102" s="116"/>
      <c r="L102" s="116"/>
      <c r="M102" s="116"/>
      <c r="N102" s="116"/>
      <c r="O102" s="116"/>
      <c r="P102" s="116"/>
      <c r="Q102" s="116"/>
      <c r="R102" s="116"/>
      <c r="S102" s="116"/>
      <c r="T102" s="2"/>
    </row>
    <row r="103" spans="2:20" hidden="1">
      <c r="B103" s="116"/>
      <c r="C103" s="116"/>
      <c r="D103" s="116"/>
      <c r="E103" s="116"/>
      <c r="F103" s="116"/>
      <c r="G103" s="116"/>
      <c r="H103" s="116"/>
      <c r="I103" s="116"/>
      <c r="J103" s="116"/>
      <c r="K103" s="116"/>
      <c r="L103" s="116"/>
      <c r="M103" s="116"/>
      <c r="N103" s="116"/>
      <c r="O103" s="116"/>
      <c r="P103" s="116"/>
      <c r="Q103" s="116"/>
      <c r="R103" s="116"/>
      <c r="S103" s="116"/>
      <c r="T103" s="2"/>
    </row>
    <row r="104" spans="2:20" hidden="1">
      <c r="B104" s="116"/>
      <c r="C104" s="116"/>
      <c r="D104" s="111" t="s">
        <v>609</v>
      </c>
      <c r="E104" s="111"/>
      <c r="F104" s="116"/>
      <c r="G104" s="111"/>
      <c r="H104" s="111"/>
      <c r="I104" s="111"/>
      <c r="J104" s="111"/>
      <c r="K104" s="111"/>
      <c r="L104" s="116"/>
      <c r="M104" s="116"/>
      <c r="N104" s="116"/>
      <c r="O104" s="116"/>
      <c r="P104" s="116"/>
      <c r="Q104" s="116"/>
      <c r="R104" s="116"/>
      <c r="S104" s="116"/>
      <c r="T104" s="2"/>
    </row>
    <row r="105" spans="2:20" hidden="1">
      <c r="B105" s="116"/>
      <c r="C105" s="116"/>
      <c r="D105" s="116"/>
      <c r="E105" s="116"/>
      <c r="F105" s="116"/>
      <c r="G105" s="116"/>
      <c r="H105" s="116"/>
      <c r="I105" s="116"/>
      <c r="J105" s="116"/>
      <c r="K105" s="116"/>
      <c r="L105" s="116"/>
      <c r="M105" s="116"/>
      <c r="N105" s="116"/>
      <c r="O105" s="116"/>
      <c r="P105" s="116"/>
      <c r="Q105" s="116"/>
      <c r="R105" s="116"/>
      <c r="S105" s="116"/>
      <c r="T105" s="2"/>
    </row>
    <row r="106" spans="2:20" hidden="1">
      <c r="B106" s="116"/>
      <c r="C106" s="116"/>
      <c r="D106" s="116"/>
      <c r="E106" s="116"/>
      <c r="F106" s="116"/>
      <c r="G106" s="116"/>
      <c r="H106" s="116"/>
      <c r="I106" s="114" t="s">
        <v>464</v>
      </c>
      <c r="J106" s="114" t="s">
        <v>251</v>
      </c>
      <c r="K106" s="189" t="s">
        <v>608</v>
      </c>
      <c r="L106" s="190"/>
      <c r="M106" s="190"/>
      <c r="N106" s="190"/>
      <c r="O106" s="189" t="s">
        <v>608</v>
      </c>
      <c r="P106" s="116"/>
      <c r="Q106" s="116"/>
      <c r="R106" s="116"/>
      <c r="S106" s="116"/>
      <c r="T106" s="2"/>
    </row>
    <row r="107" spans="2:20" hidden="1">
      <c r="B107" s="116"/>
      <c r="C107" s="116"/>
      <c r="D107" s="116"/>
      <c r="E107" s="116"/>
      <c r="F107" s="116"/>
      <c r="G107" s="116"/>
      <c r="H107" s="116"/>
      <c r="I107" s="114"/>
      <c r="J107" s="114" t="s">
        <v>486</v>
      </c>
      <c r="K107" s="189" t="s">
        <v>608</v>
      </c>
      <c r="L107" s="190"/>
      <c r="M107" s="190"/>
      <c r="N107" s="190"/>
      <c r="O107" s="189" t="s">
        <v>608</v>
      </c>
      <c r="P107" s="116"/>
      <c r="Q107" s="116"/>
      <c r="R107" s="116"/>
      <c r="S107" s="116"/>
      <c r="T107" s="2"/>
    </row>
    <row r="108" spans="2:20" hidden="1">
      <c r="B108" s="116"/>
      <c r="C108" s="116"/>
      <c r="D108" s="116"/>
      <c r="E108" s="116"/>
      <c r="F108" s="116"/>
      <c r="G108" s="116"/>
      <c r="H108" s="116"/>
      <c r="I108" s="114"/>
      <c r="J108" s="114" t="s">
        <v>487</v>
      </c>
      <c r="K108" s="189" t="s">
        <v>610</v>
      </c>
      <c r="L108" s="190"/>
      <c r="M108" s="190"/>
      <c r="N108" s="190"/>
      <c r="O108" s="189" t="s">
        <v>610</v>
      </c>
      <c r="P108" s="116"/>
      <c r="Q108" s="116"/>
      <c r="R108" s="116"/>
      <c r="S108" s="116"/>
      <c r="T108" s="2"/>
    </row>
    <row r="109" spans="2:20" hidden="1">
      <c r="B109" s="116"/>
      <c r="C109" s="116"/>
      <c r="D109" s="116"/>
      <c r="E109" s="116"/>
      <c r="F109" s="116"/>
      <c r="G109" s="116"/>
      <c r="H109" s="116"/>
      <c r="I109" s="114" t="s">
        <v>463</v>
      </c>
      <c r="J109" s="114" t="s">
        <v>251</v>
      </c>
      <c r="K109" s="189" t="s">
        <v>608</v>
      </c>
      <c r="L109" s="190"/>
      <c r="M109" s="190"/>
      <c r="N109" s="190"/>
      <c r="O109" s="189" t="s">
        <v>608</v>
      </c>
      <c r="P109" s="116"/>
      <c r="Q109" s="116"/>
      <c r="R109" s="116"/>
      <c r="S109" s="116"/>
      <c r="T109" s="2"/>
    </row>
    <row r="110" spans="2:20" hidden="1">
      <c r="B110" s="116"/>
      <c r="C110" s="116"/>
      <c r="D110" s="116"/>
      <c r="E110" s="116"/>
      <c r="F110" s="116"/>
      <c r="G110" s="116"/>
      <c r="H110" s="116"/>
      <c r="I110" s="114"/>
      <c r="J110" s="114" t="s">
        <v>486</v>
      </c>
      <c r="K110" s="189" t="s">
        <v>608</v>
      </c>
      <c r="L110" s="190"/>
      <c r="M110" s="190"/>
      <c r="N110" s="190"/>
      <c r="O110" s="189" t="s">
        <v>608</v>
      </c>
      <c r="P110" s="116"/>
      <c r="Q110" s="116"/>
      <c r="R110" s="116"/>
      <c r="S110" s="116"/>
      <c r="T110" s="2"/>
    </row>
    <row r="111" spans="2:20" hidden="1">
      <c r="B111" s="116"/>
      <c r="C111" s="116"/>
      <c r="D111" s="116"/>
      <c r="E111" s="116"/>
      <c r="F111" s="116"/>
      <c r="G111" s="116"/>
      <c r="H111" s="116"/>
      <c r="I111" s="114"/>
      <c r="J111" s="114" t="s">
        <v>487</v>
      </c>
      <c r="K111" s="189" t="s">
        <v>610</v>
      </c>
      <c r="L111" s="190"/>
      <c r="M111" s="190"/>
      <c r="N111" s="190"/>
      <c r="O111" s="189" t="s">
        <v>610</v>
      </c>
      <c r="P111" s="116"/>
      <c r="Q111" s="116"/>
      <c r="R111" s="116"/>
      <c r="S111" s="116"/>
      <c r="T111" s="2"/>
    </row>
    <row r="112" spans="2:20" hidden="1">
      <c r="B112" s="116"/>
      <c r="C112" s="116"/>
      <c r="D112" s="116"/>
      <c r="E112" s="116"/>
      <c r="F112" s="116"/>
      <c r="G112" s="116"/>
      <c r="H112" s="116"/>
      <c r="I112" s="116"/>
      <c r="J112" s="116"/>
      <c r="K112" s="116"/>
      <c r="L112" s="116"/>
      <c r="M112" s="116"/>
      <c r="N112" s="116"/>
      <c r="O112" s="116"/>
      <c r="P112" s="116"/>
      <c r="Q112" s="116"/>
      <c r="R112" s="116"/>
      <c r="S112" s="116"/>
      <c r="T112" s="2"/>
    </row>
    <row r="113" spans="2:20" hidden="1">
      <c r="B113" s="116"/>
      <c r="C113" s="116"/>
      <c r="D113" s="116"/>
      <c r="E113" s="116"/>
      <c r="F113" s="116"/>
      <c r="G113" s="116"/>
      <c r="H113" s="116"/>
      <c r="I113" s="116"/>
      <c r="J113" s="116"/>
      <c r="K113" s="116"/>
      <c r="L113" s="116"/>
      <c r="M113" s="116"/>
      <c r="N113" s="116"/>
      <c r="O113" s="116"/>
      <c r="P113" s="116"/>
      <c r="Q113" s="116"/>
      <c r="R113" s="116"/>
      <c r="S113" s="116"/>
      <c r="T113" s="2"/>
    </row>
    <row r="114" spans="2:20" hidden="1">
      <c r="B114" s="116"/>
      <c r="C114" s="116"/>
      <c r="D114" s="116"/>
      <c r="E114" s="116"/>
      <c r="F114" s="116"/>
      <c r="G114" s="116"/>
      <c r="H114" s="116"/>
      <c r="I114" s="116"/>
      <c r="J114" s="116"/>
      <c r="K114" s="116"/>
      <c r="L114" s="116"/>
      <c r="M114" s="116"/>
      <c r="N114" s="116"/>
      <c r="O114" s="116"/>
      <c r="P114" s="116"/>
      <c r="Q114" s="116"/>
      <c r="R114" s="116"/>
      <c r="S114" s="116"/>
      <c r="T114" s="2"/>
    </row>
    <row r="115" spans="2:20" hidden="1">
      <c r="B115" s="116"/>
      <c r="C115" s="116"/>
      <c r="D115" s="111" t="s">
        <v>497</v>
      </c>
      <c r="E115" s="111"/>
      <c r="F115" s="116"/>
      <c r="G115" s="111"/>
      <c r="H115" s="111"/>
      <c r="I115" s="111"/>
      <c r="J115" s="111"/>
      <c r="K115" s="111" t="s">
        <v>611</v>
      </c>
      <c r="L115" s="111"/>
      <c r="M115" s="116"/>
      <c r="N115" s="111" t="s">
        <v>612</v>
      </c>
      <c r="O115" s="116"/>
      <c r="P115" s="116"/>
      <c r="Q115" s="116"/>
      <c r="R115" s="111" t="s">
        <v>695</v>
      </c>
      <c r="S115" s="116"/>
      <c r="T115" s="2"/>
    </row>
    <row r="116" spans="2:20" hidden="1">
      <c r="B116" s="116"/>
      <c r="C116" s="116"/>
      <c r="D116" s="116"/>
      <c r="E116" s="116"/>
      <c r="F116" s="116"/>
      <c r="G116" s="116"/>
      <c r="H116" s="116"/>
      <c r="I116" s="116"/>
      <c r="J116" s="116"/>
      <c r="K116" s="116"/>
      <c r="L116" s="116"/>
      <c r="M116" s="116"/>
      <c r="N116" s="116"/>
      <c r="O116" s="116"/>
      <c r="P116" s="116"/>
      <c r="Q116" s="116"/>
      <c r="R116" s="116"/>
      <c r="S116" s="116"/>
      <c r="T116" s="2"/>
    </row>
    <row r="117" spans="2:20" hidden="1">
      <c r="B117" s="116"/>
      <c r="C117" s="116"/>
      <c r="D117" s="116"/>
      <c r="E117" s="114" t="s">
        <v>497</v>
      </c>
      <c r="F117" s="114" t="s">
        <v>251</v>
      </c>
      <c r="G117" s="116"/>
      <c r="H117" s="116"/>
      <c r="I117" s="116" t="str">
        <f t="shared" ref="I117:I119" si="5">E117&amp;"-"&amp;F117</f>
        <v>Skylight-Repair</v>
      </c>
      <c r="J117" s="116"/>
      <c r="K117" s="117" t="s">
        <v>608</v>
      </c>
      <c r="L117" s="116"/>
      <c r="M117" s="116"/>
      <c r="N117" s="116"/>
      <c r="O117" s="189" t="s">
        <v>608</v>
      </c>
      <c r="P117" s="116"/>
      <c r="Q117" s="116"/>
      <c r="R117" s="189" t="s">
        <v>608</v>
      </c>
      <c r="S117" s="116"/>
      <c r="T117" s="2"/>
    </row>
    <row r="118" spans="2:20" hidden="1">
      <c r="B118" s="116"/>
      <c r="C118" s="116"/>
      <c r="D118" s="116"/>
      <c r="E118" s="114" t="s">
        <v>497</v>
      </c>
      <c r="F118" s="114" t="s">
        <v>486</v>
      </c>
      <c r="G118" s="116"/>
      <c r="H118" s="116"/>
      <c r="I118" s="116" t="str">
        <f t="shared" si="5"/>
        <v>Skylight-New (replace)</v>
      </c>
      <c r="J118" s="116"/>
      <c r="K118" s="117" t="str">
        <f>IF(OR(F$41&lt;2,F$41=2)=TRUE,"Match existing, or better","2.69  /  0.473")</f>
        <v>Match existing, or better</v>
      </c>
      <c r="L118" s="116"/>
      <c r="M118" s="116"/>
      <c r="N118" s="116"/>
      <c r="O118" s="189" t="s">
        <v>694</v>
      </c>
      <c r="P118" s="116"/>
      <c r="Q118" s="116"/>
      <c r="R118" s="189" t="s">
        <v>694</v>
      </c>
      <c r="S118" s="116"/>
      <c r="T118" s="2"/>
    </row>
    <row r="119" spans="2:20" hidden="1">
      <c r="B119" s="116"/>
      <c r="C119" s="116"/>
      <c r="D119" s="116"/>
      <c r="E119" s="114" t="s">
        <v>497</v>
      </c>
      <c r="F119" s="114" t="s">
        <v>487</v>
      </c>
      <c r="G119" s="116"/>
      <c r="H119" s="116"/>
      <c r="I119" s="116" t="str">
        <f t="shared" si="5"/>
        <v>Skylight-New (add)</v>
      </c>
      <c r="J119" s="116"/>
      <c r="K119" s="117" t="str">
        <f>IF(F$41&gt;2,"Trade-off","2.69  /  0.473")</f>
        <v>2.69  /  0.473</v>
      </c>
      <c r="L119" s="116"/>
      <c r="M119" s="116"/>
      <c r="N119" s="116"/>
      <c r="O119" s="189" t="s">
        <v>694</v>
      </c>
      <c r="P119" s="116"/>
      <c r="Q119" s="116"/>
      <c r="R119" s="189" t="s">
        <v>610</v>
      </c>
      <c r="S119" s="116"/>
      <c r="T119" s="2"/>
    </row>
    <row r="120" spans="2:20" hidden="1">
      <c r="B120" s="116"/>
      <c r="C120" s="116"/>
      <c r="D120" s="116"/>
      <c r="E120" s="116"/>
      <c r="F120" s="116"/>
      <c r="G120" s="116"/>
      <c r="H120" s="116"/>
      <c r="I120" s="116"/>
      <c r="J120" s="116"/>
      <c r="K120" s="117"/>
      <c r="L120" s="116"/>
      <c r="M120" s="116"/>
      <c r="N120" s="116"/>
      <c r="O120" s="116"/>
      <c r="P120" s="116"/>
      <c r="Q120" s="116"/>
      <c r="R120" s="116"/>
      <c r="S120" s="116"/>
      <c r="T120" s="2"/>
    </row>
    <row r="121" spans="2:20" hidden="1">
      <c r="B121" s="116"/>
      <c r="C121" s="116"/>
      <c r="D121" s="116"/>
      <c r="E121" s="116"/>
      <c r="F121" s="116"/>
      <c r="G121" s="116"/>
      <c r="H121" s="116"/>
      <c r="I121" s="116"/>
      <c r="J121" s="116"/>
      <c r="K121" s="116"/>
      <c r="L121" s="116"/>
      <c r="M121" s="116"/>
      <c r="N121" s="116"/>
      <c r="O121" s="116"/>
      <c r="P121" s="116"/>
      <c r="Q121" s="116"/>
      <c r="R121" s="116"/>
      <c r="S121" s="116"/>
      <c r="T121" s="2"/>
    </row>
    <row r="122" spans="2:20" hidden="1">
      <c r="B122" s="116"/>
      <c r="C122" s="116"/>
      <c r="D122" s="116"/>
      <c r="E122" s="116"/>
      <c r="F122" s="116"/>
      <c r="G122" s="116"/>
      <c r="H122" s="116"/>
      <c r="I122" s="116"/>
      <c r="J122" s="116"/>
      <c r="K122" s="116"/>
      <c r="L122" s="116"/>
      <c r="M122" s="116"/>
      <c r="N122" s="116"/>
      <c r="O122" s="116"/>
      <c r="P122" s="116"/>
      <c r="Q122" s="116"/>
      <c r="R122" s="116"/>
      <c r="S122" s="116"/>
    </row>
    <row r="123" spans="2:20" hidden="1"/>
    <row r="124" spans="2:20" hidden="1"/>
    <row r="125" spans="2:20" hidden="1"/>
  </sheetData>
  <sheetProtection algorithmName="SHA-512" hashValue="FQHmR6UEjcbJFFF3yJ8pVnmANq2xnSu232+dwzEk1FI8nniDU3ABzmAxw21RdPeeJ8TY8kj0teZGUUThNBt4Ow==" saltValue="7FoGavlaiMDlkdlRzi8p0Q==" spinCount="100000" sheet="1" objects="1" scenarios="1"/>
  <mergeCells count="139">
    <mergeCell ref="F57:H57"/>
    <mergeCell ref="F30:H30"/>
    <mergeCell ref="K29:L29"/>
    <mergeCell ref="K47:L47"/>
    <mergeCell ref="K48:L48"/>
    <mergeCell ref="K49:L49"/>
    <mergeCell ref="K50:L50"/>
    <mergeCell ref="K51:L51"/>
    <mergeCell ref="C37:E37"/>
    <mergeCell ref="F51:H51"/>
    <mergeCell ref="C41:E41"/>
    <mergeCell ref="B47:C47"/>
    <mergeCell ref="B48:C48"/>
    <mergeCell ref="B49:C49"/>
    <mergeCell ref="B50:C50"/>
    <mergeCell ref="F29:H29"/>
    <mergeCell ref="F31:H31"/>
    <mergeCell ref="F45:H45"/>
    <mergeCell ref="G40:K41"/>
    <mergeCell ref="F47:H47"/>
    <mergeCell ref="F48:H48"/>
    <mergeCell ref="F49:H49"/>
    <mergeCell ref="F50:H50"/>
    <mergeCell ref="G37:K38"/>
    <mergeCell ref="K15:L15"/>
    <mergeCell ref="K16:L16"/>
    <mergeCell ref="K17:L17"/>
    <mergeCell ref="K18:L18"/>
    <mergeCell ref="F15:H15"/>
    <mergeCell ref="F16:H16"/>
    <mergeCell ref="F17:H17"/>
    <mergeCell ref="F18:H18"/>
    <mergeCell ref="B1:C1"/>
    <mergeCell ref="B2:C2"/>
    <mergeCell ref="F3:I3"/>
    <mergeCell ref="F4:I4"/>
    <mergeCell ref="K3:L4"/>
    <mergeCell ref="F14:H14"/>
    <mergeCell ref="B14:C14"/>
    <mergeCell ref="D6:F6"/>
    <mergeCell ref="D7:F7"/>
    <mergeCell ref="B18:C18"/>
    <mergeCell ref="D1:L2"/>
    <mergeCell ref="K56:L56"/>
    <mergeCell ref="B43:C44"/>
    <mergeCell ref="F27:H27"/>
    <mergeCell ref="F28:H28"/>
    <mergeCell ref="B9:L9"/>
    <mergeCell ref="B6:C6"/>
    <mergeCell ref="B7:C7"/>
    <mergeCell ref="K6:L6"/>
    <mergeCell ref="K7:L7"/>
    <mergeCell ref="D10:D11"/>
    <mergeCell ref="B15:C15"/>
    <mergeCell ref="B16:C16"/>
    <mergeCell ref="B17:C17"/>
    <mergeCell ref="E10:E11"/>
    <mergeCell ref="I10:L10"/>
    <mergeCell ref="F10:H11"/>
    <mergeCell ref="F12:H12"/>
    <mergeCell ref="F13:H13"/>
    <mergeCell ref="H6:I6"/>
    <mergeCell ref="H7:I7"/>
    <mergeCell ref="F19:H19"/>
    <mergeCell ref="B10:C11"/>
    <mergeCell ref="B12:C12"/>
    <mergeCell ref="B13:C13"/>
    <mergeCell ref="B19:C19"/>
    <mergeCell ref="B58:C58"/>
    <mergeCell ref="B59:C59"/>
    <mergeCell ref="K44:L44"/>
    <mergeCell ref="K45:L45"/>
    <mergeCell ref="K46:L46"/>
    <mergeCell ref="K52:L52"/>
    <mergeCell ref="B52:C52"/>
    <mergeCell ref="F56:H56"/>
    <mergeCell ref="F58:H58"/>
    <mergeCell ref="B56:C56"/>
    <mergeCell ref="B53:C53"/>
    <mergeCell ref="B54:C54"/>
    <mergeCell ref="B55:C55"/>
    <mergeCell ref="B51:C51"/>
    <mergeCell ref="K59:L59"/>
    <mergeCell ref="F59:H59"/>
    <mergeCell ref="F52:H52"/>
    <mergeCell ref="F53:H53"/>
    <mergeCell ref="F54:H54"/>
    <mergeCell ref="F55:H55"/>
    <mergeCell ref="K53:L53"/>
    <mergeCell ref="K54:L54"/>
    <mergeCell ref="K55:L55"/>
    <mergeCell ref="F25:H25"/>
    <mergeCell ref="F26:H26"/>
    <mergeCell ref="J70:K70"/>
    <mergeCell ref="F70:G70"/>
    <mergeCell ref="B3:C3"/>
    <mergeCell ref="B4:C4"/>
    <mergeCell ref="J3:J4"/>
    <mergeCell ref="K31:L31"/>
    <mergeCell ref="B29:C29"/>
    <mergeCell ref="B31:C31"/>
    <mergeCell ref="K11:L11"/>
    <mergeCell ref="K12:L12"/>
    <mergeCell ref="K13:L13"/>
    <mergeCell ref="K14:L14"/>
    <mergeCell ref="K25:L25"/>
    <mergeCell ref="K26:L26"/>
    <mergeCell ref="K27:L27"/>
    <mergeCell ref="K28:L28"/>
    <mergeCell ref="K19:L19"/>
    <mergeCell ref="K58:L58"/>
    <mergeCell ref="B25:C25"/>
    <mergeCell ref="B26:C26"/>
    <mergeCell ref="B27:C27"/>
    <mergeCell ref="B28:C28"/>
    <mergeCell ref="B67:P67"/>
    <mergeCell ref="B85:P85"/>
    <mergeCell ref="B30:C30"/>
    <mergeCell ref="B57:C57"/>
    <mergeCell ref="K57:L57"/>
    <mergeCell ref="K30:L30"/>
    <mergeCell ref="F20:H20"/>
    <mergeCell ref="F21:H21"/>
    <mergeCell ref="F22:H22"/>
    <mergeCell ref="F23:H23"/>
    <mergeCell ref="F24:H24"/>
    <mergeCell ref="K20:L20"/>
    <mergeCell ref="K21:L21"/>
    <mergeCell ref="K22:L22"/>
    <mergeCell ref="K23:L23"/>
    <mergeCell ref="K24:L24"/>
    <mergeCell ref="B45:C45"/>
    <mergeCell ref="B46:C46"/>
    <mergeCell ref="F46:H46"/>
    <mergeCell ref="B32:L32"/>
    <mergeCell ref="D43:D44"/>
    <mergeCell ref="E43:E44"/>
    <mergeCell ref="I43:L43"/>
    <mergeCell ref="F43:H44"/>
  </mergeCells>
  <dataValidations disablePrompts="1" count="5">
    <dataValidation type="list" allowBlank="1" showInputMessage="1" showErrorMessage="1" sqref="D12:D31" xr:uid="{00000000-0002-0000-0500-000000000000}">
      <formula1>$J$71:$J$78</formula1>
    </dataValidation>
    <dataValidation type="list" allowBlank="1" showInputMessage="1" showErrorMessage="1" sqref="F12:H31" xr:uid="{00000000-0002-0000-0500-000001000000}">
      <formula1>$F$72:$F$75</formula1>
    </dataValidation>
    <dataValidation type="list" allowBlank="1" showInputMessage="1" showErrorMessage="1" sqref="F34 F36:F37 F40" xr:uid="{00000000-0002-0000-0500-000002000000}">
      <formula1>$D$72:$D$74</formula1>
    </dataValidation>
    <dataValidation type="list" allowBlank="1" showInputMessage="1" showErrorMessage="1" sqref="F45:H59" xr:uid="{00000000-0002-0000-0500-000003000000}">
      <formula1>$F$96:$F$99</formula1>
    </dataValidation>
    <dataValidation type="list" allowBlank="1" showInputMessage="1" showErrorMessage="1" sqref="D45:D59" xr:uid="{00000000-0002-0000-0500-000004000000}">
      <formula1>$C$90:$C$93</formula1>
    </dataValidation>
  </dataValidations>
  <hyperlinks>
    <hyperlink ref="C37:E37" r:id="rId1" display="https://vancouver.ca/files/cov/alterations-language-supporting-necb2015-effective-jul-1-2020.pdf" xr:uid="{00000000-0004-0000-0500-000000000000}"/>
  </hyperlinks>
  <printOptions horizontalCentered="1" verticalCentered="1"/>
  <pageMargins left="0.5" right="0.5" top="0.55118110236220497" bottom="0.39370078740157499" header="0.31496062992126" footer="0.31496062992126"/>
  <pageSetup scale="86" orientation="portrait" r:id="rId2"/>
  <drawing r:id="rId3"/>
  <legacyDrawing r:id="rId4"/>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500-000005000000}">
          <x14:formula1>
            <xm:f>'Code Tables'!$B$4:$B$12</xm:f>
          </x14:formula1>
          <xm:sqref>H12:H31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9"/>
  <sheetViews>
    <sheetView showGridLines="0" zoomScaleNormal="100" workbookViewId="0"/>
  </sheetViews>
  <sheetFormatPr defaultColWidth="9.1796875" defaultRowHeight="14.5"/>
  <cols>
    <col min="1" max="1" width="2.54296875" style="1" customWidth="1"/>
    <col min="2" max="2" width="4.54296875" style="1" customWidth="1"/>
    <col min="3" max="3" width="8.54296875" style="2" customWidth="1"/>
    <col min="4" max="4" width="13.54296875" style="1" customWidth="1"/>
    <col min="5" max="5" width="7.54296875" style="2" customWidth="1"/>
    <col min="6" max="6" width="7.7265625" style="1" customWidth="1"/>
    <col min="7" max="7" width="8.7265625" style="2" customWidth="1"/>
    <col min="8" max="8" width="7.7265625" style="2" customWidth="1"/>
    <col min="9" max="9" width="9.7265625" style="2" customWidth="1"/>
    <col min="10" max="10" width="8.7265625" style="2" customWidth="1"/>
    <col min="11" max="11" width="7.7265625" style="2" customWidth="1"/>
    <col min="12" max="13" width="6.7265625" style="2" customWidth="1"/>
    <col min="14" max="14" width="12.7265625" style="1" customWidth="1"/>
    <col min="15" max="15" width="5.1796875" style="1" customWidth="1"/>
    <col min="16" max="16" width="9.1796875" style="1"/>
    <col min="17" max="17" width="10.81640625" style="1" hidden="1" customWidth="1"/>
    <col min="18" max="18" width="10.81640625" style="2" customWidth="1"/>
    <col min="19" max="16384" width="9.1796875" style="1"/>
  </cols>
  <sheetData>
    <row r="1" spans="1:20" s="2" customFormat="1" ht="18" customHeight="1">
      <c r="A1" s="116"/>
      <c r="B1" s="1023"/>
      <c r="C1" s="1024"/>
      <c r="D1" s="1032" t="s">
        <v>622</v>
      </c>
      <c r="E1" s="1033"/>
      <c r="F1" s="1033"/>
      <c r="G1" s="1033"/>
      <c r="H1" s="1033"/>
      <c r="I1" s="1033"/>
      <c r="J1" s="1033"/>
      <c r="K1" s="1033"/>
      <c r="L1" s="1033"/>
      <c r="M1" s="1033"/>
      <c r="N1" s="1034"/>
      <c r="O1" s="131"/>
      <c r="P1" s="103"/>
      <c r="Q1" s="116"/>
      <c r="R1" s="116"/>
      <c r="S1" s="116"/>
      <c r="T1" s="116"/>
    </row>
    <row r="2" spans="1:20" s="2" customFormat="1" ht="13" customHeight="1">
      <c r="A2" s="116"/>
      <c r="B2" s="1025"/>
      <c r="C2" s="1026"/>
      <c r="D2" s="1035"/>
      <c r="E2" s="1036"/>
      <c r="F2" s="1036"/>
      <c r="G2" s="1036"/>
      <c r="H2" s="1036"/>
      <c r="I2" s="1036"/>
      <c r="J2" s="1036"/>
      <c r="K2" s="1036"/>
      <c r="L2" s="1036"/>
      <c r="M2" s="1036"/>
      <c r="N2" s="1037"/>
      <c r="O2" s="116"/>
      <c r="P2" s="103"/>
      <c r="Q2" s="116"/>
      <c r="R2" s="116"/>
      <c r="S2" s="116"/>
      <c r="T2" s="116"/>
    </row>
    <row r="3" spans="1:20" s="2" customFormat="1" ht="13" customHeight="1">
      <c r="A3" s="116"/>
      <c r="B3" s="947" t="s">
        <v>471</v>
      </c>
      <c r="C3" s="948"/>
      <c r="D3" s="192" t="str">
        <f>IF('NECB-ZEBP Checklist - First TI'!H3="","",'NECB-ZEBP Checklist - First TI'!H3)</f>
        <v/>
      </c>
      <c r="E3" s="974" t="str">
        <f>IF('NECB-ZEBP Checklist - First TI'!K3="","",'NECB-ZEBP Checklist - First TI'!K3)</f>
        <v/>
      </c>
      <c r="F3" s="974"/>
      <c r="G3" s="1046" t="str">
        <f>IF('NECB-ZEBP Checklist - First TI'!O3="","",'NECB-ZEBP Checklist - First TI'!O3)</f>
        <v/>
      </c>
      <c r="H3" s="1046"/>
      <c r="I3" s="1046"/>
      <c r="J3" s="1046"/>
      <c r="K3" s="1047"/>
      <c r="L3" s="1041" t="s">
        <v>475</v>
      </c>
      <c r="M3" s="1042"/>
      <c r="N3" s="1029" t="str">
        <f>IF('NECB-ZEBP Checklist - First TI'!AE3="","",'NECB-ZEBP Checklist - First TI'!AE3)</f>
        <v/>
      </c>
      <c r="O3" s="116"/>
      <c r="P3" s="116"/>
      <c r="Q3" s="116"/>
      <c r="R3" s="116"/>
      <c r="S3" s="116"/>
      <c r="T3" s="116"/>
    </row>
    <row r="4" spans="1:20" s="2" customFormat="1" ht="13" customHeight="1">
      <c r="A4" s="116"/>
      <c r="B4" s="947" t="s">
        <v>470</v>
      </c>
      <c r="C4" s="948"/>
      <c r="D4" s="192" t="str">
        <f>IF('NECB-ZEBP Checklist - First TI'!H4="","",'NECB-ZEBP Checklist - First TI'!H4)</f>
        <v/>
      </c>
      <c r="E4" s="974" t="str">
        <f>IF('NECB-ZEBP Checklist - First TI'!K4="","",'NECB-ZEBP Checklist - First TI'!K4)</f>
        <v/>
      </c>
      <c r="F4" s="974"/>
      <c r="G4" s="1046" t="str">
        <f>IF('NECB-ZEBP Checklist - First TI'!O4="","",'NECB-ZEBP Checklist - First TI'!O4)</f>
        <v/>
      </c>
      <c r="H4" s="1046"/>
      <c r="I4" s="1046"/>
      <c r="J4" s="1046"/>
      <c r="K4" s="1047"/>
      <c r="L4" s="1043"/>
      <c r="M4" s="1044"/>
      <c r="N4" s="1030"/>
      <c r="O4" s="116"/>
      <c r="P4" s="116"/>
      <c r="Q4" s="116"/>
      <c r="R4" s="116"/>
      <c r="S4" s="116"/>
      <c r="T4" s="116"/>
    </row>
    <row r="5" spans="1:20" s="2" customFormat="1" ht="5.25" customHeight="1">
      <c r="A5" s="116"/>
      <c r="B5" s="124"/>
      <c r="C5" s="107"/>
      <c r="D5" s="107"/>
      <c r="E5" s="107"/>
      <c r="F5" s="107"/>
      <c r="G5" s="107"/>
      <c r="H5" s="107"/>
      <c r="I5" s="107"/>
      <c r="J5" s="107"/>
      <c r="K5" s="107"/>
      <c r="L5" s="107"/>
      <c r="M5" s="107"/>
      <c r="N5" s="125"/>
      <c r="O5" s="116"/>
      <c r="P5" s="116"/>
      <c r="Q5" s="116"/>
      <c r="R5" s="116"/>
      <c r="S5" s="116"/>
      <c r="T5" s="116"/>
    </row>
    <row r="6" spans="1:20" s="2" customFormat="1" ht="13" customHeight="1">
      <c r="A6" s="116"/>
      <c r="B6" s="947" t="s">
        <v>479</v>
      </c>
      <c r="C6" s="948"/>
      <c r="D6" s="1031"/>
      <c r="E6" s="1031"/>
      <c r="F6" s="1031"/>
      <c r="G6" s="1031"/>
      <c r="H6" s="126" t="s">
        <v>476</v>
      </c>
      <c r="I6" s="1038"/>
      <c r="J6" s="1039"/>
      <c r="K6" s="1040"/>
      <c r="L6" s="1045" t="s">
        <v>477</v>
      </c>
      <c r="M6" s="948"/>
      <c r="N6" s="290"/>
      <c r="O6" s="116"/>
      <c r="P6" s="116"/>
      <c r="Q6" s="116"/>
      <c r="R6" s="116"/>
      <c r="S6" s="116"/>
      <c r="T6" s="116"/>
    </row>
    <row r="7" spans="1:20" s="2" customFormat="1" ht="13" customHeight="1">
      <c r="A7" s="116"/>
      <c r="B7" s="947" t="s">
        <v>478</v>
      </c>
      <c r="C7" s="948"/>
      <c r="D7" s="1031"/>
      <c r="E7" s="1031"/>
      <c r="F7" s="1031"/>
      <c r="G7" s="1031"/>
      <c r="H7" s="126" t="s">
        <v>476</v>
      </c>
      <c r="I7" s="1038"/>
      <c r="J7" s="1039"/>
      <c r="K7" s="1040"/>
      <c r="L7" s="1045" t="s">
        <v>477</v>
      </c>
      <c r="M7" s="948"/>
      <c r="N7" s="290"/>
      <c r="O7" s="116"/>
      <c r="P7" s="116"/>
      <c r="Q7" s="116"/>
      <c r="R7" s="116"/>
      <c r="S7" s="116"/>
      <c r="T7" s="116"/>
    </row>
    <row r="8" spans="1:20" s="2" customFormat="1" ht="5.25" customHeight="1" thickBot="1">
      <c r="A8" s="116"/>
      <c r="B8" s="102"/>
      <c r="C8" s="103"/>
      <c r="D8" s="103"/>
      <c r="E8" s="103"/>
      <c r="F8" s="103"/>
      <c r="G8" s="103"/>
      <c r="H8" s="103"/>
      <c r="I8" s="103"/>
      <c r="J8" s="103"/>
      <c r="K8" s="103"/>
      <c r="L8" s="103"/>
      <c r="M8" s="103"/>
      <c r="N8" s="264"/>
      <c r="O8" s="116"/>
      <c r="P8" s="116"/>
      <c r="Q8" s="116"/>
      <c r="R8" s="116"/>
      <c r="S8" s="116"/>
      <c r="T8" s="116"/>
    </row>
    <row r="9" spans="1:20" ht="20.149999999999999" customHeight="1">
      <c r="A9" s="116"/>
      <c r="B9" s="1051" t="s">
        <v>504</v>
      </c>
      <c r="C9" s="1052"/>
      <c r="D9" s="1052"/>
      <c r="E9" s="1052"/>
      <c r="F9" s="1052"/>
      <c r="G9" s="1052"/>
      <c r="H9" s="1052"/>
      <c r="I9" s="1016" t="s">
        <v>621</v>
      </c>
      <c r="J9" s="1048"/>
      <c r="K9" s="1027" t="s">
        <v>503</v>
      </c>
      <c r="L9" s="1028"/>
      <c r="M9" s="1016" t="s">
        <v>620</v>
      </c>
      <c r="N9" s="1017"/>
      <c r="O9" s="116"/>
      <c r="P9" s="116"/>
      <c r="Q9" s="1022" t="s">
        <v>505</v>
      </c>
      <c r="R9" s="116"/>
      <c r="S9" s="116"/>
      <c r="T9" s="116"/>
    </row>
    <row r="10" spans="1:20" s="2" customFormat="1" ht="14.15" customHeight="1">
      <c r="A10" s="116"/>
      <c r="B10" s="1014" t="s">
        <v>502</v>
      </c>
      <c r="C10" s="1008" t="s">
        <v>616</v>
      </c>
      <c r="D10" s="1009"/>
      <c r="E10" s="1009"/>
      <c r="F10" s="1010"/>
      <c r="G10" s="1008" t="s">
        <v>618</v>
      </c>
      <c r="H10" s="1010"/>
      <c r="I10" s="1018"/>
      <c r="J10" s="1049"/>
      <c r="K10" s="1022" t="s">
        <v>460</v>
      </c>
      <c r="L10" s="1022" t="s">
        <v>494</v>
      </c>
      <c r="M10" s="1018"/>
      <c r="N10" s="1019"/>
      <c r="O10" s="116"/>
      <c r="P10" s="116"/>
      <c r="Q10" s="1022"/>
      <c r="R10" s="116"/>
      <c r="S10" s="116"/>
      <c r="T10" s="116"/>
    </row>
    <row r="11" spans="1:20" s="2" customFormat="1" ht="14.15" customHeight="1">
      <c r="A11" s="116"/>
      <c r="B11" s="1015"/>
      <c r="C11" s="1011" t="s">
        <v>617</v>
      </c>
      <c r="D11" s="1012"/>
      <c r="E11" s="1012"/>
      <c r="F11" s="1013"/>
      <c r="G11" s="1011" t="s">
        <v>619</v>
      </c>
      <c r="H11" s="1013"/>
      <c r="I11" s="1020"/>
      <c r="J11" s="1050"/>
      <c r="K11" s="1022"/>
      <c r="L11" s="1022"/>
      <c r="M11" s="1020"/>
      <c r="N11" s="1021"/>
      <c r="O11" s="116"/>
      <c r="P11" s="116"/>
      <c r="Q11" s="1022"/>
      <c r="R11" s="116"/>
      <c r="S11" s="116"/>
      <c r="T11" s="116"/>
    </row>
    <row r="12" spans="1:20" ht="15" customHeight="1">
      <c r="A12" s="116"/>
      <c r="B12" s="288"/>
      <c r="C12" s="996"/>
      <c r="D12" s="1003"/>
      <c r="E12" s="1003"/>
      <c r="F12" s="997"/>
      <c r="G12" s="996"/>
      <c r="H12" s="997"/>
      <c r="I12" s="1006"/>
      <c r="J12" s="1007"/>
      <c r="K12" s="269" t="str">
        <f>IF(G12="","",IF(I12="","",I12/G12))</f>
        <v/>
      </c>
      <c r="L12" s="270" t="str">
        <f>IF(C12="","",VLOOKUP(C12,'Code Tables'!I$60:J$163,2,FALSE)/10.764)</f>
        <v/>
      </c>
      <c r="M12" s="996"/>
      <c r="N12" s="998"/>
      <c r="O12" s="116"/>
      <c r="P12" s="116"/>
      <c r="Q12" s="132" t="str">
        <f>IF(L12="","",G12*L12)</f>
        <v/>
      </c>
      <c r="R12" s="133"/>
      <c r="S12" s="116"/>
      <c r="T12" s="136"/>
    </row>
    <row r="13" spans="1:20">
      <c r="A13" s="116"/>
      <c r="B13" s="288"/>
      <c r="C13" s="996"/>
      <c r="D13" s="1003"/>
      <c r="E13" s="1003"/>
      <c r="F13" s="997"/>
      <c r="G13" s="996"/>
      <c r="H13" s="997"/>
      <c r="I13" s="1006"/>
      <c r="J13" s="1007"/>
      <c r="K13" s="269" t="str">
        <f t="shared" ref="K13:K46" si="0">IF(G13="","",IF(I13="","",I13/G13))</f>
        <v/>
      </c>
      <c r="L13" s="270" t="str">
        <f>IF(C13="","",VLOOKUP(C13,'Code Tables'!I$60:J$163,2,FALSE)/10.764)</f>
        <v/>
      </c>
      <c r="M13" s="996"/>
      <c r="N13" s="998"/>
      <c r="O13" s="116"/>
      <c r="P13" s="116"/>
      <c r="Q13" s="132" t="str">
        <f t="shared" ref="Q13:Q46" si="1">IF(L13="","",G13*L13)</f>
        <v/>
      </c>
      <c r="R13" s="134"/>
      <c r="S13" s="116"/>
      <c r="T13" s="116"/>
    </row>
    <row r="14" spans="1:20">
      <c r="A14" s="116"/>
      <c r="B14" s="288"/>
      <c r="C14" s="996"/>
      <c r="D14" s="1003"/>
      <c r="E14" s="1003"/>
      <c r="F14" s="997"/>
      <c r="G14" s="996"/>
      <c r="H14" s="997"/>
      <c r="I14" s="1006"/>
      <c r="J14" s="1007"/>
      <c r="K14" s="269" t="str">
        <f t="shared" si="0"/>
        <v/>
      </c>
      <c r="L14" s="270" t="str">
        <f>IF(C14="","",VLOOKUP(C14,'Code Tables'!I$60:J$163,2,FALSE)/10.764)</f>
        <v/>
      </c>
      <c r="M14" s="996"/>
      <c r="N14" s="998"/>
      <c r="O14" s="116"/>
      <c r="P14" s="116"/>
      <c r="Q14" s="132" t="str">
        <f t="shared" si="1"/>
        <v/>
      </c>
      <c r="R14" s="134"/>
      <c r="S14" s="116"/>
      <c r="T14" s="116"/>
    </row>
    <row r="15" spans="1:20" s="2" customFormat="1">
      <c r="A15" s="116"/>
      <c r="B15" s="288"/>
      <c r="C15" s="996"/>
      <c r="D15" s="1003"/>
      <c r="E15" s="1003"/>
      <c r="F15" s="997"/>
      <c r="G15" s="996"/>
      <c r="H15" s="997"/>
      <c r="I15" s="1006"/>
      <c r="J15" s="1007"/>
      <c r="K15" s="269" t="str">
        <f t="shared" si="0"/>
        <v/>
      </c>
      <c r="L15" s="270" t="str">
        <f>IF(C15="","",VLOOKUP(C15,'Code Tables'!I$60:J$163,2,FALSE)/10.764)</f>
        <v/>
      </c>
      <c r="M15" s="996"/>
      <c r="N15" s="998"/>
      <c r="O15" s="116"/>
      <c r="P15" s="116"/>
      <c r="Q15" s="132" t="str">
        <f t="shared" si="1"/>
        <v/>
      </c>
      <c r="R15" s="134"/>
      <c r="S15" s="116"/>
      <c r="T15" s="116"/>
    </row>
    <row r="16" spans="1:20" s="2" customFormat="1">
      <c r="A16" s="116"/>
      <c r="B16" s="288"/>
      <c r="C16" s="996"/>
      <c r="D16" s="1003"/>
      <c r="E16" s="1003"/>
      <c r="F16" s="997"/>
      <c r="G16" s="996"/>
      <c r="H16" s="997"/>
      <c r="I16" s="1006"/>
      <c r="J16" s="1007"/>
      <c r="K16" s="269" t="str">
        <f t="shared" si="0"/>
        <v/>
      </c>
      <c r="L16" s="270" t="str">
        <f>IF(C16="","",VLOOKUP(C16,'Code Tables'!I$60:J$163,2,FALSE)/10.764)</f>
        <v/>
      </c>
      <c r="M16" s="996"/>
      <c r="N16" s="998"/>
      <c r="O16" s="116"/>
      <c r="P16" s="116"/>
      <c r="Q16" s="132" t="str">
        <f t="shared" si="1"/>
        <v/>
      </c>
      <c r="R16" s="134"/>
      <c r="S16" s="116"/>
      <c r="T16" s="116"/>
    </row>
    <row r="17" spans="1:20" s="2" customFormat="1">
      <c r="A17" s="116"/>
      <c r="B17" s="288"/>
      <c r="C17" s="996"/>
      <c r="D17" s="1003"/>
      <c r="E17" s="1003"/>
      <c r="F17" s="997"/>
      <c r="G17" s="996"/>
      <c r="H17" s="997"/>
      <c r="I17" s="1006"/>
      <c r="J17" s="1007"/>
      <c r="K17" s="269" t="str">
        <f t="shared" si="0"/>
        <v/>
      </c>
      <c r="L17" s="270" t="str">
        <f>IF(C17="","",VLOOKUP(C17,'Code Tables'!I$60:J$163,2,FALSE)/10.764)</f>
        <v/>
      </c>
      <c r="M17" s="996"/>
      <c r="N17" s="998"/>
      <c r="O17" s="116"/>
      <c r="P17" s="116"/>
      <c r="Q17" s="132" t="str">
        <f t="shared" si="1"/>
        <v/>
      </c>
      <c r="R17" s="134"/>
      <c r="S17" s="116"/>
      <c r="T17" s="116"/>
    </row>
    <row r="18" spans="1:20" s="2" customFormat="1">
      <c r="A18" s="116"/>
      <c r="B18" s="288"/>
      <c r="C18" s="996"/>
      <c r="D18" s="1003"/>
      <c r="E18" s="1003"/>
      <c r="F18" s="997"/>
      <c r="G18" s="996"/>
      <c r="H18" s="997"/>
      <c r="I18" s="1006"/>
      <c r="J18" s="1007"/>
      <c r="K18" s="269" t="str">
        <f t="shared" si="0"/>
        <v/>
      </c>
      <c r="L18" s="270" t="str">
        <f>IF(C18="","",VLOOKUP(C18,'Code Tables'!I$60:J$163,2,FALSE)/10.764)</f>
        <v/>
      </c>
      <c r="M18" s="996"/>
      <c r="N18" s="998"/>
      <c r="O18" s="116"/>
      <c r="P18" s="116"/>
      <c r="Q18" s="132" t="str">
        <f t="shared" si="1"/>
        <v/>
      </c>
      <c r="R18" s="134"/>
      <c r="S18" s="116"/>
      <c r="T18" s="116"/>
    </row>
    <row r="19" spans="1:20" s="2" customFormat="1">
      <c r="A19" s="116"/>
      <c r="B19" s="288"/>
      <c r="C19" s="996"/>
      <c r="D19" s="1003"/>
      <c r="E19" s="1003"/>
      <c r="F19" s="997"/>
      <c r="G19" s="996"/>
      <c r="H19" s="997"/>
      <c r="I19" s="1006"/>
      <c r="J19" s="1007"/>
      <c r="K19" s="269" t="str">
        <f t="shared" si="0"/>
        <v/>
      </c>
      <c r="L19" s="270" t="str">
        <f>IF(C19="","",VLOOKUP(C19,'Code Tables'!I$60:J$163,2,FALSE)/10.764)</f>
        <v/>
      </c>
      <c r="M19" s="996"/>
      <c r="N19" s="998"/>
      <c r="O19" s="116"/>
      <c r="P19" s="116"/>
      <c r="Q19" s="132" t="str">
        <f t="shared" si="1"/>
        <v/>
      </c>
      <c r="R19" s="134"/>
      <c r="S19" s="116"/>
      <c r="T19" s="116"/>
    </row>
    <row r="20" spans="1:20" s="2" customFormat="1">
      <c r="A20" s="116"/>
      <c r="B20" s="288"/>
      <c r="C20" s="996"/>
      <c r="D20" s="1003"/>
      <c r="E20" s="1003"/>
      <c r="F20" s="997"/>
      <c r="G20" s="996"/>
      <c r="H20" s="997"/>
      <c r="I20" s="1006"/>
      <c r="J20" s="1007"/>
      <c r="K20" s="269" t="str">
        <f t="shared" si="0"/>
        <v/>
      </c>
      <c r="L20" s="270" t="str">
        <f>IF(C20="","",VLOOKUP(C20,'Code Tables'!I$60:J$163,2,FALSE)/10.764)</f>
        <v/>
      </c>
      <c r="M20" s="996"/>
      <c r="N20" s="998"/>
      <c r="O20" s="116"/>
      <c r="P20" s="116"/>
      <c r="Q20" s="132" t="str">
        <f t="shared" si="1"/>
        <v/>
      </c>
      <c r="R20" s="134"/>
      <c r="S20" s="116"/>
      <c r="T20" s="116"/>
    </row>
    <row r="21" spans="1:20" s="2" customFormat="1">
      <c r="A21" s="116"/>
      <c r="B21" s="288"/>
      <c r="C21" s="996"/>
      <c r="D21" s="1003"/>
      <c r="E21" s="1003"/>
      <c r="F21" s="997"/>
      <c r="G21" s="996"/>
      <c r="H21" s="997"/>
      <c r="I21" s="1006"/>
      <c r="J21" s="1007"/>
      <c r="K21" s="269" t="str">
        <f t="shared" si="0"/>
        <v/>
      </c>
      <c r="L21" s="270" t="str">
        <f>IF(C21="","",VLOOKUP(C21,'Code Tables'!I$60:J$163,2,FALSE)/10.764)</f>
        <v/>
      </c>
      <c r="M21" s="996"/>
      <c r="N21" s="998"/>
      <c r="O21" s="116"/>
      <c r="P21" s="116"/>
      <c r="Q21" s="132" t="str">
        <f t="shared" si="1"/>
        <v/>
      </c>
      <c r="R21" s="134"/>
      <c r="S21" s="116"/>
      <c r="T21" s="116"/>
    </row>
    <row r="22" spans="1:20" s="2" customFormat="1">
      <c r="A22" s="116"/>
      <c r="B22" s="288"/>
      <c r="C22" s="996"/>
      <c r="D22" s="1003"/>
      <c r="E22" s="1003"/>
      <c r="F22" s="997"/>
      <c r="G22" s="996"/>
      <c r="H22" s="997"/>
      <c r="I22" s="1006"/>
      <c r="J22" s="1007"/>
      <c r="K22" s="269" t="str">
        <f t="shared" si="0"/>
        <v/>
      </c>
      <c r="L22" s="270" t="str">
        <f>IF(C22="","",VLOOKUP(C22,'Code Tables'!I$60:J$163,2,FALSE)/10.764)</f>
        <v/>
      </c>
      <c r="M22" s="996"/>
      <c r="N22" s="998"/>
      <c r="O22" s="116"/>
      <c r="P22" s="116"/>
      <c r="Q22" s="132" t="str">
        <f t="shared" si="1"/>
        <v/>
      </c>
      <c r="R22" s="134"/>
      <c r="S22" s="116"/>
      <c r="T22" s="116"/>
    </row>
    <row r="23" spans="1:20" s="2" customFormat="1">
      <c r="A23" s="116"/>
      <c r="B23" s="288"/>
      <c r="C23" s="996"/>
      <c r="D23" s="1003"/>
      <c r="E23" s="1003"/>
      <c r="F23" s="997"/>
      <c r="G23" s="996"/>
      <c r="H23" s="997"/>
      <c r="I23" s="1006"/>
      <c r="J23" s="1007"/>
      <c r="K23" s="269" t="str">
        <f t="shared" si="0"/>
        <v/>
      </c>
      <c r="L23" s="270" t="str">
        <f>IF(C23="","",VLOOKUP(C23,'Code Tables'!I$60:J$163,2,FALSE)/10.764)</f>
        <v/>
      </c>
      <c r="M23" s="996"/>
      <c r="N23" s="998"/>
      <c r="O23" s="116"/>
      <c r="P23" s="116"/>
      <c r="Q23" s="132" t="str">
        <f t="shared" si="1"/>
        <v/>
      </c>
      <c r="R23" s="134"/>
      <c r="S23" s="116"/>
      <c r="T23" s="116"/>
    </row>
    <row r="24" spans="1:20" s="2" customFormat="1">
      <c r="A24" s="116"/>
      <c r="B24" s="288"/>
      <c r="C24" s="996"/>
      <c r="D24" s="1003"/>
      <c r="E24" s="1003"/>
      <c r="F24" s="997"/>
      <c r="G24" s="996"/>
      <c r="H24" s="997"/>
      <c r="I24" s="1006"/>
      <c r="J24" s="1007"/>
      <c r="K24" s="269" t="str">
        <f t="shared" si="0"/>
        <v/>
      </c>
      <c r="L24" s="270" t="str">
        <f>IF(C24="","",VLOOKUP(C24,'Code Tables'!I$60:J$163,2,FALSE)/10.764)</f>
        <v/>
      </c>
      <c r="M24" s="996"/>
      <c r="N24" s="998"/>
      <c r="O24" s="116"/>
      <c r="P24" s="116"/>
      <c r="Q24" s="132" t="str">
        <f t="shared" si="1"/>
        <v/>
      </c>
      <c r="R24" s="134"/>
      <c r="S24" s="116"/>
      <c r="T24" s="116"/>
    </row>
    <row r="25" spans="1:20" s="2" customFormat="1">
      <c r="A25" s="116"/>
      <c r="B25" s="288"/>
      <c r="C25" s="996"/>
      <c r="D25" s="1003"/>
      <c r="E25" s="1003"/>
      <c r="F25" s="997"/>
      <c r="G25" s="996"/>
      <c r="H25" s="997"/>
      <c r="I25" s="1006"/>
      <c r="J25" s="1007"/>
      <c r="K25" s="269" t="str">
        <f t="shared" si="0"/>
        <v/>
      </c>
      <c r="L25" s="270" t="str">
        <f>IF(C25="","",VLOOKUP(C25,'Code Tables'!I$60:J$163,2,FALSE)/10.764)</f>
        <v/>
      </c>
      <c r="M25" s="996"/>
      <c r="N25" s="998"/>
      <c r="O25" s="116"/>
      <c r="P25" s="116"/>
      <c r="Q25" s="132" t="str">
        <f t="shared" si="1"/>
        <v/>
      </c>
      <c r="R25" s="134"/>
      <c r="S25" s="116"/>
      <c r="T25" s="116"/>
    </row>
    <row r="26" spans="1:20" s="2" customFormat="1">
      <c r="A26" s="116"/>
      <c r="B26" s="288"/>
      <c r="C26" s="996"/>
      <c r="D26" s="1003"/>
      <c r="E26" s="1003"/>
      <c r="F26" s="997"/>
      <c r="G26" s="996"/>
      <c r="H26" s="997"/>
      <c r="I26" s="1006"/>
      <c r="J26" s="1007"/>
      <c r="K26" s="269" t="str">
        <f t="shared" si="0"/>
        <v/>
      </c>
      <c r="L26" s="270" t="str">
        <f>IF(C26="","",VLOOKUP(C26,'Code Tables'!I$60:J$163,2,FALSE)/10.764)</f>
        <v/>
      </c>
      <c r="M26" s="996"/>
      <c r="N26" s="998"/>
      <c r="O26" s="116"/>
      <c r="P26" s="116"/>
      <c r="Q26" s="132" t="str">
        <f t="shared" si="1"/>
        <v/>
      </c>
      <c r="R26" s="134"/>
      <c r="S26" s="116"/>
      <c r="T26" s="116"/>
    </row>
    <row r="27" spans="1:20" s="2" customFormat="1" ht="15" customHeight="1">
      <c r="A27" s="116"/>
      <c r="B27" s="288"/>
      <c r="C27" s="996"/>
      <c r="D27" s="1003"/>
      <c r="E27" s="1003"/>
      <c r="F27" s="997"/>
      <c r="G27" s="996"/>
      <c r="H27" s="997"/>
      <c r="I27" s="1006"/>
      <c r="J27" s="1007"/>
      <c r="K27" s="269" t="str">
        <f t="shared" si="0"/>
        <v/>
      </c>
      <c r="L27" s="270" t="str">
        <f>IF(C27="","",VLOOKUP(C27,'Code Tables'!I$60:J$163,2,FALSE)/10.764)</f>
        <v/>
      </c>
      <c r="M27" s="996"/>
      <c r="N27" s="998"/>
      <c r="O27" s="116"/>
      <c r="P27" s="116"/>
      <c r="Q27" s="132" t="str">
        <f t="shared" si="1"/>
        <v/>
      </c>
      <c r="R27" s="134"/>
      <c r="S27" s="116"/>
      <c r="T27" s="116"/>
    </row>
    <row r="28" spans="1:20" s="2" customFormat="1" ht="15" customHeight="1">
      <c r="A28" s="116"/>
      <c r="B28" s="288"/>
      <c r="C28" s="996"/>
      <c r="D28" s="1003"/>
      <c r="E28" s="1003"/>
      <c r="F28" s="997"/>
      <c r="G28" s="996"/>
      <c r="H28" s="997"/>
      <c r="I28" s="1006"/>
      <c r="J28" s="1007"/>
      <c r="K28" s="269" t="str">
        <f t="shared" si="0"/>
        <v/>
      </c>
      <c r="L28" s="270" t="str">
        <f>IF(C28="","",VLOOKUP(C28,'Code Tables'!I$60:J$163,2,FALSE)/10.764)</f>
        <v/>
      </c>
      <c r="M28" s="996"/>
      <c r="N28" s="998"/>
      <c r="O28" s="116"/>
      <c r="P28" s="116"/>
      <c r="Q28" s="132" t="str">
        <f t="shared" si="1"/>
        <v/>
      </c>
      <c r="R28" s="134"/>
      <c r="S28" s="116"/>
      <c r="T28" s="116"/>
    </row>
    <row r="29" spans="1:20" s="2" customFormat="1" ht="15" customHeight="1">
      <c r="A29" s="116"/>
      <c r="B29" s="288"/>
      <c r="C29" s="996"/>
      <c r="D29" s="1003"/>
      <c r="E29" s="1003"/>
      <c r="F29" s="997"/>
      <c r="G29" s="996"/>
      <c r="H29" s="997"/>
      <c r="I29" s="1006"/>
      <c r="J29" s="1007"/>
      <c r="K29" s="269" t="str">
        <f t="shared" si="0"/>
        <v/>
      </c>
      <c r="L29" s="270" t="str">
        <f>IF(C29="","",VLOOKUP(C29,'Code Tables'!I$60:J$163,2,FALSE)/10.764)</f>
        <v/>
      </c>
      <c r="M29" s="996"/>
      <c r="N29" s="998"/>
      <c r="O29" s="116"/>
      <c r="P29" s="116"/>
      <c r="Q29" s="132" t="str">
        <f t="shared" si="1"/>
        <v/>
      </c>
      <c r="R29" s="134"/>
      <c r="S29" s="116"/>
      <c r="T29" s="116"/>
    </row>
    <row r="30" spans="1:20" ht="15" customHeight="1">
      <c r="A30" s="116"/>
      <c r="B30" s="288"/>
      <c r="C30" s="996"/>
      <c r="D30" s="1003"/>
      <c r="E30" s="1003"/>
      <c r="F30" s="997"/>
      <c r="G30" s="996"/>
      <c r="H30" s="997"/>
      <c r="I30" s="1006"/>
      <c r="J30" s="1007"/>
      <c r="K30" s="269" t="str">
        <f t="shared" si="0"/>
        <v/>
      </c>
      <c r="L30" s="270" t="str">
        <f>IF(C30="","",VLOOKUP(C30,'Code Tables'!I$60:J$163,2,FALSE)/10.764)</f>
        <v/>
      </c>
      <c r="M30" s="996"/>
      <c r="N30" s="998"/>
      <c r="O30" s="116"/>
      <c r="P30" s="116"/>
      <c r="Q30" s="132" t="str">
        <f t="shared" si="1"/>
        <v/>
      </c>
      <c r="R30" s="134"/>
      <c r="S30" s="116"/>
      <c r="T30" s="116"/>
    </row>
    <row r="31" spans="1:20" ht="15" customHeight="1">
      <c r="A31" s="116"/>
      <c r="B31" s="288"/>
      <c r="C31" s="996"/>
      <c r="D31" s="1003"/>
      <c r="E31" s="1003"/>
      <c r="F31" s="997"/>
      <c r="G31" s="996"/>
      <c r="H31" s="997"/>
      <c r="I31" s="1006"/>
      <c r="J31" s="1007"/>
      <c r="K31" s="269" t="str">
        <f t="shared" si="0"/>
        <v/>
      </c>
      <c r="L31" s="270" t="str">
        <f>IF(C31="","",VLOOKUP(C31,'Code Tables'!I$60:J$163,2,FALSE)/10.764)</f>
        <v/>
      </c>
      <c r="M31" s="996"/>
      <c r="N31" s="998"/>
      <c r="O31" s="116"/>
      <c r="P31" s="116"/>
      <c r="Q31" s="132" t="str">
        <f t="shared" si="1"/>
        <v/>
      </c>
      <c r="R31" s="134"/>
      <c r="S31" s="116"/>
      <c r="T31" s="116"/>
    </row>
    <row r="32" spans="1:20" ht="15" customHeight="1">
      <c r="A32" s="116"/>
      <c r="B32" s="288"/>
      <c r="C32" s="996"/>
      <c r="D32" s="1003"/>
      <c r="E32" s="1003"/>
      <c r="F32" s="997"/>
      <c r="G32" s="996"/>
      <c r="H32" s="997"/>
      <c r="I32" s="1006"/>
      <c r="J32" s="1007"/>
      <c r="K32" s="269" t="str">
        <f t="shared" si="0"/>
        <v/>
      </c>
      <c r="L32" s="270" t="str">
        <f>IF(C32="","",VLOOKUP(C32,'Code Tables'!I$60:J$163,2,FALSE)/10.764)</f>
        <v/>
      </c>
      <c r="M32" s="996"/>
      <c r="N32" s="998"/>
      <c r="O32" s="116"/>
      <c r="P32" s="116"/>
      <c r="Q32" s="132" t="str">
        <f t="shared" si="1"/>
        <v/>
      </c>
      <c r="R32" s="134"/>
      <c r="S32" s="116"/>
      <c r="T32" s="116"/>
    </row>
    <row r="33" spans="1:20" ht="15" customHeight="1">
      <c r="A33" s="116"/>
      <c r="B33" s="288"/>
      <c r="C33" s="996"/>
      <c r="D33" s="1003"/>
      <c r="E33" s="1003"/>
      <c r="F33" s="997"/>
      <c r="G33" s="996"/>
      <c r="H33" s="997"/>
      <c r="I33" s="1006"/>
      <c r="J33" s="1007"/>
      <c r="K33" s="269" t="str">
        <f t="shared" si="0"/>
        <v/>
      </c>
      <c r="L33" s="270" t="str">
        <f>IF(C33="","",VLOOKUP(C33,'Code Tables'!I$60:J$163,2,FALSE)/10.764)</f>
        <v/>
      </c>
      <c r="M33" s="996"/>
      <c r="N33" s="998"/>
      <c r="O33" s="116"/>
      <c r="P33" s="116"/>
      <c r="Q33" s="132" t="str">
        <f t="shared" si="1"/>
        <v/>
      </c>
      <c r="R33" s="134"/>
      <c r="S33" s="116"/>
      <c r="T33" s="116"/>
    </row>
    <row r="34" spans="1:20" ht="15" customHeight="1">
      <c r="A34" s="116"/>
      <c r="B34" s="288"/>
      <c r="C34" s="996"/>
      <c r="D34" s="1003"/>
      <c r="E34" s="1003"/>
      <c r="F34" s="997"/>
      <c r="G34" s="996"/>
      <c r="H34" s="997"/>
      <c r="I34" s="1006"/>
      <c r="J34" s="1007"/>
      <c r="K34" s="269" t="str">
        <f t="shared" si="0"/>
        <v/>
      </c>
      <c r="L34" s="270" t="str">
        <f>IF(C34="","",VLOOKUP(C34,'Code Tables'!I$60:J$163,2,FALSE)/10.764)</f>
        <v/>
      </c>
      <c r="M34" s="996"/>
      <c r="N34" s="998"/>
      <c r="O34" s="116"/>
      <c r="P34" s="116"/>
      <c r="Q34" s="132" t="str">
        <f t="shared" si="1"/>
        <v/>
      </c>
      <c r="R34" s="134"/>
      <c r="S34" s="116"/>
      <c r="T34" s="116"/>
    </row>
    <row r="35" spans="1:20" ht="15" customHeight="1">
      <c r="A35" s="116"/>
      <c r="B35" s="288"/>
      <c r="C35" s="996"/>
      <c r="D35" s="1003"/>
      <c r="E35" s="1003"/>
      <c r="F35" s="997"/>
      <c r="G35" s="996"/>
      <c r="H35" s="997"/>
      <c r="I35" s="1006"/>
      <c r="J35" s="1007"/>
      <c r="K35" s="269" t="str">
        <f t="shared" si="0"/>
        <v/>
      </c>
      <c r="L35" s="270" t="str">
        <f>IF(C35="","",VLOOKUP(C35,'Code Tables'!I$60:J$163,2,FALSE)/10.764)</f>
        <v/>
      </c>
      <c r="M35" s="996"/>
      <c r="N35" s="998"/>
      <c r="O35" s="116"/>
      <c r="P35" s="116"/>
      <c r="Q35" s="132" t="str">
        <f t="shared" si="1"/>
        <v/>
      </c>
      <c r="R35" s="134"/>
      <c r="S35" s="116"/>
      <c r="T35" s="116"/>
    </row>
    <row r="36" spans="1:20" ht="15" customHeight="1">
      <c r="A36" s="116"/>
      <c r="B36" s="288"/>
      <c r="C36" s="996"/>
      <c r="D36" s="1003"/>
      <c r="E36" s="1003"/>
      <c r="F36" s="997"/>
      <c r="G36" s="996"/>
      <c r="H36" s="997"/>
      <c r="I36" s="1006"/>
      <c r="J36" s="1007"/>
      <c r="K36" s="269" t="str">
        <f t="shared" si="0"/>
        <v/>
      </c>
      <c r="L36" s="270" t="str">
        <f>IF(C36="","",VLOOKUP(C36,'Code Tables'!I$60:J$163,2,FALSE)/10.764)</f>
        <v/>
      </c>
      <c r="M36" s="996"/>
      <c r="N36" s="998"/>
      <c r="O36" s="116"/>
      <c r="P36" s="116"/>
      <c r="Q36" s="132" t="str">
        <f t="shared" si="1"/>
        <v/>
      </c>
      <c r="R36" s="134"/>
      <c r="S36" s="116"/>
      <c r="T36" s="116"/>
    </row>
    <row r="37" spans="1:20" ht="15" customHeight="1">
      <c r="A37" s="116"/>
      <c r="B37" s="288"/>
      <c r="C37" s="996"/>
      <c r="D37" s="1003"/>
      <c r="E37" s="1003"/>
      <c r="F37" s="997"/>
      <c r="G37" s="996"/>
      <c r="H37" s="997"/>
      <c r="I37" s="1006"/>
      <c r="J37" s="1007"/>
      <c r="K37" s="269" t="str">
        <f t="shared" si="0"/>
        <v/>
      </c>
      <c r="L37" s="270" t="str">
        <f>IF(C37="","",VLOOKUP(C37,'Code Tables'!I$60:J$163,2,FALSE)/10.764)</f>
        <v/>
      </c>
      <c r="M37" s="996"/>
      <c r="N37" s="998"/>
      <c r="O37" s="116"/>
      <c r="P37" s="116"/>
      <c r="Q37" s="132" t="str">
        <f t="shared" si="1"/>
        <v/>
      </c>
      <c r="R37" s="134"/>
      <c r="S37" s="116"/>
      <c r="T37" s="116"/>
    </row>
    <row r="38" spans="1:20" ht="15" customHeight="1">
      <c r="A38" s="116"/>
      <c r="B38" s="288"/>
      <c r="C38" s="996"/>
      <c r="D38" s="1003"/>
      <c r="E38" s="1003"/>
      <c r="F38" s="997"/>
      <c r="G38" s="996"/>
      <c r="H38" s="997"/>
      <c r="I38" s="1006"/>
      <c r="J38" s="1007"/>
      <c r="K38" s="269" t="str">
        <f t="shared" si="0"/>
        <v/>
      </c>
      <c r="L38" s="270" t="str">
        <f>IF(C38="","",VLOOKUP(C38,'Code Tables'!I$60:J$163,2,FALSE)/10.764)</f>
        <v/>
      </c>
      <c r="M38" s="996"/>
      <c r="N38" s="998"/>
      <c r="O38" s="116"/>
      <c r="P38" s="116"/>
      <c r="Q38" s="132" t="str">
        <f t="shared" si="1"/>
        <v/>
      </c>
      <c r="R38" s="134"/>
      <c r="S38" s="116"/>
      <c r="T38" s="116"/>
    </row>
    <row r="39" spans="1:20" ht="15" customHeight="1">
      <c r="A39" s="116"/>
      <c r="B39" s="288"/>
      <c r="C39" s="996"/>
      <c r="D39" s="1003"/>
      <c r="E39" s="1003"/>
      <c r="F39" s="997"/>
      <c r="G39" s="996"/>
      <c r="H39" s="997"/>
      <c r="I39" s="1006"/>
      <c r="J39" s="1007"/>
      <c r="K39" s="269" t="str">
        <f t="shared" si="0"/>
        <v/>
      </c>
      <c r="L39" s="270" t="str">
        <f>IF(C39="","",VLOOKUP(C39,'Code Tables'!I$60:J$163,2,FALSE)/10.764)</f>
        <v/>
      </c>
      <c r="M39" s="996"/>
      <c r="N39" s="998"/>
      <c r="O39" s="116"/>
      <c r="P39" s="116"/>
      <c r="Q39" s="132" t="str">
        <f t="shared" si="1"/>
        <v/>
      </c>
      <c r="R39" s="134"/>
      <c r="S39" s="116"/>
      <c r="T39" s="116"/>
    </row>
    <row r="40" spans="1:20" ht="15" customHeight="1">
      <c r="A40" s="116"/>
      <c r="B40" s="288"/>
      <c r="C40" s="996"/>
      <c r="D40" s="1003"/>
      <c r="E40" s="1003"/>
      <c r="F40" s="997"/>
      <c r="G40" s="996"/>
      <c r="H40" s="997"/>
      <c r="I40" s="1006"/>
      <c r="J40" s="1007"/>
      <c r="K40" s="269" t="str">
        <f t="shared" si="0"/>
        <v/>
      </c>
      <c r="L40" s="270" t="str">
        <f>IF(C40="","",VLOOKUP(C40,'Code Tables'!I$60:J$163,2,FALSE)/10.764)</f>
        <v/>
      </c>
      <c r="M40" s="996"/>
      <c r="N40" s="998"/>
      <c r="O40" s="116"/>
      <c r="P40" s="116"/>
      <c r="Q40" s="132" t="str">
        <f t="shared" si="1"/>
        <v/>
      </c>
      <c r="R40" s="134"/>
      <c r="S40" s="116"/>
      <c r="T40" s="116"/>
    </row>
    <row r="41" spans="1:20">
      <c r="A41" s="116"/>
      <c r="B41" s="288"/>
      <c r="C41" s="996"/>
      <c r="D41" s="1003"/>
      <c r="E41" s="1003"/>
      <c r="F41" s="997"/>
      <c r="G41" s="996"/>
      <c r="H41" s="997"/>
      <c r="I41" s="1006"/>
      <c r="J41" s="1007"/>
      <c r="K41" s="269" t="str">
        <f t="shared" si="0"/>
        <v/>
      </c>
      <c r="L41" s="270" t="str">
        <f>IF(C41="","",VLOOKUP(C41,'Code Tables'!I$60:J$163,2,FALSE)/10.764)</f>
        <v/>
      </c>
      <c r="M41" s="996"/>
      <c r="N41" s="998"/>
      <c r="O41" s="116"/>
      <c r="P41" s="116"/>
      <c r="Q41" s="132" t="str">
        <f t="shared" si="1"/>
        <v/>
      </c>
      <c r="R41" s="134"/>
      <c r="S41" s="116"/>
      <c r="T41" s="116"/>
    </row>
    <row r="42" spans="1:20">
      <c r="A42" s="116"/>
      <c r="B42" s="288"/>
      <c r="C42" s="996"/>
      <c r="D42" s="1003"/>
      <c r="E42" s="1003"/>
      <c r="F42" s="997"/>
      <c r="G42" s="996"/>
      <c r="H42" s="997"/>
      <c r="I42" s="1006"/>
      <c r="J42" s="1007"/>
      <c r="K42" s="269" t="str">
        <f t="shared" si="0"/>
        <v/>
      </c>
      <c r="L42" s="270" t="str">
        <f>IF(C42="","",VLOOKUP(C42,'Code Tables'!I$60:J$163,2,FALSE)/10.764)</f>
        <v/>
      </c>
      <c r="M42" s="996"/>
      <c r="N42" s="998"/>
      <c r="O42" s="116"/>
      <c r="P42" s="116"/>
      <c r="Q42" s="132" t="str">
        <f t="shared" si="1"/>
        <v/>
      </c>
      <c r="R42" s="134"/>
      <c r="S42" s="116"/>
      <c r="T42" s="116"/>
    </row>
    <row r="43" spans="1:20">
      <c r="A43" s="116"/>
      <c r="B43" s="288"/>
      <c r="C43" s="996"/>
      <c r="D43" s="1003"/>
      <c r="E43" s="1003"/>
      <c r="F43" s="997"/>
      <c r="G43" s="996"/>
      <c r="H43" s="997"/>
      <c r="I43" s="1006"/>
      <c r="J43" s="1007"/>
      <c r="K43" s="269" t="str">
        <f t="shared" si="0"/>
        <v/>
      </c>
      <c r="L43" s="270" t="str">
        <f>IF(C43="","",VLOOKUP(C43,'Code Tables'!I$60:J$163,2,FALSE)/10.764)</f>
        <v/>
      </c>
      <c r="M43" s="996"/>
      <c r="N43" s="998"/>
      <c r="O43" s="116"/>
      <c r="P43" s="116"/>
      <c r="Q43" s="132" t="str">
        <f t="shared" si="1"/>
        <v/>
      </c>
      <c r="R43" s="134"/>
      <c r="S43" s="116"/>
      <c r="T43" s="116"/>
    </row>
    <row r="44" spans="1:20">
      <c r="A44" s="116"/>
      <c r="B44" s="288"/>
      <c r="C44" s="996"/>
      <c r="D44" s="1003"/>
      <c r="E44" s="1003"/>
      <c r="F44" s="997"/>
      <c r="G44" s="996"/>
      <c r="H44" s="997"/>
      <c r="I44" s="1006"/>
      <c r="J44" s="1007"/>
      <c r="K44" s="269" t="str">
        <f t="shared" si="0"/>
        <v/>
      </c>
      <c r="L44" s="270" t="str">
        <f>IF(C44="","",VLOOKUP(C44,'Code Tables'!I$60:J$163,2,FALSE)/10.764)</f>
        <v/>
      </c>
      <c r="M44" s="996"/>
      <c r="N44" s="998"/>
      <c r="O44" s="116"/>
      <c r="P44" s="116"/>
      <c r="Q44" s="132" t="str">
        <f t="shared" si="1"/>
        <v/>
      </c>
      <c r="R44" s="134"/>
      <c r="S44" s="116"/>
      <c r="T44" s="116"/>
    </row>
    <row r="45" spans="1:20">
      <c r="A45" s="116"/>
      <c r="B45" s="288"/>
      <c r="C45" s="996"/>
      <c r="D45" s="1003"/>
      <c r="E45" s="1003"/>
      <c r="F45" s="997"/>
      <c r="G45" s="996"/>
      <c r="H45" s="997"/>
      <c r="I45" s="1006"/>
      <c r="J45" s="1007"/>
      <c r="K45" s="269" t="str">
        <f t="shared" si="0"/>
        <v/>
      </c>
      <c r="L45" s="270" t="str">
        <f>IF(C45="","",VLOOKUP(C45,'Code Tables'!I$60:J$163,2,FALSE)/10.764)</f>
        <v/>
      </c>
      <c r="M45" s="996"/>
      <c r="N45" s="998"/>
      <c r="O45" s="116"/>
      <c r="P45" s="116"/>
      <c r="Q45" s="132" t="str">
        <f t="shared" si="1"/>
        <v/>
      </c>
      <c r="R45" s="134"/>
      <c r="S45" s="116"/>
      <c r="T45" s="116"/>
    </row>
    <row r="46" spans="1:20" ht="15" thickBot="1">
      <c r="A46" s="116"/>
      <c r="B46" s="289"/>
      <c r="C46" s="999"/>
      <c r="D46" s="1000"/>
      <c r="E46" s="1000"/>
      <c r="F46" s="1001"/>
      <c r="G46" s="999"/>
      <c r="H46" s="1001"/>
      <c r="I46" s="1004"/>
      <c r="J46" s="1005"/>
      <c r="K46" s="271" t="str">
        <f t="shared" si="0"/>
        <v/>
      </c>
      <c r="L46" s="272" t="str">
        <f>IF(C46="","",VLOOKUP(C46,'Code Tables'!I$60:J$163,2,FALSE)/10.764)</f>
        <v/>
      </c>
      <c r="M46" s="999"/>
      <c r="N46" s="1002"/>
      <c r="O46" s="116"/>
      <c r="P46" s="116"/>
      <c r="Q46" s="132" t="str">
        <f t="shared" si="1"/>
        <v/>
      </c>
      <c r="R46" s="134"/>
      <c r="S46" s="116"/>
      <c r="T46" s="116"/>
    </row>
    <row r="47" spans="1:20" ht="13" customHeight="1">
      <c r="A47" s="116"/>
      <c r="B47" s="273"/>
      <c r="C47" s="273"/>
      <c r="D47" s="273"/>
      <c r="E47" s="273"/>
      <c r="F47" s="273"/>
      <c r="G47" s="994">
        <f t="shared" ref="G47:I47" si="2">SUM(G12:G46)</f>
        <v>0</v>
      </c>
      <c r="H47" s="995"/>
      <c r="I47" s="994">
        <f t="shared" si="2"/>
        <v>0</v>
      </c>
      <c r="J47" s="995"/>
      <c r="K47" s="287" t="str">
        <f>IF(G47=0,"",I47/G47)</f>
        <v/>
      </c>
      <c r="L47" s="287" t="str">
        <f>IF(G47=0,"",Q47/G47)</f>
        <v/>
      </c>
      <c r="M47" s="274"/>
      <c r="N47" s="110" t="s">
        <v>687</v>
      </c>
      <c r="O47" s="116"/>
      <c r="P47" s="116"/>
      <c r="Q47" s="135">
        <f>SUM(Q12:Q46)</f>
        <v>0</v>
      </c>
      <c r="R47" s="134"/>
      <c r="S47" s="116"/>
      <c r="T47" s="116"/>
    </row>
    <row r="48" spans="1:20">
      <c r="A48" s="116"/>
      <c r="B48" s="116"/>
      <c r="C48" s="116"/>
      <c r="D48" s="116"/>
      <c r="E48" s="116"/>
      <c r="F48" s="116"/>
      <c r="G48" s="116"/>
      <c r="H48" s="116"/>
      <c r="I48" s="116"/>
      <c r="J48" s="116"/>
      <c r="K48" s="116"/>
      <c r="L48" s="116"/>
      <c r="M48" s="116"/>
      <c r="N48" s="116"/>
      <c r="O48" s="116"/>
      <c r="P48" s="116"/>
      <c r="Q48" s="116"/>
      <c r="R48" s="116"/>
      <c r="S48" s="116"/>
      <c r="T48" s="116"/>
    </row>
    <row r="49" spans="1:20">
      <c r="A49" s="116"/>
      <c r="B49" s="116"/>
      <c r="C49" s="116"/>
      <c r="D49" s="116"/>
      <c r="E49" s="116"/>
      <c r="F49" s="116"/>
      <c r="G49" s="116"/>
      <c r="H49" s="116"/>
      <c r="I49" s="116"/>
      <c r="J49" s="116"/>
      <c r="K49" s="116"/>
      <c r="L49" s="116"/>
      <c r="M49" s="116"/>
      <c r="N49" s="116"/>
      <c r="O49" s="116"/>
      <c r="P49" s="116"/>
      <c r="Q49" s="116"/>
      <c r="R49" s="116"/>
      <c r="S49" s="116"/>
      <c r="T49" s="116"/>
    </row>
    <row r="50" spans="1:20">
      <c r="A50" s="116"/>
      <c r="B50" s="116"/>
      <c r="C50" s="116"/>
      <c r="D50" s="116"/>
      <c r="E50" s="116"/>
      <c r="F50" s="116"/>
      <c r="G50" s="116"/>
      <c r="H50" s="116"/>
      <c r="I50" s="116"/>
      <c r="J50" s="116"/>
      <c r="K50" s="116"/>
      <c r="L50" s="116"/>
      <c r="M50" s="116"/>
      <c r="N50" s="116"/>
      <c r="O50" s="116"/>
      <c r="P50" s="116"/>
      <c r="Q50" s="116"/>
      <c r="R50" s="116"/>
      <c r="S50" s="116"/>
      <c r="T50" s="116"/>
    </row>
    <row r="51" spans="1:20">
      <c r="A51" s="116"/>
      <c r="B51" s="116"/>
      <c r="C51" s="116"/>
      <c r="D51" s="116"/>
      <c r="E51" s="116"/>
      <c r="F51" s="116"/>
      <c r="G51" s="116"/>
      <c r="H51" s="116"/>
      <c r="I51" s="116"/>
      <c r="J51" s="116"/>
      <c r="K51" s="116"/>
      <c r="L51" s="116"/>
      <c r="M51" s="116"/>
      <c r="N51" s="116"/>
      <c r="O51" s="116"/>
      <c r="P51" s="116"/>
      <c r="Q51" s="116"/>
      <c r="R51" s="116"/>
      <c r="S51" s="116"/>
      <c r="T51" s="116"/>
    </row>
    <row r="52" spans="1:20">
      <c r="A52" s="116"/>
      <c r="B52" s="116"/>
      <c r="C52" s="116"/>
      <c r="D52" s="116"/>
      <c r="E52" s="116"/>
      <c r="F52" s="116"/>
      <c r="G52" s="116"/>
      <c r="H52" s="116"/>
      <c r="I52" s="116"/>
      <c r="J52" s="116"/>
      <c r="K52" s="116"/>
      <c r="L52" s="116"/>
      <c r="M52" s="116"/>
      <c r="N52" s="116"/>
      <c r="O52" s="116"/>
      <c r="P52" s="116"/>
      <c r="Q52" s="116"/>
      <c r="R52" s="116"/>
      <c r="S52" s="116"/>
      <c r="T52" s="116"/>
    </row>
    <row r="53" spans="1:20">
      <c r="A53" s="116"/>
      <c r="B53" s="116"/>
      <c r="C53" s="116"/>
      <c r="D53" s="116"/>
      <c r="E53" s="116"/>
      <c r="F53" s="116"/>
      <c r="G53" s="116"/>
      <c r="H53" s="116"/>
      <c r="I53" s="116"/>
      <c r="J53" s="116"/>
      <c r="K53" s="116"/>
      <c r="L53" s="116"/>
      <c r="M53" s="116"/>
      <c r="N53" s="116"/>
      <c r="O53" s="116"/>
      <c r="P53" s="116"/>
      <c r="Q53" s="116"/>
      <c r="R53" s="116"/>
      <c r="S53" s="116"/>
      <c r="T53" s="116"/>
    </row>
    <row r="54" spans="1:20">
      <c r="A54" s="116"/>
      <c r="B54" s="116"/>
      <c r="C54" s="116"/>
      <c r="D54" s="116"/>
      <c r="E54" s="116"/>
      <c r="F54" s="116"/>
      <c r="G54" s="116"/>
      <c r="H54" s="116"/>
      <c r="I54" s="116"/>
      <c r="J54" s="116"/>
      <c r="K54" s="116"/>
      <c r="L54" s="116"/>
      <c r="M54" s="116"/>
      <c r="N54" s="116"/>
      <c r="O54" s="116"/>
      <c r="P54" s="116"/>
      <c r="Q54" s="116"/>
      <c r="R54" s="116"/>
      <c r="S54" s="116"/>
      <c r="T54" s="116"/>
    </row>
    <row r="55" spans="1:20">
      <c r="A55" s="116"/>
      <c r="B55" s="116"/>
      <c r="C55" s="116"/>
      <c r="D55" s="116"/>
      <c r="E55" s="116"/>
      <c r="F55" s="116"/>
      <c r="G55" s="116"/>
      <c r="H55" s="116"/>
      <c r="I55" s="116"/>
      <c r="J55" s="116"/>
      <c r="K55" s="116"/>
      <c r="L55" s="116"/>
      <c r="M55" s="116"/>
      <c r="N55" s="116"/>
      <c r="O55" s="116"/>
      <c r="P55" s="116"/>
      <c r="Q55" s="116"/>
      <c r="R55" s="116"/>
      <c r="S55" s="116"/>
      <c r="T55" s="116"/>
    </row>
    <row r="56" spans="1:20">
      <c r="A56" s="116"/>
      <c r="B56" s="116"/>
      <c r="C56" s="116"/>
      <c r="D56" s="116"/>
      <c r="E56" s="116"/>
      <c r="F56" s="116"/>
      <c r="G56" s="116"/>
      <c r="H56" s="116"/>
      <c r="I56" s="116"/>
      <c r="J56" s="116"/>
      <c r="K56" s="116"/>
      <c r="L56" s="116"/>
      <c r="M56" s="116"/>
      <c r="N56" s="116"/>
      <c r="O56" s="116"/>
      <c r="P56" s="116"/>
      <c r="Q56" s="116"/>
      <c r="R56" s="116"/>
      <c r="S56" s="116"/>
      <c r="T56" s="116"/>
    </row>
    <row r="57" spans="1:20">
      <c r="A57" s="116"/>
      <c r="B57" s="116"/>
      <c r="C57" s="116"/>
      <c r="D57" s="116"/>
      <c r="E57" s="116"/>
      <c r="F57" s="116"/>
      <c r="G57" s="116"/>
      <c r="H57" s="116"/>
      <c r="I57" s="116"/>
      <c r="J57" s="116"/>
      <c r="K57" s="116"/>
      <c r="L57" s="116"/>
      <c r="M57" s="116"/>
      <c r="N57" s="116"/>
      <c r="O57" s="116"/>
      <c r="P57" s="116"/>
      <c r="Q57" s="116"/>
      <c r="R57" s="116"/>
      <c r="S57" s="116"/>
      <c r="T57" s="116"/>
    </row>
    <row r="58" spans="1:20">
      <c r="A58" s="116"/>
      <c r="B58" s="116"/>
      <c r="C58" s="116"/>
      <c r="D58" s="116"/>
      <c r="E58" s="116"/>
      <c r="F58" s="116"/>
      <c r="G58" s="116"/>
      <c r="H58" s="116"/>
      <c r="I58" s="116"/>
      <c r="J58" s="116"/>
      <c r="K58" s="116"/>
      <c r="L58" s="116"/>
      <c r="M58" s="116"/>
      <c r="N58" s="116"/>
      <c r="O58" s="116"/>
      <c r="P58" s="116"/>
      <c r="Q58" s="116"/>
      <c r="R58" s="116"/>
      <c r="S58" s="116"/>
      <c r="T58" s="116"/>
    </row>
    <row r="59" spans="1:20">
      <c r="A59" s="116"/>
      <c r="B59" s="116"/>
      <c r="C59" s="116"/>
      <c r="D59" s="116"/>
      <c r="E59" s="116"/>
      <c r="F59" s="116"/>
      <c r="G59" s="116"/>
      <c r="H59" s="116"/>
      <c r="I59" s="116"/>
      <c r="J59" s="116"/>
      <c r="K59" s="116"/>
      <c r="L59" s="116"/>
      <c r="M59" s="116"/>
      <c r="N59" s="116"/>
      <c r="O59" s="116"/>
      <c r="P59" s="116"/>
      <c r="Q59" s="116"/>
      <c r="R59" s="116"/>
      <c r="S59" s="116"/>
      <c r="T59" s="116"/>
    </row>
    <row r="60" spans="1:20">
      <c r="A60" s="116"/>
      <c r="B60" s="116"/>
      <c r="C60" s="116"/>
      <c r="D60" s="123"/>
      <c r="E60" s="123"/>
      <c r="F60" s="123"/>
      <c r="G60" s="116"/>
      <c r="H60" s="123"/>
      <c r="I60" s="123"/>
      <c r="J60" s="123"/>
      <c r="K60" s="123"/>
      <c r="L60" s="123"/>
      <c r="M60" s="123"/>
      <c r="N60" s="123"/>
      <c r="O60" s="116"/>
      <c r="P60" s="116"/>
      <c r="Q60" s="116"/>
      <c r="R60" s="116"/>
      <c r="S60" s="116"/>
      <c r="T60" s="116"/>
    </row>
    <row r="61" spans="1:20">
      <c r="A61" s="116"/>
      <c r="B61" s="116"/>
      <c r="C61" s="116"/>
      <c r="D61" s="123"/>
      <c r="E61" s="123"/>
      <c r="F61" s="123"/>
      <c r="G61" s="116"/>
      <c r="H61" s="123"/>
      <c r="I61" s="123"/>
      <c r="J61" s="123"/>
      <c r="K61" s="123"/>
      <c r="L61" s="123"/>
      <c r="M61" s="123"/>
      <c r="N61" s="123"/>
      <c r="O61" s="116"/>
      <c r="P61" s="116"/>
      <c r="Q61" s="116"/>
      <c r="R61" s="116"/>
      <c r="S61" s="116"/>
      <c r="T61" s="116"/>
    </row>
    <row r="62" spans="1:20">
      <c r="A62" s="116"/>
      <c r="B62" s="116"/>
      <c r="C62" s="116"/>
      <c r="D62" s="123"/>
      <c r="E62" s="123"/>
      <c r="F62" s="123"/>
      <c r="G62" s="116"/>
      <c r="H62" s="123"/>
      <c r="I62" s="123"/>
      <c r="J62" s="123"/>
      <c r="K62" s="123"/>
      <c r="L62" s="123"/>
      <c r="M62" s="123"/>
      <c r="N62" s="123"/>
      <c r="O62" s="116"/>
      <c r="P62" s="116"/>
      <c r="Q62" s="116"/>
      <c r="R62" s="116"/>
      <c r="S62" s="116"/>
      <c r="T62" s="116"/>
    </row>
    <row r="63" spans="1:20">
      <c r="A63" s="116"/>
      <c r="B63" s="116"/>
      <c r="C63" s="116"/>
      <c r="D63" s="123"/>
      <c r="E63" s="123"/>
      <c r="F63" s="116"/>
      <c r="G63" s="116"/>
      <c r="H63" s="116"/>
      <c r="I63" s="116"/>
      <c r="J63" s="116"/>
      <c r="K63" s="123"/>
      <c r="L63" s="123"/>
      <c r="M63" s="123"/>
      <c r="N63" s="116"/>
      <c r="O63" s="116"/>
      <c r="P63" s="116"/>
      <c r="Q63" s="116"/>
      <c r="R63" s="116"/>
      <c r="S63" s="116"/>
      <c r="T63" s="116"/>
    </row>
    <row r="64" spans="1:20">
      <c r="A64" s="116"/>
      <c r="B64" s="116"/>
      <c r="C64" s="116"/>
      <c r="D64" s="123"/>
      <c r="E64" s="123"/>
      <c r="F64" s="123"/>
      <c r="G64" s="116"/>
      <c r="H64" s="116"/>
      <c r="I64" s="116"/>
      <c r="J64" s="116"/>
      <c r="K64" s="123"/>
      <c r="L64" s="123"/>
      <c r="M64" s="123"/>
      <c r="N64" s="116"/>
      <c r="O64" s="116"/>
      <c r="P64" s="116"/>
      <c r="Q64" s="116"/>
      <c r="R64" s="116"/>
      <c r="S64" s="116"/>
      <c r="T64" s="116"/>
    </row>
    <row r="65" spans="1:20">
      <c r="A65" s="116"/>
      <c r="B65" s="116"/>
      <c r="C65" s="116"/>
      <c r="D65" s="123"/>
      <c r="E65" s="123"/>
      <c r="F65" s="123"/>
      <c r="G65" s="116"/>
      <c r="H65" s="116"/>
      <c r="I65" s="116"/>
      <c r="J65" s="116"/>
      <c r="K65" s="116"/>
      <c r="L65" s="116"/>
      <c r="M65" s="116"/>
      <c r="N65" s="116"/>
      <c r="O65" s="116"/>
      <c r="P65" s="116"/>
      <c r="Q65" s="116"/>
      <c r="R65" s="116"/>
      <c r="S65" s="116"/>
      <c r="T65" s="116"/>
    </row>
    <row r="66" spans="1:20">
      <c r="A66" s="116"/>
      <c r="B66" s="116"/>
      <c r="C66" s="116"/>
      <c r="D66" s="123"/>
      <c r="E66" s="123"/>
      <c r="F66" s="123"/>
      <c r="G66" s="116"/>
      <c r="H66" s="116"/>
      <c r="I66" s="116"/>
      <c r="J66" s="116"/>
      <c r="K66" s="116"/>
      <c r="L66" s="116"/>
      <c r="M66" s="116"/>
      <c r="N66" s="116"/>
      <c r="O66" s="116"/>
      <c r="P66" s="116"/>
      <c r="Q66" s="116"/>
      <c r="R66" s="116"/>
      <c r="S66" s="116"/>
      <c r="T66" s="116"/>
    </row>
    <row r="67" spans="1:20">
      <c r="A67" s="116"/>
      <c r="B67" s="116"/>
      <c r="C67" s="116"/>
      <c r="D67" s="123"/>
      <c r="E67" s="123"/>
      <c r="F67" s="123"/>
      <c r="G67" s="116"/>
      <c r="H67" s="116"/>
      <c r="I67" s="116"/>
      <c r="J67" s="116"/>
      <c r="K67" s="116"/>
      <c r="L67" s="116"/>
      <c r="M67" s="116"/>
      <c r="N67" s="116"/>
      <c r="O67" s="116"/>
      <c r="P67" s="116"/>
      <c r="Q67" s="116"/>
      <c r="R67" s="116"/>
      <c r="S67" s="116"/>
      <c r="T67" s="116"/>
    </row>
    <row r="68" spans="1:20">
      <c r="A68" s="116"/>
      <c r="B68" s="116"/>
      <c r="C68" s="116"/>
      <c r="D68" s="123"/>
      <c r="E68" s="123"/>
      <c r="F68" s="123"/>
      <c r="G68" s="116"/>
      <c r="H68" s="116"/>
      <c r="I68" s="116"/>
      <c r="J68" s="116"/>
      <c r="K68" s="116"/>
      <c r="L68" s="116"/>
      <c r="M68" s="116"/>
      <c r="N68" s="116"/>
      <c r="O68" s="116"/>
      <c r="P68" s="116"/>
      <c r="Q68" s="116"/>
      <c r="R68" s="116"/>
      <c r="S68" s="116"/>
      <c r="T68" s="116"/>
    </row>
    <row r="69" spans="1:20">
      <c r="A69" s="116"/>
      <c r="B69" s="116"/>
      <c r="C69" s="116"/>
      <c r="D69" s="116"/>
      <c r="E69" s="116"/>
      <c r="F69" s="116"/>
      <c r="G69" s="116"/>
      <c r="H69" s="116"/>
      <c r="I69" s="116"/>
      <c r="J69" s="116"/>
      <c r="K69" s="116"/>
      <c r="L69" s="116"/>
      <c r="M69" s="116"/>
      <c r="N69" s="116"/>
      <c r="O69" s="116"/>
      <c r="P69" s="116"/>
      <c r="Q69" s="116"/>
      <c r="R69" s="116"/>
      <c r="S69" s="116"/>
      <c r="T69" s="116"/>
    </row>
    <row r="70" spans="1:20">
      <c r="A70" s="116"/>
      <c r="B70" s="116"/>
      <c r="C70" s="116"/>
      <c r="D70" s="116"/>
      <c r="E70" s="116"/>
      <c r="F70" s="116"/>
      <c r="G70" s="116"/>
      <c r="H70" s="116"/>
      <c r="I70" s="116"/>
      <c r="J70" s="116"/>
      <c r="K70" s="116"/>
      <c r="L70" s="116"/>
      <c r="M70" s="116"/>
      <c r="N70" s="116"/>
      <c r="O70" s="116"/>
      <c r="P70" s="116"/>
      <c r="Q70" s="116"/>
      <c r="R70" s="116"/>
      <c r="S70" s="116"/>
      <c r="T70" s="116"/>
    </row>
    <row r="71" spans="1:20">
      <c r="A71" s="116"/>
      <c r="B71" s="116"/>
      <c r="C71" s="116"/>
      <c r="D71" s="116"/>
      <c r="E71" s="116"/>
      <c r="F71" s="116"/>
      <c r="G71" s="116"/>
      <c r="H71" s="116"/>
      <c r="I71" s="116"/>
      <c r="J71" s="116"/>
      <c r="K71" s="116"/>
      <c r="L71" s="116"/>
      <c r="M71" s="116"/>
      <c r="N71" s="116"/>
      <c r="O71" s="116"/>
      <c r="P71" s="116"/>
      <c r="Q71" s="116"/>
      <c r="R71" s="116"/>
      <c r="S71" s="116"/>
      <c r="T71" s="116"/>
    </row>
    <row r="72" spans="1:20">
      <c r="A72" s="116"/>
      <c r="B72" s="116"/>
      <c r="C72" s="116"/>
      <c r="D72" s="116"/>
      <c r="E72" s="116"/>
      <c r="F72" s="116"/>
      <c r="G72" s="116"/>
      <c r="H72" s="116"/>
      <c r="I72" s="116"/>
      <c r="J72" s="116"/>
      <c r="K72" s="116"/>
      <c r="L72" s="116"/>
      <c r="M72" s="116"/>
      <c r="N72" s="116"/>
      <c r="O72" s="116"/>
      <c r="P72" s="116"/>
      <c r="Q72" s="116"/>
      <c r="R72" s="116"/>
      <c r="S72" s="116"/>
      <c r="T72" s="116"/>
    </row>
    <row r="73" spans="1:20">
      <c r="A73" s="116"/>
      <c r="B73" s="116"/>
      <c r="C73" s="116"/>
      <c r="D73" s="116"/>
      <c r="E73" s="116"/>
      <c r="F73" s="116"/>
      <c r="G73" s="116"/>
      <c r="H73" s="116"/>
      <c r="I73" s="116"/>
      <c r="J73" s="116"/>
      <c r="K73" s="116"/>
      <c r="L73" s="116"/>
      <c r="M73" s="116"/>
      <c r="N73" s="116"/>
      <c r="O73" s="116"/>
      <c r="P73" s="116"/>
      <c r="Q73" s="116"/>
      <c r="R73" s="116"/>
      <c r="S73" s="116"/>
      <c r="T73" s="116"/>
    </row>
    <row r="74" spans="1:20">
      <c r="A74" s="116"/>
      <c r="B74" s="116"/>
      <c r="C74" s="116"/>
      <c r="D74" s="116"/>
      <c r="E74" s="116"/>
      <c r="F74" s="116"/>
      <c r="G74" s="116"/>
      <c r="H74" s="116"/>
      <c r="I74" s="116"/>
      <c r="J74" s="116"/>
      <c r="K74" s="116"/>
      <c r="L74" s="116"/>
      <c r="M74" s="116"/>
      <c r="N74" s="116"/>
      <c r="O74" s="116"/>
      <c r="P74" s="116"/>
      <c r="Q74" s="116"/>
      <c r="R74" s="116"/>
      <c r="S74" s="116"/>
      <c r="T74" s="116"/>
    </row>
    <row r="75" spans="1:20">
      <c r="A75" s="116"/>
      <c r="B75" s="116"/>
      <c r="C75" s="116"/>
      <c r="D75" s="116"/>
      <c r="E75" s="116"/>
      <c r="F75" s="116"/>
      <c r="G75" s="116"/>
      <c r="H75" s="116"/>
      <c r="I75" s="116"/>
      <c r="J75" s="116"/>
      <c r="K75" s="116"/>
      <c r="L75" s="116"/>
      <c r="M75" s="116"/>
      <c r="N75" s="116"/>
      <c r="O75" s="116"/>
      <c r="P75" s="116"/>
      <c r="Q75" s="116"/>
      <c r="R75" s="116"/>
      <c r="S75" s="116"/>
      <c r="T75" s="116"/>
    </row>
    <row r="76" spans="1:20">
      <c r="A76" s="116"/>
      <c r="B76" s="116"/>
      <c r="C76" s="116"/>
      <c r="D76" s="116"/>
      <c r="E76" s="116"/>
      <c r="F76" s="116"/>
      <c r="G76" s="116"/>
      <c r="H76" s="116"/>
      <c r="I76" s="116"/>
      <c r="J76" s="116"/>
      <c r="K76" s="116"/>
      <c r="L76" s="116"/>
      <c r="M76" s="116"/>
      <c r="N76" s="116"/>
      <c r="O76" s="116"/>
      <c r="P76" s="116"/>
      <c r="Q76" s="116"/>
      <c r="R76" s="116"/>
      <c r="S76" s="116"/>
      <c r="T76" s="116"/>
    </row>
    <row r="77" spans="1:20">
      <c r="A77" s="116"/>
      <c r="B77" s="116"/>
      <c r="C77" s="116"/>
      <c r="D77" s="116"/>
      <c r="E77" s="116"/>
      <c r="F77" s="116"/>
      <c r="G77" s="116"/>
      <c r="H77" s="116"/>
      <c r="I77" s="116"/>
      <c r="J77" s="116"/>
      <c r="K77" s="116"/>
      <c r="L77" s="116"/>
      <c r="M77" s="116"/>
      <c r="N77" s="116"/>
      <c r="O77" s="116"/>
      <c r="P77" s="116"/>
      <c r="Q77" s="116"/>
      <c r="R77" s="116"/>
      <c r="S77" s="116"/>
      <c r="T77" s="116"/>
    </row>
    <row r="78" spans="1:20">
      <c r="A78" s="116"/>
      <c r="B78" s="116"/>
      <c r="C78" s="116"/>
      <c r="D78" s="116"/>
      <c r="E78" s="116"/>
      <c r="F78" s="116"/>
      <c r="G78" s="116"/>
      <c r="H78" s="116"/>
      <c r="I78" s="116"/>
      <c r="J78" s="116"/>
      <c r="K78" s="116"/>
      <c r="L78" s="116"/>
      <c r="M78" s="116"/>
      <c r="N78" s="116"/>
      <c r="O78" s="116"/>
      <c r="P78" s="116"/>
      <c r="Q78" s="116"/>
      <c r="R78" s="116"/>
      <c r="S78" s="116"/>
      <c r="T78" s="116"/>
    </row>
    <row r="79" spans="1:20">
      <c r="A79" s="116"/>
      <c r="B79" s="116"/>
      <c r="C79" s="116"/>
      <c r="D79" s="116"/>
      <c r="E79" s="116"/>
      <c r="F79" s="116"/>
      <c r="G79" s="116"/>
      <c r="H79" s="116"/>
      <c r="I79" s="116"/>
      <c r="J79" s="116"/>
      <c r="K79" s="116"/>
      <c r="L79" s="116"/>
      <c r="M79" s="116"/>
      <c r="N79" s="116"/>
      <c r="O79" s="116"/>
      <c r="P79" s="116"/>
      <c r="Q79" s="116"/>
      <c r="R79" s="116"/>
      <c r="S79" s="116"/>
      <c r="T79" s="116"/>
    </row>
  </sheetData>
  <sheetProtection algorithmName="SHA-512" hashValue="U38myhBx2ZbGXtdvLdMtyJorAE3odviPETSICkk8ZdHZLdq7KaJwRHyhIJuSFT3hBczGLupajJYFvLSuzAtHpQ==" saltValue="YRtNP/CITpCoivC7dMNuvw==" spinCount="100000" sheet="1" objects="1" scenarios="1"/>
  <mergeCells count="172">
    <mergeCell ref="B1:C2"/>
    <mergeCell ref="K9:L9"/>
    <mergeCell ref="N3:N4"/>
    <mergeCell ref="D6:G6"/>
    <mergeCell ref="D1:N2"/>
    <mergeCell ref="I6:K6"/>
    <mergeCell ref="D7:G7"/>
    <mergeCell ref="I7:K7"/>
    <mergeCell ref="Q9:Q11"/>
    <mergeCell ref="L3:M4"/>
    <mergeCell ref="L6:M6"/>
    <mergeCell ref="L7:M7"/>
    <mergeCell ref="E3:F3"/>
    <mergeCell ref="E4:F4"/>
    <mergeCell ref="G3:K3"/>
    <mergeCell ref="G4:K4"/>
    <mergeCell ref="I9:J11"/>
    <mergeCell ref="B9:H9"/>
    <mergeCell ref="B3:C3"/>
    <mergeCell ref="B4:C4"/>
    <mergeCell ref="B6:C6"/>
    <mergeCell ref="B7:C7"/>
    <mergeCell ref="I12:J12"/>
    <mergeCell ref="C12:F12"/>
    <mergeCell ref="C10:F10"/>
    <mergeCell ref="C11:F11"/>
    <mergeCell ref="G10:H10"/>
    <mergeCell ref="G11:H11"/>
    <mergeCell ref="G12:H12"/>
    <mergeCell ref="B10:B11"/>
    <mergeCell ref="M9:N11"/>
    <mergeCell ref="M12:N12"/>
    <mergeCell ref="L10:L11"/>
    <mergeCell ref="K10:K11"/>
    <mergeCell ref="M13:N13"/>
    <mergeCell ref="C14:F14"/>
    <mergeCell ref="G14:H14"/>
    <mergeCell ref="M14:N14"/>
    <mergeCell ref="I43:J43"/>
    <mergeCell ref="C23:F23"/>
    <mergeCell ref="C25:F25"/>
    <mergeCell ref="C27:F27"/>
    <mergeCell ref="C29:F29"/>
    <mergeCell ref="C31:F31"/>
    <mergeCell ref="C33:F33"/>
    <mergeCell ref="C35:F35"/>
    <mergeCell ref="C17:F17"/>
    <mergeCell ref="G17:H17"/>
    <mergeCell ref="M17:N17"/>
    <mergeCell ref="C18:F18"/>
    <mergeCell ref="G18:H18"/>
    <mergeCell ref="M18:N18"/>
    <mergeCell ref="C15:F15"/>
    <mergeCell ref="G15:H15"/>
    <mergeCell ref="I28:J28"/>
    <mergeCell ref="I29:J29"/>
    <mergeCell ref="I30:J30"/>
    <mergeCell ref="I31:J31"/>
    <mergeCell ref="I13:J13"/>
    <mergeCell ref="I14:J14"/>
    <mergeCell ref="I15:J15"/>
    <mergeCell ref="I16:J16"/>
    <mergeCell ref="I17:J17"/>
    <mergeCell ref="I18:J18"/>
    <mergeCell ref="I19:J19"/>
    <mergeCell ref="C13:F13"/>
    <mergeCell ref="G13:H13"/>
    <mergeCell ref="M15:N15"/>
    <mergeCell ref="C16:F16"/>
    <mergeCell ref="G16:H16"/>
    <mergeCell ref="M16:N16"/>
    <mergeCell ref="C21:F21"/>
    <mergeCell ref="G21:H21"/>
    <mergeCell ref="M21:N21"/>
    <mergeCell ref="C22:F22"/>
    <mergeCell ref="G22:H22"/>
    <mergeCell ref="M22:N22"/>
    <mergeCell ref="C19:F19"/>
    <mergeCell ref="G19:H19"/>
    <mergeCell ref="M19:N19"/>
    <mergeCell ref="C20:F20"/>
    <mergeCell ref="G20:H20"/>
    <mergeCell ref="M20:N20"/>
    <mergeCell ref="I20:J20"/>
    <mergeCell ref="I21:J21"/>
    <mergeCell ref="I22:J22"/>
    <mergeCell ref="G25:H25"/>
    <mergeCell ref="M25:N25"/>
    <mergeCell ref="C26:F26"/>
    <mergeCell ref="G26:H26"/>
    <mergeCell ref="M26:N26"/>
    <mergeCell ref="G23:H23"/>
    <mergeCell ref="M23:N23"/>
    <mergeCell ref="C24:F24"/>
    <mergeCell ref="G24:H24"/>
    <mergeCell ref="M24:N24"/>
    <mergeCell ref="I23:J23"/>
    <mergeCell ref="I24:J24"/>
    <mergeCell ref="I25:J25"/>
    <mergeCell ref="I26:J26"/>
    <mergeCell ref="G29:H29"/>
    <mergeCell ref="M29:N29"/>
    <mergeCell ref="C30:F30"/>
    <mergeCell ref="G30:H30"/>
    <mergeCell ref="M30:N30"/>
    <mergeCell ref="G27:H27"/>
    <mergeCell ref="M27:N27"/>
    <mergeCell ref="C28:F28"/>
    <mergeCell ref="G28:H28"/>
    <mergeCell ref="M28:N28"/>
    <mergeCell ref="I27:J27"/>
    <mergeCell ref="G33:H33"/>
    <mergeCell ref="M33:N33"/>
    <mergeCell ref="C34:F34"/>
    <mergeCell ref="G34:H34"/>
    <mergeCell ref="M34:N34"/>
    <mergeCell ref="G31:H31"/>
    <mergeCell ref="M31:N31"/>
    <mergeCell ref="C32:F32"/>
    <mergeCell ref="G32:H32"/>
    <mergeCell ref="M32:N32"/>
    <mergeCell ref="I32:J32"/>
    <mergeCell ref="I33:J33"/>
    <mergeCell ref="I34:J34"/>
    <mergeCell ref="G37:H37"/>
    <mergeCell ref="M37:N37"/>
    <mergeCell ref="C38:F38"/>
    <mergeCell ref="G38:H38"/>
    <mergeCell ref="M38:N38"/>
    <mergeCell ref="G35:H35"/>
    <mergeCell ref="M35:N35"/>
    <mergeCell ref="C36:F36"/>
    <mergeCell ref="G36:H36"/>
    <mergeCell ref="M36:N36"/>
    <mergeCell ref="C37:F37"/>
    <mergeCell ref="I38:J38"/>
    <mergeCell ref="I35:J35"/>
    <mergeCell ref="I36:J36"/>
    <mergeCell ref="I37:J37"/>
    <mergeCell ref="G41:H41"/>
    <mergeCell ref="M41:N41"/>
    <mergeCell ref="C42:F42"/>
    <mergeCell ref="G42:H42"/>
    <mergeCell ref="M42:N42"/>
    <mergeCell ref="G39:H39"/>
    <mergeCell ref="M39:N39"/>
    <mergeCell ref="C40:F40"/>
    <mergeCell ref="G40:H40"/>
    <mergeCell ref="M40:N40"/>
    <mergeCell ref="C39:F39"/>
    <mergeCell ref="C41:F41"/>
    <mergeCell ref="I39:J39"/>
    <mergeCell ref="I40:J40"/>
    <mergeCell ref="I41:J41"/>
    <mergeCell ref="I42:J42"/>
    <mergeCell ref="G47:H47"/>
    <mergeCell ref="I47:J47"/>
    <mergeCell ref="G45:H45"/>
    <mergeCell ref="M45:N45"/>
    <mergeCell ref="C46:F46"/>
    <mergeCell ref="G46:H46"/>
    <mergeCell ref="M46:N46"/>
    <mergeCell ref="G43:H43"/>
    <mergeCell ref="M43:N43"/>
    <mergeCell ref="C44:F44"/>
    <mergeCell ref="G44:H44"/>
    <mergeCell ref="M44:N44"/>
    <mergeCell ref="I46:J46"/>
    <mergeCell ref="C43:F43"/>
    <mergeCell ref="C45:F45"/>
    <mergeCell ref="I44:J44"/>
    <mergeCell ref="I45:J45"/>
  </mergeCells>
  <conditionalFormatting sqref="I12:I46">
    <cfRule type="cellIs" dxfId="5" priority="14" operator="greaterThan">
      <formula>G12*L12</formula>
    </cfRule>
  </conditionalFormatting>
  <conditionalFormatting sqref="K12:K46">
    <cfRule type="cellIs" dxfId="4" priority="11" operator="greaterThan">
      <formula>$L12</formula>
    </cfRule>
  </conditionalFormatting>
  <conditionalFormatting sqref="M12:M46">
    <cfRule type="containsText" dxfId="3" priority="6" operator="containsText" text="Pass">
      <formula>NOT(ISERROR(SEARCH("Pass",M12)))</formula>
    </cfRule>
    <cfRule type="containsText" dxfId="2" priority="7" operator="containsText" text="N/A">
      <formula>NOT(ISERROR(SEARCH("N/A",M12)))</formula>
    </cfRule>
    <cfRule type="containsText" dxfId="1" priority="9" operator="containsText" text="Fail">
      <formula>NOT(ISERROR(SEARCH("Fail",M12)))</formula>
    </cfRule>
  </conditionalFormatting>
  <printOptions horizontalCentered="1"/>
  <pageMargins left="0.5" right="0.5" top="0.75" bottom="0.75" header="0.3" footer="0.3"/>
  <pageSetup scale="8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'Code Tables'!$I$60:$I$164</xm:f>
          </x14:formula1>
          <xm:sqref>C12:C46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9C4B-D429-4FB9-9F76-77BD7F1E7CA2}">
  <sheetPr>
    <pageSetUpPr fitToPage="1"/>
  </sheetPr>
  <dimension ref="A1:N140"/>
  <sheetViews>
    <sheetView showGridLines="0" zoomScaleNormal="100" workbookViewId="0"/>
  </sheetViews>
  <sheetFormatPr defaultColWidth="9.1796875" defaultRowHeight="14.5"/>
  <cols>
    <col min="1" max="1" width="2.54296875" style="2" customWidth="1"/>
    <col min="2" max="2" width="6.453125" style="2" customWidth="1"/>
    <col min="3" max="3" width="8.1796875" style="2" customWidth="1"/>
    <col min="4" max="4" width="8.7265625" style="2" customWidth="1"/>
    <col min="5" max="5" width="10.7265625" style="2" hidden="1" customWidth="1"/>
    <col min="6" max="6" width="25.26953125" style="2" customWidth="1"/>
    <col min="7" max="7" width="8.36328125" style="2" customWidth="1"/>
    <col min="8" max="8" width="10" style="2" hidden="1" customWidth="1"/>
    <col min="9" max="9" width="30.7265625" style="2" customWidth="1"/>
    <col min="10" max="10" width="11.6328125" style="2" customWidth="1"/>
    <col min="11" max="11" width="7.36328125" style="2" customWidth="1"/>
    <col min="12" max="12" width="4.90625" style="2" customWidth="1"/>
    <col min="13" max="13" width="9.1796875" style="2"/>
    <col min="14" max="14" width="65.6328125" style="2" hidden="1" customWidth="1"/>
    <col min="15" max="16384" width="9.1796875" style="2"/>
  </cols>
  <sheetData>
    <row r="1" spans="1:14" ht="22" customHeight="1">
      <c r="B1" s="1079"/>
      <c r="C1" s="1080"/>
      <c r="D1" s="1088" t="s">
        <v>1284</v>
      </c>
      <c r="E1" s="1088"/>
      <c r="F1" s="1088"/>
      <c r="G1" s="1088"/>
      <c r="H1" s="1088"/>
      <c r="I1" s="1088"/>
      <c r="J1" s="1088"/>
      <c r="K1" s="1088"/>
      <c r="L1" s="1089"/>
    </row>
    <row r="2" spans="1:14" ht="13" customHeight="1">
      <c r="B2" s="1081"/>
      <c r="C2" s="1082"/>
      <c r="D2" s="1090"/>
      <c r="E2" s="1090"/>
      <c r="F2" s="1090"/>
      <c r="G2" s="1090"/>
      <c r="H2" s="1090"/>
      <c r="I2" s="1090"/>
      <c r="J2" s="1090"/>
      <c r="K2" s="1090"/>
      <c r="L2" s="1091"/>
    </row>
    <row r="3" spans="1:14" ht="13" customHeight="1">
      <c r="A3" s="495"/>
      <c r="B3" s="1072" t="s">
        <v>471</v>
      </c>
      <c r="C3" s="1073"/>
      <c r="D3" s="613" t="str">
        <f>IF('NECB-ZEBP Checklist - First TI'!H3="","",'NECB-ZEBP Checklist - First TI'!H3)</f>
        <v/>
      </c>
      <c r="E3" s="602"/>
      <c r="F3" s="602" t="str">
        <f>IF('NECB-ZEBP Checklist - First TI'!K3="","",'NECB-ZEBP Checklist - First TI'!K3)</f>
        <v/>
      </c>
      <c r="G3" s="974" t="str">
        <f>IF('NECB-ZEBP Checklist - First TI'!O3="","",'NECB-ZEBP Checklist - First TI'!O3)</f>
        <v/>
      </c>
      <c r="H3" s="974"/>
      <c r="I3" s="974"/>
      <c r="J3" s="1083" t="s">
        <v>475</v>
      </c>
      <c r="K3" s="1084" t="str">
        <f>IF('NECB-ZEBP Checklist - First TI'!AE3="","",'NECB-ZEBP Checklist - First TI'!AE3)</f>
        <v/>
      </c>
      <c r="L3" s="1085"/>
    </row>
    <row r="4" spans="1:14" ht="13" customHeight="1">
      <c r="A4" s="495"/>
      <c r="B4" s="1072" t="s">
        <v>470</v>
      </c>
      <c r="C4" s="1073"/>
      <c r="D4" s="603" t="str">
        <f>IF('NECB-ZEBP Checklist - First TI'!H4="","",'NECB-ZEBP Checklist - First TI'!H4)</f>
        <v/>
      </c>
      <c r="E4" s="602"/>
      <c r="F4" s="602" t="str">
        <f>IF('NECB-ZEBP Checklist - First TI'!K4="","",'NECB-ZEBP Checklist - First TI'!K4)</f>
        <v/>
      </c>
      <c r="G4" s="974" t="str">
        <f>IF('NECB-ZEBP Checklist - First TI'!O4="","",'NECB-ZEBP Checklist - First TI'!O4)</f>
        <v/>
      </c>
      <c r="H4" s="974"/>
      <c r="I4" s="974"/>
      <c r="J4" s="1083"/>
      <c r="K4" s="1086"/>
      <c r="L4" s="1087"/>
    </row>
    <row r="5" spans="1:14" ht="5.25" customHeight="1">
      <c r="A5" s="495"/>
      <c r="B5" s="494"/>
      <c r="C5" s="495"/>
      <c r="D5" s="495"/>
      <c r="E5" s="495"/>
      <c r="F5" s="495"/>
      <c r="G5" s="495"/>
      <c r="H5" s="495"/>
      <c r="I5" s="495"/>
      <c r="J5" s="495"/>
      <c r="K5" s="495"/>
      <c r="L5" s="496"/>
    </row>
    <row r="6" spans="1:14" ht="13" customHeight="1">
      <c r="A6" s="495"/>
      <c r="B6" s="1072" t="s">
        <v>479</v>
      </c>
      <c r="C6" s="1073"/>
      <c r="D6" s="1074"/>
      <c r="E6" s="1075"/>
      <c r="F6" s="1076"/>
      <c r="G6" s="1077" t="s">
        <v>476</v>
      </c>
      <c r="H6" s="1073"/>
      <c r="I6" s="540"/>
      <c r="J6" s="497" t="s">
        <v>477</v>
      </c>
      <c r="K6" s="1074"/>
      <c r="L6" s="1078"/>
    </row>
    <row r="7" spans="1:14" ht="13" customHeight="1">
      <c r="A7" s="495"/>
      <c r="B7" s="1072" t="s">
        <v>478</v>
      </c>
      <c r="C7" s="1073"/>
      <c r="D7" s="1074"/>
      <c r="E7" s="1075"/>
      <c r="F7" s="1076"/>
      <c r="G7" s="1077" t="s">
        <v>476</v>
      </c>
      <c r="H7" s="1073"/>
      <c r="I7" s="540"/>
      <c r="J7" s="497" t="s">
        <v>477</v>
      </c>
      <c r="K7" s="1074"/>
      <c r="L7" s="1078"/>
    </row>
    <row r="8" spans="1:14" ht="5.25" customHeight="1" thickBot="1">
      <c r="B8" s="504"/>
      <c r="C8" s="505"/>
      <c r="D8" s="505"/>
      <c r="E8" s="505"/>
      <c r="F8" s="505"/>
      <c r="G8" s="505"/>
      <c r="H8" s="505"/>
      <c r="I8" s="505"/>
      <c r="J8" s="505"/>
      <c r="K8" s="505"/>
      <c r="L8" s="541"/>
    </row>
    <row r="9" spans="1:14" ht="28" customHeight="1">
      <c r="B9" s="1066" t="s">
        <v>1285</v>
      </c>
      <c r="C9" s="1067"/>
      <c r="D9" s="1070" t="s">
        <v>1286</v>
      </c>
      <c r="E9" s="1070"/>
      <c r="F9" s="1070" t="s">
        <v>1287</v>
      </c>
      <c r="G9" s="1062" t="s">
        <v>1288</v>
      </c>
      <c r="H9" s="611"/>
      <c r="I9" s="1064" t="s">
        <v>1289</v>
      </c>
      <c r="J9" s="1057" t="s">
        <v>507</v>
      </c>
      <c r="K9" s="1058"/>
      <c r="L9" s="1059"/>
    </row>
    <row r="10" spans="1:14" ht="28" customHeight="1">
      <c r="B10" s="1068"/>
      <c r="C10" s="1069"/>
      <c r="D10" s="1071"/>
      <c r="E10" s="1071"/>
      <c r="F10" s="1071"/>
      <c r="G10" s="1063"/>
      <c r="H10" s="612"/>
      <c r="I10" s="1065"/>
      <c r="J10" s="542" t="s">
        <v>1290</v>
      </c>
      <c r="K10" s="1060" t="s">
        <v>460</v>
      </c>
      <c r="L10" s="1061"/>
    </row>
    <row r="11" spans="1:14">
      <c r="B11" s="1053"/>
      <c r="C11" s="1054"/>
      <c r="D11" s="543"/>
      <c r="E11" s="544" t="str">
        <f>IF(D11="","",VLOOKUP(D11,'Validation Reference'!A$19:B$35,2,FALSE))</f>
        <v/>
      </c>
      <c r="F11" s="543"/>
      <c r="G11" s="543"/>
      <c r="H11" s="545" t="str">
        <f>IF(F11="","",VLOOKUP(D11,'Validation Reference'!A$19:C$35,3,FALSE))</f>
        <v/>
      </c>
      <c r="I11" s="546"/>
      <c r="J11" s="604" t="str">
        <f>IF(D11="","",IF(F11="","",IF(I11="","",VLOOKUP(N11,'Validation Reference'!I$19:K$283,2,FALSE))))</f>
        <v/>
      </c>
      <c r="K11" s="605" t="str">
        <f>IF(J11="","",IF(J11="No reqm't","-",VLOOKUP(N11,'Validation Reference'!I$19:K$283,3,FALSE)))</f>
        <v/>
      </c>
      <c r="L11" s="607"/>
      <c r="N11" s="547" t="str">
        <f>F11&amp;". "&amp;I11</f>
        <v xml:space="preserve">. </v>
      </c>
    </row>
    <row r="12" spans="1:14">
      <c r="B12" s="1053"/>
      <c r="C12" s="1054"/>
      <c r="D12" s="543"/>
      <c r="E12" s="544" t="str">
        <f>IF(D12="","",VLOOKUP(D12,'Validation Reference'!A$19:B$35,2,FALSE))</f>
        <v/>
      </c>
      <c r="F12" s="543"/>
      <c r="G12" s="543"/>
      <c r="H12" s="545" t="str">
        <f>IF(F12="","",VLOOKUP(D12,'Validation Reference'!A$19:C$35,3,FALSE))</f>
        <v/>
      </c>
      <c r="I12" s="546"/>
      <c r="J12" s="604" t="str">
        <f>IF(D12="","",IF(F12="","",IF(I12="","",VLOOKUP(N12,'Validation Reference'!I$19:K$283,2,FALSE))))</f>
        <v/>
      </c>
      <c r="K12" s="605" t="str">
        <f>IF(J12="","",IF(J12="No reqm't","-",VLOOKUP(N12,'Validation Reference'!I$19:K$283,3,FALSE)))</f>
        <v/>
      </c>
      <c r="L12" s="607"/>
      <c r="N12" s="547" t="str">
        <f t="shared" ref="N12:N35" si="0">F12&amp;". "&amp;I12</f>
        <v xml:space="preserve">. </v>
      </c>
    </row>
    <row r="13" spans="1:14">
      <c r="B13" s="1053"/>
      <c r="C13" s="1054"/>
      <c r="D13" s="543"/>
      <c r="E13" s="544" t="str">
        <f>IF(D13="","",VLOOKUP(D13,'Validation Reference'!A$19:B$35,2,FALSE))</f>
        <v/>
      </c>
      <c r="F13" s="543"/>
      <c r="G13" s="543"/>
      <c r="H13" s="545" t="str">
        <f>IF(F13="","",VLOOKUP(D13,'Validation Reference'!A$19:C$35,3,FALSE))</f>
        <v/>
      </c>
      <c r="I13" s="546"/>
      <c r="J13" s="604" t="str">
        <f>IF(D13="","",IF(F13="","",IF(I13="","",VLOOKUP(N13,'Validation Reference'!I$19:K$283,2,FALSE))))</f>
        <v/>
      </c>
      <c r="K13" s="605" t="str">
        <f>IF(J13="","",IF(J13="No reqm't","-",VLOOKUP(N13,'Validation Reference'!I$19:K$283,3,FALSE)))</f>
        <v/>
      </c>
      <c r="L13" s="607"/>
      <c r="N13" s="547" t="str">
        <f t="shared" si="0"/>
        <v xml:space="preserve">. </v>
      </c>
    </row>
    <row r="14" spans="1:14">
      <c r="B14" s="1053"/>
      <c r="C14" s="1054"/>
      <c r="D14" s="543"/>
      <c r="E14" s="544" t="str">
        <f>IF(D14="","",VLOOKUP(D14,'Validation Reference'!A$19:B$35,2,FALSE))</f>
        <v/>
      </c>
      <c r="F14" s="543"/>
      <c r="G14" s="543"/>
      <c r="H14" s="545" t="str">
        <f>IF(F14="","",VLOOKUP(D14,'Validation Reference'!A$19:C$35,3,FALSE))</f>
        <v/>
      </c>
      <c r="I14" s="546"/>
      <c r="J14" s="604" t="str">
        <f>IF(D14="","",IF(F14="","",IF(I14="","",VLOOKUP(N14,'Validation Reference'!I$19:K$283,2,FALSE))))</f>
        <v/>
      </c>
      <c r="K14" s="605" t="str">
        <f>IF(J14="","",IF(J14="No reqm't","-",VLOOKUP(N14,'Validation Reference'!I$19:K$283,3,FALSE)))</f>
        <v/>
      </c>
      <c r="L14" s="607"/>
      <c r="N14" s="547" t="str">
        <f t="shared" si="0"/>
        <v xml:space="preserve">. </v>
      </c>
    </row>
    <row r="15" spans="1:14">
      <c r="B15" s="1053"/>
      <c r="C15" s="1054"/>
      <c r="D15" s="543"/>
      <c r="E15" s="544" t="str">
        <f>IF(D15="","",VLOOKUP(D15,'Validation Reference'!A$19:B$35,2,FALSE))</f>
        <v/>
      </c>
      <c r="F15" s="543"/>
      <c r="G15" s="543"/>
      <c r="H15" s="545" t="str">
        <f>IF(F15="","",VLOOKUP(D15,'Validation Reference'!A$19:C$35,3,FALSE))</f>
        <v/>
      </c>
      <c r="I15" s="546"/>
      <c r="J15" s="604" t="str">
        <f>IF(D15="","",IF(F15="","",IF(I15="","",VLOOKUP(N15,'Validation Reference'!I$19:K$283,2,FALSE))))</f>
        <v/>
      </c>
      <c r="K15" s="605" t="str">
        <f>IF(J15="","",IF(J15="No reqm't","-",VLOOKUP(N15,'Validation Reference'!I$19:K$283,3,FALSE)))</f>
        <v/>
      </c>
      <c r="L15" s="607"/>
      <c r="N15" s="547" t="str">
        <f t="shared" si="0"/>
        <v xml:space="preserve">. </v>
      </c>
    </row>
    <row r="16" spans="1:14">
      <c r="B16" s="1053"/>
      <c r="C16" s="1054"/>
      <c r="D16" s="543"/>
      <c r="E16" s="544" t="str">
        <f>IF(D16="","",VLOOKUP(D16,'Validation Reference'!A$19:B$35,2,FALSE))</f>
        <v/>
      </c>
      <c r="F16" s="543"/>
      <c r="G16" s="543"/>
      <c r="H16" s="545" t="str">
        <f>IF(F16="","",VLOOKUP(D16,'Validation Reference'!A$19:C$35,3,FALSE))</f>
        <v/>
      </c>
      <c r="I16" s="546"/>
      <c r="J16" s="604" t="str">
        <f>IF(D16="","",IF(F16="","",IF(I16="","",VLOOKUP(N16,'Validation Reference'!I$19:K$283,2,FALSE))))</f>
        <v/>
      </c>
      <c r="K16" s="605" t="str">
        <f>IF(J16="","",IF(J16="No reqm't","-",VLOOKUP(N16,'Validation Reference'!I$19:K$283,3,FALSE)))</f>
        <v/>
      </c>
      <c r="L16" s="607"/>
      <c r="N16" s="547" t="str">
        <f t="shared" si="0"/>
        <v xml:space="preserve">. </v>
      </c>
    </row>
    <row r="17" spans="2:14">
      <c r="B17" s="1053"/>
      <c r="C17" s="1054"/>
      <c r="D17" s="543"/>
      <c r="E17" s="544" t="str">
        <f>IF(D17="","",VLOOKUP(D17,'Validation Reference'!A$19:B$35,2,FALSE))</f>
        <v/>
      </c>
      <c r="F17" s="543"/>
      <c r="G17" s="543"/>
      <c r="H17" s="545" t="str">
        <f>IF(F17="","",VLOOKUP(D17,'Validation Reference'!A$19:C$35,3,FALSE))</f>
        <v/>
      </c>
      <c r="I17" s="546"/>
      <c r="J17" s="604" t="str">
        <f>IF(D17="","",IF(F17="","",IF(I17="","",VLOOKUP(N17,'Validation Reference'!I$19:K$283,2,FALSE))))</f>
        <v/>
      </c>
      <c r="K17" s="605" t="str">
        <f>IF(J17="","",IF(J17="No reqm't","-",VLOOKUP(N17,'Validation Reference'!I$19:K$283,3,FALSE)))</f>
        <v/>
      </c>
      <c r="L17" s="607"/>
      <c r="N17" s="547" t="str">
        <f t="shared" si="0"/>
        <v xml:space="preserve">. </v>
      </c>
    </row>
    <row r="18" spans="2:14">
      <c r="B18" s="1053"/>
      <c r="C18" s="1054"/>
      <c r="D18" s="543"/>
      <c r="E18" s="544" t="str">
        <f>IF(D18="","",VLOOKUP(D18,'Validation Reference'!A$19:B$35,2,FALSE))</f>
        <v/>
      </c>
      <c r="F18" s="543"/>
      <c r="G18" s="543"/>
      <c r="H18" s="545" t="str">
        <f>IF(F18="","",VLOOKUP(D18,'Validation Reference'!A$19:C$35,3,FALSE))</f>
        <v/>
      </c>
      <c r="I18" s="546"/>
      <c r="J18" s="604" t="str">
        <f>IF(D18="","",IF(F18="","",IF(I18="","",VLOOKUP(N18,'Validation Reference'!I$19:K$283,2,FALSE))))</f>
        <v/>
      </c>
      <c r="K18" s="605" t="str">
        <f>IF(J18="","",IF(J18="No reqm't","-",VLOOKUP(N18,'Validation Reference'!I$19:K$283,3,FALSE)))</f>
        <v/>
      </c>
      <c r="L18" s="607"/>
      <c r="N18" s="547" t="str">
        <f t="shared" si="0"/>
        <v xml:space="preserve">. </v>
      </c>
    </row>
    <row r="19" spans="2:14">
      <c r="B19" s="1053"/>
      <c r="C19" s="1054"/>
      <c r="D19" s="543"/>
      <c r="E19" s="544" t="str">
        <f>IF(D19="","",VLOOKUP(D19,'Validation Reference'!A$19:B$35,2,FALSE))</f>
        <v/>
      </c>
      <c r="F19" s="543"/>
      <c r="G19" s="543"/>
      <c r="H19" s="545" t="str">
        <f>IF(F19="","",VLOOKUP(D19,'Validation Reference'!A$19:C$35,3,FALSE))</f>
        <v/>
      </c>
      <c r="I19" s="546"/>
      <c r="J19" s="604" t="str">
        <f>IF(D19="","",IF(F19="","",IF(I19="","",VLOOKUP(N19,'Validation Reference'!I$19:K$283,2,FALSE))))</f>
        <v/>
      </c>
      <c r="K19" s="605" t="str">
        <f>IF(J19="","",IF(J19="No reqm't","-",VLOOKUP(N19,'Validation Reference'!I$19:K$283,3,FALSE)))</f>
        <v/>
      </c>
      <c r="L19" s="607"/>
      <c r="N19" s="547" t="str">
        <f t="shared" si="0"/>
        <v xml:space="preserve">. </v>
      </c>
    </row>
    <row r="20" spans="2:14">
      <c r="B20" s="1053"/>
      <c r="C20" s="1054"/>
      <c r="D20" s="543"/>
      <c r="E20" s="544" t="str">
        <f>IF(D20="","",VLOOKUP(D20,'Validation Reference'!A$19:B$35,2,FALSE))</f>
        <v/>
      </c>
      <c r="F20" s="543"/>
      <c r="G20" s="543"/>
      <c r="H20" s="545" t="str">
        <f>IF(F20="","",VLOOKUP(D20,'Validation Reference'!A$19:C$35,3,FALSE))</f>
        <v/>
      </c>
      <c r="I20" s="546"/>
      <c r="J20" s="604" t="str">
        <f>IF(D20="","",IF(F20="","",IF(I20="","",VLOOKUP(N20,'Validation Reference'!I$19:K$283,2,FALSE))))</f>
        <v/>
      </c>
      <c r="K20" s="605" t="str">
        <f>IF(J20="","",IF(J20="No reqm't","-",VLOOKUP(N20,'Validation Reference'!I$19:K$283,3,FALSE)))</f>
        <v/>
      </c>
      <c r="L20" s="607"/>
      <c r="N20" s="547" t="str">
        <f t="shared" si="0"/>
        <v xml:space="preserve">. </v>
      </c>
    </row>
    <row r="21" spans="2:14">
      <c r="B21" s="1053"/>
      <c r="C21" s="1054"/>
      <c r="D21" s="543"/>
      <c r="E21" s="544" t="str">
        <f>IF(D21="","",VLOOKUP(D21,'Validation Reference'!A$19:B$35,2,FALSE))</f>
        <v/>
      </c>
      <c r="F21" s="543"/>
      <c r="G21" s="543"/>
      <c r="H21" s="545" t="str">
        <f>IF(F21="","",VLOOKUP(D21,'Validation Reference'!A$19:C$35,3,FALSE))</f>
        <v/>
      </c>
      <c r="I21" s="546"/>
      <c r="J21" s="604" t="str">
        <f>IF(D21="","",IF(F21="","",IF(I21="","",VLOOKUP(N21,'Validation Reference'!I$19:K$283,2,FALSE))))</f>
        <v/>
      </c>
      <c r="K21" s="605" t="str">
        <f>IF(J21="","",IF(J21="No reqm't","-",VLOOKUP(N21,'Validation Reference'!I$19:K$283,3,FALSE)))</f>
        <v/>
      </c>
      <c r="L21" s="607"/>
      <c r="N21" s="547" t="str">
        <f t="shared" si="0"/>
        <v xml:space="preserve">. </v>
      </c>
    </row>
    <row r="22" spans="2:14">
      <c r="B22" s="1053"/>
      <c r="C22" s="1054"/>
      <c r="D22" s="543"/>
      <c r="E22" s="544" t="str">
        <f>IF(D22="","",VLOOKUP(D22,'Validation Reference'!A$19:B$35,2,FALSE))</f>
        <v/>
      </c>
      <c r="F22" s="543"/>
      <c r="G22" s="543"/>
      <c r="H22" s="545" t="str">
        <f>IF(F22="","",VLOOKUP(D22,'Validation Reference'!A$19:C$35,3,FALSE))</f>
        <v/>
      </c>
      <c r="I22" s="546"/>
      <c r="J22" s="604" t="str">
        <f>IF(D22="","",IF(F22="","",IF(I22="","",VLOOKUP(N22,'Validation Reference'!I$19:K$283,2,FALSE))))</f>
        <v/>
      </c>
      <c r="K22" s="605" t="str">
        <f>IF(J22="","",IF(J22="No reqm't","-",VLOOKUP(N22,'Validation Reference'!I$19:K$283,3,FALSE)))</f>
        <v/>
      </c>
      <c r="L22" s="607"/>
      <c r="N22" s="547" t="str">
        <f t="shared" si="0"/>
        <v xml:space="preserve">. </v>
      </c>
    </row>
    <row r="23" spans="2:14">
      <c r="B23" s="1053"/>
      <c r="C23" s="1054"/>
      <c r="D23" s="543"/>
      <c r="E23" s="544" t="str">
        <f>IF(D23="","",VLOOKUP(D23,'Validation Reference'!A$19:B$35,2,FALSE))</f>
        <v/>
      </c>
      <c r="F23" s="543"/>
      <c r="G23" s="543"/>
      <c r="H23" s="545" t="str">
        <f>IF(F23="","",VLOOKUP(D23,'Validation Reference'!A$19:C$35,3,FALSE))</f>
        <v/>
      </c>
      <c r="I23" s="546"/>
      <c r="J23" s="604" t="str">
        <f>IF(D23="","",IF(F23="","",IF(I23="","",VLOOKUP(N23,'Validation Reference'!I$19:K$283,2,FALSE))))</f>
        <v/>
      </c>
      <c r="K23" s="605" t="str">
        <f>IF(J23="","",IF(J23="No reqm't","-",VLOOKUP(N23,'Validation Reference'!I$19:K$283,3,FALSE)))</f>
        <v/>
      </c>
      <c r="L23" s="607"/>
      <c r="N23" s="547" t="str">
        <f t="shared" si="0"/>
        <v xml:space="preserve">. </v>
      </c>
    </row>
    <row r="24" spans="2:14">
      <c r="B24" s="1053"/>
      <c r="C24" s="1054"/>
      <c r="D24" s="543"/>
      <c r="E24" s="544" t="str">
        <f>IF(D24="","",VLOOKUP(D24,'Validation Reference'!A$19:B$35,2,FALSE))</f>
        <v/>
      </c>
      <c r="F24" s="543"/>
      <c r="G24" s="543"/>
      <c r="H24" s="545" t="str">
        <f>IF(F24="","",VLOOKUP(D24,'Validation Reference'!A$19:C$35,3,FALSE))</f>
        <v/>
      </c>
      <c r="I24" s="546"/>
      <c r="J24" s="604" t="str">
        <f>IF(D24="","",IF(F24="","",IF(I24="","",VLOOKUP(N24,'Validation Reference'!I$19:K$283,2,FALSE))))</f>
        <v/>
      </c>
      <c r="K24" s="605" t="str">
        <f>IF(J24="","",IF(J24="No reqm't","-",VLOOKUP(N24,'Validation Reference'!I$19:K$283,3,FALSE)))</f>
        <v/>
      </c>
      <c r="L24" s="607"/>
      <c r="N24" s="547" t="str">
        <f t="shared" si="0"/>
        <v xml:space="preserve">. </v>
      </c>
    </row>
    <row r="25" spans="2:14">
      <c r="B25" s="1053"/>
      <c r="C25" s="1054"/>
      <c r="D25" s="543"/>
      <c r="E25" s="544" t="str">
        <f>IF(D25="","",VLOOKUP(D25,'Validation Reference'!A$19:B$35,2,FALSE))</f>
        <v/>
      </c>
      <c r="F25" s="543"/>
      <c r="G25" s="543"/>
      <c r="H25" s="545" t="str">
        <f>IF(F25="","",VLOOKUP(D25,'Validation Reference'!A$19:C$35,3,FALSE))</f>
        <v/>
      </c>
      <c r="I25" s="546"/>
      <c r="J25" s="604" t="str">
        <f>IF(D25="","",IF(F25="","",IF(I25="","",VLOOKUP(N25,'Validation Reference'!I$19:K$283,2,FALSE))))</f>
        <v/>
      </c>
      <c r="K25" s="605" t="str">
        <f>IF(J25="","",IF(J25="No reqm't","-",VLOOKUP(N25,'Validation Reference'!I$19:K$283,3,FALSE)))</f>
        <v/>
      </c>
      <c r="L25" s="607"/>
      <c r="N25" s="547" t="str">
        <f t="shared" si="0"/>
        <v xml:space="preserve">. </v>
      </c>
    </row>
    <row r="26" spans="2:14">
      <c r="B26" s="1053"/>
      <c r="C26" s="1054"/>
      <c r="D26" s="543"/>
      <c r="E26" s="544" t="str">
        <f>IF(D26="","",VLOOKUP(D26,'Validation Reference'!A$19:B$35,2,FALSE))</f>
        <v/>
      </c>
      <c r="F26" s="543"/>
      <c r="G26" s="543"/>
      <c r="H26" s="545" t="str">
        <f>IF(F26="","",VLOOKUP(D26,'Validation Reference'!A$19:C$35,3,FALSE))</f>
        <v/>
      </c>
      <c r="I26" s="546"/>
      <c r="J26" s="604" t="str">
        <f>IF(D26="","",IF(F26="","",IF(I26="","",VLOOKUP(N26,'Validation Reference'!I$19:K$283,2,FALSE))))</f>
        <v/>
      </c>
      <c r="K26" s="605" t="str">
        <f>IF(J26="","",IF(J26="No reqm't","-",VLOOKUP(N26,'Validation Reference'!I$19:K$283,3,FALSE)))</f>
        <v/>
      </c>
      <c r="L26" s="607"/>
      <c r="N26" s="547" t="str">
        <f t="shared" si="0"/>
        <v xml:space="preserve">. </v>
      </c>
    </row>
    <row r="27" spans="2:14">
      <c r="B27" s="1053"/>
      <c r="C27" s="1054"/>
      <c r="D27" s="543"/>
      <c r="E27" s="544" t="str">
        <f>IF(D27="","",VLOOKUP(D27,'Validation Reference'!A$19:B$35,2,FALSE))</f>
        <v/>
      </c>
      <c r="F27" s="543"/>
      <c r="G27" s="543"/>
      <c r="H27" s="545" t="str">
        <f>IF(F27="","",VLOOKUP(D27,'Validation Reference'!A$19:C$35,3,FALSE))</f>
        <v/>
      </c>
      <c r="I27" s="546"/>
      <c r="J27" s="604" t="str">
        <f>IF(D27="","",IF(F27="","",IF(I27="","",VLOOKUP(N27,'Validation Reference'!I$19:K$283,2,FALSE))))</f>
        <v/>
      </c>
      <c r="K27" s="605" t="str">
        <f>IF(J27="","",IF(J27="No reqm't","-",VLOOKUP(N27,'Validation Reference'!I$19:K$283,3,FALSE)))</f>
        <v/>
      </c>
      <c r="L27" s="607"/>
      <c r="N27" s="547" t="str">
        <f t="shared" si="0"/>
        <v xml:space="preserve">. </v>
      </c>
    </row>
    <row r="28" spans="2:14">
      <c r="B28" s="1053"/>
      <c r="C28" s="1054"/>
      <c r="D28" s="543"/>
      <c r="E28" s="544" t="str">
        <f>IF(D28="","",VLOOKUP(D28,'Validation Reference'!A$19:B$35,2,FALSE))</f>
        <v/>
      </c>
      <c r="F28" s="543"/>
      <c r="G28" s="543"/>
      <c r="H28" s="545" t="str">
        <f>IF(F28="","",VLOOKUP(D28,'Validation Reference'!A$19:C$35,3,FALSE))</f>
        <v/>
      </c>
      <c r="I28" s="546"/>
      <c r="J28" s="604" t="str">
        <f>IF(D28="","",IF(F28="","",IF(I28="","",VLOOKUP(N28,'Validation Reference'!I$19:K$283,2,FALSE))))</f>
        <v/>
      </c>
      <c r="K28" s="605" t="str">
        <f>IF(J28="","",IF(J28="No reqm't","-",VLOOKUP(N28,'Validation Reference'!I$19:K$283,3,FALSE)))</f>
        <v/>
      </c>
      <c r="L28" s="607"/>
      <c r="N28" s="547" t="str">
        <f t="shared" si="0"/>
        <v xml:space="preserve">. </v>
      </c>
    </row>
    <row r="29" spans="2:14">
      <c r="B29" s="1053"/>
      <c r="C29" s="1054"/>
      <c r="D29" s="543"/>
      <c r="E29" s="544" t="str">
        <f>IF(D29="","",VLOOKUP(D29,'Validation Reference'!A$19:B$35,2,FALSE))</f>
        <v/>
      </c>
      <c r="F29" s="543"/>
      <c r="G29" s="543"/>
      <c r="H29" s="545" t="str">
        <f>IF(F29="","",VLOOKUP(D29,'Validation Reference'!A$19:C$35,3,FALSE))</f>
        <v/>
      </c>
      <c r="I29" s="546"/>
      <c r="J29" s="604" t="str">
        <f>IF(D29="","",IF(F29="","",IF(I29="","",VLOOKUP(N29,'Validation Reference'!I$19:K$283,2,FALSE))))</f>
        <v/>
      </c>
      <c r="K29" s="605" t="str">
        <f>IF(J29="","",IF(J29="No reqm't","-",VLOOKUP(N29,'Validation Reference'!I$19:K$283,3,FALSE)))</f>
        <v/>
      </c>
      <c r="L29" s="607"/>
      <c r="N29" s="547" t="str">
        <f t="shared" si="0"/>
        <v xml:space="preserve">. </v>
      </c>
    </row>
    <row r="30" spans="2:14">
      <c r="B30" s="1053"/>
      <c r="C30" s="1054"/>
      <c r="D30" s="543"/>
      <c r="E30" s="544" t="str">
        <f>IF(D30="","",VLOOKUP(D30,'Validation Reference'!A$19:B$35,2,FALSE))</f>
        <v/>
      </c>
      <c r="F30" s="543"/>
      <c r="G30" s="543"/>
      <c r="H30" s="545" t="str">
        <f>IF(F30="","",VLOOKUP(D30,'Validation Reference'!A$19:C$35,3,FALSE))</f>
        <v/>
      </c>
      <c r="I30" s="546"/>
      <c r="J30" s="604" t="str">
        <f>IF(D30="","",IF(F30="","",IF(I30="","",VLOOKUP(N30,'Validation Reference'!I$19:K$283,2,FALSE))))</f>
        <v/>
      </c>
      <c r="K30" s="605" t="str">
        <f>IF(J30="","",IF(J30="No reqm't","-",VLOOKUP(N30,'Validation Reference'!I$19:K$283,3,FALSE)))</f>
        <v/>
      </c>
      <c r="L30" s="607"/>
      <c r="N30" s="547" t="str">
        <f t="shared" si="0"/>
        <v xml:space="preserve">. </v>
      </c>
    </row>
    <row r="31" spans="2:14">
      <c r="B31" s="1053"/>
      <c r="C31" s="1054"/>
      <c r="D31" s="543"/>
      <c r="E31" s="544" t="str">
        <f>IF(D31="","",VLOOKUP(D31,'Validation Reference'!A$19:B$35,2,FALSE))</f>
        <v/>
      </c>
      <c r="F31" s="543"/>
      <c r="G31" s="543"/>
      <c r="H31" s="545" t="str">
        <f>IF(F31="","",VLOOKUP(D31,'Validation Reference'!A$19:C$35,3,FALSE))</f>
        <v/>
      </c>
      <c r="I31" s="546"/>
      <c r="J31" s="604" t="str">
        <f>IF(D31="","",IF(F31="","",IF(I31="","",VLOOKUP(N31,'Validation Reference'!I$19:K$283,2,FALSE))))</f>
        <v/>
      </c>
      <c r="K31" s="605" t="str">
        <f>IF(J31="","",IF(J31="No reqm't","-",VLOOKUP(N31,'Validation Reference'!I$19:K$283,3,FALSE)))</f>
        <v/>
      </c>
      <c r="L31" s="607"/>
      <c r="N31" s="547" t="str">
        <f t="shared" si="0"/>
        <v xml:space="preserve">. </v>
      </c>
    </row>
    <row r="32" spans="2:14">
      <c r="B32" s="1053"/>
      <c r="C32" s="1054"/>
      <c r="D32" s="543"/>
      <c r="E32" s="544" t="str">
        <f>IF(D32="","",VLOOKUP(D32,'Validation Reference'!A$19:B$35,2,FALSE))</f>
        <v/>
      </c>
      <c r="F32" s="543"/>
      <c r="G32" s="543"/>
      <c r="H32" s="545" t="str">
        <f>IF(F32="","",VLOOKUP(D32,'Validation Reference'!A$19:C$35,3,FALSE))</f>
        <v/>
      </c>
      <c r="I32" s="546"/>
      <c r="J32" s="604" t="str">
        <f>IF(D32="","",IF(F32="","",IF(I32="","",VLOOKUP(N32,'Validation Reference'!I$19:K$283,2,FALSE))))</f>
        <v/>
      </c>
      <c r="K32" s="605" t="str">
        <f>IF(J32="","",IF(J32="No reqm't","-",VLOOKUP(N32,'Validation Reference'!I$19:K$283,3,FALSE)))</f>
        <v/>
      </c>
      <c r="L32" s="607"/>
      <c r="N32" s="547" t="str">
        <f t="shared" si="0"/>
        <v xml:space="preserve">. </v>
      </c>
    </row>
    <row r="33" spans="2:14">
      <c r="B33" s="1053"/>
      <c r="C33" s="1054"/>
      <c r="D33" s="543"/>
      <c r="E33" s="544" t="str">
        <f>IF(D33="","",VLOOKUP(D33,'Validation Reference'!A$19:B$35,2,FALSE))</f>
        <v/>
      </c>
      <c r="F33" s="543"/>
      <c r="G33" s="543"/>
      <c r="H33" s="545" t="str">
        <f>IF(F33="","",VLOOKUP(D33,'Validation Reference'!A$19:C$35,3,FALSE))</f>
        <v/>
      </c>
      <c r="I33" s="546"/>
      <c r="J33" s="604" t="str">
        <f>IF(D33="","",IF(F33="","",IF(I33="","",VLOOKUP(N33,'Validation Reference'!I$19:K$283,2,FALSE))))</f>
        <v/>
      </c>
      <c r="K33" s="605" t="str">
        <f>IF(J33="","",IF(J33="No reqm't","-",VLOOKUP(N33,'Validation Reference'!I$19:K$283,3,FALSE)))</f>
        <v/>
      </c>
      <c r="L33" s="607"/>
      <c r="N33" s="547" t="str">
        <f t="shared" si="0"/>
        <v xml:space="preserve">. </v>
      </c>
    </row>
    <row r="34" spans="2:14">
      <c r="B34" s="1053"/>
      <c r="C34" s="1054"/>
      <c r="D34" s="543"/>
      <c r="E34" s="544" t="str">
        <f>IF(D34="","",VLOOKUP(D34,'Validation Reference'!A$19:B$35,2,FALSE))</f>
        <v/>
      </c>
      <c r="F34" s="543"/>
      <c r="G34" s="543"/>
      <c r="H34" s="545" t="str">
        <f>IF(F34="","",VLOOKUP(D34,'Validation Reference'!A$19:C$35,3,FALSE))</f>
        <v/>
      </c>
      <c r="I34" s="546"/>
      <c r="J34" s="604" t="str">
        <f>IF(D34="","",IF(F34="","",IF(I34="","",VLOOKUP(N34,'Validation Reference'!I$19:K$283,2,FALSE))))</f>
        <v/>
      </c>
      <c r="K34" s="605" t="str">
        <f>IF(J34="","",IF(J34="No reqm't","-",VLOOKUP(N34,'Validation Reference'!I$19:K$283,3,FALSE)))</f>
        <v/>
      </c>
      <c r="L34" s="607"/>
      <c r="N34" s="547" t="str">
        <f t="shared" si="0"/>
        <v xml:space="preserve">. </v>
      </c>
    </row>
    <row r="35" spans="2:14" ht="15" thickBot="1">
      <c r="B35" s="1055"/>
      <c r="C35" s="1056"/>
      <c r="D35" s="548"/>
      <c r="E35" s="549" t="str">
        <f>IF(D35="","",VLOOKUP(D35,'Validation Reference'!A$19:B$35,2,FALSE))</f>
        <v/>
      </c>
      <c r="F35" s="548"/>
      <c r="G35" s="548"/>
      <c r="H35" s="550" t="str">
        <f>IF(F35="","",VLOOKUP(D35,'Validation Reference'!A$19:C$35,3,FALSE))</f>
        <v/>
      </c>
      <c r="I35" s="551"/>
      <c r="J35" s="614" t="str">
        <f>IF(D35="","",IF(F35="","",IF(I35="","",VLOOKUP(N35,'Validation Reference'!I$19:K$283,2,FALSE))))</f>
        <v/>
      </c>
      <c r="K35" s="606" t="str">
        <f>IF(J35="","",IF(J35="No reqm't","-",VLOOKUP(N35,'Validation Reference'!I$19:K$283,3,FALSE)))</f>
        <v/>
      </c>
      <c r="L35" s="608"/>
      <c r="N35" s="547" t="str">
        <f t="shared" si="0"/>
        <v xml:space="preserve">. </v>
      </c>
    </row>
    <row r="36" spans="2:14">
      <c r="E36" s="495" t="s">
        <v>237</v>
      </c>
      <c r="L36" s="507" t="s">
        <v>1292</v>
      </c>
    </row>
    <row r="48" spans="2:14">
      <c r="E48" s="506"/>
      <c r="F48" s="506"/>
      <c r="G48" s="506"/>
      <c r="H48" s="506"/>
      <c r="I48" s="506"/>
      <c r="L48" s="506"/>
    </row>
    <row r="49" spans="5:12">
      <c r="E49" s="506"/>
      <c r="F49" s="506"/>
      <c r="G49" s="506"/>
      <c r="H49" s="506"/>
      <c r="I49" s="506"/>
      <c r="L49" s="506"/>
    </row>
    <row r="50" spans="5:12">
      <c r="E50" s="506"/>
      <c r="F50" s="506"/>
      <c r="G50" s="506"/>
      <c r="H50" s="506"/>
      <c r="I50" s="506"/>
      <c r="L50" s="506"/>
    </row>
    <row r="51" spans="5:12">
      <c r="E51" s="506"/>
      <c r="F51" s="506"/>
      <c r="G51" s="506"/>
      <c r="H51" s="506"/>
      <c r="I51" s="506"/>
      <c r="L51" s="506"/>
    </row>
    <row r="52" spans="5:12">
      <c r="E52" s="506"/>
      <c r="F52" s="506"/>
      <c r="G52" s="506"/>
      <c r="H52" s="506"/>
      <c r="I52" s="506"/>
      <c r="L52" s="506"/>
    </row>
    <row r="53" spans="5:12">
      <c r="E53" s="506"/>
      <c r="F53" s="506"/>
      <c r="G53" s="506"/>
      <c r="H53" s="506"/>
      <c r="I53" s="506"/>
      <c r="L53" s="506"/>
    </row>
    <row r="54" spans="5:12">
      <c r="E54" s="506"/>
      <c r="F54" s="506"/>
      <c r="G54" s="506"/>
      <c r="H54" s="506"/>
      <c r="I54" s="506"/>
      <c r="L54" s="506"/>
    </row>
    <row r="55" spans="5:12">
      <c r="E55" s="506"/>
      <c r="F55" s="506"/>
      <c r="G55" s="506"/>
      <c r="H55" s="506"/>
      <c r="I55" s="506"/>
      <c r="L55" s="506"/>
    </row>
    <row r="56" spans="5:12">
      <c r="E56" s="506"/>
      <c r="F56" s="506"/>
      <c r="G56" s="506"/>
      <c r="H56" s="506"/>
      <c r="I56" s="506"/>
      <c r="L56" s="506"/>
    </row>
    <row r="135" spans="1:12">
      <c r="A135" s="122"/>
      <c r="B135" s="122"/>
      <c r="C135" s="122"/>
      <c r="D135" s="122"/>
      <c r="E135" s="122"/>
      <c r="F135" s="122"/>
      <c r="G135" s="122"/>
      <c r="H135" s="122"/>
      <c r="I135" s="122"/>
      <c r="J135" s="122"/>
      <c r="K135" s="122"/>
      <c r="L135" s="122"/>
    </row>
    <row r="136" spans="1:12">
      <c r="A136" s="122"/>
      <c r="B136" s="122"/>
      <c r="C136" s="122"/>
      <c r="D136" s="122"/>
      <c r="E136" s="122"/>
      <c r="F136" s="122"/>
      <c r="G136" s="122"/>
      <c r="H136" s="122"/>
      <c r="I136" s="122"/>
      <c r="J136" s="122"/>
      <c r="K136" s="122"/>
      <c r="L136" s="122"/>
    </row>
    <row r="137" spans="1:12">
      <c r="A137" s="122"/>
      <c r="B137" s="122"/>
      <c r="C137" s="122"/>
      <c r="D137" s="122"/>
      <c r="E137" s="122"/>
      <c r="F137" s="122"/>
      <c r="G137" s="122"/>
      <c r="H137" s="122"/>
      <c r="I137" s="122"/>
      <c r="J137" s="122"/>
      <c r="K137" s="122"/>
      <c r="L137" s="122"/>
    </row>
    <row r="138" spans="1:12">
      <c r="A138" s="122"/>
      <c r="B138" s="122"/>
      <c r="C138" s="122"/>
      <c r="D138" s="122"/>
      <c r="E138" s="122"/>
      <c r="F138" s="122"/>
      <c r="G138" s="122"/>
      <c r="H138" s="122"/>
      <c r="I138" s="122"/>
      <c r="J138" s="122"/>
      <c r="K138" s="122"/>
      <c r="L138" s="122"/>
    </row>
    <row r="139" spans="1:12">
      <c r="A139" s="122"/>
      <c r="B139" s="122"/>
      <c r="C139" s="122"/>
      <c r="D139" s="122"/>
      <c r="E139" s="122"/>
      <c r="F139" s="122"/>
      <c r="G139" s="122"/>
      <c r="H139" s="122"/>
      <c r="I139" s="122"/>
      <c r="J139" s="122"/>
      <c r="K139" s="122"/>
      <c r="L139" s="122"/>
    </row>
    <row r="140" spans="1:12">
      <c r="A140" s="122"/>
      <c r="B140" s="122"/>
      <c r="C140" s="122"/>
      <c r="D140" s="122"/>
      <c r="E140" s="122"/>
      <c r="F140" s="122"/>
      <c r="G140" s="122"/>
      <c r="H140" s="122"/>
      <c r="I140" s="122"/>
      <c r="J140" s="122"/>
      <c r="K140" s="122"/>
      <c r="L140" s="122"/>
    </row>
  </sheetData>
  <sheetProtection algorithmName="SHA-512" hashValue="40IJhQJ+QCDcl/fzHWArZ8dkgGwm69PLAFVLiRnkix5Lp52Cjy+RoACWz9AQjtfmLyHVou+6p/cReqgsb5CM4A==" saltValue="0GKPs/3v2zqw7A9Q4i062A==" spinCount="100000" sheet="1" objects="1" scenarios="1"/>
  <mergeCells count="49">
    <mergeCell ref="B1:C2"/>
    <mergeCell ref="B3:C3"/>
    <mergeCell ref="G3:I3"/>
    <mergeCell ref="J3:J4"/>
    <mergeCell ref="K3:L4"/>
    <mergeCell ref="B4:C4"/>
    <mergeCell ref="G4:I4"/>
    <mergeCell ref="D1:L2"/>
    <mergeCell ref="B6:C6"/>
    <mergeCell ref="D6:F6"/>
    <mergeCell ref="G6:H6"/>
    <mergeCell ref="K6:L6"/>
    <mergeCell ref="B7:C7"/>
    <mergeCell ref="D7:F7"/>
    <mergeCell ref="G7:H7"/>
    <mergeCell ref="K7:L7"/>
    <mergeCell ref="B14:C14"/>
    <mergeCell ref="B9:C10"/>
    <mergeCell ref="D9:D10"/>
    <mergeCell ref="E9:E10"/>
    <mergeCell ref="F9:F10"/>
    <mergeCell ref="J9:L9"/>
    <mergeCell ref="K10:L10"/>
    <mergeCell ref="B11:C11"/>
    <mergeCell ref="B12:C12"/>
    <mergeCell ref="B13:C13"/>
    <mergeCell ref="G9:G10"/>
    <mergeCell ref="I9:I10"/>
    <mergeCell ref="B26:C26"/>
    <mergeCell ref="B15:C15"/>
    <mergeCell ref="B16:C16"/>
    <mergeCell ref="B17:C17"/>
    <mergeCell ref="B18:C18"/>
    <mergeCell ref="B19:C19"/>
    <mergeCell ref="B20:C20"/>
    <mergeCell ref="B21:C21"/>
    <mergeCell ref="B22:C22"/>
    <mergeCell ref="B23:C23"/>
    <mergeCell ref="B24:C24"/>
    <mergeCell ref="B25:C25"/>
    <mergeCell ref="B33:C33"/>
    <mergeCell ref="B34:C34"/>
    <mergeCell ref="B35:C35"/>
    <mergeCell ref="B27:C27"/>
    <mergeCell ref="B28:C28"/>
    <mergeCell ref="B29:C29"/>
    <mergeCell ref="B30:C30"/>
    <mergeCell ref="B31:C31"/>
    <mergeCell ref="B32:C32"/>
  </mergeCells>
  <dataValidations count="1">
    <dataValidation type="list" allowBlank="1" showInputMessage="1" showErrorMessage="1" sqref="I11:I35 F11:F35" xr:uid="{02C1C6FF-97D7-4EB8-82BC-B435F9529AC3}">
      <formula1>INDIRECT(E11)</formula1>
    </dataValidation>
  </dataValidations>
  <printOptions horizontalCentered="1"/>
  <pageMargins left="0.5" right="0.5" top="0.75" bottom="0.75" header="0.3" footer="0.3"/>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CC5E96-BC95-4959-A13A-27AB239B3C1B}">
          <x14:formula1>
            <xm:f>'Validation Reference'!$A$19:$A$35</xm:f>
          </x14:formula1>
          <xm:sqref>D11:D35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FFE68-8B2F-4341-AEE7-0A5BB1836004}">
  <sheetPr>
    <pageSetUpPr fitToPage="1"/>
  </sheetPr>
  <dimension ref="A1:BE70"/>
  <sheetViews>
    <sheetView showGridLines="0" zoomScaleNormal="100" workbookViewId="0"/>
  </sheetViews>
  <sheetFormatPr defaultColWidth="9.1796875" defaultRowHeight="14.5"/>
  <cols>
    <col min="1" max="1" width="2.54296875" style="2" customWidth="1"/>
    <col min="2" max="2" width="6.7265625" style="2" customWidth="1"/>
    <col min="3" max="3" width="8.81640625" style="2" customWidth="1"/>
    <col min="4" max="4" width="28.1796875" style="2" customWidth="1"/>
    <col min="5" max="5" width="8.6328125" style="2" customWidth="1"/>
    <col min="6" max="6" width="5.54296875" style="2" customWidth="1"/>
    <col min="7" max="7" width="3.54296875" style="2" customWidth="1"/>
    <col min="8" max="8" width="7.54296875" style="2" customWidth="1"/>
    <col min="9" max="10" width="7.6328125" style="2" customWidth="1"/>
    <col min="11" max="11" width="5" style="2" customWidth="1"/>
    <col min="12" max="12" width="3.7265625" style="2" customWidth="1"/>
    <col min="13" max="13" width="2.08984375" style="2" customWidth="1"/>
    <col min="14" max="14" width="5" style="2" customWidth="1"/>
    <col min="15" max="15" width="7.6328125" style="2" customWidth="1"/>
    <col min="16" max="16" width="9.1796875" style="2"/>
    <col min="17" max="21" width="10.6328125" style="2" hidden="1" customWidth="1"/>
    <col min="22" max="22" width="5.6328125" style="2" hidden="1" customWidth="1"/>
    <col min="23" max="23" width="62.453125" style="2" hidden="1" customWidth="1"/>
    <col min="24" max="24" width="5.6328125" style="2" hidden="1" customWidth="1"/>
    <col min="25" max="28" width="10.6328125" style="2" hidden="1" customWidth="1"/>
    <col min="29" max="29" width="5.6328125" style="2" hidden="1" customWidth="1"/>
    <col min="30" max="46" width="8.6328125" style="2" hidden="1" customWidth="1"/>
    <col min="47" max="47" width="11" style="2" hidden="1" customWidth="1"/>
    <col min="48" max="55" width="8.6328125" style="2" hidden="1" customWidth="1"/>
    <col min="56" max="56" width="0" style="2" hidden="1" customWidth="1"/>
    <col min="57" max="16384" width="9.1796875" style="2"/>
  </cols>
  <sheetData>
    <row r="1" spans="1:57" ht="22" customHeight="1">
      <c r="A1" s="116"/>
      <c r="B1" s="510"/>
      <c r="C1" s="302"/>
      <c r="D1" s="1032" t="s">
        <v>625</v>
      </c>
      <c r="E1" s="1033"/>
      <c r="F1" s="1033"/>
      <c r="G1" s="1033"/>
      <c r="H1" s="1033"/>
      <c r="I1" s="1033"/>
      <c r="J1" s="1033"/>
      <c r="K1" s="1033"/>
      <c r="L1" s="1033"/>
      <c r="M1" s="1033"/>
      <c r="N1" s="1033"/>
      <c r="O1" s="1034"/>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row>
    <row r="2" spans="1:57" ht="13" customHeight="1">
      <c r="A2" s="116"/>
      <c r="B2" s="102"/>
      <c r="C2" s="116"/>
      <c r="D2" s="1035"/>
      <c r="E2" s="1036"/>
      <c r="F2" s="1036"/>
      <c r="G2" s="1036"/>
      <c r="H2" s="1036"/>
      <c r="I2" s="1036"/>
      <c r="J2" s="1036"/>
      <c r="K2" s="1036"/>
      <c r="L2" s="1036"/>
      <c r="M2" s="1036"/>
      <c r="N2" s="1036"/>
      <c r="O2" s="1037"/>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row>
    <row r="3" spans="1:57" ht="13" customHeight="1">
      <c r="A3" s="116"/>
      <c r="B3" s="947" t="s">
        <v>471</v>
      </c>
      <c r="C3" s="948"/>
      <c r="D3" s="602" t="str">
        <f>IF('NECB-ZEBP Checklist - First TI'!H3="","",'NECB-ZEBP Checklist - First TI'!H3)</f>
        <v/>
      </c>
      <c r="E3" s="1141" t="str">
        <f>IF('NECB-ZEBP Checklist - First TI'!K3="","",'NECB-ZEBP Checklist - First TI'!K3)</f>
        <v/>
      </c>
      <c r="F3" s="1046"/>
      <c r="G3" s="1141" t="str">
        <f>IF('NECB-ZEBP Checklist - First TI'!O3="","",'NECB-ZEBP Checklist - First TI'!O3)</f>
        <v/>
      </c>
      <c r="H3" s="1046"/>
      <c r="I3" s="1046"/>
      <c r="J3" s="1047"/>
      <c r="K3" s="1142" t="s">
        <v>782</v>
      </c>
      <c r="L3" s="1143"/>
      <c r="M3" s="1146" t="str">
        <f>IF('NECB-ZEBP Checklist - First TI'!AE3="","",'NECB-ZEBP Checklist - First TI'!AE3)</f>
        <v/>
      </c>
      <c r="N3" s="1146"/>
      <c r="O3" s="1147"/>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row>
    <row r="4" spans="1:57" ht="13" customHeight="1">
      <c r="A4" s="116"/>
      <c r="B4" s="947" t="s">
        <v>470</v>
      </c>
      <c r="C4" s="948"/>
      <c r="D4" s="602" t="str">
        <f>IF('NECB-ZEBP Checklist - First TI'!H4="","",'NECB-ZEBP Checklist - First TI'!H4)</f>
        <v/>
      </c>
      <c r="E4" s="1141" t="str">
        <f>IF('NECB-ZEBP Checklist - First TI'!K4="","",'NECB-ZEBP Checklist - First TI'!K4)</f>
        <v/>
      </c>
      <c r="F4" s="1046"/>
      <c r="G4" s="1141" t="str">
        <f>IF('NECB-ZEBP Checklist - First TI'!O4="","",'NECB-ZEBP Checklist - First TI'!O4)</f>
        <v/>
      </c>
      <c r="H4" s="1046"/>
      <c r="I4" s="1046"/>
      <c r="J4" s="1047"/>
      <c r="K4" s="1144"/>
      <c r="L4" s="1145"/>
      <c r="M4" s="1146"/>
      <c r="N4" s="1146"/>
      <c r="O4" s="1147"/>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row>
    <row r="5" spans="1:57" ht="5.25" customHeight="1">
      <c r="A5" s="116"/>
      <c r="B5" s="124"/>
      <c r="C5" s="130"/>
      <c r="D5" s="130"/>
      <c r="E5" s="130"/>
      <c r="F5" s="130"/>
      <c r="G5" s="130"/>
      <c r="H5" s="130"/>
      <c r="I5" s="130"/>
      <c r="J5" s="130"/>
      <c r="K5" s="130"/>
      <c r="L5" s="130"/>
      <c r="M5" s="130"/>
      <c r="N5" s="130"/>
      <c r="O5" s="125"/>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row>
    <row r="6" spans="1:57" ht="13" customHeight="1">
      <c r="A6" s="116"/>
      <c r="B6" s="947" t="s">
        <v>479</v>
      </c>
      <c r="C6" s="948"/>
      <c r="D6" s="1148"/>
      <c r="E6" s="1149"/>
      <c r="F6" s="126" t="s">
        <v>476</v>
      </c>
      <c r="G6" s="1137"/>
      <c r="H6" s="1138"/>
      <c r="I6" s="1138"/>
      <c r="J6" s="1138"/>
      <c r="K6" s="1093" t="s">
        <v>477</v>
      </c>
      <c r="L6" s="1094"/>
      <c r="M6" s="1139"/>
      <c r="N6" s="1139"/>
      <c r="O6" s="1140"/>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row>
    <row r="7" spans="1:57" ht="13" customHeight="1">
      <c r="A7" s="116"/>
      <c r="B7" s="947" t="s">
        <v>478</v>
      </c>
      <c r="C7" s="948"/>
      <c r="D7" s="1148"/>
      <c r="E7" s="1149"/>
      <c r="F7" s="126" t="s">
        <v>476</v>
      </c>
      <c r="G7" s="1137"/>
      <c r="H7" s="1138"/>
      <c r="I7" s="1138"/>
      <c r="J7" s="1138"/>
      <c r="K7" s="1093" t="s">
        <v>477</v>
      </c>
      <c r="L7" s="1094"/>
      <c r="M7" s="1139"/>
      <c r="N7" s="1139"/>
      <c r="O7" s="1140"/>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row>
    <row r="8" spans="1:57" ht="5.25" customHeight="1" thickBot="1">
      <c r="A8" s="116"/>
      <c r="B8" s="102"/>
      <c r="C8" s="116"/>
      <c r="D8" s="116"/>
      <c r="E8" s="116"/>
      <c r="F8" s="116"/>
      <c r="G8" s="116"/>
      <c r="H8" s="116"/>
      <c r="I8" s="116"/>
      <c r="J8" s="116"/>
      <c r="K8" s="116"/>
      <c r="L8" s="116"/>
      <c r="M8" s="116"/>
      <c r="N8" s="116"/>
      <c r="O8" s="264"/>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row>
    <row r="9" spans="1:57" ht="20.149999999999999" customHeight="1" thickBot="1">
      <c r="A9" s="116"/>
      <c r="B9" s="1051" t="s">
        <v>783</v>
      </c>
      <c r="C9" s="1052"/>
      <c r="D9" s="1119" t="s">
        <v>784</v>
      </c>
      <c r="E9" s="1119" t="s">
        <v>785</v>
      </c>
      <c r="F9" s="1016" t="s">
        <v>786</v>
      </c>
      <c r="G9" s="1048"/>
      <c r="H9" s="1119" t="s">
        <v>787</v>
      </c>
      <c r="I9" s="1119" t="s">
        <v>788</v>
      </c>
      <c r="J9" s="1119" t="s">
        <v>789</v>
      </c>
      <c r="K9" s="1027" t="s">
        <v>8</v>
      </c>
      <c r="L9" s="1121"/>
      <c r="M9" s="1121"/>
      <c r="N9" s="1121"/>
      <c r="O9" s="1122"/>
      <c r="P9" s="116"/>
      <c r="Q9" s="1123" t="s">
        <v>790</v>
      </c>
      <c r="R9" s="1124"/>
      <c r="S9" s="1124"/>
      <c r="T9" s="1124"/>
      <c r="U9" s="1125"/>
      <c r="V9" s="116"/>
      <c r="W9" s="511">
        <v>2</v>
      </c>
      <c r="X9" s="511"/>
      <c r="Y9" s="1129" t="s">
        <v>791</v>
      </c>
      <c r="Z9" s="1130"/>
      <c r="AA9" s="1130"/>
      <c r="AB9" s="1131"/>
      <c r="AC9" s="511">
        <v>3</v>
      </c>
      <c r="AD9" s="511">
        <v>4</v>
      </c>
      <c r="AE9" s="511">
        <v>5</v>
      </c>
      <c r="AF9" s="511"/>
      <c r="AG9" s="511">
        <v>6</v>
      </c>
      <c r="AH9" s="511">
        <v>7</v>
      </c>
      <c r="AI9" s="511"/>
      <c r="AJ9" s="511">
        <v>8</v>
      </c>
      <c r="AK9" s="511">
        <v>9</v>
      </c>
      <c r="AL9" s="511"/>
      <c r="AM9" s="511">
        <v>10</v>
      </c>
      <c r="AN9" s="511">
        <v>11</v>
      </c>
      <c r="AO9" s="511"/>
      <c r="AP9" s="511">
        <v>12</v>
      </c>
      <c r="AQ9" s="511">
        <v>13</v>
      </c>
      <c r="AR9" s="511"/>
      <c r="AS9" s="511">
        <v>14</v>
      </c>
      <c r="AT9" s="511"/>
      <c r="AU9" s="511">
        <v>15</v>
      </c>
      <c r="AV9" s="511"/>
      <c r="AW9" s="511">
        <v>16</v>
      </c>
      <c r="AX9" s="511">
        <v>17</v>
      </c>
      <c r="AY9" s="511">
        <v>18</v>
      </c>
      <c r="AZ9" s="511"/>
      <c r="BA9" s="511">
        <v>19</v>
      </c>
      <c r="BB9" s="511">
        <v>20</v>
      </c>
      <c r="BC9" s="511"/>
      <c r="BD9" s="511">
        <v>21</v>
      </c>
      <c r="BE9" s="116"/>
    </row>
    <row r="10" spans="1:57" ht="26.5" thickBot="1">
      <c r="A10" s="116"/>
      <c r="B10" s="1015"/>
      <c r="C10" s="1136"/>
      <c r="D10" s="1120"/>
      <c r="E10" s="1120"/>
      <c r="F10" s="1020"/>
      <c r="G10" s="1050"/>
      <c r="H10" s="1120"/>
      <c r="I10" s="1120"/>
      <c r="J10" s="1120"/>
      <c r="K10" s="1132" t="s">
        <v>494</v>
      </c>
      <c r="L10" s="1133"/>
      <c r="M10" s="1134"/>
      <c r="N10" s="1132" t="s">
        <v>460</v>
      </c>
      <c r="O10" s="1135"/>
      <c r="P10" s="116"/>
      <c r="Q10" s="1126"/>
      <c r="R10" s="1127"/>
      <c r="S10" s="1127"/>
      <c r="T10" s="1127"/>
      <c r="U10" s="1128"/>
      <c r="V10" s="116"/>
      <c r="W10" s="512" t="s">
        <v>792</v>
      </c>
      <c r="X10" s="513"/>
      <c r="Y10" s="514" t="s">
        <v>793</v>
      </c>
      <c r="Z10" s="515" t="s">
        <v>794</v>
      </c>
      <c r="AA10" s="515" t="s">
        <v>795</v>
      </c>
      <c r="AB10" s="516" t="s">
        <v>796</v>
      </c>
      <c r="AC10" s="116"/>
      <c r="AD10" s="1109" t="s">
        <v>764</v>
      </c>
      <c r="AE10" s="1110"/>
      <c r="AF10" s="517" t="s">
        <v>797</v>
      </c>
      <c r="AG10" s="1111" t="s">
        <v>765</v>
      </c>
      <c r="AH10" s="1110"/>
      <c r="AI10" s="517" t="s">
        <v>797</v>
      </c>
      <c r="AJ10" s="1112" t="s">
        <v>764</v>
      </c>
      <c r="AK10" s="1113"/>
      <c r="AL10" s="518" t="s">
        <v>797</v>
      </c>
      <c r="AM10" s="1114" t="s">
        <v>765</v>
      </c>
      <c r="AN10" s="1113"/>
      <c r="AO10" s="518" t="s">
        <v>797</v>
      </c>
      <c r="AP10" s="1115" t="s">
        <v>766</v>
      </c>
      <c r="AQ10" s="1116"/>
      <c r="AR10" s="519" t="s">
        <v>797</v>
      </c>
      <c r="AS10" s="520" t="s">
        <v>767</v>
      </c>
      <c r="AT10" s="521" t="s">
        <v>797</v>
      </c>
      <c r="AU10" s="522" t="s">
        <v>768</v>
      </c>
      <c r="AV10" s="523" t="s">
        <v>797</v>
      </c>
      <c r="AW10" s="1117" t="s">
        <v>798</v>
      </c>
      <c r="AX10" s="1118"/>
      <c r="AY10" s="1118"/>
      <c r="AZ10" s="524" t="s">
        <v>797</v>
      </c>
      <c r="BA10" s="1107" t="s">
        <v>770</v>
      </c>
      <c r="BB10" s="1108"/>
      <c r="BC10" s="525" t="s">
        <v>797</v>
      </c>
      <c r="BD10" s="116"/>
      <c r="BE10" s="116"/>
    </row>
    <row r="11" spans="1:57">
      <c r="A11" s="116"/>
      <c r="B11" s="1095"/>
      <c r="C11" s="1096"/>
      <c r="D11" s="498"/>
      <c r="E11" s="499"/>
      <c r="F11" s="1097"/>
      <c r="G11" s="1098"/>
      <c r="H11" s="499"/>
      <c r="I11" s="609" t="str">
        <f>IF(E11=0,"",IF(H11=0,"",((E11*1000)/H11)))</f>
        <v/>
      </c>
      <c r="J11" s="508"/>
      <c r="K11" s="605" t="str">
        <f>IF(D11="","",VLOOKUP(D11,'Code Tables'!Q$25:AK$57,AC$9,FALSE))</f>
        <v/>
      </c>
      <c r="L11" s="1099" t="str">
        <f t="shared" ref="L11:L15" si="0">IF(D11="","",IF(Q11&gt;0,Q11,IF(R11=0,IF(S11=0,IF(T11=0,IF(U11=0,"Missing input",U11),T11&amp;"%"),S11),R11)))</f>
        <v/>
      </c>
      <c r="M11" s="1100"/>
      <c r="N11" s="605" t="str">
        <f>IF(D11="","",VLOOKUP(D11,'Code Tables'!Q$25:AK$57,BD$9,FALSE))</f>
        <v/>
      </c>
      <c r="O11" s="500"/>
      <c r="P11" s="116"/>
      <c r="Q11" s="526">
        <f>ROUND(AR11+AT11+BC11,2)</f>
        <v>0</v>
      </c>
      <c r="R11" s="527">
        <f>IF(AF11+AI11=0,0,AF11&amp;", "&amp;AI11)</f>
        <v>0</v>
      </c>
      <c r="S11" s="527">
        <f>IF(AL11+AO11=0,0,AL11&amp;", "&amp;AO11)</f>
        <v>0</v>
      </c>
      <c r="T11" s="528">
        <f>IF(AU11&gt;0,_xlfn.VALUETOTEXT(AU11,0),0)</f>
        <v>0</v>
      </c>
      <c r="U11" s="527">
        <f>IF(AW11+AZ11=0,0,AW11&amp;"%"&amp;", "&amp;AZ11)</f>
        <v>0</v>
      </c>
      <c r="V11" s="116"/>
      <c r="W11" s="116" t="str">
        <f>IF(D11="","",VLOOKUP(D11,'Code Tables'!Q$25:AK$57,2,FALSE))</f>
        <v/>
      </c>
      <c r="X11" s="116"/>
      <c r="Y11" s="529">
        <f>E11</f>
        <v>0</v>
      </c>
      <c r="Z11" s="529">
        <f>F11</f>
        <v>0</v>
      </c>
      <c r="AA11" s="529">
        <f>H11</f>
        <v>0</v>
      </c>
      <c r="AB11" s="529">
        <f>J11</f>
        <v>0</v>
      </c>
      <c r="AC11" s="116"/>
      <c r="AD11" s="102" t="str">
        <f>IF($D11="","",VLOOKUP($D11,'Code Tables'!$Q$25:$AK$57,AD$9,FALSE))</f>
        <v/>
      </c>
      <c r="AE11" s="116" t="str">
        <f>IF($D11="","",VLOOKUP($D11,'Code Tables'!$Q$25:$AK$57,AE$9,FALSE))</f>
        <v/>
      </c>
      <c r="AF11" s="530">
        <f>IF(Z11=0,0,ROUND(AD11+(AE11*Z11),2))</f>
        <v>0</v>
      </c>
      <c r="AG11" s="116" t="str">
        <f>IF($D11="","",VLOOKUP($D11,'Code Tables'!$Q$25:$AK$57,AG$9,FALSE))</f>
        <v/>
      </c>
      <c r="AH11" s="116" t="str">
        <f>IF($D11="","",VLOOKUP($D11,'Code Tables'!$Q$25:$AK$57,AH$9,FALSE))</f>
        <v/>
      </c>
      <c r="AI11" s="531">
        <f>IF(Z11=0,0,ROUND(AG11+(AH11*Z11),2))</f>
        <v>0</v>
      </c>
      <c r="AJ11" s="102" t="str">
        <f>IF($D11="","",VLOOKUP($D11,'Code Tables'!$Q$25:$AK$57,AJ$9,FALSE))</f>
        <v/>
      </c>
      <c r="AK11" s="116" t="str">
        <f>IF($D11="","",VLOOKUP($D11,'Code Tables'!$Q$25:$AK$57,AK$9,FALSE))</f>
        <v/>
      </c>
      <c r="AL11" s="530">
        <f>IF(Z11=0,0,ROUND((AJ11*Z11)-AK11,2))</f>
        <v>0</v>
      </c>
      <c r="AM11" s="116" t="str">
        <f>IF($D11="","",VLOOKUP($D11,'Code Tables'!$Q$25:$AK$57,AM$9,FALSE))</f>
        <v/>
      </c>
      <c r="AN11" s="116" t="str">
        <f>IF($D11="","",VLOOKUP($D11,'Code Tables'!$Q$25:$AK$57,AN$9,FALSE))</f>
        <v/>
      </c>
      <c r="AO11" s="531">
        <f>IF(Z11=0,0,ROUND((AM11*Z11)-AN11,2))</f>
        <v>0</v>
      </c>
      <c r="AP11" s="102" t="str">
        <f>IF($D11="","",VLOOKUP($D11,'Code Tables'!$Q$25:$AK$57,AP$9,FALSE))</f>
        <v/>
      </c>
      <c r="AQ11" s="116" t="str">
        <f>IF($D11="","",VLOOKUP($D11,'Code Tables'!$Q$25:$AK$57,AQ$9,FALSE))</f>
        <v/>
      </c>
      <c r="AR11" s="532">
        <f>IF(Z11=0,0,AP11+(AQ11/Z11))</f>
        <v>0</v>
      </c>
      <c r="AS11" s="102">
        <f>IF($D11="",0,VLOOKUP($D11,'Code Tables'!$Q$25:$AK$57,AS$9,FALSE))</f>
        <v>0</v>
      </c>
      <c r="AT11" s="533">
        <f>IF(AS11=0,0,AS11)</f>
        <v>0</v>
      </c>
      <c r="AU11" s="102">
        <f>IF($D11="",0,VLOOKUP($D11,'Code Tables'!$Q$25:$AK$57,AU$9,FALSE))</f>
        <v>0</v>
      </c>
      <c r="AV11" s="531">
        <f>IF(AU11=0,0,AU11)</f>
        <v>0</v>
      </c>
      <c r="AW11" s="102">
        <f>IF($D11="",0,VLOOKUP($D11,'Code Tables'!$Q$25:$AK$57,AW$9,FALSE))</f>
        <v>0</v>
      </c>
      <c r="AX11" s="116" t="str">
        <f>IF($D11="","",VLOOKUP($D11,'Code Tables'!$Q$25:$AK$57,AX$9,FALSE))</f>
        <v/>
      </c>
      <c r="AY11" s="116" t="str">
        <f>IF($D11="","",VLOOKUP($D11,'Code Tables'!$Q$25:$AK$57,AY$9,FALSE))</f>
        <v/>
      </c>
      <c r="AZ11" s="530">
        <f>IF(Z11=0,0,ROUND((AX11*Y11)+(AY11*SQRT(Z11)),2))</f>
        <v>0</v>
      </c>
      <c r="BA11" s="102" t="str">
        <f>IF($D11="","",VLOOKUP($D11,'Code Tables'!$Q$25:$AK$57,BA$9,FALSE))</f>
        <v/>
      </c>
      <c r="BB11" s="116" t="str">
        <f>IF($D11="","",VLOOKUP($D11,'Code Tables'!$Q$25:$AK$57,BB$9,FALSE))</f>
        <v/>
      </c>
      <c r="BC11" s="534">
        <f>IF(AA11=0,0,IF(AB11=0,0,BA11+(BB11*Z11)))</f>
        <v>0</v>
      </c>
      <c r="BD11" s="116"/>
      <c r="BE11" s="116"/>
    </row>
    <row r="12" spans="1:57" ht="20" customHeight="1">
      <c r="A12" s="116"/>
      <c r="B12" s="1095"/>
      <c r="C12" s="1096"/>
      <c r="D12" s="498"/>
      <c r="E12" s="499"/>
      <c r="F12" s="1097"/>
      <c r="G12" s="1098"/>
      <c r="H12" s="499"/>
      <c r="I12" s="609" t="str">
        <f t="shared" ref="I12:I34" si="1">IF(E12=0,"",IF(H12=0,"",((E12*1000)/H12)))</f>
        <v/>
      </c>
      <c r="J12" s="508"/>
      <c r="K12" s="605" t="str">
        <f>IF(D12="","",VLOOKUP(D12,'Code Tables'!Q$25:AK$57,AC$9,FALSE))</f>
        <v/>
      </c>
      <c r="L12" s="1099" t="str">
        <f t="shared" si="0"/>
        <v/>
      </c>
      <c r="M12" s="1100"/>
      <c r="N12" s="605" t="str">
        <f>IF(D12="","",VLOOKUP(D12,'Code Tables'!Q$25:AK$57,BD$9,FALSE))</f>
        <v/>
      </c>
      <c r="O12" s="500"/>
      <c r="P12" s="116"/>
      <c r="Q12" s="526">
        <f t="shared" ref="Q12:Q34" si="2">ROUND(AR12+AT12+BC12,2)</f>
        <v>0</v>
      </c>
      <c r="R12" s="527">
        <f t="shared" ref="R12:R34" si="3">IF(AF12+AI12=0,0,AF12&amp;", "&amp;AI12)</f>
        <v>0</v>
      </c>
      <c r="S12" s="527">
        <f t="shared" ref="S12:S34" si="4">IF(AL12+AO12=0,0,AL12&amp;", "&amp;AO12)</f>
        <v>0</v>
      </c>
      <c r="T12" s="528">
        <f t="shared" ref="T12:T34" si="5">IF(AU12&gt;0,_xlfn.VALUETOTEXT(AU12,0),0)</f>
        <v>0</v>
      </c>
      <c r="U12" s="527">
        <f t="shared" ref="U12:U34" si="6">IF(AW12+AZ12=0,0,AW12&amp;"%"&amp;", "&amp;AZ12)</f>
        <v>0</v>
      </c>
      <c r="V12" s="116"/>
      <c r="W12" s="116" t="str">
        <f>IF(D12="","",VLOOKUP(D12,'Code Tables'!Q$25:AK$57,2,FALSE))</f>
        <v/>
      </c>
      <c r="X12" s="116"/>
      <c r="Y12" s="529">
        <f t="shared" ref="Y12:Z34" si="7">E12</f>
        <v>0</v>
      </c>
      <c r="Z12" s="529">
        <f t="shared" si="7"/>
        <v>0</v>
      </c>
      <c r="AA12" s="529">
        <f t="shared" ref="AA12:AA34" si="8">H12</f>
        <v>0</v>
      </c>
      <c r="AB12" s="529">
        <f t="shared" ref="AB12:AB34" si="9">J12</f>
        <v>0</v>
      </c>
      <c r="AC12" s="116"/>
      <c r="AD12" s="102" t="str">
        <f>IF($D12="","",VLOOKUP($D12,'Code Tables'!$Q$25:$AK$57,AD$9,FALSE))</f>
        <v/>
      </c>
      <c r="AE12" s="116" t="str">
        <f>IF($D12="","",VLOOKUP($D12,'Code Tables'!$Q$25:$AK$57,AE$9,FALSE))</f>
        <v/>
      </c>
      <c r="AF12" s="530">
        <f t="shared" ref="AF12:AF34" si="10">IF(Z12=0,0,ROUND(AD12+(AE12*Z12),2))</f>
        <v>0</v>
      </c>
      <c r="AG12" s="116" t="str">
        <f>IF($D12="","",VLOOKUP($D12,'Code Tables'!$Q$25:$AK$57,AG$9,FALSE))</f>
        <v/>
      </c>
      <c r="AH12" s="116" t="str">
        <f>IF($D12="","",VLOOKUP($D12,'Code Tables'!$Q$25:$AK$57,AH$9,FALSE))</f>
        <v/>
      </c>
      <c r="AI12" s="531">
        <f t="shared" ref="AI12:AI34" si="11">IF(Z12=0,0,ROUND(AG12+(AH12*Z12),2))</f>
        <v>0</v>
      </c>
      <c r="AJ12" s="102" t="str">
        <f>IF($D12="","",VLOOKUP($D12,'Code Tables'!$Q$25:$AK$57,AJ$9,FALSE))</f>
        <v/>
      </c>
      <c r="AK12" s="116" t="str">
        <f>IF($D12="","",VLOOKUP($D12,'Code Tables'!$Q$25:$AK$57,AK$9,FALSE))</f>
        <v/>
      </c>
      <c r="AL12" s="530">
        <f>IF(Z12=0,0,ROUND((AJ12*Z12)-AK12,2))</f>
        <v>0</v>
      </c>
      <c r="AM12" s="116" t="str">
        <f>IF($D12="","",VLOOKUP($D12,'Code Tables'!$Q$25:$AK$57,AM$9,FALSE))</f>
        <v/>
      </c>
      <c r="AN12" s="116" t="str">
        <f>IF($D12="","",VLOOKUP($D12,'Code Tables'!$Q$25:$AK$57,AN$9,FALSE))</f>
        <v/>
      </c>
      <c r="AO12" s="531">
        <f>IF(Z12=0,0,ROUND((AM12*Z12)-AN12,2))</f>
        <v>0</v>
      </c>
      <c r="AP12" s="102" t="str">
        <f>IF($D12="","",VLOOKUP($D12,'Code Tables'!$Q$25:$AK$57,AP$9,FALSE))</f>
        <v/>
      </c>
      <c r="AQ12" s="116" t="str">
        <f>IF($D12="","",VLOOKUP($D12,'Code Tables'!$Q$25:$AK$57,AQ$9,FALSE))</f>
        <v/>
      </c>
      <c r="AR12" s="532">
        <f t="shared" ref="AR12:AR34" si="12">IF(Z12=0,0,AP12+(AQ12/Z12))</f>
        <v>0</v>
      </c>
      <c r="AS12" s="102">
        <f>IF($D12="",0,VLOOKUP($D12,'Code Tables'!$Q$25:$AK$57,AS$9,FALSE))</f>
        <v>0</v>
      </c>
      <c r="AT12" s="533">
        <f t="shared" ref="AT12:AT34" si="13">IF(AS12=0,0,AS12)</f>
        <v>0</v>
      </c>
      <c r="AU12" s="102">
        <f>IF($D12="",0,VLOOKUP($D12,'Code Tables'!$Q$25:$AK$57,AU$9,FALSE))</f>
        <v>0</v>
      </c>
      <c r="AV12" s="531">
        <f t="shared" ref="AV12:AV34" si="14">IF(AU12=0,0,AU12)</f>
        <v>0</v>
      </c>
      <c r="AW12" s="102">
        <f>IF($D12="",0,VLOOKUP($D12,'Code Tables'!$Q$25:$AK$57,AW$9,FALSE))</f>
        <v>0</v>
      </c>
      <c r="AX12" s="116" t="str">
        <f>IF($D12="","",VLOOKUP($D12,'Code Tables'!$Q$25:$AK$57,AX$9,FALSE))</f>
        <v/>
      </c>
      <c r="AY12" s="116" t="str">
        <f>IF($D12="","",VLOOKUP($D12,'Code Tables'!$Q$25:$AK$57,AY$9,FALSE))</f>
        <v/>
      </c>
      <c r="AZ12" s="530">
        <f t="shared" ref="AZ12:AZ34" si="15">IF(Z12=0,0,ROUND((AX12*Y12)+(AY12*SQRT(Z12)),2))</f>
        <v>0</v>
      </c>
      <c r="BA12" s="102" t="str">
        <f>IF($D12="","",VLOOKUP($D12,'Code Tables'!$Q$25:$AK$57,BA$9,FALSE))</f>
        <v/>
      </c>
      <c r="BB12" s="116" t="str">
        <f>IF($D12="","",VLOOKUP($D12,'Code Tables'!$Q$25:$AK$57,BB$9,FALSE))</f>
        <v/>
      </c>
      <c r="BC12" s="534">
        <f t="shared" ref="BC12:BC34" si="16">IF(AA12=0,0,IF(AB12=0,0,BA12+(BB12*Z12)))</f>
        <v>0</v>
      </c>
      <c r="BD12" s="116"/>
      <c r="BE12" s="116"/>
    </row>
    <row r="13" spans="1:57">
      <c r="A13" s="116"/>
      <c r="B13" s="1095"/>
      <c r="C13" s="1096"/>
      <c r="D13" s="498"/>
      <c r="E13" s="499"/>
      <c r="F13" s="1097"/>
      <c r="G13" s="1098"/>
      <c r="H13" s="499"/>
      <c r="I13" s="609" t="str">
        <f t="shared" si="1"/>
        <v/>
      </c>
      <c r="J13" s="508"/>
      <c r="K13" s="605" t="str">
        <f>IF(D13="","",VLOOKUP(D13,'Code Tables'!Q$25:AK$57,AC$9,FALSE))</f>
        <v/>
      </c>
      <c r="L13" s="1099" t="str">
        <f t="shared" si="0"/>
        <v/>
      </c>
      <c r="M13" s="1100"/>
      <c r="N13" s="605" t="str">
        <f>IF(D13="","",VLOOKUP(D13,'Code Tables'!Q$25:AK$57,BD$9,FALSE))</f>
        <v/>
      </c>
      <c r="O13" s="500"/>
      <c r="P13" s="116"/>
      <c r="Q13" s="526">
        <f t="shared" si="2"/>
        <v>0</v>
      </c>
      <c r="R13" s="527">
        <f t="shared" si="3"/>
        <v>0</v>
      </c>
      <c r="S13" s="527">
        <f t="shared" si="4"/>
        <v>0</v>
      </c>
      <c r="T13" s="528">
        <f t="shared" si="5"/>
        <v>0</v>
      </c>
      <c r="U13" s="527">
        <f t="shared" si="6"/>
        <v>0</v>
      </c>
      <c r="V13" s="116"/>
      <c r="W13" s="116" t="str">
        <f>IF(D13="","",VLOOKUP(D13,'Code Tables'!Q$25:AK$57,2,FALSE))</f>
        <v/>
      </c>
      <c r="X13" s="116"/>
      <c r="Y13" s="529">
        <f t="shared" si="7"/>
        <v>0</v>
      </c>
      <c r="Z13" s="529">
        <f t="shared" si="7"/>
        <v>0</v>
      </c>
      <c r="AA13" s="529">
        <f t="shared" si="8"/>
        <v>0</v>
      </c>
      <c r="AB13" s="529">
        <f t="shared" si="9"/>
        <v>0</v>
      </c>
      <c r="AC13" s="116"/>
      <c r="AD13" s="102" t="str">
        <f>IF($D13="","",VLOOKUP($D13,'Code Tables'!$Q$25:$AK$57,AD$9,FALSE))</f>
        <v/>
      </c>
      <c r="AE13" s="116" t="str">
        <f>IF($D13="","",VLOOKUP($D13,'Code Tables'!$Q$25:$AK$57,AE$9,FALSE))</f>
        <v/>
      </c>
      <c r="AF13" s="530">
        <f t="shared" si="10"/>
        <v>0</v>
      </c>
      <c r="AG13" s="116" t="str">
        <f>IF($D13="","",VLOOKUP($D13,'Code Tables'!$Q$25:$AK$57,AG$9,FALSE))</f>
        <v/>
      </c>
      <c r="AH13" s="116" t="str">
        <f>IF($D13="","",VLOOKUP($D13,'Code Tables'!$Q$25:$AK$57,AH$9,FALSE))</f>
        <v/>
      </c>
      <c r="AI13" s="531">
        <f t="shared" si="11"/>
        <v>0</v>
      </c>
      <c r="AJ13" s="102" t="str">
        <f>IF($D13="","",VLOOKUP($D13,'Code Tables'!$Q$25:$AK$57,AJ$9,FALSE))</f>
        <v/>
      </c>
      <c r="AK13" s="116" t="str">
        <f>IF($D13="","",VLOOKUP($D13,'Code Tables'!$Q$25:$AK$57,AK$9,FALSE))</f>
        <v/>
      </c>
      <c r="AL13" s="530">
        <f t="shared" ref="AL13:AL34" si="17">IF(Z13=0,0,ROUND((AJ13*Z13)-AK13,2))</f>
        <v>0</v>
      </c>
      <c r="AM13" s="116" t="str">
        <f>IF($D13="","",VLOOKUP($D13,'Code Tables'!$Q$25:$AK$57,AM$9,FALSE))</f>
        <v/>
      </c>
      <c r="AN13" s="116" t="str">
        <f>IF($D13="","",VLOOKUP($D13,'Code Tables'!$Q$25:$AK$57,AN$9,FALSE))</f>
        <v/>
      </c>
      <c r="AO13" s="531">
        <f t="shared" ref="AO13:AO34" si="18">IF(Z13=0,0,ROUND((AM13*Z13)-AN13,2))</f>
        <v>0</v>
      </c>
      <c r="AP13" s="102" t="str">
        <f>IF($D13="","",VLOOKUP($D13,'Code Tables'!$Q$25:$AK$57,AP$9,FALSE))</f>
        <v/>
      </c>
      <c r="AQ13" s="116" t="str">
        <f>IF($D13="","",VLOOKUP($D13,'Code Tables'!$Q$25:$AK$57,AQ$9,FALSE))</f>
        <v/>
      </c>
      <c r="AR13" s="532">
        <f t="shared" si="12"/>
        <v>0</v>
      </c>
      <c r="AS13" s="102">
        <f>IF($D13="",0,VLOOKUP($D13,'Code Tables'!$Q$25:$AK$57,AS$9,FALSE))</f>
        <v>0</v>
      </c>
      <c r="AT13" s="533">
        <f t="shared" si="13"/>
        <v>0</v>
      </c>
      <c r="AU13" s="102">
        <f>IF($D13="",0,VLOOKUP($D13,'Code Tables'!$Q$25:$AK$57,AU$9,FALSE))</f>
        <v>0</v>
      </c>
      <c r="AV13" s="531">
        <f t="shared" si="14"/>
        <v>0</v>
      </c>
      <c r="AW13" s="102">
        <f>IF($D13="",0,VLOOKUP($D13,'Code Tables'!$Q$25:$AK$57,AW$9,FALSE))</f>
        <v>0</v>
      </c>
      <c r="AX13" s="116" t="str">
        <f>IF($D13="","",VLOOKUP($D13,'Code Tables'!$Q$25:$AK$57,AX$9,FALSE))</f>
        <v/>
      </c>
      <c r="AY13" s="116" t="str">
        <f>IF($D13="","",VLOOKUP($D13,'Code Tables'!$Q$25:$AK$57,AY$9,FALSE))</f>
        <v/>
      </c>
      <c r="AZ13" s="530">
        <f t="shared" si="15"/>
        <v>0</v>
      </c>
      <c r="BA13" s="102" t="str">
        <f>IF($D13="","",VLOOKUP($D13,'Code Tables'!$Q$25:$AK$57,BA$9,FALSE))</f>
        <v/>
      </c>
      <c r="BB13" s="116" t="str">
        <f>IF($D13="","",VLOOKUP($D13,'Code Tables'!$Q$25:$AK$57,BB$9,FALSE))</f>
        <v/>
      </c>
      <c r="BC13" s="534">
        <f t="shared" si="16"/>
        <v>0</v>
      </c>
      <c r="BD13" s="116"/>
      <c r="BE13" s="116"/>
    </row>
    <row r="14" spans="1:57">
      <c r="A14" s="116"/>
      <c r="B14" s="1095"/>
      <c r="C14" s="1096"/>
      <c r="D14" s="498"/>
      <c r="E14" s="499"/>
      <c r="F14" s="1097"/>
      <c r="G14" s="1098"/>
      <c r="H14" s="499"/>
      <c r="I14" s="609" t="str">
        <f t="shared" si="1"/>
        <v/>
      </c>
      <c r="J14" s="508"/>
      <c r="K14" s="605" t="str">
        <f>IF(D14="","",VLOOKUP(D14,'Code Tables'!Q$25:AK$57,AC$9,FALSE))</f>
        <v/>
      </c>
      <c r="L14" s="1099" t="str">
        <f t="shared" si="0"/>
        <v/>
      </c>
      <c r="M14" s="1100"/>
      <c r="N14" s="605" t="str">
        <f>IF(D14="","",VLOOKUP(D14,'Code Tables'!Q$25:AK$57,BD$9,FALSE))</f>
        <v/>
      </c>
      <c r="O14" s="500"/>
      <c r="P14" s="116"/>
      <c r="Q14" s="526">
        <f t="shared" si="2"/>
        <v>0</v>
      </c>
      <c r="R14" s="527">
        <f t="shared" si="3"/>
        <v>0</v>
      </c>
      <c r="S14" s="527">
        <f t="shared" si="4"/>
        <v>0</v>
      </c>
      <c r="T14" s="528">
        <f t="shared" si="5"/>
        <v>0</v>
      </c>
      <c r="U14" s="527">
        <f t="shared" si="6"/>
        <v>0</v>
      </c>
      <c r="V14" s="116"/>
      <c r="W14" s="116" t="str">
        <f>IF(D14="","",VLOOKUP(D14,'Code Tables'!Q$25:AK$57,2,FALSE))</f>
        <v/>
      </c>
      <c r="X14" s="116"/>
      <c r="Y14" s="529">
        <f t="shared" si="7"/>
        <v>0</v>
      </c>
      <c r="Z14" s="529">
        <f t="shared" si="7"/>
        <v>0</v>
      </c>
      <c r="AA14" s="529">
        <f t="shared" si="8"/>
        <v>0</v>
      </c>
      <c r="AB14" s="529">
        <f t="shared" si="9"/>
        <v>0</v>
      </c>
      <c r="AC14" s="116"/>
      <c r="AD14" s="102" t="str">
        <f>IF($D14="","",VLOOKUP($D14,'Code Tables'!$Q$25:$AK$57,AD$9,FALSE))</f>
        <v/>
      </c>
      <c r="AE14" s="116" t="str">
        <f>IF($D14="","",VLOOKUP($D14,'Code Tables'!$Q$25:$AK$57,AE$9,FALSE))</f>
        <v/>
      </c>
      <c r="AF14" s="530">
        <f t="shared" si="10"/>
        <v>0</v>
      </c>
      <c r="AG14" s="116" t="str">
        <f>IF($D14="","",VLOOKUP($D14,'Code Tables'!$Q$25:$AK$57,AG$9,FALSE))</f>
        <v/>
      </c>
      <c r="AH14" s="116" t="str">
        <f>IF($D14="","",VLOOKUP($D14,'Code Tables'!$Q$25:$AK$57,AH$9,FALSE))</f>
        <v/>
      </c>
      <c r="AI14" s="531">
        <f t="shared" si="11"/>
        <v>0</v>
      </c>
      <c r="AJ14" s="102" t="str">
        <f>IF($D14="","",VLOOKUP($D14,'Code Tables'!$Q$25:$AK$57,AJ$9,FALSE))</f>
        <v/>
      </c>
      <c r="AK14" s="116" t="str">
        <f>IF($D14="","",VLOOKUP($D14,'Code Tables'!$Q$25:$AK$57,AK$9,FALSE))</f>
        <v/>
      </c>
      <c r="AL14" s="530">
        <f t="shared" si="17"/>
        <v>0</v>
      </c>
      <c r="AM14" s="116" t="str">
        <f>IF($D14="","",VLOOKUP($D14,'Code Tables'!$Q$25:$AK$57,AM$9,FALSE))</f>
        <v/>
      </c>
      <c r="AN14" s="116" t="str">
        <f>IF($D14="","",VLOOKUP($D14,'Code Tables'!$Q$25:$AK$57,AN$9,FALSE))</f>
        <v/>
      </c>
      <c r="AO14" s="531">
        <f t="shared" si="18"/>
        <v>0</v>
      </c>
      <c r="AP14" s="102" t="str">
        <f>IF($D14="","",VLOOKUP($D14,'Code Tables'!$Q$25:$AK$57,AP$9,FALSE))</f>
        <v/>
      </c>
      <c r="AQ14" s="116" t="str">
        <f>IF($D14="","",VLOOKUP($D14,'Code Tables'!$Q$25:$AK$57,AQ$9,FALSE))</f>
        <v/>
      </c>
      <c r="AR14" s="532">
        <f t="shared" si="12"/>
        <v>0</v>
      </c>
      <c r="AS14" s="102">
        <f>IF($D14="",0,VLOOKUP($D14,'Code Tables'!$Q$25:$AK$57,AS$9,FALSE))</f>
        <v>0</v>
      </c>
      <c r="AT14" s="533">
        <f t="shared" si="13"/>
        <v>0</v>
      </c>
      <c r="AU14" s="102">
        <f>IF($D14="",0,VLOOKUP($D14,'Code Tables'!$Q$25:$AK$57,AU$9,FALSE))</f>
        <v>0</v>
      </c>
      <c r="AV14" s="531">
        <f t="shared" si="14"/>
        <v>0</v>
      </c>
      <c r="AW14" s="102">
        <f>IF($D14="",0,VLOOKUP($D14,'Code Tables'!$Q$25:$AK$57,AW$9,FALSE))</f>
        <v>0</v>
      </c>
      <c r="AX14" s="116" t="str">
        <f>IF($D14="","",VLOOKUP($D14,'Code Tables'!$Q$25:$AK$57,AX$9,FALSE))</f>
        <v/>
      </c>
      <c r="AY14" s="116" t="str">
        <f>IF($D14="","",VLOOKUP($D14,'Code Tables'!$Q$25:$AK$57,AY$9,FALSE))</f>
        <v/>
      </c>
      <c r="AZ14" s="530">
        <f t="shared" si="15"/>
        <v>0</v>
      </c>
      <c r="BA14" s="102" t="str">
        <f>IF($D14="","",VLOOKUP($D14,'Code Tables'!$Q$25:$AK$57,BA$9,FALSE))</f>
        <v/>
      </c>
      <c r="BB14" s="116" t="str">
        <f>IF($D14="","",VLOOKUP($D14,'Code Tables'!$Q$25:$AK$57,BB$9,FALSE))</f>
        <v/>
      </c>
      <c r="BC14" s="534">
        <f t="shared" si="16"/>
        <v>0</v>
      </c>
      <c r="BD14" s="116"/>
      <c r="BE14" s="116"/>
    </row>
    <row r="15" spans="1:57">
      <c r="A15" s="116"/>
      <c r="B15" s="1095"/>
      <c r="C15" s="1096"/>
      <c r="D15" s="498"/>
      <c r="E15" s="499"/>
      <c r="F15" s="1097"/>
      <c r="G15" s="1098"/>
      <c r="H15" s="499"/>
      <c r="I15" s="609" t="str">
        <f t="shared" si="1"/>
        <v/>
      </c>
      <c r="J15" s="508"/>
      <c r="K15" s="605" t="str">
        <f>IF(D15="","",VLOOKUP(D15,'Code Tables'!Q$25:AK$57,AC$9,FALSE))</f>
        <v/>
      </c>
      <c r="L15" s="1099" t="str">
        <f t="shared" si="0"/>
        <v/>
      </c>
      <c r="M15" s="1100"/>
      <c r="N15" s="605" t="str">
        <f>IF(D15="","",VLOOKUP(D15,'Code Tables'!Q$25:AK$57,BD$9,FALSE))</f>
        <v/>
      </c>
      <c r="O15" s="500"/>
      <c r="P15" s="116"/>
      <c r="Q15" s="526">
        <f t="shared" si="2"/>
        <v>0</v>
      </c>
      <c r="R15" s="527">
        <f t="shared" si="3"/>
        <v>0</v>
      </c>
      <c r="S15" s="527">
        <f t="shared" si="4"/>
        <v>0</v>
      </c>
      <c r="T15" s="528">
        <f t="shared" si="5"/>
        <v>0</v>
      </c>
      <c r="U15" s="527">
        <f t="shared" si="6"/>
        <v>0</v>
      </c>
      <c r="V15" s="116"/>
      <c r="W15" s="116" t="str">
        <f>IF(D15="","",VLOOKUP(D15,'Code Tables'!Q$25:AK$57,2,FALSE))</f>
        <v/>
      </c>
      <c r="X15" s="116"/>
      <c r="Y15" s="529">
        <f t="shared" si="7"/>
        <v>0</v>
      </c>
      <c r="Z15" s="529">
        <f t="shared" si="7"/>
        <v>0</v>
      </c>
      <c r="AA15" s="529">
        <f t="shared" si="8"/>
        <v>0</v>
      </c>
      <c r="AB15" s="529">
        <f t="shared" si="9"/>
        <v>0</v>
      </c>
      <c r="AC15" s="116"/>
      <c r="AD15" s="102" t="str">
        <f>IF($D15="","",VLOOKUP($D15,'Code Tables'!$Q$25:$AK$57,AD$9,FALSE))</f>
        <v/>
      </c>
      <c r="AE15" s="116" t="str">
        <f>IF($D15="","",VLOOKUP($D15,'Code Tables'!$Q$25:$AK$57,AE$9,FALSE))</f>
        <v/>
      </c>
      <c r="AF15" s="530">
        <f t="shared" si="10"/>
        <v>0</v>
      </c>
      <c r="AG15" s="116" t="str">
        <f>IF($D15="","",VLOOKUP($D15,'Code Tables'!$Q$25:$AK$57,AG$9,FALSE))</f>
        <v/>
      </c>
      <c r="AH15" s="116" t="str">
        <f>IF($D15="","",VLOOKUP($D15,'Code Tables'!$Q$25:$AK$57,AH$9,FALSE))</f>
        <v/>
      </c>
      <c r="AI15" s="531">
        <f t="shared" si="11"/>
        <v>0</v>
      </c>
      <c r="AJ15" s="102" t="str">
        <f>IF($D15="","",VLOOKUP($D15,'Code Tables'!$Q$25:$AK$57,AJ$9,FALSE))</f>
        <v/>
      </c>
      <c r="AK15" s="116" t="str">
        <f>IF($D15="","",VLOOKUP($D15,'Code Tables'!$Q$25:$AK$57,AK$9,FALSE))</f>
        <v/>
      </c>
      <c r="AL15" s="530">
        <f t="shared" si="17"/>
        <v>0</v>
      </c>
      <c r="AM15" s="116" t="str">
        <f>IF($D15="","",VLOOKUP($D15,'Code Tables'!$Q$25:$AK$57,AM$9,FALSE))</f>
        <v/>
      </c>
      <c r="AN15" s="116" t="str">
        <f>IF($D15="","",VLOOKUP($D15,'Code Tables'!$Q$25:$AK$57,AN$9,FALSE))</f>
        <v/>
      </c>
      <c r="AO15" s="531">
        <f t="shared" si="18"/>
        <v>0</v>
      </c>
      <c r="AP15" s="102" t="str">
        <f>IF($D15="","",VLOOKUP($D15,'Code Tables'!$Q$25:$AK$57,AP$9,FALSE))</f>
        <v/>
      </c>
      <c r="AQ15" s="116" t="str">
        <f>IF($D15="","",VLOOKUP($D15,'Code Tables'!$Q$25:$AK$57,AQ$9,FALSE))</f>
        <v/>
      </c>
      <c r="AR15" s="532">
        <f t="shared" si="12"/>
        <v>0</v>
      </c>
      <c r="AS15" s="102">
        <f>IF($D15="",0,VLOOKUP($D15,'Code Tables'!$Q$25:$AK$57,AS$9,FALSE))</f>
        <v>0</v>
      </c>
      <c r="AT15" s="533">
        <f t="shared" si="13"/>
        <v>0</v>
      </c>
      <c r="AU15" s="102">
        <f>IF($D15="",0,VLOOKUP($D15,'Code Tables'!$Q$25:$AK$57,AU$9,FALSE))</f>
        <v>0</v>
      </c>
      <c r="AV15" s="531">
        <f t="shared" si="14"/>
        <v>0</v>
      </c>
      <c r="AW15" s="102">
        <f>IF($D15="",0,VLOOKUP($D15,'Code Tables'!$Q$25:$AK$57,AW$9,FALSE))</f>
        <v>0</v>
      </c>
      <c r="AX15" s="116" t="str">
        <f>IF($D15="","",VLOOKUP($D15,'Code Tables'!$Q$25:$AK$57,AX$9,FALSE))</f>
        <v/>
      </c>
      <c r="AY15" s="116" t="str">
        <f>IF($D15="","",VLOOKUP($D15,'Code Tables'!$Q$25:$AK$57,AY$9,FALSE))</f>
        <v/>
      </c>
      <c r="AZ15" s="530">
        <f t="shared" si="15"/>
        <v>0</v>
      </c>
      <c r="BA15" s="102" t="str">
        <f>IF($D15="","",VLOOKUP($D15,'Code Tables'!$Q$25:$AK$57,BA$9,FALSE))</f>
        <v/>
      </c>
      <c r="BB15" s="116" t="str">
        <f>IF($D15="","",VLOOKUP($D15,'Code Tables'!$Q$25:$AK$57,BB$9,FALSE))</f>
        <v/>
      </c>
      <c r="BC15" s="534">
        <f t="shared" si="16"/>
        <v>0</v>
      </c>
      <c r="BD15" s="116"/>
      <c r="BE15" s="116"/>
    </row>
    <row r="16" spans="1:57">
      <c r="A16" s="116"/>
      <c r="B16" s="1095"/>
      <c r="C16" s="1096"/>
      <c r="D16" s="498"/>
      <c r="E16" s="499"/>
      <c r="F16" s="1097"/>
      <c r="G16" s="1098"/>
      <c r="H16" s="499"/>
      <c r="I16" s="609" t="str">
        <f t="shared" si="1"/>
        <v/>
      </c>
      <c r="J16" s="508"/>
      <c r="K16" s="605" t="str">
        <f>IF(D16="","",VLOOKUP(D16,'Code Tables'!Q$25:AK$57,AC$9,FALSE))</f>
        <v/>
      </c>
      <c r="L16" s="1099" t="str">
        <f>IF(D16="","",IF(Q16&gt;0,Q16,IF(R16=0,IF(S16=0,IF(T16=0,IF(U16=0,"Missing input",U16),T16&amp;"%"),S16),R16)))</f>
        <v/>
      </c>
      <c r="M16" s="1100"/>
      <c r="N16" s="605" t="str">
        <f>IF(D16="","",VLOOKUP(D16,'Code Tables'!Q$25:AK$57,BD$9,FALSE))</f>
        <v/>
      </c>
      <c r="O16" s="500"/>
      <c r="P16" s="116"/>
      <c r="Q16" s="526">
        <f t="shared" si="2"/>
        <v>0</v>
      </c>
      <c r="R16" s="527">
        <f t="shared" si="3"/>
        <v>0</v>
      </c>
      <c r="S16" s="527">
        <f t="shared" si="4"/>
        <v>0</v>
      </c>
      <c r="T16" s="528">
        <f t="shared" si="5"/>
        <v>0</v>
      </c>
      <c r="U16" s="527">
        <f t="shared" si="6"/>
        <v>0</v>
      </c>
      <c r="V16" s="116"/>
      <c r="W16" s="116" t="str">
        <f>IF(D16="","",VLOOKUP(D16,'Code Tables'!Q$25:AK$57,2,FALSE))</f>
        <v/>
      </c>
      <c r="X16" s="116"/>
      <c r="Y16" s="529">
        <f t="shared" si="7"/>
        <v>0</v>
      </c>
      <c r="Z16" s="529">
        <f t="shared" si="7"/>
        <v>0</v>
      </c>
      <c r="AA16" s="529">
        <f t="shared" si="8"/>
        <v>0</v>
      </c>
      <c r="AB16" s="529">
        <f t="shared" si="9"/>
        <v>0</v>
      </c>
      <c r="AC16" s="116"/>
      <c r="AD16" s="102" t="str">
        <f>IF($D16="","",VLOOKUP($D16,'Code Tables'!$Q$25:$AK$57,AD$9,FALSE))</f>
        <v/>
      </c>
      <c r="AE16" s="116" t="str">
        <f>IF($D16="","",VLOOKUP($D16,'Code Tables'!$Q$25:$AK$57,AE$9,FALSE))</f>
        <v/>
      </c>
      <c r="AF16" s="530">
        <f t="shared" si="10"/>
        <v>0</v>
      </c>
      <c r="AG16" s="116" t="str">
        <f>IF($D16="","",VLOOKUP($D16,'Code Tables'!$Q$25:$AK$57,AG$9,FALSE))</f>
        <v/>
      </c>
      <c r="AH16" s="116" t="str">
        <f>IF($D16="","",VLOOKUP($D16,'Code Tables'!$Q$25:$AK$57,AH$9,FALSE))</f>
        <v/>
      </c>
      <c r="AI16" s="531">
        <f t="shared" si="11"/>
        <v>0</v>
      </c>
      <c r="AJ16" s="102" t="str">
        <f>IF($D16="","",VLOOKUP($D16,'Code Tables'!$Q$25:$AK$57,AJ$9,FALSE))</f>
        <v/>
      </c>
      <c r="AK16" s="116" t="str">
        <f>IF($D16="","",VLOOKUP($D16,'Code Tables'!$Q$25:$AK$57,AK$9,FALSE))</f>
        <v/>
      </c>
      <c r="AL16" s="530">
        <f t="shared" si="17"/>
        <v>0</v>
      </c>
      <c r="AM16" s="116" t="str">
        <f>IF($D16="","",VLOOKUP($D16,'Code Tables'!$Q$25:$AK$57,AM$9,FALSE))</f>
        <v/>
      </c>
      <c r="AN16" s="116" t="str">
        <f>IF($D16="","",VLOOKUP($D16,'Code Tables'!$Q$25:$AK$57,AN$9,FALSE))</f>
        <v/>
      </c>
      <c r="AO16" s="531">
        <f t="shared" si="18"/>
        <v>0</v>
      </c>
      <c r="AP16" s="102" t="str">
        <f>IF($D16="","",VLOOKUP($D16,'Code Tables'!$Q$25:$AK$57,AP$9,FALSE))</f>
        <v/>
      </c>
      <c r="AQ16" s="116" t="str">
        <f>IF($D16="","",VLOOKUP($D16,'Code Tables'!$Q$25:$AK$57,AQ$9,FALSE))</f>
        <v/>
      </c>
      <c r="AR16" s="532">
        <f t="shared" si="12"/>
        <v>0</v>
      </c>
      <c r="AS16" s="102">
        <f>IF($D16="",0,VLOOKUP($D16,'Code Tables'!$Q$25:$AK$57,AS$9,FALSE))</f>
        <v>0</v>
      </c>
      <c r="AT16" s="533">
        <f t="shared" si="13"/>
        <v>0</v>
      </c>
      <c r="AU16" s="102">
        <f>IF($D16="",0,VLOOKUP($D16,'Code Tables'!$Q$25:$AK$57,AU$9,FALSE))</f>
        <v>0</v>
      </c>
      <c r="AV16" s="531">
        <f t="shared" si="14"/>
        <v>0</v>
      </c>
      <c r="AW16" s="102">
        <f>IF($D16="",0,VLOOKUP($D16,'Code Tables'!$Q$25:$AK$57,AW$9,FALSE))</f>
        <v>0</v>
      </c>
      <c r="AX16" s="116" t="str">
        <f>IF($D16="","",VLOOKUP($D16,'Code Tables'!$Q$25:$AK$57,AX$9,FALSE))</f>
        <v/>
      </c>
      <c r="AY16" s="116" t="str">
        <f>IF($D16="","",VLOOKUP($D16,'Code Tables'!$Q$25:$AK$57,AY$9,FALSE))</f>
        <v/>
      </c>
      <c r="AZ16" s="530">
        <f t="shared" si="15"/>
        <v>0</v>
      </c>
      <c r="BA16" s="102" t="str">
        <f>IF($D16="","",VLOOKUP($D16,'Code Tables'!$Q$25:$AK$57,BA$9,FALSE))</f>
        <v/>
      </c>
      <c r="BB16" s="116" t="str">
        <f>IF($D16="","",VLOOKUP($D16,'Code Tables'!$Q$25:$AK$57,BB$9,FALSE))</f>
        <v/>
      </c>
      <c r="BC16" s="534">
        <f>IF(AA16=0,0,IF(AB16=0,0,BA16+(BB16*Z16)))</f>
        <v>0</v>
      </c>
      <c r="BD16" s="116"/>
      <c r="BE16" s="116"/>
    </row>
    <row r="17" spans="1:57">
      <c r="A17" s="116"/>
      <c r="B17" s="1095"/>
      <c r="C17" s="1096"/>
      <c r="D17" s="498"/>
      <c r="E17" s="499"/>
      <c r="F17" s="1097"/>
      <c r="G17" s="1098"/>
      <c r="H17" s="499"/>
      <c r="I17" s="609" t="str">
        <f t="shared" si="1"/>
        <v/>
      </c>
      <c r="J17" s="508"/>
      <c r="K17" s="605" t="str">
        <f>IF(D17="","",VLOOKUP(D17,'Code Tables'!Q$25:AK$57,AC$9,FALSE))</f>
        <v/>
      </c>
      <c r="L17" s="1099" t="str">
        <f t="shared" ref="L17:L29" si="19">IF(D17="","",IF(Q17&gt;0,Q17,IF(R17=0,IF(S17=0,IF(T17=0,IF(U17=0,"Missing input",U17),T17&amp;"%"),S17),R17)))</f>
        <v/>
      </c>
      <c r="M17" s="1100"/>
      <c r="N17" s="605" t="str">
        <f>IF(D17="","",VLOOKUP(D17,'Code Tables'!Q$25:AK$57,BD$9,FALSE))</f>
        <v/>
      </c>
      <c r="O17" s="500"/>
      <c r="P17" s="116"/>
      <c r="Q17" s="526">
        <f t="shared" si="2"/>
        <v>0</v>
      </c>
      <c r="R17" s="527">
        <f t="shared" si="3"/>
        <v>0</v>
      </c>
      <c r="S17" s="527">
        <f t="shared" si="4"/>
        <v>0</v>
      </c>
      <c r="T17" s="528">
        <f t="shared" si="5"/>
        <v>0</v>
      </c>
      <c r="U17" s="527">
        <f t="shared" si="6"/>
        <v>0</v>
      </c>
      <c r="V17" s="116"/>
      <c r="W17" s="116" t="str">
        <f>IF(D17="","",VLOOKUP(D17,'Code Tables'!Q$25:AK$57,2,FALSE))</f>
        <v/>
      </c>
      <c r="X17" s="116"/>
      <c r="Y17" s="529">
        <f t="shared" si="7"/>
        <v>0</v>
      </c>
      <c r="Z17" s="529">
        <f t="shared" si="7"/>
        <v>0</v>
      </c>
      <c r="AA17" s="529">
        <f t="shared" si="8"/>
        <v>0</v>
      </c>
      <c r="AB17" s="529">
        <f t="shared" si="9"/>
        <v>0</v>
      </c>
      <c r="AC17" s="116"/>
      <c r="AD17" s="102" t="str">
        <f>IF($D17="","",VLOOKUP($D17,'Code Tables'!$Q$25:$AK$57,AD$9,FALSE))</f>
        <v/>
      </c>
      <c r="AE17" s="116" t="str">
        <f>IF($D17="","",VLOOKUP($D17,'Code Tables'!$Q$25:$AK$57,AE$9,FALSE))</f>
        <v/>
      </c>
      <c r="AF17" s="530">
        <f t="shared" si="10"/>
        <v>0</v>
      </c>
      <c r="AG17" s="116" t="str">
        <f>IF($D17="","",VLOOKUP($D17,'Code Tables'!$Q$25:$AK$57,AG$9,FALSE))</f>
        <v/>
      </c>
      <c r="AH17" s="116" t="str">
        <f>IF($D17="","",VLOOKUP($D17,'Code Tables'!$Q$25:$AK$57,AH$9,FALSE))</f>
        <v/>
      </c>
      <c r="AI17" s="531">
        <f t="shared" si="11"/>
        <v>0</v>
      </c>
      <c r="AJ17" s="102" t="str">
        <f>IF($D17="","",VLOOKUP($D17,'Code Tables'!$Q$25:$AK$57,AJ$9,FALSE))</f>
        <v/>
      </c>
      <c r="AK17" s="116" t="str">
        <f>IF($D17="","",VLOOKUP($D17,'Code Tables'!$Q$25:$AK$57,AK$9,FALSE))</f>
        <v/>
      </c>
      <c r="AL17" s="530">
        <f t="shared" si="17"/>
        <v>0</v>
      </c>
      <c r="AM17" s="116" t="str">
        <f>IF($D17="","",VLOOKUP($D17,'Code Tables'!$Q$25:$AK$57,AM$9,FALSE))</f>
        <v/>
      </c>
      <c r="AN17" s="116" t="str">
        <f>IF($D17="","",VLOOKUP($D17,'Code Tables'!$Q$25:$AK$57,AN$9,FALSE))</f>
        <v/>
      </c>
      <c r="AO17" s="531">
        <f t="shared" si="18"/>
        <v>0</v>
      </c>
      <c r="AP17" s="102" t="str">
        <f>IF($D17="","",VLOOKUP($D17,'Code Tables'!$Q$25:$AK$57,AP$9,FALSE))</f>
        <v/>
      </c>
      <c r="AQ17" s="116" t="str">
        <f>IF($D17="","",VLOOKUP($D17,'Code Tables'!$Q$25:$AK$57,AQ$9,FALSE))</f>
        <v/>
      </c>
      <c r="AR17" s="532">
        <f t="shared" si="12"/>
        <v>0</v>
      </c>
      <c r="AS17" s="102">
        <f>IF($D17="",0,VLOOKUP($D17,'Code Tables'!$Q$25:$AK$57,AS$9,FALSE))</f>
        <v>0</v>
      </c>
      <c r="AT17" s="533">
        <f t="shared" si="13"/>
        <v>0</v>
      </c>
      <c r="AU17" s="102">
        <f>IF($D17="",0,VLOOKUP($D17,'Code Tables'!$Q$25:$AK$57,AU$9,FALSE))</f>
        <v>0</v>
      </c>
      <c r="AV17" s="531">
        <f t="shared" si="14"/>
        <v>0</v>
      </c>
      <c r="AW17" s="102">
        <f>IF($D17="",0,VLOOKUP($D17,'Code Tables'!$Q$25:$AK$57,AW$9,FALSE))</f>
        <v>0</v>
      </c>
      <c r="AX17" s="116" t="str">
        <f>IF($D17="","",VLOOKUP($D17,'Code Tables'!$Q$25:$AK$57,AX$9,FALSE))</f>
        <v/>
      </c>
      <c r="AY17" s="116" t="str">
        <f>IF($D17="","",VLOOKUP($D17,'Code Tables'!$Q$25:$AK$57,AY$9,FALSE))</f>
        <v/>
      </c>
      <c r="AZ17" s="530">
        <f t="shared" si="15"/>
        <v>0</v>
      </c>
      <c r="BA17" s="102" t="str">
        <f>IF($D17="","",VLOOKUP($D17,'Code Tables'!$Q$25:$AK$57,BA$9,FALSE))</f>
        <v/>
      </c>
      <c r="BB17" s="116" t="str">
        <f>IF($D17="","",VLOOKUP($D17,'Code Tables'!$Q$25:$AK$57,BB$9,FALSE))</f>
        <v/>
      </c>
      <c r="BC17" s="534">
        <f t="shared" si="16"/>
        <v>0</v>
      </c>
      <c r="BD17" s="116"/>
      <c r="BE17" s="116"/>
    </row>
    <row r="18" spans="1:57">
      <c r="A18" s="116"/>
      <c r="B18" s="1095"/>
      <c r="C18" s="1096"/>
      <c r="D18" s="498"/>
      <c r="E18" s="499"/>
      <c r="F18" s="1097"/>
      <c r="G18" s="1098"/>
      <c r="H18" s="499"/>
      <c r="I18" s="609" t="str">
        <f t="shared" si="1"/>
        <v/>
      </c>
      <c r="J18" s="508"/>
      <c r="K18" s="605" t="str">
        <f>IF(D18="","",VLOOKUP(D18,'Code Tables'!Q$25:AK$57,AC$9,FALSE))</f>
        <v/>
      </c>
      <c r="L18" s="1099" t="str">
        <f t="shared" si="19"/>
        <v/>
      </c>
      <c r="M18" s="1100"/>
      <c r="N18" s="605" t="str">
        <f>IF(D18="","",VLOOKUP(D18,'Code Tables'!Q$25:AK$57,BD$9,FALSE))</f>
        <v/>
      </c>
      <c r="O18" s="500"/>
      <c r="P18" s="116"/>
      <c r="Q18" s="526">
        <f t="shared" si="2"/>
        <v>0</v>
      </c>
      <c r="R18" s="527">
        <f t="shared" si="3"/>
        <v>0</v>
      </c>
      <c r="S18" s="527">
        <f t="shared" si="4"/>
        <v>0</v>
      </c>
      <c r="T18" s="528">
        <f t="shared" si="5"/>
        <v>0</v>
      </c>
      <c r="U18" s="527">
        <f t="shared" si="6"/>
        <v>0</v>
      </c>
      <c r="V18" s="116"/>
      <c r="W18" s="116" t="str">
        <f>IF(D18="","",VLOOKUP(D18,'Code Tables'!Q$25:AK$57,2,FALSE))</f>
        <v/>
      </c>
      <c r="X18" s="116"/>
      <c r="Y18" s="529">
        <f t="shared" si="7"/>
        <v>0</v>
      </c>
      <c r="Z18" s="529">
        <f t="shared" si="7"/>
        <v>0</v>
      </c>
      <c r="AA18" s="529">
        <f t="shared" si="8"/>
        <v>0</v>
      </c>
      <c r="AB18" s="529">
        <f t="shared" si="9"/>
        <v>0</v>
      </c>
      <c r="AC18" s="116"/>
      <c r="AD18" s="102" t="str">
        <f>IF($D18="","",VLOOKUP($D18,'Code Tables'!$Q$25:$AK$57,AD$9,FALSE))</f>
        <v/>
      </c>
      <c r="AE18" s="116" t="str">
        <f>IF($D18="","",VLOOKUP($D18,'Code Tables'!$Q$25:$AK$57,AE$9,FALSE))</f>
        <v/>
      </c>
      <c r="AF18" s="530">
        <f t="shared" si="10"/>
        <v>0</v>
      </c>
      <c r="AG18" s="116" t="str">
        <f>IF($D18="","",VLOOKUP($D18,'Code Tables'!$Q$25:$AK$57,AG$9,FALSE))</f>
        <v/>
      </c>
      <c r="AH18" s="116" t="str">
        <f>IF($D18="","",VLOOKUP($D18,'Code Tables'!$Q$25:$AK$57,AH$9,FALSE))</f>
        <v/>
      </c>
      <c r="AI18" s="531">
        <f t="shared" si="11"/>
        <v>0</v>
      </c>
      <c r="AJ18" s="102" t="str">
        <f>IF($D18="","",VLOOKUP($D18,'Code Tables'!$Q$25:$AK$57,AJ$9,FALSE))</f>
        <v/>
      </c>
      <c r="AK18" s="116" t="str">
        <f>IF($D18="","",VLOOKUP($D18,'Code Tables'!$Q$25:$AK$57,AK$9,FALSE))</f>
        <v/>
      </c>
      <c r="AL18" s="530">
        <f t="shared" si="17"/>
        <v>0</v>
      </c>
      <c r="AM18" s="116" t="str">
        <f>IF($D18="","",VLOOKUP($D18,'Code Tables'!$Q$25:$AK$57,AM$9,FALSE))</f>
        <v/>
      </c>
      <c r="AN18" s="116" t="str">
        <f>IF($D18="","",VLOOKUP($D18,'Code Tables'!$Q$25:$AK$57,AN$9,FALSE))</f>
        <v/>
      </c>
      <c r="AO18" s="531">
        <f t="shared" si="18"/>
        <v>0</v>
      </c>
      <c r="AP18" s="102" t="str">
        <f>IF($D18="","",VLOOKUP($D18,'Code Tables'!$Q$25:$AK$57,AP$9,FALSE))</f>
        <v/>
      </c>
      <c r="AQ18" s="116" t="str">
        <f>IF($D18="","",VLOOKUP($D18,'Code Tables'!$Q$25:$AK$57,AQ$9,FALSE))</f>
        <v/>
      </c>
      <c r="AR18" s="532">
        <f t="shared" si="12"/>
        <v>0</v>
      </c>
      <c r="AS18" s="102">
        <f>IF($D18="",0,VLOOKUP($D18,'Code Tables'!$Q$25:$AK$57,AS$9,FALSE))</f>
        <v>0</v>
      </c>
      <c r="AT18" s="533">
        <f t="shared" si="13"/>
        <v>0</v>
      </c>
      <c r="AU18" s="102">
        <f>IF($D18="",0,VLOOKUP($D18,'Code Tables'!$Q$25:$AK$57,AU$9,FALSE))</f>
        <v>0</v>
      </c>
      <c r="AV18" s="531">
        <f t="shared" si="14"/>
        <v>0</v>
      </c>
      <c r="AW18" s="102">
        <f>IF($D18="",0,VLOOKUP($D18,'Code Tables'!$Q$25:$AK$57,AW$9,FALSE))</f>
        <v>0</v>
      </c>
      <c r="AX18" s="116" t="str">
        <f>IF($D18="","",VLOOKUP($D18,'Code Tables'!$Q$25:$AK$57,AX$9,FALSE))</f>
        <v/>
      </c>
      <c r="AY18" s="116" t="str">
        <f>IF($D18="","",VLOOKUP($D18,'Code Tables'!$Q$25:$AK$57,AY$9,FALSE))</f>
        <v/>
      </c>
      <c r="AZ18" s="530">
        <f t="shared" si="15"/>
        <v>0</v>
      </c>
      <c r="BA18" s="102" t="str">
        <f>IF($D18="","",VLOOKUP($D18,'Code Tables'!$Q$25:$AK$57,BA$9,FALSE))</f>
        <v/>
      </c>
      <c r="BB18" s="116" t="str">
        <f>IF($D18="","",VLOOKUP($D18,'Code Tables'!$Q$25:$AK$57,BB$9,FALSE))</f>
        <v/>
      </c>
      <c r="BC18" s="534">
        <f t="shared" si="16"/>
        <v>0</v>
      </c>
      <c r="BD18" s="116"/>
      <c r="BE18" s="116"/>
    </row>
    <row r="19" spans="1:57" ht="20" customHeight="1">
      <c r="A19" s="116"/>
      <c r="B19" s="1095"/>
      <c r="C19" s="1096"/>
      <c r="D19" s="498"/>
      <c r="E19" s="499"/>
      <c r="F19" s="1097"/>
      <c r="G19" s="1098"/>
      <c r="H19" s="499"/>
      <c r="I19" s="609" t="str">
        <f t="shared" si="1"/>
        <v/>
      </c>
      <c r="J19" s="508"/>
      <c r="K19" s="605" t="str">
        <f>IF(D19="","",VLOOKUP(D19,'Code Tables'!Q$25:AK$57,AC$9,FALSE))</f>
        <v/>
      </c>
      <c r="L19" s="1099" t="str">
        <f t="shared" si="19"/>
        <v/>
      </c>
      <c r="M19" s="1100"/>
      <c r="N19" s="605" t="str">
        <f>IF(D19="","",VLOOKUP(D19,'Code Tables'!Q$25:AK$57,BD$9,FALSE))</f>
        <v/>
      </c>
      <c r="O19" s="500"/>
      <c r="P19" s="116"/>
      <c r="Q19" s="526">
        <f t="shared" si="2"/>
        <v>0</v>
      </c>
      <c r="R19" s="527">
        <f t="shared" si="3"/>
        <v>0</v>
      </c>
      <c r="S19" s="527">
        <f t="shared" si="4"/>
        <v>0</v>
      </c>
      <c r="T19" s="528">
        <f t="shared" si="5"/>
        <v>0</v>
      </c>
      <c r="U19" s="527">
        <f t="shared" si="6"/>
        <v>0</v>
      </c>
      <c r="V19" s="116"/>
      <c r="W19" s="116" t="str">
        <f>IF(D19="","",VLOOKUP(D19,'Code Tables'!Q$25:AK$57,2,FALSE))</f>
        <v/>
      </c>
      <c r="X19" s="116"/>
      <c r="Y19" s="529">
        <f t="shared" si="7"/>
        <v>0</v>
      </c>
      <c r="Z19" s="529">
        <f t="shared" si="7"/>
        <v>0</v>
      </c>
      <c r="AA19" s="529">
        <f t="shared" si="8"/>
        <v>0</v>
      </c>
      <c r="AB19" s="529">
        <f t="shared" si="9"/>
        <v>0</v>
      </c>
      <c r="AC19" s="116"/>
      <c r="AD19" s="102" t="str">
        <f>IF($D19="","",VLOOKUP($D19,'Code Tables'!$Q$25:$AK$57,AD$9,FALSE))</f>
        <v/>
      </c>
      <c r="AE19" s="116" t="str">
        <f>IF($D19="","",VLOOKUP($D19,'Code Tables'!$Q$25:$AK$57,AE$9,FALSE))</f>
        <v/>
      </c>
      <c r="AF19" s="530">
        <f t="shared" si="10"/>
        <v>0</v>
      </c>
      <c r="AG19" s="116" t="str">
        <f>IF($D19="","",VLOOKUP($D19,'Code Tables'!$Q$25:$AK$57,AG$9,FALSE))</f>
        <v/>
      </c>
      <c r="AH19" s="116" t="str">
        <f>IF($D19="","",VLOOKUP($D19,'Code Tables'!$Q$25:$AK$57,AH$9,FALSE))</f>
        <v/>
      </c>
      <c r="AI19" s="531">
        <f t="shared" si="11"/>
        <v>0</v>
      </c>
      <c r="AJ19" s="102" t="str">
        <f>IF($D19="","",VLOOKUP($D19,'Code Tables'!$Q$25:$AK$57,AJ$9,FALSE))</f>
        <v/>
      </c>
      <c r="AK19" s="116" t="str">
        <f>IF($D19="","",VLOOKUP($D19,'Code Tables'!$Q$25:$AK$57,AK$9,FALSE))</f>
        <v/>
      </c>
      <c r="AL19" s="530">
        <f t="shared" si="17"/>
        <v>0</v>
      </c>
      <c r="AM19" s="116" t="str">
        <f>IF($D19="","",VLOOKUP($D19,'Code Tables'!$Q$25:$AK$57,AM$9,FALSE))</f>
        <v/>
      </c>
      <c r="AN19" s="116" t="str">
        <f>IF($D19="","",VLOOKUP($D19,'Code Tables'!$Q$25:$AK$57,AN$9,FALSE))</f>
        <v/>
      </c>
      <c r="AO19" s="531">
        <f t="shared" si="18"/>
        <v>0</v>
      </c>
      <c r="AP19" s="102" t="str">
        <f>IF($D19="","",VLOOKUP($D19,'Code Tables'!$Q$25:$AK$57,AP$9,FALSE))</f>
        <v/>
      </c>
      <c r="AQ19" s="116" t="str">
        <f>IF($D19="","",VLOOKUP($D19,'Code Tables'!$Q$25:$AK$57,AQ$9,FALSE))</f>
        <v/>
      </c>
      <c r="AR19" s="532">
        <f t="shared" si="12"/>
        <v>0</v>
      </c>
      <c r="AS19" s="102">
        <f>IF($D19="",0,VLOOKUP($D19,'Code Tables'!$Q$25:$AK$57,AS$9,FALSE))</f>
        <v>0</v>
      </c>
      <c r="AT19" s="533">
        <f t="shared" si="13"/>
        <v>0</v>
      </c>
      <c r="AU19" s="102">
        <f>IF($D19="",0,VLOOKUP($D19,'Code Tables'!$Q$25:$AK$57,AU$9,FALSE))</f>
        <v>0</v>
      </c>
      <c r="AV19" s="531">
        <f t="shared" si="14"/>
        <v>0</v>
      </c>
      <c r="AW19" s="102">
        <f>IF($D19="",0,VLOOKUP($D19,'Code Tables'!$Q$25:$AK$57,AW$9,FALSE))</f>
        <v>0</v>
      </c>
      <c r="AX19" s="116" t="str">
        <f>IF($D19="","",VLOOKUP($D19,'Code Tables'!$Q$25:$AK$57,AX$9,FALSE))</f>
        <v/>
      </c>
      <c r="AY19" s="116" t="str">
        <f>IF($D19="","",VLOOKUP($D19,'Code Tables'!$Q$25:$AK$57,AY$9,FALSE))</f>
        <v/>
      </c>
      <c r="AZ19" s="530">
        <f t="shared" si="15"/>
        <v>0</v>
      </c>
      <c r="BA19" s="102" t="str">
        <f>IF($D19="","",VLOOKUP($D19,'Code Tables'!$Q$25:$AK$57,BA$9,FALSE))</f>
        <v/>
      </c>
      <c r="BB19" s="116" t="str">
        <f>IF($D19="","",VLOOKUP($D19,'Code Tables'!$Q$25:$AK$57,BB$9,FALSE))</f>
        <v/>
      </c>
      <c r="BC19" s="534">
        <f t="shared" si="16"/>
        <v>0</v>
      </c>
      <c r="BD19" s="116"/>
      <c r="BE19" s="116"/>
    </row>
    <row r="20" spans="1:57">
      <c r="A20" s="116"/>
      <c r="B20" s="1095"/>
      <c r="C20" s="1096"/>
      <c r="D20" s="498"/>
      <c r="E20" s="499"/>
      <c r="F20" s="1097"/>
      <c r="G20" s="1098"/>
      <c r="H20" s="499"/>
      <c r="I20" s="609" t="str">
        <f t="shared" si="1"/>
        <v/>
      </c>
      <c r="J20" s="508"/>
      <c r="K20" s="605" t="str">
        <f>IF(D20="","",VLOOKUP(D20,'Code Tables'!Q$25:AK$57,AC$9,FALSE))</f>
        <v/>
      </c>
      <c r="L20" s="1099" t="str">
        <f t="shared" si="19"/>
        <v/>
      </c>
      <c r="M20" s="1100"/>
      <c r="N20" s="605" t="str">
        <f>IF(D20="","",VLOOKUP(D20,'Code Tables'!Q$25:AK$57,BD$9,FALSE))</f>
        <v/>
      </c>
      <c r="O20" s="500"/>
      <c r="P20" s="116"/>
      <c r="Q20" s="526">
        <f t="shared" si="2"/>
        <v>0</v>
      </c>
      <c r="R20" s="527">
        <f t="shared" si="3"/>
        <v>0</v>
      </c>
      <c r="S20" s="527">
        <f t="shared" si="4"/>
        <v>0</v>
      </c>
      <c r="T20" s="528">
        <f t="shared" si="5"/>
        <v>0</v>
      </c>
      <c r="U20" s="527">
        <f t="shared" si="6"/>
        <v>0</v>
      </c>
      <c r="V20" s="116"/>
      <c r="W20" s="116" t="str">
        <f>IF(D20="","",VLOOKUP(D20,'Code Tables'!Q$25:AK$57,2,FALSE))</f>
        <v/>
      </c>
      <c r="X20" s="116"/>
      <c r="Y20" s="529">
        <f t="shared" si="7"/>
        <v>0</v>
      </c>
      <c r="Z20" s="529">
        <f t="shared" si="7"/>
        <v>0</v>
      </c>
      <c r="AA20" s="529">
        <f t="shared" si="8"/>
        <v>0</v>
      </c>
      <c r="AB20" s="529">
        <f t="shared" si="9"/>
        <v>0</v>
      </c>
      <c r="AC20" s="116"/>
      <c r="AD20" s="102" t="str">
        <f>IF($D20="","",VLOOKUP($D20,'Code Tables'!$Q$25:$AK$57,AD$9,FALSE))</f>
        <v/>
      </c>
      <c r="AE20" s="116" t="str">
        <f>IF($D20="","",VLOOKUP($D20,'Code Tables'!$Q$25:$AK$57,AE$9,FALSE))</f>
        <v/>
      </c>
      <c r="AF20" s="530">
        <f t="shared" si="10"/>
        <v>0</v>
      </c>
      <c r="AG20" s="116" t="str">
        <f>IF($D20="","",VLOOKUP($D20,'Code Tables'!$Q$25:$AK$57,AG$9,FALSE))</f>
        <v/>
      </c>
      <c r="AH20" s="116" t="str">
        <f>IF($D20="","",VLOOKUP($D20,'Code Tables'!$Q$25:$AK$57,AH$9,FALSE))</f>
        <v/>
      </c>
      <c r="AI20" s="531">
        <f t="shared" si="11"/>
        <v>0</v>
      </c>
      <c r="AJ20" s="102" t="str">
        <f>IF($D20="","",VLOOKUP($D20,'Code Tables'!$Q$25:$AK$57,AJ$9,FALSE))</f>
        <v/>
      </c>
      <c r="AK20" s="116" t="str">
        <f>IF($D20="","",VLOOKUP($D20,'Code Tables'!$Q$25:$AK$57,AK$9,FALSE))</f>
        <v/>
      </c>
      <c r="AL20" s="530">
        <f t="shared" si="17"/>
        <v>0</v>
      </c>
      <c r="AM20" s="116" t="str">
        <f>IF($D20="","",VLOOKUP($D20,'Code Tables'!$Q$25:$AK$57,AM$9,FALSE))</f>
        <v/>
      </c>
      <c r="AN20" s="116" t="str">
        <f>IF($D20="","",VLOOKUP($D20,'Code Tables'!$Q$25:$AK$57,AN$9,FALSE))</f>
        <v/>
      </c>
      <c r="AO20" s="531">
        <f t="shared" si="18"/>
        <v>0</v>
      </c>
      <c r="AP20" s="102" t="str">
        <f>IF($D20="","",VLOOKUP($D20,'Code Tables'!$Q$25:$AK$57,AP$9,FALSE))</f>
        <v/>
      </c>
      <c r="AQ20" s="116" t="str">
        <f>IF($D20="","",VLOOKUP($D20,'Code Tables'!$Q$25:$AK$57,AQ$9,FALSE))</f>
        <v/>
      </c>
      <c r="AR20" s="532">
        <f t="shared" si="12"/>
        <v>0</v>
      </c>
      <c r="AS20" s="102">
        <f>IF($D20="",0,VLOOKUP($D20,'Code Tables'!$Q$25:$AK$57,AS$9,FALSE))</f>
        <v>0</v>
      </c>
      <c r="AT20" s="533">
        <f t="shared" si="13"/>
        <v>0</v>
      </c>
      <c r="AU20" s="102">
        <f>IF($D20="",0,VLOOKUP($D20,'Code Tables'!$Q$25:$AK$57,AU$9,FALSE))</f>
        <v>0</v>
      </c>
      <c r="AV20" s="531">
        <f t="shared" si="14"/>
        <v>0</v>
      </c>
      <c r="AW20" s="102">
        <f>IF($D20="",0,VLOOKUP($D20,'Code Tables'!$Q$25:$AK$57,AW$9,FALSE))</f>
        <v>0</v>
      </c>
      <c r="AX20" s="116" t="str">
        <f>IF($D20="","",VLOOKUP($D20,'Code Tables'!$Q$25:$AK$57,AX$9,FALSE))</f>
        <v/>
      </c>
      <c r="AY20" s="116" t="str">
        <f>IF($D20="","",VLOOKUP($D20,'Code Tables'!$Q$25:$AK$57,AY$9,FALSE))</f>
        <v/>
      </c>
      <c r="AZ20" s="530">
        <f t="shared" si="15"/>
        <v>0</v>
      </c>
      <c r="BA20" s="102" t="str">
        <f>IF($D20="","",VLOOKUP($D20,'Code Tables'!$Q$25:$AK$57,BA$9,FALSE))</f>
        <v/>
      </c>
      <c r="BB20" s="116" t="str">
        <f>IF($D20="","",VLOOKUP($D20,'Code Tables'!$Q$25:$AK$57,BB$9,FALSE))</f>
        <v/>
      </c>
      <c r="BC20" s="534">
        <f t="shared" si="16"/>
        <v>0</v>
      </c>
      <c r="BD20" s="116"/>
      <c r="BE20" s="116"/>
    </row>
    <row r="21" spans="1:57">
      <c r="A21" s="116"/>
      <c r="B21" s="1095"/>
      <c r="C21" s="1096"/>
      <c r="D21" s="498"/>
      <c r="E21" s="499"/>
      <c r="F21" s="1097"/>
      <c r="G21" s="1098"/>
      <c r="H21" s="499"/>
      <c r="I21" s="609" t="str">
        <f t="shared" si="1"/>
        <v/>
      </c>
      <c r="J21" s="508"/>
      <c r="K21" s="605" t="str">
        <f>IF(D21="","",VLOOKUP(D21,'Code Tables'!Q$25:AK$57,AC$9,FALSE))</f>
        <v/>
      </c>
      <c r="L21" s="1099" t="str">
        <f t="shared" si="19"/>
        <v/>
      </c>
      <c r="M21" s="1100"/>
      <c r="N21" s="605" t="str">
        <f>IF(D21="","",VLOOKUP(D21,'Code Tables'!Q$25:AK$57,BD$9,FALSE))</f>
        <v/>
      </c>
      <c r="O21" s="500"/>
      <c r="P21" s="116"/>
      <c r="Q21" s="526">
        <f t="shared" si="2"/>
        <v>0</v>
      </c>
      <c r="R21" s="527">
        <f t="shared" si="3"/>
        <v>0</v>
      </c>
      <c r="S21" s="527">
        <f t="shared" si="4"/>
        <v>0</v>
      </c>
      <c r="T21" s="528">
        <f t="shared" si="5"/>
        <v>0</v>
      </c>
      <c r="U21" s="527">
        <f t="shared" si="6"/>
        <v>0</v>
      </c>
      <c r="V21" s="116"/>
      <c r="W21" s="116" t="str">
        <f>IF(D21="","",VLOOKUP(D21,'Code Tables'!Q$25:AK$57,2,FALSE))</f>
        <v/>
      </c>
      <c r="X21" s="116"/>
      <c r="Y21" s="529">
        <f t="shared" si="7"/>
        <v>0</v>
      </c>
      <c r="Z21" s="529">
        <f t="shared" si="7"/>
        <v>0</v>
      </c>
      <c r="AA21" s="529">
        <f t="shared" si="8"/>
        <v>0</v>
      </c>
      <c r="AB21" s="529">
        <f t="shared" si="9"/>
        <v>0</v>
      </c>
      <c r="AC21" s="116"/>
      <c r="AD21" s="102" t="str">
        <f>IF($D21="","",VLOOKUP($D21,'Code Tables'!$Q$25:$AK$57,AD$9,FALSE))</f>
        <v/>
      </c>
      <c r="AE21" s="116" t="str">
        <f>IF($D21="","",VLOOKUP($D21,'Code Tables'!$Q$25:$AK$57,AE$9,FALSE))</f>
        <v/>
      </c>
      <c r="AF21" s="530">
        <f t="shared" si="10"/>
        <v>0</v>
      </c>
      <c r="AG21" s="116" t="str">
        <f>IF($D21="","",VLOOKUP($D21,'Code Tables'!$Q$25:$AK$57,AG$9,FALSE))</f>
        <v/>
      </c>
      <c r="AH21" s="116" t="str">
        <f>IF($D21="","",VLOOKUP($D21,'Code Tables'!$Q$25:$AK$57,AH$9,FALSE))</f>
        <v/>
      </c>
      <c r="AI21" s="531">
        <f t="shared" si="11"/>
        <v>0</v>
      </c>
      <c r="AJ21" s="102" t="str">
        <f>IF($D21="","",VLOOKUP($D21,'Code Tables'!$Q$25:$AK$57,AJ$9,FALSE))</f>
        <v/>
      </c>
      <c r="AK21" s="116" t="str">
        <f>IF($D21="","",VLOOKUP($D21,'Code Tables'!$Q$25:$AK$57,AK$9,FALSE))</f>
        <v/>
      </c>
      <c r="AL21" s="530">
        <f t="shared" si="17"/>
        <v>0</v>
      </c>
      <c r="AM21" s="116" t="str">
        <f>IF($D21="","",VLOOKUP($D21,'Code Tables'!$Q$25:$AK$57,AM$9,FALSE))</f>
        <v/>
      </c>
      <c r="AN21" s="116" t="str">
        <f>IF($D21="","",VLOOKUP($D21,'Code Tables'!$Q$25:$AK$57,AN$9,FALSE))</f>
        <v/>
      </c>
      <c r="AO21" s="531">
        <f t="shared" si="18"/>
        <v>0</v>
      </c>
      <c r="AP21" s="102" t="str">
        <f>IF($D21="","",VLOOKUP($D21,'Code Tables'!$Q$25:$AK$57,AP$9,FALSE))</f>
        <v/>
      </c>
      <c r="AQ21" s="116" t="str">
        <f>IF($D21="","",VLOOKUP($D21,'Code Tables'!$Q$25:$AK$57,AQ$9,FALSE))</f>
        <v/>
      </c>
      <c r="AR21" s="532">
        <f t="shared" si="12"/>
        <v>0</v>
      </c>
      <c r="AS21" s="102">
        <f>IF($D21="",0,VLOOKUP($D21,'Code Tables'!$Q$25:$AK$57,AS$9,FALSE))</f>
        <v>0</v>
      </c>
      <c r="AT21" s="533">
        <f t="shared" si="13"/>
        <v>0</v>
      </c>
      <c r="AU21" s="102">
        <f>IF($D21="",0,VLOOKUP($D21,'Code Tables'!$Q$25:$AK$57,AU$9,FALSE))</f>
        <v>0</v>
      </c>
      <c r="AV21" s="531">
        <f t="shared" si="14"/>
        <v>0</v>
      </c>
      <c r="AW21" s="102">
        <f>IF($D21="",0,VLOOKUP($D21,'Code Tables'!$Q$25:$AK$57,AW$9,FALSE))</f>
        <v>0</v>
      </c>
      <c r="AX21" s="116" t="str">
        <f>IF($D21="","",VLOOKUP($D21,'Code Tables'!$Q$25:$AK$57,AX$9,FALSE))</f>
        <v/>
      </c>
      <c r="AY21" s="116" t="str">
        <f>IF($D21="","",VLOOKUP($D21,'Code Tables'!$Q$25:$AK$57,AY$9,FALSE))</f>
        <v/>
      </c>
      <c r="AZ21" s="530">
        <f t="shared" si="15"/>
        <v>0</v>
      </c>
      <c r="BA21" s="102" t="str">
        <f>IF($D21="","",VLOOKUP($D21,'Code Tables'!$Q$25:$AK$57,BA$9,FALSE))</f>
        <v/>
      </c>
      <c r="BB21" s="116" t="str">
        <f>IF($D21="","",VLOOKUP($D21,'Code Tables'!$Q$25:$AK$57,BB$9,FALSE))</f>
        <v/>
      </c>
      <c r="BC21" s="534">
        <f t="shared" si="16"/>
        <v>0</v>
      </c>
      <c r="BD21" s="116"/>
      <c r="BE21" s="116"/>
    </row>
    <row r="22" spans="1:57">
      <c r="A22" s="116"/>
      <c r="B22" s="1095"/>
      <c r="C22" s="1096"/>
      <c r="D22" s="498"/>
      <c r="E22" s="499"/>
      <c r="F22" s="1097"/>
      <c r="G22" s="1098"/>
      <c r="H22" s="499"/>
      <c r="I22" s="609" t="str">
        <f t="shared" si="1"/>
        <v/>
      </c>
      <c r="J22" s="508"/>
      <c r="K22" s="605" t="str">
        <f>IF(D22="","",VLOOKUP(D22,'Code Tables'!Q$25:AK$57,AC$9,FALSE))</f>
        <v/>
      </c>
      <c r="L22" s="1099" t="str">
        <f t="shared" si="19"/>
        <v/>
      </c>
      <c r="M22" s="1100"/>
      <c r="N22" s="605" t="str">
        <f>IF(D22="","",VLOOKUP(D22,'Code Tables'!Q$25:AK$57,BD$9,FALSE))</f>
        <v/>
      </c>
      <c r="O22" s="500"/>
      <c r="P22" s="116"/>
      <c r="Q22" s="526">
        <f t="shared" si="2"/>
        <v>0</v>
      </c>
      <c r="R22" s="527">
        <f t="shared" si="3"/>
        <v>0</v>
      </c>
      <c r="S22" s="527">
        <f t="shared" si="4"/>
        <v>0</v>
      </c>
      <c r="T22" s="528">
        <f t="shared" si="5"/>
        <v>0</v>
      </c>
      <c r="U22" s="527">
        <f t="shared" si="6"/>
        <v>0</v>
      </c>
      <c r="V22" s="116"/>
      <c r="W22" s="116" t="str">
        <f>IF(D22="","",VLOOKUP(D22,'Code Tables'!Q$25:AK$57,2,FALSE))</f>
        <v/>
      </c>
      <c r="X22" s="116"/>
      <c r="Y22" s="529">
        <f t="shared" si="7"/>
        <v>0</v>
      </c>
      <c r="Z22" s="529">
        <f t="shared" si="7"/>
        <v>0</v>
      </c>
      <c r="AA22" s="529">
        <f t="shared" si="8"/>
        <v>0</v>
      </c>
      <c r="AB22" s="529">
        <f t="shared" si="9"/>
        <v>0</v>
      </c>
      <c r="AC22" s="116"/>
      <c r="AD22" s="102" t="str">
        <f>IF($D22="","",VLOOKUP($D22,'Code Tables'!$Q$25:$AK$57,AD$9,FALSE))</f>
        <v/>
      </c>
      <c r="AE22" s="116" t="str">
        <f>IF($D22="","",VLOOKUP($D22,'Code Tables'!$Q$25:$AK$57,AE$9,FALSE))</f>
        <v/>
      </c>
      <c r="AF22" s="530">
        <f t="shared" si="10"/>
        <v>0</v>
      </c>
      <c r="AG22" s="116" t="str">
        <f>IF($D22="","",VLOOKUP($D22,'Code Tables'!$Q$25:$AK$57,AG$9,FALSE))</f>
        <v/>
      </c>
      <c r="AH22" s="116" t="str">
        <f>IF($D22="","",VLOOKUP($D22,'Code Tables'!$Q$25:$AK$57,AH$9,FALSE))</f>
        <v/>
      </c>
      <c r="AI22" s="531">
        <f t="shared" si="11"/>
        <v>0</v>
      </c>
      <c r="AJ22" s="102" t="str">
        <f>IF($D22="","",VLOOKUP($D22,'Code Tables'!$Q$25:$AK$57,AJ$9,FALSE))</f>
        <v/>
      </c>
      <c r="AK22" s="116" t="str">
        <f>IF($D22="","",VLOOKUP($D22,'Code Tables'!$Q$25:$AK$57,AK$9,FALSE))</f>
        <v/>
      </c>
      <c r="AL22" s="530">
        <f t="shared" si="17"/>
        <v>0</v>
      </c>
      <c r="AM22" s="116" t="str">
        <f>IF($D22="","",VLOOKUP($D22,'Code Tables'!$Q$25:$AK$57,AM$9,FALSE))</f>
        <v/>
      </c>
      <c r="AN22" s="116" t="str">
        <f>IF($D22="","",VLOOKUP($D22,'Code Tables'!$Q$25:$AK$57,AN$9,FALSE))</f>
        <v/>
      </c>
      <c r="AO22" s="531">
        <f t="shared" si="18"/>
        <v>0</v>
      </c>
      <c r="AP22" s="102" t="str">
        <f>IF($D22="","",VLOOKUP($D22,'Code Tables'!$Q$25:$AK$57,AP$9,FALSE))</f>
        <v/>
      </c>
      <c r="AQ22" s="116" t="str">
        <f>IF($D22="","",VLOOKUP($D22,'Code Tables'!$Q$25:$AK$57,AQ$9,FALSE))</f>
        <v/>
      </c>
      <c r="AR22" s="532">
        <f t="shared" si="12"/>
        <v>0</v>
      </c>
      <c r="AS22" s="102">
        <f>IF($D22="",0,VLOOKUP($D22,'Code Tables'!$Q$25:$AK$57,AS$9,FALSE))</f>
        <v>0</v>
      </c>
      <c r="AT22" s="533">
        <f t="shared" si="13"/>
        <v>0</v>
      </c>
      <c r="AU22" s="102">
        <f>IF($D22="",0,VLOOKUP($D22,'Code Tables'!$Q$25:$AK$57,AU$9,FALSE))</f>
        <v>0</v>
      </c>
      <c r="AV22" s="531">
        <f t="shared" si="14"/>
        <v>0</v>
      </c>
      <c r="AW22" s="102">
        <f>IF($D22="",0,VLOOKUP($D22,'Code Tables'!$Q$25:$AK$57,AW$9,FALSE))</f>
        <v>0</v>
      </c>
      <c r="AX22" s="116" t="str">
        <f>IF($D22="","",VLOOKUP($D22,'Code Tables'!$Q$25:$AK$57,AX$9,FALSE))</f>
        <v/>
      </c>
      <c r="AY22" s="116" t="str">
        <f>IF($D22="","",VLOOKUP($D22,'Code Tables'!$Q$25:$AK$57,AY$9,FALSE))</f>
        <v/>
      </c>
      <c r="AZ22" s="530">
        <f t="shared" si="15"/>
        <v>0</v>
      </c>
      <c r="BA22" s="102" t="str">
        <f>IF($D22="","",VLOOKUP($D22,'Code Tables'!$Q$25:$AK$57,BA$9,FALSE))</f>
        <v/>
      </c>
      <c r="BB22" s="116" t="str">
        <f>IF($D22="","",VLOOKUP($D22,'Code Tables'!$Q$25:$AK$57,BB$9,FALSE))</f>
        <v/>
      </c>
      <c r="BC22" s="534">
        <f t="shared" si="16"/>
        <v>0</v>
      </c>
      <c r="BD22" s="116"/>
      <c r="BE22" s="116"/>
    </row>
    <row r="23" spans="1:57" ht="20" customHeight="1">
      <c r="A23" s="116"/>
      <c r="B23" s="1095"/>
      <c r="C23" s="1096"/>
      <c r="D23" s="498"/>
      <c r="E23" s="499"/>
      <c r="F23" s="1097"/>
      <c r="G23" s="1098"/>
      <c r="H23" s="499"/>
      <c r="I23" s="609" t="str">
        <f t="shared" si="1"/>
        <v/>
      </c>
      <c r="J23" s="508"/>
      <c r="K23" s="605" t="str">
        <f>IF(D23="","",VLOOKUP(D23,'Code Tables'!Q$25:AK$57,AC$9,FALSE))</f>
        <v/>
      </c>
      <c r="L23" s="1099" t="str">
        <f t="shared" si="19"/>
        <v/>
      </c>
      <c r="M23" s="1100"/>
      <c r="N23" s="605" t="str">
        <f>IF(D23="","",VLOOKUP(D23,'Code Tables'!Q$25:AK$57,BD$9,FALSE))</f>
        <v/>
      </c>
      <c r="O23" s="500"/>
      <c r="P23" s="116"/>
      <c r="Q23" s="526">
        <f t="shared" si="2"/>
        <v>0</v>
      </c>
      <c r="R23" s="527">
        <f t="shared" si="3"/>
        <v>0</v>
      </c>
      <c r="S23" s="527">
        <f t="shared" si="4"/>
        <v>0</v>
      </c>
      <c r="T23" s="528">
        <f t="shared" si="5"/>
        <v>0</v>
      </c>
      <c r="U23" s="527">
        <f t="shared" si="6"/>
        <v>0</v>
      </c>
      <c r="V23" s="116"/>
      <c r="W23" s="116" t="str">
        <f>IF(D23="","",VLOOKUP(D23,'Code Tables'!Q$25:AK$57,2,FALSE))</f>
        <v/>
      </c>
      <c r="X23" s="116"/>
      <c r="Y23" s="529">
        <f t="shared" si="7"/>
        <v>0</v>
      </c>
      <c r="Z23" s="529">
        <f t="shared" si="7"/>
        <v>0</v>
      </c>
      <c r="AA23" s="529">
        <f t="shared" si="8"/>
        <v>0</v>
      </c>
      <c r="AB23" s="529">
        <f t="shared" si="9"/>
        <v>0</v>
      </c>
      <c r="AC23" s="116"/>
      <c r="AD23" s="102" t="str">
        <f>IF($D23="","",VLOOKUP($D23,'Code Tables'!$Q$25:$AK$57,AD$9,FALSE))</f>
        <v/>
      </c>
      <c r="AE23" s="116" t="str">
        <f>IF($D23="","",VLOOKUP($D23,'Code Tables'!$Q$25:$AK$57,AE$9,FALSE))</f>
        <v/>
      </c>
      <c r="AF23" s="530">
        <f t="shared" si="10"/>
        <v>0</v>
      </c>
      <c r="AG23" s="116" t="str">
        <f>IF($D23="","",VLOOKUP($D23,'Code Tables'!$Q$25:$AK$57,AG$9,FALSE))</f>
        <v/>
      </c>
      <c r="AH23" s="116" t="str">
        <f>IF($D23="","",VLOOKUP($D23,'Code Tables'!$Q$25:$AK$57,AH$9,FALSE))</f>
        <v/>
      </c>
      <c r="AI23" s="531">
        <f t="shared" si="11"/>
        <v>0</v>
      </c>
      <c r="AJ23" s="102" t="str">
        <f>IF($D23="","",VLOOKUP($D23,'Code Tables'!$Q$25:$AK$57,AJ$9,FALSE))</f>
        <v/>
      </c>
      <c r="AK23" s="116" t="str">
        <f>IF($D23="","",VLOOKUP($D23,'Code Tables'!$Q$25:$AK$57,AK$9,FALSE))</f>
        <v/>
      </c>
      <c r="AL23" s="530">
        <f t="shared" si="17"/>
        <v>0</v>
      </c>
      <c r="AM23" s="116" t="str">
        <f>IF($D23="","",VLOOKUP($D23,'Code Tables'!$Q$25:$AK$57,AM$9,FALSE))</f>
        <v/>
      </c>
      <c r="AN23" s="116" t="str">
        <f>IF($D23="","",VLOOKUP($D23,'Code Tables'!$Q$25:$AK$57,AN$9,FALSE))</f>
        <v/>
      </c>
      <c r="AO23" s="531">
        <f t="shared" si="18"/>
        <v>0</v>
      </c>
      <c r="AP23" s="102" t="str">
        <f>IF($D23="","",VLOOKUP($D23,'Code Tables'!$Q$25:$AK$57,AP$9,FALSE))</f>
        <v/>
      </c>
      <c r="AQ23" s="116" t="str">
        <f>IF($D23="","",VLOOKUP($D23,'Code Tables'!$Q$25:$AK$57,AQ$9,FALSE))</f>
        <v/>
      </c>
      <c r="AR23" s="532">
        <f t="shared" si="12"/>
        <v>0</v>
      </c>
      <c r="AS23" s="102">
        <f>IF($D23="",0,VLOOKUP($D23,'Code Tables'!$Q$25:$AK$57,AS$9,FALSE))</f>
        <v>0</v>
      </c>
      <c r="AT23" s="533">
        <f t="shared" si="13"/>
        <v>0</v>
      </c>
      <c r="AU23" s="102">
        <f>IF($D23="",0,VLOOKUP($D23,'Code Tables'!$Q$25:$AK$57,AU$9,FALSE))</f>
        <v>0</v>
      </c>
      <c r="AV23" s="531">
        <f t="shared" si="14"/>
        <v>0</v>
      </c>
      <c r="AW23" s="102">
        <f>IF($D23="",0,VLOOKUP($D23,'Code Tables'!$Q$25:$AK$57,AW$9,FALSE))</f>
        <v>0</v>
      </c>
      <c r="AX23" s="116" t="str">
        <f>IF($D23="","",VLOOKUP($D23,'Code Tables'!$Q$25:$AK$57,AX$9,FALSE))</f>
        <v/>
      </c>
      <c r="AY23" s="116" t="str">
        <f>IF($D23="","",VLOOKUP($D23,'Code Tables'!$Q$25:$AK$57,AY$9,FALSE))</f>
        <v/>
      </c>
      <c r="AZ23" s="530">
        <f t="shared" si="15"/>
        <v>0</v>
      </c>
      <c r="BA23" s="102" t="str">
        <f>IF($D23="","",VLOOKUP($D23,'Code Tables'!$Q$25:$AK$57,BA$9,FALSE))</f>
        <v/>
      </c>
      <c r="BB23" s="116" t="str">
        <f>IF($D23="","",VLOOKUP($D23,'Code Tables'!$Q$25:$AK$57,BB$9,FALSE))</f>
        <v/>
      </c>
      <c r="BC23" s="534">
        <f t="shared" si="16"/>
        <v>0</v>
      </c>
      <c r="BD23" s="116"/>
      <c r="BE23" s="116"/>
    </row>
    <row r="24" spans="1:57">
      <c r="A24" s="116"/>
      <c r="B24" s="1095"/>
      <c r="C24" s="1096"/>
      <c r="D24" s="498"/>
      <c r="E24" s="499"/>
      <c r="F24" s="1097"/>
      <c r="G24" s="1098"/>
      <c r="H24" s="499"/>
      <c r="I24" s="609" t="str">
        <f t="shared" si="1"/>
        <v/>
      </c>
      <c r="J24" s="508"/>
      <c r="K24" s="605" t="str">
        <f>IF(D24="","",VLOOKUP(D24,'Code Tables'!Q$25:AK$57,AC$9,FALSE))</f>
        <v/>
      </c>
      <c r="L24" s="1099" t="str">
        <f t="shared" si="19"/>
        <v/>
      </c>
      <c r="M24" s="1100"/>
      <c r="N24" s="605" t="str">
        <f>IF(D24="","",VLOOKUP(D24,'Code Tables'!Q$25:AK$57,BD$9,FALSE))</f>
        <v/>
      </c>
      <c r="O24" s="500"/>
      <c r="P24" s="116"/>
      <c r="Q24" s="526">
        <f t="shared" si="2"/>
        <v>0</v>
      </c>
      <c r="R24" s="527">
        <f t="shared" si="3"/>
        <v>0</v>
      </c>
      <c r="S24" s="527">
        <f t="shared" si="4"/>
        <v>0</v>
      </c>
      <c r="T24" s="528">
        <f t="shared" si="5"/>
        <v>0</v>
      </c>
      <c r="U24" s="527">
        <f t="shared" si="6"/>
        <v>0</v>
      </c>
      <c r="V24" s="116"/>
      <c r="W24" s="116" t="str">
        <f>IF(D24="","",VLOOKUP(D24,'Code Tables'!Q$25:AK$57,2,FALSE))</f>
        <v/>
      </c>
      <c r="X24" s="116"/>
      <c r="Y24" s="529">
        <f t="shared" si="7"/>
        <v>0</v>
      </c>
      <c r="Z24" s="529">
        <f t="shared" si="7"/>
        <v>0</v>
      </c>
      <c r="AA24" s="529">
        <f t="shared" si="8"/>
        <v>0</v>
      </c>
      <c r="AB24" s="529">
        <f t="shared" si="9"/>
        <v>0</v>
      </c>
      <c r="AC24" s="116"/>
      <c r="AD24" s="102" t="str">
        <f>IF($D24="","",VLOOKUP($D24,'Code Tables'!$Q$25:$AK$57,AD$9,FALSE))</f>
        <v/>
      </c>
      <c r="AE24" s="116" t="str">
        <f>IF($D24="","",VLOOKUP($D24,'Code Tables'!$Q$25:$AK$57,AE$9,FALSE))</f>
        <v/>
      </c>
      <c r="AF24" s="530">
        <f t="shared" si="10"/>
        <v>0</v>
      </c>
      <c r="AG24" s="116" t="str">
        <f>IF($D24="","",VLOOKUP($D24,'Code Tables'!$Q$25:$AK$57,AG$9,FALSE))</f>
        <v/>
      </c>
      <c r="AH24" s="116" t="str">
        <f>IF($D24="","",VLOOKUP($D24,'Code Tables'!$Q$25:$AK$57,AH$9,FALSE))</f>
        <v/>
      </c>
      <c r="AI24" s="531">
        <f t="shared" si="11"/>
        <v>0</v>
      </c>
      <c r="AJ24" s="102" t="str">
        <f>IF($D24="","",VLOOKUP($D24,'Code Tables'!$Q$25:$AK$57,AJ$9,FALSE))</f>
        <v/>
      </c>
      <c r="AK24" s="116" t="str">
        <f>IF($D24="","",VLOOKUP($D24,'Code Tables'!$Q$25:$AK$57,AK$9,FALSE))</f>
        <v/>
      </c>
      <c r="AL24" s="530">
        <f t="shared" si="17"/>
        <v>0</v>
      </c>
      <c r="AM24" s="116" t="str">
        <f>IF($D24="","",VLOOKUP($D24,'Code Tables'!$Q$25:$AK$57,AM$9,FALSE))</f>
        <v/>
      </c>
      <c r="AN24" s="116" t="str">
        <f>IF($D24="","",VLOOKUP($D24,'Code Tables'!$Q$25:$AK$57,AN$9,FALSE))</f>
        <v/>
      </c>
      <c r="AO24" s="531">
        <f t="shared" si="18"/>
        <v>0</v>
      </c>
      <c r="AP24" s="102" t="str">
        <f>IF($D24="","",VLOOKUP($D24,'Code Tables'!$Q$25:$AK$57,AP$9,FALSE))</f>
        <v/>
      </c>
      <c r="AQ24" s="116" t="str">
        <f>IF($D24="","",VLOOKUP($D24,'Code Tables'!$Q$25:$AK$57,AQ$9,FALSE))</f>
        <v/>
      </c>
      <c r="AR24" s="532">
        <f t="shared" si="12"/>
        <v>0</v>
      </c>
      <c r="AS24" s="102">
        <f>IF($D24="",0,VLOOKUP($D24,'Code Tables'!$Q$25:$AK$57,AS$9,FALSE))</f>
        <v>0</v>
      </c>
      <c r="AT24" s="533">
        <f t="shared" si="13"/>
        <v>0</v>
      </c>
      <c r="AU24" s="102">
        <f>IF($D24="",0,VLOOKUP($D24,'Code Tables'!$Q$25:$AK$57,AU$9,FALSE))</f>
        <v>0</v>
      </c>
      <c r="AV24" s="531">
        <f t="shared" si="14"/>
        <v>0</v>
      </c>
      <c r="AW24" s="102">
        <f>IF($D24="",0,VLOOKUP($D24,'Code Tables'!$Q$25:$AK$57,AW$9,FALSE))</f>
        <v>0</v>
      </c>
      <c r="AX24" s="116" t="str">
        <f>IF($D24="","",VLOOKUP($D24,'Code Tables'!$Q$25:$AK$57,AX$9,FALSE))</f>
        <v/>
      </c>
      <c r="AY24" s="116" t="str">
        <f>IF($D24="","",VLOOKUP($D24,'Code Tables'!$Q$25:$AK$57,AY$9,FALSE))</f>
        <v/>
      </c>
      <c r="AZ24" s="530">
        <f t="shared" si="15"/>
        <v>0</v>
      </c>
      <c r="BA24" s="102" t="str">
        <f>IF($D24="","",VLOOKUP($D24,'Code Tables'!$Q$25:$AK$57,BA$9,FALSE))</f>
        <v/>
      </c>
      <c r="BB24" s="116" t="str">
        <f>IF($D24="","",VLOOKUP($D24,'Code Tables'!$Q$25:$AK$57,BB$9,FALSE))</f>
        <v/>
      </c>
      <c r="BC24" s="534">
        <f t="shared" si="16"/>
        <v>0</v>
      </c>
      <c r="BD24" s="116"/>
      <c r="BE24" s="116"/>
    </row>
    <row r="25" spans="1:57">
      <c r="A25" s="116"/>
      <c r="B25" s="1095"/>
      <c r="C25" s="1096"/>
      <c r="D25" s="498"/>
      <c r="E25" s="499"/>
      <c r="F25" s="1097"/>
      <c r="G25" s="1098"/>
      <c r="H25" s="499"/>
      <c r="I25" s="609" t="str">
        <f t="shared" si="1"/>
        <v/>
      </c>
      <c r="J25" s="508"/>
      <c r="K25" s="605" t="str">
        <f>IF(D25="","",VLOOKUP(D25,'Code Tables'!Q$25:AK$57,AC$9,FALSE))</f>
        <v/>
      </c>
      <c r="L25" s="1099" t="str">
        <f t="shared" si="19"/>
        <v/>
      </c>
      <c r="M25" s="1100"/>
      <c r="N25" s="605" t="str">
        <f>IF(D25="","",VLOOKUP(D25,'Code Tables'!Q$25:AK$57,BD$9,FALSE))</f>
        <v/>
      </c>
      <c r="O25" s="500"/>
      <c r="P25" s="116"/>
      <c r="Q25" s="526">
        <f t="shared" si="2"/>
        <v>0</v>
      </c>
      <c r="R25" s="527">
        <f t="shared" si="3"/>
        <v>0</v>
      </c>
      <c r="S25" s="527">
        <f t="shared" si="4"/>
        <v>0</v>
      </c>
      <c r="T25" s="528">
        <f t="shared" si="5"/>
        <v>0</v>
      </c>
      <c r="U25" s="527">
        <f t="shared" si="6"/>
        <v>0</v>
      </c>
      <c r="V25" s="116"/>
      <c r="W25" s="116" t="str">
        <f>IF(D25="","",VLOOKUP(D25,'Code Tables'!Q$25:AK$57,2,FALSE))</f>
        <v/>
      </c>
      <c r="X25" s="116"/>
      <c r="Y25" s="529">
        <f t="shared" si="7"/>
        <v>0</v>
      </c>
      <c r="Z25" s="529">
        <f t="shared" si="7"/>
        <v>0</v>
      </c>
      <c r="AA25" s="529">
        <f t="shared" si="8"/>
        <v>0</v>
      </c>
      <c r="AB25" s="529">
        <f t="shared" si="9"/>
        <v>0</v>
      </c>
      <c r="AC25" s="116"/>
      <c r="AD25" s="102" t="str">
        <f>IF($D25="","",VLOOKUP($D25,'Code Tables'!$Q$25:$AK$57,AD$9,FALSE))</f>
        <v/>
      </c>
      <c r="AE25" s="116" t="str">
        <f>IF($D25="","",VLOOKUP($D25,'Code Tables'!$Q$25:$AK$57,AE$9,FALSE))</f>
        <v/>
      </c>
      <c r="AF25" s="530">
        <f t="shared" si="10"/>
        <v>0</v>
      </c>
      <c r="AG25" s="116" t="str">
        <f>IF($D25="","",VLOOKUP($D25,'Code Tables'!$Q$25:$AK$57,AG$9,FALSE))</f>
        <v/>
      </c>
      <c r="AH25" s="116" t="str">
        <f>IF($D25="","",VLOOKUP($D25,'Code Tables'!$Q$25:$AK$57,AH$9,FALSE))</f>
        <v/>
      </c>
      <c r="AI25" s="531">
        <f t="shared" si="11"/>
        <v>0</v>
      </c>
      <c r="AJ25" s="102" t="str">
        <f>IF($D25="","",VLOOKUP($D25,'Code Tables'!$Q$25:$AK$57,AJ$9,FALSE))</f>
        <v/>
      </c>
      <c r="AK25" s="116" t="str">
        <f>IF($D25="","",VLOOKUP($D25,'Code Tables'!$Q$25:$AK$57,AK$9,FALSE))</f>
        <v/>
      </c>
      <c r="AL25" s="530">
        <f t="shared" si="17"/>
        <v>0</v>
      </c>
      <c r="AM25" s="116" t="str">
        <f>IF($D25="","",VLOOKUP($D25,'Code Tables'!$Q$25:$AK$57,AM$9,FALSE))</f>
        <v/>
      </c>
      <c r="AN25" s="116" t="str">
        <f>IF($D25="","",VLOOKUP($D25,'Code Tables'!$Q$25:$AK$57,AN$9,FALSE))</f>
        <v/>
      </c>
      <c r="AO25" s="531">
        <f t="shared" si="18"/>
        <v>0</v>
      </c>
      <c r="AP25" s="102" t="str">
        <f>IF($D25="","",VLOOKUP($D25,'Code Tables'!$Q$25:$AK$57,AP$9,FALSE))</f>
        <v/>
      </c>
      <c r="AQ25" s="116" t="str">
        <f>IF($D25="","",VLOOKUP($D25,'Code Tables'!$Q$25:$AK$57,AQ$9,FALSE))</f>
        <v/>
      </c>
      <c r="AR25" s="532">
        <f t="shared" si="12"/>
        <v>0</v>
      </c>
      <c r="AS25" s="102">
        <f>IF($D25="",0,VLOOKUP($D25,'Code Tables'!$Q$25:$AK$57,AS$9,FALSE))</f>
        <v>0</v>
      </c>
      <c r="AT25" s="533">
        <f t="shared" si="13"/>
        <v>0</v>
      </c>
      <c r="AU25" s="102">
        <f>IF($D25="",0,VLOOKUP($D25,'Code Tables'!$Q$25:$AK$57,AU$9,FALSE))</f>
        <v>0</v>
      </c>
      <c r="AV25" s="531">
        <f t="shared" si="14"/>
        <v>0</v>
      </c>
      <c r="AW25" s="102">
        <f>IF($D25="",0,VLOOKUP($D25,'Code Tables'!$Q$25:$AK$57,AW$9,FALSE))</f>
        <v>0</v>
      </c>
      <c r="AX25" s="116" t="str">
        <f>IF($D25="","",VLOOKUP($D25,'Code Tables'!$Q$25:$AK$57,AX$9,FALSE))</f>
        <v/>
      </c>
      <c r="AY25" s="116" t="str">
        <f>IF($D25="","",VLOOKUP($D25,'Code Tables'!$Q$25:$AK$57,AY$9,FALSE))</f>
        <v/>
      </c>
      <c r="AZ25" s="530">
        <f t="shared" si="15"/>
        <v>0</v>
      </c>
      <c r="BA25" s="102" t="str">
        <f>IF($D25="","",VLOOKUP($D25,'Code Tables'!$Q$25:$AK$57,BA$9,FALSE))</f>
        <v/>
      </c>
      <c r="BB25" s="116" t="str">
        <f>IF($D25="","",VLOOKUP($D25,'Code Tables'!$Q$25:$AK$57,BB$9,FALSE))</f>
        <v/>
      </c>
      <c r="BC25" s="534">
        <f t="shared" si="16"/>
        <v>0</v>
      </c>
      <c r="BD25" s="116"/>
      <c r="BE25" s="116"/>
    </row>
    <row r="26" spans="1:57">
      <c r="A26" s="116"/>
      <c r="B26" s="1095"/>
      <c r="C26" s="1096"/>
      <c r="D26" s="498"/>
      <c r="E26" s="499"/>
      <c r="F26" s="1097"/>
      <c r="G26" s="1098"/>
      <c r="H26" s="499"/>
      <c r="I26" s="609" t="str">
        <f t="shared" si="1"/>
        <v/>
      </c>
      <c r="J26" s="508"/>
      <c r="K26" s="605" t="str">
        <f>IF(D26="","",VLOOKUP(D26,'Code Tables'!Q$25:AK$57,AC$9,FALSE))</f>
        <v/>
      </c>
      <c r="L26" s="1099" t="str">
        <f t="shared" si="19"/>
        <v/>
      </c>
      <c r="M26" s="1100"/>
      <c r="N26" s="605" t="str">
        <f>IF(D26="","",VLOOKUP(D26,'Code Tables'!Q$25:AK$57,BD$9,FALSE))</f>
        <v/>
      </c>
      <c r="O26" s="500"/>
      <c r="P26" s="116"/>
      <c r="Q26" s="526">
        <f t="shared" si="2"/>
        <v>0</v>
      </c>
      <c r="R26" s="527">
        <f t="shared" si="3"/>
        <v>0</v>
      </c>
      <c r="S26" s="527">
        <f t="shared" si="4"/>
        <v>0</v>
      </c>
      <c r="T26" s="528">
        <f t="shared" si="5"/>
        <v>0</v>
      </c>
      <c r="U26" s="527">
        <f t="shared" si="6"/>
        <v>0</v>
      </c>
      <c r="V26" s="116"/>
      <c r="W26" s="116" t="str">
        <f>IF(D26="","",VLOOKUP(D26,'Code Tables'!Q$25:AK$57,2,FALSE))</f>
        <v/>
      </c>
      <c r="X26" s="116"/>
      <c r="Y26" s="529">
        <f t="shared" si="7"/>
        <v>0</v>
      </c>
      <c r="Z26" s="529">
        <f t="shared" si="7"/>
        <v>0</v>
      </c>
      <c r="AA26" s="529">
        <f t="shared" si="8"/>
        <v>0</v>
      </c>
      <c r="AB26" s="529">
        <f t="shared" si="9"/>
        <v>0</v>
      </c>
      <c r="AC26" s="116"/>
      <c r="AD26" s="102" t="str">
        <f>IF($D26="","",VLOOKUP($D26,'Code Tables'!$Q$25:$AK$57,AD$9,FALSE))</f>
        <v/>
      </c>
      <c r="AE26" s="116" t="str">
        <f>IF($D26="","",VLOOKUP($D26,'Code Tables'!$Q$25:$AK$57,AE$9,FALSE))</f>
        <v/>
      </c>
      <c r="AF26" s="530">
        <f t="shared" si="10"/>
        <v>0</v>
      </c>
      <c r="AG26" s="116" t="str">
        <f>IF($D26="","",VLOOKUP($D26,'Code Tables'!$Q$25:$AK$57,AG$9,FALSE))</f>
        <v/>
      </c>
      <c r="AH26" s="116" t="str">
        <f>IF($D26="","",VLOOKUP($D26,'Code Tables'!$Q$25:$AK$57,AH$9,FALSE))</f>
        <v/>
      </c>
      <c r="AI26" s="531">
        <f t="shared" si="11"/>
        <v>0</v>
      </c>
      <c r="AJ26" s="102" t="str">
        <f>IF($D26="","",VLOOKUP($D26,'Code Tables'!$Q$25:$AK$57,AJ$9,FALSE))</f>
        <v/>
      </c>
      <c r="AK26" s="116" t="str">
        <f>IF($D26="","",VLOOKUP($D26,'Code Tables'!$Q$25:$AK$57,AK$9,FALSE))</f>
        <v/>
      </c>
      <c r="AL26" s="530">
        <f t="shared" si="17"/>
        <v>0</v>
      </c>
      <c r="AM26" s="116" t="str">
        <f>IF($D26="","",VLOOKUP($D26,'Code Tables'!$Q$25:$AK$57,AM$9,FALSE))</f>
        <v/>
      </c>
      <c r="AN26" s="116" t="str">
        <f>IF($D26="","",VLOOKUP($D26,'Code Tables'!$Q$25:$AK$57,AN$9,FALSE))</f>
        <v/>
      </c>
      <c r="AO26" s="531">
        <f t="shared" si="18"/>
        <v>0</v>
      </c>
      <c r="AP26" s="102" t="str">
        <f>IF($D26="","",VLOOKUP($D26,'Code Tables'!$Q$25:$AK$57,AP$9,FALSE))</f>
        <v/>
      </c>
      <c r="AQ26" s="116" t="str">
        <f>IF($D26="","",VLOOKUP($D26,'Code Tables'!$Q$25:$AK$57,AQ$9,FALSE))</f>
        <v/>
      </c>
      <c r="AR26" s="532">
        <f t="shared" si="12"/>
        <v>0</v>
      </c>
      <c r="AS26" s="102">
        <f>IF($D26="",0,VLOOKUP($D26,'Code Tables'!$Q$25:$AK$57,AS$9,FALSE))</f>
        <v>0</v>
      </c>
      <c r="AT26" s="533">
        <f t="shared" si="13"/>
        <v>0</v>
      </c>
      <c r="AU26" s="102">
        <f>IF($D26="",0,VLOOKUP($D26,'Code Tables'!$Q$25:$AK$57,AU$9,FALSE))</f>
        <v>0</v>
      </c>
      <c r="AV26" s="531">
        <f t="shared" si="14"/>
        <v>0</v>
      </c>
      <c r="AW26" s="102">
        <f>IF($D26="",0,VLOOKUP($D26,'Code Tables'!$Q$25:$AK$57,AW$9,FALSE))</f>
        <v>0</v>
      </c>
      <c r="AX26" s="116" t="str">
        <f>IF($D26="","",VLOOKUP($D26,'Code Tables'!$Q$25:$AK$57,AX$9,FALSE))</f>
        <v/>
      </c>
      <c r="AY26" s="116" t="str">
        <f>IF($D26="","",VLOOKUP($D26,'Code Tables'!$Q$25:$AK$57,AY$9,FALSE))</f>
        <v/>
      </c>
      <c r="AZ26" s="530">
        <f t="shared" si="15"/>
        <v>0</v>
      </c>
      <c r="BA26" s="102" t="str">
        <f>IF($D26="","",VLOOKUP($D26,'Code Tables'!$Q$25:$AK$57,BA$9,FALSE))</f>
        <v/>
      </c>
      <c r="BB26" s="116" t="str">
        <f>IF($D26="","",VLOOKUP($D26,'Code Tables'!$Q$25:$AK$57,BB$9,FALSE))</f>
        <v/>
      </c>
      <c r="BC26" s="534">
        <f t="shared" si="16"/>
        <v>0</v>
      </c>
      <c r="BD26" s="116"/>
      <c r="BE26" s="116"/>
    </row>
    <row r="27" spans="1:57">
      <c r="A27" s="116"/>
      <c r="B27" s="1095"/>
      <c r="C27" s="1096"/>
      <c r="D27" s="498"/>
      <c r="E27" s="499"/>
      <c r="F27" s="1097"/>
      <c r="G27" s="1098"/>
      <c r="H27" s="499"/>
      <c r="I27" s="609" t="str">
        <f t="shared" si="1"/>
        <v/>
      </c>
      <c r="J27" s="508"/>
      <c r="K27" s="605" t="str">
        <f>IF(D27="","",VLOOKUP(D27,'Code Tables'!Q$25:AK$57,AC$9,FALSE))</f>
        <v/>
      </c>
      <c r="L27" s="1099" t="str">
        <f t="shared" si="19"/>
        <v/>
      </c>
      <c r="M27" s="1100"/>
      <c r="N27" s="605" t="str">
        <f>IF(D27="","",VLOOKUP(D27,'Code Tables'!Q$25:AK$57,BD$9,FALSE))</f>
        <v/>
      </c>
      <c r="O27" s="500"/>
      <c r="P27" s="116"/>
      <c r="Q27" s="526">
        <f t="shared" si="2"/>
        <v>0</v>
      </c>
      <c r="R27" s="527">
        <f t="shared" si="3"/>
        <v>0</v>
      </c>
      <c r="S27" s="527">
        <f t="shared" si="4"/>
        <v>0</v>
      </c>
      <c r="T27" s="528">
        <f t="shared" si="5"/>
        <v>0</v>
      </c>
      <c r="U27" s="527">
        <f t="shared" si="6"/>
        <v>0</v>
      </c>
      <c r="V27" s="116"/>
      <c r="W27" s="116" t="str">
        <f>IF(D27="","",VLOOKUP(D27,'Code Tables'!Q$25:AK$57,2,FALSE))</f>
        <v/>
      </c>
      <c r="X27" s="116"/>
      <c r="Y27" s="529">
        <f t="shared" si="7"/>
        <v>0</v>
      </c>
      <c r="Z27" s="529">
        <f t="shared" si="7"/>
        <v>0</v>
      </c>
      <c r="AA27" s="529">
        <f t="shared" si="8"/>
        <v>0</v>
      </c>
      <c r="AB27" s="529">
        <f t="shared" si="9"/>
        <v>0</v>
      </c>
      <c r="AC27" s="116"/>
      <c r="AD27" s="102" t="str">
        <f>IF($D27="","",VLOOKUP($D27,'Code Tables'!$Q$25:$AK$57,AD$9,FALSE))</f>
        <v/>
      </c>
      <c r="AE27" s="116" t="str">
        <f>IF($D27="","",VLOOKUP($D27,'Code Tables'!$Q$25:$AK$57,AE$9,FALSE))</f>
        <v/>
      </c>
      <c r="AF27" s="530">
        <f t="shared" si="10"/>
        <v>0</v>
      </c>
      <c r="AG27" s="116" t="str">
        <f>IF($D27="","",VLOOKUP($D27,'Code Tables'!$Q$25:$AK$57,AG$9,FALSE))</f>
        <v/>
      </c>
      <c r="AH27" s="116" t="str">
        <f>IF($D27="","",VLOOKUP($D27,'Code Tables'!$Q$25:$AK$57,AH$9,FALSE))</f>
        <v/>
      </c>
      <c r="AI27" s="531">
        <f t="shared" si="11"/>
        <v>0</v>
      </c>
      <c r="AJ27" s="102" t="str">
        <f>IF($D27="","",VLOOKUP($D27,'Code Tables'!$Q$25:$AK$57,AJ$9,FALSE))</f>
        <v/>
      </c>
      <c r="AK27" s="116" t="str">
        <f>IF($D27="","",VLOOKUP($D27,'Code Tables'!$Q$25:$AK$57,AK$9,FALSE))</f>
        <v/>
      </c>
      <c r="AL27" s="530">
        <f t="shared" si="17"/>
        <v>0</v>
      </c>
      <c r="AM27" s="116" t="str">
        <f>IF($D27="","",VLOOKUP($D27,'Code Tables'!$Q$25:$AK$57,AM$9,FALSE))</f>
        <v/>
      </c>
      <c r="AN27" s="116" t="str">
        <f>IF($D27="","",VLOOKUP($D27,'Code Tables'!$Q$25:$AK$57,AN$9,FALSE))</f>
        <v/>
      </c>
      <c r="AO27" s="531">
        <f t="shared" si="18"/>
        <v>0</v>
      </c>
      <c r="AP27" s="102" t="str">
        <f>IF($D27="","",VLOOKUP($D27,'Code Tables'!$Q$25:$AK$57,AP$9,FALSE))</f>
        <v/>
      </c>
      <c r="AQ27" s="116" t="str">
        <f>IF($D27="","",VLOOKUP($D27,'Code Tables'!$Q$25:$AK$57,AQ$9,FALSE))</f>
        <v/>
      </c>
      <c r="AR27" s="532">
        <f t="shared" si="12"/>
        <v>0</v>
      </c>
      <c r="AS27" s="102">
        <f>IF($D27="",0,VLOOKUP($D27,'Code Tables'!$Q$25:$AK$57,AS$9,FALSE))</f>
        <v>0</v>
      </c>
      <c r="AT27" s="533">
        <f t="shared" si="13"/>
        <v>0</v>
      </c>
      <c r="AU27" s="102">
        <f>IF($D27="",0,VLOOKUP($D27,'Code Tables'!$Q$25:$AK$57,AU$9,FALSE))</f>
        <v>0</v>
      </c>
      <c r="AV27" s="531">
        <f t="shared" si="14"/>
        <v>0</v>
      </c>
      <c r="AW27" s="102">
        <f>IF($D27="",0,VLOOKUP($D27,'Code Tables'!$Q$25:$AK$57,AW$9,FALSE))</f>
        <v>0</v>
      </c>
      <c r="AX27" s="116" t="str">
        <f>IF($D27="","",VLOOKUP($D27,'Code Tables'!$Q$25:$AK$57,AX$9,FALSE))</f>
        <v/>
      </c>
      <c r="AY27" s="116" t="str">
        <f>IF($D27="","",VLOOKUP($D27,'Code Tables'!$Q$25:$AK$57,AY$9,FALSE))</f>
        <v/>
      </c>
      <c r="AZ27" s="530">
        <f t="shared" si="15"/>
        <v>0</v>
      </c>
      <c r="BA27" s="102" t="str">
        <f>IF($D27="","",VLOOKUP($D27,'Code Tables'!$Q$25:$AK$57,BA$9,FALSE))</f>
        <v/>
      </c>
      <c r="BB27" s="116" t="str">
        <f>IF($D27="","",VLOOKUP($D27,'Code Tables'!$Q$25:$AK$57,BB$9,FALSE))</f>
        <v/>
      </c>
      <c r="BC27" s="534">
        <f t="shared" si="16"/>
        <v>0</v>
      </c>
      <c r="BD27" s="116"/>
      <c r="BE27" s="116"/>
    </row>
    <row r="28" spans="1:57" ht="20" customHeight="1">
      <c r="A28" s="116"/>
      <c r="B28" s="1095"/>
      <c r="C28" s="1096"/>
      <c r="D28" s="498"/>
      <c r="E28" s="499"/>
      <c r="F28" s="1097"/>
      <c r="G28" s="1098"/>
      <c r="H28" s="499"/>
      <c r="I28" s="609" t="str">
        <f t="shared" si="1"/>
        <v/>
      </c>
      <c r="J28" s="508"/>
      <c r="K28" s="605" t="str">
        <f>IF(D28="","",VLOOKUP(D28,'Code Tables'!Q$25:AK$57,AC$9,FALSE))</f>
        <v/>
      </c>
      <c r="L28" s="1099" t="str">
        <f t="shared" si="19"/>
        <v/>
      </c>
      <c r="M28" s="1100"/>
      <c r="N28" s="605" t="str">
        <f>IF(D28="","",VLOOKUP(D28,'Code Tables'!Q$25:AK$57,BD$9,FALSE))</f>
        <v/>
      </c>
      <c r="O28" s="500"/>
      <c r="P28" s="116"/>
      <c r="Q28" s="526">
        <f t="shared" si="2"/>
        <v>0</v>
      </c>
      <c r="R28" s="527">
        <f t="shared" si="3"/>
        <v>0</v>
      </c>
      <c r="S28" s="527">
        <f t="shared" si="4"/>
        <v>0</v>
      </c>
      <c r="T28" s="528">
        <f t="shared" si="5"/>
        <v>0</v>
      </c>
      <c r="U28" s="527">
        <f t="shared" si="6"/>
        <v>0</v>
      </c>
      <c r="V28" s="116"/>
      <c r="W28" s="116" t="str">
        <f>IF(D28="","",VLOOKUP(D28,'Code Tables'!Q$25:AK$57,2,FALSE))</f>
        <v/>
      </c>
      <c r="X28" s="116"/>
      <c r="Y28" s="529">
        <f t="shared" si="7"/>
        <v>0</v>
      </c>
      <c r="Z28" s="529">
        <f t="shared" si="7"/>
        <v>0</v>
      </c>
      <c r="AA28" s="529">
        <f t="shared" si="8"/>
        <v>0</v>
      </c>
      <c r="AB28" s="529">
        <f t="shared" si="9"/>
        <v>0</v>
      </c>
      <c r="AC28" s="116"/>
      <c r="AD28" s="102" t="str">
        <f>IF($D28="","",VLOOKUP($D28,'Code Tables'!$Q$25:$AK$57,AD$9,FALSE))</f>
        <v/>
      </c>
      <c r="AE28" s="116" t="str">
        <f>IF($D28="","",VLOOKUP($D28,'Code Tables'!$Q$25:$AK$57,AE$9,FALSE))</f>
        <v/>
      </c>
      <c r="AF28" s="530">
        <f t="shared" si="10"/>
        <v>0</v>
      </c>
      <c r="AG28" s="116" t="str">
        <f>IF($D28="","",VLOOKUP($D28,'Code Tables'!$Q$25:$AK$57,AG$9,FALSE))</f>
        <v/>
      </c>
      <c r="AH28" s="116" t="str">
        <f>IF($D28="","",VLOOKUP($D28,'Code Tables'!$Q$25:$AK$57,AH$9,FALSE))</f>
        <v/>
      </c>
      <c r="AI28" s="531">
        <f t="shared" si="11"/>
        <v>0</v>
      </c>
      <c r="AJ28" s="102" t="str">
        <f>IF($D28="","",VLOOKUP($D28,'Code Tables'!$Q$25:$AK$57,AJ$9,FALSE))</f>
        <v/>
      </c>
      <c r="AK28" s="116" t="str">
        <f>IF($D28="","",VLOOKUP($D28,'Code Tables'!$Q$25:$AK$57,AK$9,FALSE))</f>
        <v/>
      </c>
      <c r="AL28" s="530">
        <f t="shared" si="17"/>
        <v>0</v>
      </c>
      <c r="AM28" s="116" t="str">
        <f>IF($D28="","",VLOOKUP($D28,'Code Tables'!$Q$25:$AK$57,AM$9,FALSE))</f>
        <v/>
      </c>
      <c r="AN28" s="116" t="str">
        <f>IF($D28="","",VLOOKUP($D28,'Code Tables'!$Q$25:$AK$57,AN$9,FALSE))</f>
        <v/>
      </c>
      <c r="AO28" s="531">
        <f t="shared" si="18"/>
        <v>0</v>
      </c>
      <c r="AP28" s="102" t="str">
        <f>IF($D28="","",VLOOKUP($D28,'Code Tables'!$Q$25:$AK$57,AP$9,FALSE))</f>
        <v/>
      </c>
      <c r="AQ28" s="116" t="str">
        <f>IF($D28="","",VLOOKUP($D28,'Code Tables'!$Q$25:$AK$57,AQ$9,FALSE))</f>
        <v/>
      </c>
      <c r="AR28" s="532">
        <f t="shared" si="12"/>
        <v>0</v>
      </c>
      <c r="AS28" s="102">
        <f>IF($D28="",0,VLOOKUP($D28,'Code Tables'!$Q$25:$AK$57,AS$9,FALSE))</f>
        <v>0</v>
      </c>
      <c r="AT28" s="533">
        <f t="shared" si="13"/>
        <v>0</v>
      </c>
      <c r="AU28" s="102">
        <f>IF($D28="",0,VLOOKUP($D28,'Code Tables'!$Q$25:$AK$57,AU$9,FALSE))</f>
        <v>0</v>
      </c>
      <c r="AV28" s="531">
        <f t="shared" si="14"/>
        <v>0</v>
      </c>
      <c r="AW28" s="102">
        <f>IF($D28="",0,VLOOKUP($D28,'Code Tables'!$Q$25:$AK$57,AW$9,FALSE))</f>
        <v>0</v>
      </c>
      <c r="AX28" s="116" t="str">
        <f>IF($D28="","",VLOOKUP($D28,'Code Tables'!$Q$25:$AK$57,AX$9,FALSE))</f>
        <v/>
      </c>
      <c r="AY28" s="116" t="str">
        <f>IF($D28="","",VLOOKUP($D28,'Code Tables'!$Q$25:$AK$57,AY$9,FALSE))</f>
        <v/>
      </c>
      <c r="AZ28" s="530">
        <f t="shared" si="15"/>
        <v>0</v>
      </c>
      <c r="BA28" s="102" t="str">
        <f>IF($D28="","",VLOOKUP($D28,'Code Tables'!$Q$25:$AK$57,BA$9,FALSE))</f>
        <v/>
      </c>
      <c r="BB28" s="116" t="str">
        <f>IF($D28="","",VLOOKUP($D28,'Code Tables'!$Q$25:$AK$57,BB$9,FALSE))</f>
        <v/>
      </c>
      <c r="BC28" s="534">
        <f t="shared" si="16"/>
        <v>0</v>
      </c>
      <c r="BD28" s="116"/>
      <c r="BE28" s="116"/>
    </row>
    <row r="29" spans="1:57" ht="20" customHeight="1">
      <c r="A29" s="116"/>
      <c r="B29" s="1095"/>
      <c r="C29" s="1096"/>
      <c r="D29" s="498"/>
      <c r="E29" s="499"/>
      <c r="F29" s="1097"/>
      <c r="G29" s="1098"/>
      <c r="H29" s="499"/>
      <c r="I29" s="609" t="str">
        <f t="shared" si="1"/>
        <v/>
      </c>
      <c r="J29" s="508"/>
      <c r="K29" s="605" t="str">
        <f>IF(D29="","",VLOOKUP(D29,'Code Tables'!Q$25:AK$57,AC$9,FALSE))</f>
        <v/>
      </c>
      <c r="L29" s="1099" t="str">
        <f t="shared" si="19"/>
        <v/>
      </c>
      <c r="M29" s="1100"/>
      <c r="N29" s="605" t="str">
        <f>IF(D29="","",VLOOKUP(D29,'Code Tables'!Q$25:AK$57,BD$9,FALSE))</f>
        <v/>
      </c>
      <c r="O29" s="500"/>
      <c r="P29" s="116"/>
      <c r="Q29" s="526">
        <f t="shared" si="2"/>
        <v>0</v>
      </c>
      <c r="R29" s="527">
        <f t="shared" si="3"/>
        <v>0</v>
      </c>
      <c r="S29" s="527">
        <f t="shared" si="4"/>
        <v>0</v>
      </c>
      <c r="T29" s="528">
        <f t="shared" si="5"/>
        <v>0</v>
      </c>
      <c r="U29" s="527">
        <f t="shared" si="6"/>
        <v>0</v>
      </c>
      <c r="V29" s="116"/>
      <c r="W29" s="116" t="str">
        <f>IF(D29="","",VLOOKUP(D29,'Code Tables'!Q$25:AK$57,2,FALSE))</f>
        <v/>
      </c>
      <c r="X29" s="116"/>
      <c r="Y29" s="529">
        <f t="shared" si="7"/>
        <v>0</v>
      </c>
      <c r="Z29" s="529">
        <f t="shared" si="7"/>
        <v>0</v>
      </c>
      <c r="AA29" s="529">
        <f t="shared" si="8"/>
        <v>0</v>
      </c>
      <c r="AB29" s="529">
        <f t="shared" si="9"/>
        <v>0</v>
      </c>
      <c r="AC29" s="116"/>
      <c r="AD29" s="102" t="str">
        <f>IF($D29="","",VLOOKUP($D29,'Code Tables'!$Q$25:$AK$57,AD$9,FALSE))</f>
        <v/>
      </c>
      <c r="AE29" s="116" t="str">
        <f>IF($D29="","",VLOOKUP($D29,'Code Tables'!$Q$25:$AK$57,AE$9,FALSE))</f>
        <v/>
      </c>
      <c r="AF29" s="530">
        <f t="shared" si="10"/>
        <v>0</v>
      </c>
      <c r="AG29" s="116" t="str">
        <f>IF($D29="","",VLOOKUP($D29,'Code Tables'!$Q$25:$AK$57,AG$9,FALSE))</f>
        <v/>
      </c>
      <c r="AH29" s="116" t="str">
        <f>IF($D29="","",VLOOKUP($D29,'Code Tables'!$Q$25:$AK$57,AH$9,FALSE))</f>
        <v/>
      </c>
      <c r="AI29" s="531">
        <f t="shared" si="11"/>
        <v>0</v>
      </c>
      <c r="AJ29" s="102" t="str">
        <f>IF($D29="","",VLOOKUP($D29,'Code Tables'!$Q$25:$AK$57,AJ$9,FALSE))</f>
        <v/>
      </c>
      <c r="AK29" s="116" t="str">
        <f>IF($D29="","",VLOOKUP($D29,'Code Tables'!$Q$25:$AK$57,AK$9,FALSE))</f>
        <v/>
      </c>
      <c r="AL29" s="530">
        <f t="shared" si="17"/>
        <v>0</v>
      </c>
      <c r="AM29" s="116" t="str">
        <f>IF($D29="","",VLOOKUP($D29,'Code Tables'!$Q$25:$AK$57,AM$9,FALSE))</f>
        <v/>
      </c>
      <c r="AN29" s="116" t="str">
        <f>IF($D29="","",VLOOKUP($D29,'Code Tables'!$Q$25:$AK$57,AN$9,FALSE))</f>
        <v/>
      </c>
      <c r="AO29" s="531">
        <f t="shared" si="18"/>
        <v>0</v>
      </c>
      <c r="AP29" s="102" t="str">
        <f>IF($D29="","",VLOOKUP($D29,'Code Tables'!$Q$25:$AK$57,AP$9,FALSE))</f>
        <v/>
      </c>
      <c r="AQ29" s="116" t="str">
        <f>IF($D29="","",VLOOKUP($D29,'Code Tables'!$Q$25:$AK$57,AQ$9,FALSE))</f>
        <v/>
      </c>
      <c r="AR29" s="532">
        <f t="shared" si="12"/>
        <v>0</v>
      </c>
      <c r="AS29" s="102">
        <f>IF($D29="",0,VLOOKUP($D29,'Code Tables'!$Q$25:$AK$57,AS$9,FALSE))</f>
        <v>0</v>
      </c>
      <c r="AT29" s="533">
        <f t="shared" si="13"/>
        <v>0</v>
      </c>
      <c r="AU29" s="102">
        <f>IF($D29="",0,VLOOKUP($D29,'Code Tables'!$Q$25:$AK$57,AU$9,FALSE))</f>
        <v>0</v>
      </c>
      <c r="AV29" s="531">
        <f t="shared" si="14"/>
        <v>0</v>
      </c>
      <c r="AW29" s="102">
        <f>IF($D29="",0,VLOOKUP($D29,'Code Tables'!$Q$25:$AK$57,AW$9,FALSE))</f>
        <v>0</v>
      </c>
      <c r="AX29" s="116" t="str">
        <f>IF($D29="","",VLOOKUP($D29,'Code Tables'!$Q$25:$AK$57,AX$9,FALSE))</f>
        <v/>
      </c>
      <c r="AY29" s="116" t="str">
        <f>IF($D29="","",VLOOKUP($D29,'Code Tables'!$Q$25:$AK$57,AY$9,FALSE))</f>
        <v/>
      </c>
      <c r="AZ29" s="530">
        <f t="shared" si="15"/>
        <v>0</v>
      </c>
      <c r="BA29" s="102" t="str">
        <f>IF($D29="","",VLOOKUP($D29,'Code Tables'!$Q$25:$AK$57,BA$9,FALSE))</f>
        <v/>
      </c>
      <c r="BB29" s="116" t="str">
        <f>IF($D29="","",VLOOKUP($D29,'Code Tables'!$Q$25:$AK$57,BB$9,FALSE))</f>
        <v/>
      </c>
      <c r="BC29" s="534">
        <f t="shared" si="16"/>
        <v>0</v>
      </c>
      <c r="BD29" s="116"/>
      <c r="BE29" s="116"/>
    </row>
    <row r="30" spans="1:57">
      <c r="A30" s="116"/>
      <c r="B30" s="1095"/>
      <c r="C30" s="1096"/>
      <c r="D30" s="498"/>
      <c r="E30" s="499"/>
      <c r="F30" s="1097"/>
      <c r="G30" s="1098"/>
      <c r="H30" s="499"/>
      <c r="I30" s="609" t="str">
        <f t="shared" si="1"/>
        <v/>
      </c>
      <c r="J30" s="508"/>
      <c r="K30" s="605" t="str">
        <f>IF(D30="","",VLOOKUP(D30,'Code Tables'!Q$25:AK$57,AC$9,FALSE))</f>
        <v/>
      </c>
      <c r="L30" s="1099" t="str">
        <f>IF(D30="","",IF(Q30&gt;0,Q30,IF(R30=0,IF(S30=0,IF(T30=0,IF(U30=0,"Missing Input",U30),T30&amp;"%"),S30),R30)))</f>
        <v/>
      </c>
      <c r="M30" s="1100"/>
      <c r="N30" s="605" t="str">
        <f>IF(D30="","",VLOOKUP(D30,'Code Tables'!Q$25:AK$57,BD$9,FALSE))</f>
        <v/>
      </c>
      <c r="O30" s="500"/>
      <c r="P30" s="116"/>
      <c r="Q30" s="526">
        <f t="shared" si="2"/>
        <v>0</v>
      </c>
      <c r="R30" s="527">
        <f t="shared" si="3"/>
        <v>0</v>
      </c>
      <c r="S30" s="527">
        <f t="shared" si="4"/>
        <v>0</v>
      </c>
      <c r="T30" s="528">
        <f t="shared" si="5"/>
        <v>0</v>
      </c>
      <c r="U30" s="527">
        <f t="shared" si="6"/>
        <v>0</v>
      </c>
      <c r="V30" s="116"/>
      <c r="W30" s="116" t="str">
        <f>IF(D30="","",VLOOKUP(D30,'Code Tables'!Q$25:AK$57,2,FALSE))</f>
        <v/>
      </c>
      <c r="X30" s="116"/>
      <c r="Y30" s="529">
        <f t="shared" si="7"/>
        <v>0</v>
      </c>
      <c r="Z30" s="529">
        <f t="shared" si="7"/>
        <v>0</v>
      </c>
      <c r="AA30" s="529">
        <f t="shared" si="8"/>
        <v>0</v>
      </c>
      <c r="AB30" s="529">
        <f t="shared" si="9"/>
        <v>0</v>
      </c>
      <c r="AC30" s="116"/>
      <c r="AD30" s="102" t="str">
        <f>IF($D30="","",VLOOKUP($D30,'Code Tables'!$Q$25:$AK$57,AD$9,FALSE))</f>
        <v/>
      </c>
      <c r="AE30" s="116" t="str">
        <f>IF($D30="","",VLOOKUP($D30,'Code Tables'!$Q$25:$AK$57,AE$9,FALSE))</f>
        <v/>
      </c>
      <c r="AF30" s="530">
        <f t="shared" si="10"/>
        <v>0</v>
      </c>
      <c r="AG30" s="116" t="str">
        <f>IF($D30="","",VLOOKUP($D30,'Code Tables'!$Q$25:$AK$57,AG$9,FALSE))</f>
        <v/>
      </c>
      <c r="AH30" s="116" t="str">
        <f>IF($D30="","",VLOOKUP($D30,'Code Tables'!$Q$25:$AK$57,AH$9,FALSE))</f>
        <v/>
      </c>
      <c r="AI30" s="531">
        <f t="shared" si="11"/>
        <v>0</v>
      </c>
      <c r="AJ30" s="102" t="str">
        <f>IF($D30="","",VLOOKUP($D30,'Code Tables'!$Q$25:$AK$57,AJ$9,FALSE))</f>
        <v/>
      </c>
      <c r="AK30" s="116" t="str">
        <f>IF($D30="","",VLOOKUP($D30,'Code Tables'!$Q$25:$AK$57,AK$9,FALSE))</f>
        <v/>
      </c>
      <c r="AL30" s="530">
        <f t="shared" si="17"/>
        <v>0</v>
      </c>
      <c r="AM30" s="116" t="str">
        <f>IF($D30="","",VLOOKUP($D30,'Code Tables'!$Q$25:$AK$57,AM$9,FALSE))</f>
        <v/>
      </c>
      <c r="AN30" s="116" t="str">
        <f>IF($D30="","",VLOOKUP($D30,'Code Tables'!$Q$25:$AK$57,AN$9,FALSE))</f>
        <v/>
      </c>
      <c r="AO30" s="531">
        <f t="shared" si="18"/>
        <v>0</v>
      </c>
      <c r="AP30" s="102" t="str">
        <f>IF($D30="","",VLOOKUP($D30,'Code Tables'!$Q$25:$AK$57,AP$9,FALSE))</f>
        <v/>
      </c>
      <c r="AQ30" s="116" t="str">
        <f>IF($D30="","",VLOOKUP($D30,'Code Tables'!$Q$25:$AK$57,AQ$9,FALSE))</f>
        <v/>
      </c>
      <c r="AR30" s="532">
        <f t="shared" si="12"/>
        <v>0</v>
      </c>
      <c r="AS30" s="102">
        <f>IF($D30="",0,VLOOKUP($D30,'Code Tables'!$Q$25:$AK$57,AS$9,FALSE))</f>
        <v>0</v>
      </c>
      <c r="AT30" s="533">
        <f t="shared" si="13"/>
        <v>0</v>
      </c>
      <c r="AU30" s="102">
        <f>IF($D30="",0,VLOOKUP($D30,'Code Tables'!$Q$25:$AK$57,AU$9,FALSE))</f>
        <v>0</v>
      </c>
      <c r="AV30" s="531">
        <f t="shared" si="14"/>
        <v>0</v>
      </c>
      <c r="AW30" s="102">
        <f>IF($D30="",0,VLOOKUP($D30,'Code Tables'!$Q$25:$AK$57,AW$9,FALSE))</f>
        <v>0</v>
      </c>
      <c r="AX30" s="116" t="str">
        <f>IF($D30="","",VLOOKUP($D30,'Code Tables'!$Q$25:$AK$57,AX$9,FALSE))</f>
        <v/>
      </c>
      <c r="AY30" s="116" t="str">
        <f>IF($D30="","",VLOOKUP($D30,'Code Tables'!$Q$25:$AK$57,AY$9,FALSE))</f>
        <v/>
      </c>
      <c r="AZ30" s="530">
        <f t="shared" si="15"/>
        <v>0</v>
      </c>
      <c r="BA30" s="102" t="str">
        <f>IF($D30="","",VLOOKUP($D30,'Code Tables'!$Q$25:$AK$57,BA$9,FALSE))</f>
        <v/>
      </c>
      <c r="BB30" s="116" t="str">
        <f>IF($D30="","",VLOOKUP($D30,'Code Tables'!$Q$25:$AK$57,BB$9,FALSE))</f>
        <v/>
      </c>
      <c r="BC30" s="534">
        <f t="shared" si="16"/>
        <v>0</v>
      </c>
      <c r="BD30" s="116"/>
      <c r="BE30" s="116"/>
    </row>
    <row r="31" spans="1:57">
      <c r="A31" s="116"/>
      <c r="B31" s="1095"/>
      <c r="C31" s="1096"/>
      <c r="D31" s="498"/>
      <c r="E31" s="499"/>
      <c r="F31" s="1097"/>
      <c r="G31" s="1098"/>
      <c r="H31" s="499"/>
      <c r="I31" s="609" t="str">
        <f t="shared" si="1"/>
        <v/>
      </c>
      <c r="J31" s="508"/>
      <c r="K31" s="605" t="str">
        <f>IF(D31="","",VLOOKUP(D31,'Code Tables'!Q$25:AK$57,AC$9,FALSE))</f>
        <v/>
      </c>
      <c r="L31" s="1099" t="str">
        <f t="shared" ref="L31:L33" si="20">IF(D31="","",IF(Q31&gt;0,Q31,IF(R31=0,IF(S31=0,IF(T31=0,IF(U31=0,"Missing Input",U31),T31&amp;"%"),S31),R31)))</f>
        <v/>
      </c>
      <c r="M31" s="1100"/>
      <c r="N31" s="605" t="str">
        <f>IF(D31="","",VLOOKUP(D31,'Code Tables'!Q$25:AK$57,BD$9,FALSE))</f>
        <v/>
      </c>
      <c r="O31" s="500"/>
      <c r="P31" s="116"/>
      <c r="Q31" s="526">
        <f t="shared" si="2"/>
        <v>0</v>
      </c>
      <c r="R31" s="527">
        <f t="shared" si="3"/>
        <v>0</v>
      </c>
      <c r="S31" s="527">
        <f t="shared" si="4"/>
        <v>0</v>
      </c>
      <c r="T31" s="528">
        <f t="shared" si="5"/>
        <v>0</v>
      </c>
      <c r="U31" s="527">
        <f t="shared" si="6"/>
        <v>0</v>
      </c>
      <c r="V31" s="116"/>
      <c r="W31" s="116" t="str">
        <f>IF(D31="","",VLOOKUP(D31,'Code Tables'!Q$25:AK$57,2,FALSE))</f>
        <v/>
      </c>
      <c r="X31" s="116"/>
      <c r="Y31" s="529">
        <f t="shared" si="7"/>
        <v>0</v>
      </c>
      <c r="Z31" s="529">
        <f t="shared" si="7"/>
        <v>0</v>
      </c>
      <c r="AA31" s="529">
        <f t="shared" si="8"/>
        <v>0</v>
      </c>
      <c r="AB31" s="529">
        <f t="shared" si="9"/>
        <v>0</v>
      </c>
      <c r="AC31" s="116"/>
      <c r="AD31" s="102" t="str">
        <f>IF($D31="","",VLOOKUP($D31,'Code Tables'!$Q$25:$AK$57,AD$9,FALSE))</f>
        <v/>
      </c>
      <c r="AE31" s="116" t="str">
        <f>IF($D31="","",VLOOKUP($D31,'Code Tables'!$Q$25:$AK$57,AE$9,FALSE))</f>
        <v/>
      </c>
      <c r="AF31" s="530">
        <f t="shared" si="10"/>
        <v>0</v>
      </c>
      <c r="AG31" s="116" t="str">
        <f>IF($D31="","",VLOOKUP($D31,'Code Tables'!$Q$25:$AK$57,AG$9,FALSE))</f>
        <v/>
      </c>
      <c r="AH31" s="116" t="str">
        <f>IF($D31="","",VLOOKUP($D31,'Code Tables'!$Q$25:$AK$57,AH$9,FALSE))</f>
        <v/>
      </c>
      <c r="AI31" s="531">
        <f t="shared" si="11"/>
        <v>0</v>
      </c>
      <c r="AJ31" s="102" t="str">
        <f>IF($D31="","",VLOOKUP($D31,'Code Tables'!$Q$25:$AK$57,AJ$9,FALSE))</f>
        <v/>
      </c>
      <c r="AK31" s="116" t="str">
        <f>IF($D31="","",VLOOKUP($D31,'Code Tables'!$Q$25:$AK$57,AK$9,FALSE))</f>
        <v/>
      </c>
      <c r="AL31" s="530">
        <f t="shared" si="17"/>
        <v>0</v>
      </c>
      <c r="AM31" s="116" t="str">
        <f>IF($D31="","",VLOOKUP($D31,'Code Tables'!$Q$25:$AK$57,AM$9,FALSE))</f>
        <v/>
      </c>
      <c r="AN31" s="116" t="str">
        <f>IF($D31="","",VLOOKUP($D31,'Code Tables'!$Q$25:$AK$57,AN$9,FALSE))</f>
        <v/>
      </c>
      <c r="AO31" s="531">
        <f t="shared" si="18"/>
        <v>0</v>
      </c>
      <c r="AP31" s="102" t="str">
        <f>IF($D31="","",VLOOKUP($D31,'Code Tables'!$Q$25:$AK$57,AP$9,FALSE))</f>
        <v/>
      </c>
      <c r="AQ31" s="116" t="str">
        <f>IF($D31="","",VLOOKUP($D31,'Code Tables'!$Q$25:$AK$57,AQ$9,FALSE))</f>
        <v/>
      </c>
      <c r="AR31" s="532">
        <f t="shared" si="12"/>
        <v>0</v>
      </c>
      <c r="AS31" s="102">
        <f>IF($D31="",0,VLOOKUP($D31,'Code Tables'!$Q$25:$AK$57,AS$9,FALSE))</f>
        <v>0</v>
      </c>
      <c r="AT31" s="533">
        <f t="shared" si="13"/>
        <v>0</v>
      </c>
      <c r="AU31" s="102">
        <f>IF($D31="",0,VLOOKUP($D31,'Code Tables'!$Q$25:$AK$57,AU$9,FALSE))</f>
        <v>0</v>
      </c>
      <c r="AV31" s="531">
        <f t="shared" si="14"/>
        <v>0</v>
      </c>
      <c r="AW31" s="102">
        <f>IF($D31="",0,VLOOKUP($D31,'Code Tables'!$Q$25:$AK$57,AW$9,FALSE))</f>
        <v>0</v>
      </c>
      <c r="AX31" s="116" t="str">
        <f>IF($D31="","",VLOOKUP($D31,'Code Tables'!$Q$25:$AK$57,AX$9,FALSE))</f>
        <v/>
      </c>
      <c r="AY31" s="116" t="str">
        <f>IF($D31="","",VLOOKUP($D31,'Code Tables'!$Q$25:$AK$57,AY$9,FALSE))</f>
        <v/>
      </c>
      <c r="AZ31" s="530">
        <f t="shared" si="15"/>
        <v>0</v>
      </c>
      <c r="BA31" s="102" t="str">
        <f>IF($D31="","",VLOOKUP($D31,'Code Tables'!$Q$25:$AK$57,BA$9,FALSE))</f>
        <v/>
      </c>
      <c r="BB31" s="116" t="str">
        <f>IF($D31="","",VLOOKUP($D31,'Code Tables'!$Q$25:$AK$57,BB$9,FALSE))</f>
        <v/>
      </c>
      <c r="BC31" s="534">
        <f t="shared" si="16"/>
        <v>0</v>
      </c>
      <c r="BD31" s="116"/>
      <c r="BE31" s="116"/>
    </row>
    <row r="32" spans="1:57">
      <c r="A32" s="116"/>
      <c r="B32" s="1095"/>
      <c r="C32" s="1096"/>
      <c r="D32" s="498"/>
      <c r="E32" s="499"/>
      <c r="F32" s="1097"/>
      <c r="G32" s="1098"/>
      <c r="H32" s="499"/>
      <c r="I32" s="609" t="str">
        <f t="shared" si="1"/>
        <v/>
      </c>
      <c r="J32" s="508"/>
      <c r="K32" s="605" t="str">
        <f>IF(D32="","",VLOOKUP(D32,'Code Tables'!Q$25:AK$57,AC$9,FALSE))</f>
        <v/>
      </c>
      <c r="L32" s="1099" t="str">
        <f t="shared" si="20"/>
        <v/>
      </c>
      <c r="M32" s="1100"/>
      <c r="N32" s="605" t="str">
        <f>IF(D32="","",VLOOKUP(D32,'Code Tables'!Q$25:AK$57,BD$9,FALSE))</f>
        <v/>
      </c>
      <c r="O32" s="500"/>
      <c r="P32" s="116"/>
      <c r="Q32" s="526">
        <f t="shared" si="2"/>
        <v>0</v>
      </c>
      <c r="R32" s="527">
        <f t="shared" si="3"/>
        <v>0</v>
      </c>
      <c r="S32" s="527">
        <f t="shared" si="4"/>
        <v>0</v>
      </c>
      <c r="T32" s="528">
        <f t="shared" si="5"/>
        <v>0</v>
      </c>
      <c r="U32" s="527">
        <f t="shared" si="6"/>
        <v>0</v>
      </c>
      <c r="V32" s="116"/>
      <c r="W32" s="116" t="str">
        <f>IF(D32="","",VLOOKUP(D32,'Code Tables'!Q$25:AK$57,2,FALSE))</f>
        <v/>
      </c>
      <c r="X32" s="116"/>
      <c r="Y32" s="529">
        <f t="shared" si="7"/>
        <v>0</v>
      </c>
      <c r="Z32" s="529">
        <f t="shared" si="7"/>
        <v>0</v>
      </c>
      <c r="AA32" s="529">
        <f t="shared" si="8"/>
        <v>0</v>
      </c>
      <c r="AB32" s="529">
        <f t="shared" si="9"/>
        <v>0</v>
      </c>
      <c r="AC32" s="116"/>
      <c r="AD32" s="102" t="str">
        <f>IF($D32="","",VLOOKUP($D32,'Code Tables'!$Q$25:$AK$57,AD$9,FALSE))</f>
        <v/>
      </c>
      <c r="AE32" s="116" t="str">
        <f>IF($D32="","",VLOOKUP($D32,'Code Tables'!$Q$25:$AK$57,AE$9,FALSE))</f>
        <v/>
      </c>
      <c r="AF32" s="530">
        <f t="shared" si="10"/>
        <v>0</v>
      </c>
      <c r="AG32" s="116" t="str">
        <f>IF($D32="","",VLOOKUP($D32,'Code Tables'!$Q$25:$AK$57,AG$9,FALSE))</f>
        <v/>
      </c>
      <c r="AH32" s="116" t="str">
        <f>IF($D32="","",VLOOKUP($D32,'Code Tables'!$Q$25:$AK$57,AH$9,FALSE))</f>
        <v/>
      </c>
      <c r="AI32" s="531">
        <f t="shared" si="11"/>
        <v>0</v>
      </c>
      <c r="AJ32" s="102" t="str">
        <f>IF($D32="","",VLOOKUP($D32,'Code Tables'!$Q$25:$AK$57,AJ$9,FALSE))</f>
        <v/>
      </c>
      <c r="AK32" s="116" t="str">
        <f>IF($D32="","",VLOOKUP($D32,'Code Tables'!$Q$25:$AK$57,AK$9,FALSE))</f>
        <v/>
      </c>
      <c r="AL32" s="530">
        <f t="shared" si="17"/>
        <v>0</v>
      </c>
      <c r="AM32" s="116" t="str">
        <f>IF($D32="","",VLOOKUP($D32,'Code Tables'!$Q$25:$AK$57,AM$9,FALSE))</f>
        <v/>
      </c>
      <c r="AN32" s="116" t="str">
        <f>IF($D32="","",VLOOKUP($D32,'Code Tables'!$Q$25:$AK$57,AN$9,FALSE))</f>
        <v/>
      </c>
      <c r="AO32" s="531">
        <f t="shared" si="18"/>
        <v>0</v>
      </c>
      <c r="AP32" s="102" t="str">
        <f>IF($D32="","",VLOOKUP($D32,'Code Tables'!$Q$25:$AK$57,AP$9,FALSE))</f>
        <v/>
      </c>
      <c r="AQ32" s="116" t="str">
        <f>IF($D32="","",VLOOKUP($D32,'Code Tables'!$Q$25:$AK$57,AQ$9,FALSE))</f>
        <v/>
      </c>
      <c r="AR32" s="532">
        <f t="shared" si="12"/>
        <v>0</v>
      </c>
      <c r="AS32" s="102">
        <f>IF($D32="",0,VLOOKUP($D32,'Code Tables'!$Q$25:$AK$57,AS$9,FALSE))</f>
        <v>0</v>
      </c>
      <c r="AT32" s="533">
        <f t="shared" si="13"/>
        <v>0</v>
      </c>
      <c r="AU32" s="102">
        <f>IF($D32="",0,VLOOKUP($D32,'Code Tables'!$Q$25:$AK$57,AU$9,FALSE))</f>
        <v>0</v>
      </c>
      <c r="AV32" s="531">
        <f t="shared" si="14"/>
        <v>0</v>
      </c>
      <c r="AW32" s="102">
        <f>IF($D32="",0,VLOOKUP($D32,'Code Tables'!$Q$25:$AK$57,AW$9,FALSE))</f>
        <v>0</v>
      </c>
      <c r="AX32" s="116" t="str">
        <f>IF($D32="","",VLOOKUP($D32,'Code Tables'!$Q$25:$AK$57,AX$9,FALSE))</f>
        <v/>
      </c>
      <c r="AY32" s="116" t="str">
        <f>IF($D32="","",VLOOKUP($D32,'Code Tables'!$Q$25:$AK$57,AY$9,FALSE))</f>
        <v/>
      </c>
      <c r="AZ32" s="530">
        <f t="shared" si="15"/>
        <v>0</v>
      </c>
      <c r="BA32" s="102" t="str">
        <f>IF($D32="","",VLOOKUP($D32,'Code Tables'!$Q$25:$AK$57,BA$9,FALSE))</f>
        <v/>
      </c>
      <c r="BB32" s="116" t="str">
        <f>IF($D32="","",VLOOKUP($D32,'Code Tables'!$Q$25:$AK$57,BB$9,FALSE))</f>
        <v/>
      </c>
      <c r="BC32" s="534">
        <f t="shared" si="16"/>
        <v>0</v>
      </c>
      <c r="BD32" s="116"/>
      <c r="BE32" s="116"/>
    </row>
    <row r="33" spans="1:57">
      <c r="A33" s="116"/>
      <c r="B33" s="1095"/>
      <c r="C33" s="1096"/>
      <c r="D33" s="498"/>
      <c r="E33" s="499"/>
      <c r="F33" s="1097"/>
      <c r="G33" s="1098"/>
      <c r="H33" s="499"/>
      <c r="I33" s="609" t="str">
        <f t="shared" si="1"/>
        <v/>
      </c>
      <c r="J33" s="508"/>
      <c r="K33" s="605" t="str">
        <f>IF(D33="","",VLOOKUP(D33,'Code Tables'!Q$25:AK$57,AC$9,FALSE))</f>
        <v/>
      </c>
      <c r="L33" s="1099" t="str">
        <f t="shared" si="20"/>
        <v/>
      </c>
      <c r="M33" s="1100"/>
      <c r="N33" s="605" t="str">
        <f>IF(D33="","",VLOOKUP(D33,'Code Tables'!Q$25:AK$57,BD$9,FALSE))</f>
        <v/>
      </c>
      <c r="O33" s="500"/>
      <c r="P33" s="116"/>
      <c r="Q33" s="526">
        <f t="shared" si="2"/>
        <v>0</v>
      </c>
      <c r="R33" s="527">
        <f t="shared" si="3"/>
        <v>0</v>
      </c>
      <c r="S33" s="527">
        <f t="shared" si="4"/>
        <v>0</v>
      </c>
      <c r="T33" s="528">
        <f t="shared" si="5"/>
        <v>0</v>
      </c>
      <c r="U33" s="527">
        <f t="shared" si="6"/>
        <v>0</v>
      </c>
      <c r="V33" s="116"/>
      <c r="W33" s="116" t="str">
        <f>IF(D33="","",VLOOKUP(D33,'Code Tables'!Q$25:AK$57,2,FALSE))</f>
        <v/>
      </c>
      <c r="X33" s="116"/>
      <c r="Y33" s="529">
        <f t="shared" si="7"/>
        <v>0</v>
      </c>
      <c r="Z33" s="529">
        <f t="shared" si="7"/>
        <v>0</v>
      </c>
      <c r="AA33" s="529">
        <f t="shared" si="8"/>
        <v>0</v>
      </c>
      <c r="AB33" s="529">
        <f t="shared" si="9"/>
        <v>0</v>
      </c>
      <c r="AC33" s="116"/>
      <c r="AD33" s="102" t="str">
        <f>IF($D33="","",VLOOKUP($D33,'Code Tables'!$Q$25:$AK$57,AD$9,FALSE))</f>
        <v/>
      </c>
      <c r="AE33" s="116" t="str">
        <f>IF($D33="","",VLOOKUP($D33,'Code Tables'!$Q$25:$AK$57,AE$9,FALSE))</f>
        <v/>
      </c>
      <c r="AF33" s="530">
        <f t="shared" si="10"/>
        <v>0</v>
      </c>
      <c r="AG33" s="116" t="str">
        <f>IF($D33="","",VLOOKUP($D33,'Code Tables'!$Q$25:$AK$57,AG$9,FALSE))</f>
        <v/>
      </c>
      <c r="AH33" s="116" t="str">
        <f>IF($D33="","",VLOOKUP($D33,'Code Tables'!$Q$25:$AK$57,AH$9,FALSE))</f>
        <v/>
      </c>
      <c r="AI33" s="531">
        <f t="shared" si="11"/>
        <v>0</v>
      </c>
      <c r="AJ33" s="102" t="str">
        <f>IF($D33="","",VLOOKUP($D33,'Code Tables'!$Q$25:$AK$57,AJ$9,FALSE))</f>
        <v/>
      </c>
      <c r="AK33" s="116" t="str">
        <f>IF($D33="","",VLOOKUP($D33,'Code Tables'!$Q$25:$AK$57,AK$9,FALSE))</f>
        <v/>
      </c>
      <c r="AL33" s="530">
        <f t="shared" si="17"/>
        <v>0</v>
      </c>
      <c r="AM33" s="116" t="str">
        <f>IF($D33="","",VLOOKUP($D33,'Code Tables'!$Q$25:$AK$57,AM$9,FALSE))</f>
        <v/>
      </c>
      <c r="AN33" s="116" t="str">
        <f>IF($D33="","",VLOOKUP($D33,'Code Tables'!$Q$25:$AK$57,AN$9,FALSE))</f>
        <v/>
      </c>
      <c r="AO33" s="531">
        <f t="shared" si="18"/>
        <v>0</v>
      </c>
      <c r="AP33" s="102" t="str">
        <f>IF($D33="","",VLOOKUP($D33,'Code Tables'!$Q$25:$AK$57,AP$9,FALSE))</f>
        <v/>
      </c>
      <c r="AQ33" s="116" t="str">
        <f>IF($D33="","",VLOOKUP($D33,'Code Tables'!$Q$25:$AK$57,AQ$9,FALSE))</f>
        <v/>
      </c>
      <c r="AR33" s="532">
        <f t="shared" si="12"/>
        <v>0</v>
      </c>
      <c r="AS33" s="102">
        <f>IF($D33="",0,VLOOKUP($D33,'Code Tables'!$Q$25:$AK$57,AS$9,FALSE))</f>
        <v>0</v>
      </c>
      <c r="AT33" s="533">
        <f t="shared" si="13"/>
        <v>0</v>
      </c>
      <c r="AU33" s="102">
        <f>IF($D33="",0,VLOOKUP($D33,'Code Tables'!$Q$25:$AK$57,AU$9,FALSE))</f>
        <v>0</v>
      </c>
      <c r="AV33" s="531">
        <f t="shared" si="14"/>
        <v>0</v>
      </c>
      <c r="AW33" s="102">
        <f>IF($D33="",0,VLOOKUP($D33,'Code Tables'!$Q$25:$AK$57,AW$9,FALSE))</f>
        <v>0</v>
      </c>
      <c r="AX33" s="116" t="str">
        <f>IF($D33="","",VLOOKUP($D33,'Code Tables'!$Q$25:$AK$57,AX$9,FALSE))</f>
        <v/>
      </c>
      <c r="AY33" s="116" t="str">
        <f>IF($D33="","",VLOOKUP($D33,'Code Tables'!$Q$25:$AK$57,AY$9,FALSE))</f>
        <v/>
      </c>
      <c r="AZ33" s="530">
        <f t="shared" si="15"/>
        <v>0</v>
      </c>
      <c r="BA33" s="102" t="str">
        <f>IF($D33="","",VLOOKUP($D33,'Code Tables'!$Q$25:$AK$57,BA$9,FALSE))</f>
        <v/>
      </c>
      <c r="BB33" s="116" t="str">
        <f>IF($D33="","",VLOOKUP($D33,'Code Tables'!$Q$25:$AK$57,BB$9,FALSE))</f>
        <v/>
      </c>
      <c r="BC33" s="534">
        <f t="shared" si="16"/>
        <v>0</v>
      </c>
      <c r="BD33" s="116"/>
      <c r="BE33" s="116"/>
    </row>
    <row r="34" spans="1:57" ht="15" thickBot="1">
      <c r="A34" s="116"/>
      <c r="B34" s="1101"/>
      <c r="C34" s="1102"/>
      <c r="D34" s="501"/>
      <c r="E34" s="502"/>
      <c r="F34" s="1103"/>
      <c r="G34" s="1104"/>
      <c r="H34" s="502"/>
      <c r="I34" s="610" t="str">
        <f t="shared" si="1"/>
        <v/>
      </c>
      <c r="J34" s="509"/>
      <c r="K34" s="606" t="str">
        <f>IF(D34="","",VLOOKUP(D34,'Code Tables'!Q$25:AK$57,AC$9,FALSE))</f>
        <v/>
      </c>
      <c r="L34" s="1105" t="str">
        <f>IF(D34="","",IF(Q34&gt;0,Q34,IF(R34=0,IF(S34=0,IF(T34=0,IF(U34=0,"Missing Input",U34),T34&amp;"%"),S34),R34)))</f>
        <v/>
      </c>
      <c r="M34" s="1106"/>
      <c r="N34" s="606" t="str">
        <f>IF(D34="","",VLOOKUP(D34,'Code Tables'!Q$25:AK$57,BD$9,FALSE))</f>
        <v/>
      </c>
      <c r="O34" s="503"/>
      <c r="P34" s="116"/>
      <c r="Q34" s="526">
        <f t="shared" si="2"/>
        <v>0</v>
      </c>
      <c r="R34" s="527">
        <f t="shared" si="3"/>
        <v>0</v>
      </c>
      <c r="S34" s="527">
        <f t="shared" si="4"/>
        <v>0</v>
      </c>
      <c r="T34" s="528">
        <f t="shared" si="5"/>
        <v>0</v>
      </c>
      <c r="U34" s="527">
        <f t="shared" si="6"/>
        <v>0</v>
      </c>
      <c r="V34" s="116"/>
      <c r="W34" s="116" t="str">
        <f>IF(D34="","",VLOOKUP(D34,'Code Tables'!Q$25:AK$57,2,FALSE))</f>
        <v/>
      </c>
      <c r="X34" s="116"/>
      <c r="Y34" s="529">
        <f t="shared" si="7"/>
        <v>0</v>
      </c>
      <c r="Z34" s="529">
        <f t="shared" si="7"/>
        <v>0</v>
      </c>
      <c r="AA34" s="529">
        <f t="shared" si="8"/>
        <v>0</v>
      </c>
      <c r="AB34" s="529">
        <f t="shared" si="9"/>
        <v>0</v>
      </c>
      <c r="AC34" s="116"/>
      <c r="AD34" s="127" t="str">
        <f>IF($D34="","",VLOOKUP($D34,'Code Tables'!$Q$25:$AK$57,AD$9,FALSE))</f>
        <v/>
      </c>
      <c r="AE34" s="128" t="str">
        <f>IF($D34="","",VLOOKUP($D34,'Code Tables'!$Q$25:$AK$57,AE$9,FALSE))</f>
        <v/>
      </c>
      <c r="AF34" s="535">
        <f t="shared" si="10"/>
        <v>0</v>
      </c>
      <c r="AG34" s="128" t="str">
        <f>IF($D34="","",VLOOKUP($D34,'Code Tables'!$Q$25:$AK$57,AG$9,FALSE))</f>
        <v/>
      </c>
      <c r="AH34" s="128" t="str">
        <f>IF($D34="","",VLOOKUP($D34,'Code Tables'!$Q$25:$AK$57,AH$9,FALSE))</f>
        <v/>
      </c>
      <c r="AI34" s="536">
        <f t="shared" si="11"/>
        <v>0</v>
      </c>
      <c r="AJ34" s="127" t="str">
        <f>IF($D34="","",VLOOKUP($D34,'Code Tables'!$Q$25:$AK$57,AJ$9,FALSE))</f>
        <v/>
      </c>
      <c r="AK34" s="128" t="str">
        <f>IF($D34="","",VLOOKUP($D34,'Code Tables'!$Q$25:$AK$57,AK$9,FALSE))</f>
        <v/>
      </c>
      <c r="AL34" s="535">
        <f t="shared" si="17"/>
        <v>0</v>
      </c>
      <c r="AM34" s="128" t="str">
        <f>IF($D34="","",VLOOKUP($D34,'Code Tables'!$Q$25:$AK$57,AM$9,FALSE))</f>
        <v/>
      </c>
      <c r="AN34" s="128" t="str">
        <f>IF($D34="","",VLOOKUP($D34,'Code Tables'!$Q$25:$AK$57,AN$9,FALSE))</f>
        <v/>
      </c>
      <c r="AO34" s="536">
        <f t="shared" si="18"/>
        <v>0</v>
      </c>
      <c r="AP34" s="127" t="str">
        <f>IF($D34="","",VLOOKUP($D34,'Code Tables'!$Q$25:$AK$57,AP$9,FALSE))</f>
        <v/>
      </c>
      <c r="AQ34" s="128" t="str">
        <f>IF($D34="","",VLOOKUP($D34,'Code Tables'!$Q$25:$AK$57,AQ$9,FALSE))</f>
        <v/>
      </c>
      <c r="AR34" s="537">
        <f t="shared" si="12"/>
        <v>0</v>
      </c>
      <c r="AS34" s="127">
        <f>IF($D34="",0,VLOOKUP($D34,'Code Tables'!$Q$25:$AK$57,AS$9,FALSE))</f>
        <v>0</v>
      </c>
      <c r="AT34" s="538">
        <f t="shared" si="13"/>
        <v>0</v>
      </c>
      <c r="AU34" s="127">
        <f>IF($D34="",0,VLOOKUP($D34,'Code Tables'!$Q$25:$AK$57,AU$9,FALSE))</f>
        <v>0</v>
      </c>
      <c r="AV34" s="536">
        <f t="shared" si="14"/>
        <v>0</v>
      </c>
      <c r="AW34" s="127">
        <f>IF($D34="",0,VLOOKUP($D34,'Code Tables'!$Q$25:$AK$57,AW$9,FALSE))</f>
        <v>0</v>
      </c>
      <c r="AX34" s="128" t="str">
        <f>IF($D34="","",VLOOKUP($D34,'Code Tables'!$Q$25:$AK$57,AX$9,FALSE))</f>
        <v/>
      </c>
      <c r="AY34" s="128" t="str">
        <f>IF($D34="","",VLOOKUP($D34,'Code Tables'!$Q$25:$AK$57,AY$9,FALSE))</f>
        <v/>
      </c>
      <c r="AZ34" s="535">
        <f t="shared" si="15"/>
        <v>0</v>
      </c>
      <c r="BA34" s="127" t="str">
        <f>IF($D34="","",VLOOKUP($D34,'Code Tables'!$Q$25:$AK$57,BA$9,FALSE))</f>
        <v/>
      </c>
      <c r="BB34" s="128" t="str">
        <f>IF($D34="","",VLOOKUP($D34,'Code Tables'!$Q$25:$AK$57,BB$9,FALSE))</f>
        <v/>
      </c>
      <c r="BC34" s="539">
        <f t="shared" si="16"/>
        <v>0</v>
      </c>
      <c r="BD34" s="116"/>
      <c r="BE34" s="116"/>
    </row>
    <row r="35" spans="1:57">
      <c r="A35" s="116"/>
      <c r="B35" s="116"/>
      <c r="C35" s="130" t="s">
        <v>237</v>
      </c>
      <c r="D35" s="116"/>
      <c r="E35" s="116"/>
      <c r="F35" s="116"/>
      <c r="G35" s="116"/>
      <c r="H35" s="116"/>
      <c r="I35" s="116"/>
      <c r="J35" s="116"/>
      <c r="K35" s="116"/>
      <c r="L35" s="116"/>
      <c r="M35" s="1092" t="s">
        <v>1293</v>
      </c>
      <c r="N35" s="1092"/>
      <c r="O35" s="1092"/>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row>
    <row r="36" spans="1:57">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row>
    <row r="37" spans="1:57">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row>
    <row r="38" spans="1:57">
      <c r="A38" s="116"/>
      <c r="B38" s="511"/>
      <c r="C38" s="511"/>
      <c r="D38" s="511"/>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row>
    <row r="39" spans="1:57">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row>
    <row r="40" spans="1:57">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row>
    <row r="41" spans="1:57">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row>
    <row r="42" spans="1:57">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row>
    <row r="43" spans="1:57">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row>
    <row r="44" spans="1:57">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row>
    <row r="45" spans="1:57">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row>
    <row r="46" spans="1:57">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row>
    <row r="47" spans="1:57">
      <c r="A47" s="116"/>
      <c r="B47" s="116"/>
      <c r="C47" s="116"/>
      <c r="D47" s="123"/>
      <c r="E47" s="123"/>
      <c r="F47" s="116"/>
      <c r="G47" s="116"/>
      <c r="H47" s="116"/>
      <c r="I47" s="116"/>
      <c r="J47" s="116"/>
      <c r="K47" s="116"/>
      <c r="L47" s="116"/>
      <c r="M47" s="116"/>
      <c r="N47" s="116"/>
      <c r="O47" s="123"/>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row>
    <row r="48" spans="1:57">
      <c r="A48" s="116"/>
      <c r="B48" s="116"/>
      <c r="C48" s="116"/>
      <c r="D48" s="123"/>
      <c r="E48" s="123"/>
      <c r="F48" s="116"/>
      <c r="G48" s="116"/>
      <c r="H48" s="116"/>
      <c r="I48" s="116"/>
      <c r="J48" s="116"/>
      <c r="K48" s="116"/>
      <c r="L48" s="116"/>
      <c r="M48" s="116"/>
      <c r="N48" s="116"/>
      <c r="O48" s="123"/>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row>
    <row r="49" spans="1:57">
      <c r="A49" s="116"/>
      <c r="B49" s="116"/>
      <c r="C49" s="116"/>
      <c r="D49" s="123"/>
      <c r="E49" s="123"/>
      <c r="F49" s="116"/>
      <c r="G49" s="116"/>
      <c r="H49" s="116"/>
      <c r="I49" s="116"/>
      <c r="J49" s="116"/>
      <c r="K49" s="116"/>
      <c r="L49" s="116"/>
      <c r="M49" s="116"/>
      <c r="N49" s="116"/>
      <c r="O49" s="123"/>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row>
    <row r="50" spans="1:57">
      <c r="A50" s="116"/>
      <c r="B50" s="116"/>
      <c r="C50" s="116"/>
      <c r="D50" s="123"/>
      <c r="E50" s="123"/>
      <c r="F50" s="116"/>
      <c r="G50" s="116"/>
      <c r="H50" s="116"/>
      <c r="I50" s="116"/>
      <c r="J50" s="116"/>
      <c r="K50" s="116"/>
      <c r="L50" s="116"/>
      <c r="M50" s="116"/>
      <c r="N50" s="116"/>
      <c r="O50" s="123"/>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row>
    <row r="51" spans="1:57">
      <c r="A51" s="116"/>
      <c r="B51" s="116"/>
      <c r="C51" s="116"/>
      <c r="D51" s="123"/>
      <c r="E51" s="123"/>
      <c r="F51" s="116"/>
      <c r="G51" s="116"/>
      <c r="H51" s="116"/>
      <c r="I51" s="116"/>
      <c r="J51" s="116"/>
      <c r="K51" s="116"/>
      <c r="L51" s="116"/>
      <c r="M51" s="116"/>
      <c r="N51" s="116"/>
      <c r="O51" s="123"/>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row>
    <row r="52" spans="1:57">
      <c r="A52" s="116"/>
      <c r="B52" s="116"/>
      <c r="C52" s="116"/>
      <c r="D52" s="123"/>
      <c r="E52" s="123"/>
      <c r="F52" s="116"/>
      <c r="G52" s="116"/>
      <c r="H52" s="116"/>
      <c r="I52" s="116"/>
      <c r="J52" s="116"/>
      <c r="K52" s="116"/>
      <c r="L52" s="116"/>
      <c r="M52" s="116"/>
      <c r="N52" s="116"/>
      <c r="O52" s="123"/>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row>
    <row r="53" spans="1:57">
      <c r="A53" s="116"/>
      <c r="B53" s="116"/>
      <c r="C53" s="116"/>
      <c r="D53" s="123"/>
      <c r="E53" s="123"/>
      <c r="F53" s="116"/>
      <c r="G53" s="116"/>
      <c r="H53" s="116"/>
      <c r="I53" s="116"/>
      <c r="J53" s="116"/>
      <c r="K53" s="116"/>
      <c r="L53" s="116"/>
      <c r="M53" s="116"/>
      <c r="N53" s="116"/>
      <c r="O53" s="123"/>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row>
    <row r="54" spans="1:57">
      <c r="A54" s="116"/>
      <c r="B54" s="116"/>
      <c r="C54" s="116"/>
      <c r="D54" s="123"/>
      <c r="E54" s="123"/>
      <c r="F54" s="116"/>
      <c r="G54" s="116"/>
      <c r="H54" s="116"/>
      <c r="I54" s="116"/>
      <c r="J54" s="116"/>
      <c r="K54" s="116"/>
      <c r="L54" s="116"/>
      <c r="M54" s="116"/>
      <c r="N54" s="116"/>
      <c r="O54" s="123"/>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row>
    <row r="55" spans="1:57">
      <c r="A55" s="116"/>
      <c r="B55" s="116"/>
      <c r="C55" s="116"/>
      <c r="D55" s="123"/>
      <c r="E55" s="123"/>
      <c r="F55" s="116"/>
      <c r="G55" s="116"/>
      <c r="H55" s="116"/>
      <c r="I55" s="116"/>
      <c r="J55" s="116"/>
      <c r="K55" s="116"/>
      <c r="L55" s="116"/>
      <c r="M55" s="116"/>
      <c r="N55" s="116"/>
      <c r="O55" s="123"/>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row>
    <row r="56" spans="1:57">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row>
    <row r="57" spans="1:57">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row>
    <row r="58" spans="1:57">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row>
    <row r="59" spans="1:57">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row>
    <row r="60" spans="1:57">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row>
    <row r="61" spans="1:57">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row>
    <row r="62" spans="1:57">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row>
    <row r="63" spans="1:57">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row>
    <row r="64" spans="1:57">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row>
    <row r="65" spans="1:57">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row>
    <row r="66" spans="1:57">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row>
    <row r="67" spans="1:57">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row>
    <row r="68" spans="1:57">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row>
    <row r="69" spans="1:57">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row>
    <row r="70" spans="1:57">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row>
  </sheetData>
  <sheetProtection algorithmName="SHA-512" hashValue="2eVHPiFKwTXdAyg/BoDyL8WRp5pycX2diKW7cxkDuYo21T3QxBcesMHwbOOp6iGRzmo0LS/A6anUjpYRa3vocQ==" saltValue="9eKHciC+UlPMpY5oRZxF4Q==" spinCount="100000" sheet="1" objects="1" scenarios="1"/>
  <mergeCells count="111">
    <mergeCell ref="I9:I10"/>
    <mergeCell ref="B6:C6"/>
    <mergeCell ref="G6:J6"/>
    <mergeCell ref="M6:O6"/>
    <mergeCell ref="B7:C7"/>
    <mergeCell ref="G7:J7"/>
    <mergeCell ref="M7:O7"/>
    <mergeCell ref="B3:C3"/>
    <mergeCell ref="E3:F3"/>
    <mergeCell ref="G3:J3"/>
    <mergeCell ref="K3:L4"/>
    <mergeCell ref="M3:O4"/>
    <mergeCell ref="B4:C4"/>
    <mergeCell ref="E4:F4"/>
    <mergeCell ref="G4:J4"/>
    <mergeCell ref="D6:E6"/>
    <mergeCell ref="D7:E7"/>
    <mergeCell ref="BA10:BB10"/>
    <mergeCell ref="B11:C11"/>
    <mergeCell ref="F11:G11"/>
    <mergeCell ref="L11:M11"/>
    <mergeCell ref="B12:C12"/>
    <mergeCell ref="F12:G12"/>
    <mergeCell ref="L12:M12"/>
    <mergeCell ref="AD10:AE10"/>
    <mergeCell ref="AG10:AH10"/>
    <mergeCell ref="AJ10:AK10"/>
    <mergeCell ref="AM10:AN10"/>
    <mergeCell ref="AP10:AQ10"/>
    <mergeCell ref="AW10:AY10"/>
    <mergeCell ref="J9:J10"/>
    <mergeCell ref="K9:O9"/>
    <mergeCell ref="Q9:U10"/>
    <mergeCell ref="Y9:AB9"/>
    <mergeCell ref="K10:M10"/>
    <mergeCell ref="N10:O10"/>
    <mergeCell ref="B9:C10"/>
    <mergeCell ref="D9:D10"/>
    <mergeCell ref="E9:E10"/>
    <mergeCell ref="F9:G10"/>
    <mergeCell ref="H9:H10"/>
    <mergeCell ref="B15:C15"/>
    <mergeCell ref="F15:G15"/>
    <mergeCell ref="L15:M15"/>
    <mergeCell ref="B16:C16"/>
    <mergeCell ref="F16:G16"/>
    <mergeCell ref="L16:M16"/>
    <mergeCell ref="B13:C13"/>
    <mergeCell ref="F13:G13"/>
    <mergeCell ref="L13:M13"/>
    <mergeCell ref="B14:C14"/>
    <mergeCell ref="F14:G14"/>
    <mergeCell ref="L14:M14"/>
    <mergeCell ref="B19:C19"/>
    <mergeCell ref="F19:G19"/>
    <mergeCell ref="L19:M19"/>
    <mergeCell ref="B20:C20"/>
    <mergeCell ref="F20:G20"/>
    <mergeCell ref="L20:M20"/>
    <mergeCell ref="B17:C17"/>
    <mergeCell ref="F17:G17"/>
    <mergeCell ref="L17:M17"/>
    <mergeCell ref="B18:C18"/>
    <mergeCell ref="F18:G18"/>
    <mergeCell ref="L18:M18"/>
    <mergeCell ref="B23:C23"/>
    <mergeCell ref="F23:G23"/>
    <mergeCell ref="L23:M23"/>
    <mergeCell ref="B24:C24"/>
    <mergeCell ref="F24:G24"/>
    <mergeCell ref="L24:M24"/>
    <mergeCell ref="B21:C21"/>
    <mergeCell ref="F21:G21"/>
    <mergeCell ref="L21:M21"/>
    <mergeCell ref="B22:C22"/>
    <mergeCell ref="F22:G22"/>
    <mergeCell ref="L22:M22"/>
    <mergeCell ref="L27:M27"/>
    <mergeCell ref="B28:C28"/>
    <mergeCell ref="F28:G28"/>
    <mergeCell ref="L28:M28"/>
    <mergeCell ref="B25:C25"/>
    <mergeCell ref="F25:G25"/>
    <mergeCell ref="L25:M25"/>
    <mergeCell ref="B26:C26"/>
    <mergeCell ref="F26:G26"/>
    <mergeCell ref="L26:M26"/>
    <mergeCell ref="M35:O35"/>
    <mergeCell ref="K6:L6"/>
    <mergeCell ref="K7:L7"/>
    <mergeCell ref="D1:O2"/>
    <mergeCell ref="B33:C33"/>
    <mergeCell ref="F33:G33"/>
    <mergeCell ref="L33:M33"/>
    <mergeCell ref="B34:C34"/>
    <mergeCell ref="F34:G34"/>
    <mergeCell ref="L34:M34"/>
    <mergeCell ref="B31:C31"/>
    <mergeCell ref="F31:G31"/>
    <mergeCell ref="L31:M31"/>
    <mergeCell ref="B32:C32"/>
    <mergeCell ref="F32:G32"/>
    <mergeCell ref="L32:M32"/>
    <mergeCell ref="B29:C29"/>
    <mergeCell ref="F29:G29"/>
    <mergeCell ref="L29:M29"/>
    <mergeCell ref="B30:C30"/>
    <mergeCell ref="F30:G30"/>
    <mergeCell ref="L30:M30"/>
    <mergeCell ref="B27:C27"/>
    <mergeCell ref="F27:G27"/>
  </mergeCells>
  <printOptions horizontalCentered="1"/>
  <pageMargins left="0.5" right="0.5" top="0.75" bottom="0.75" header="0.3" footer="0.3"/>
  <pageSetup scale="88" fitToHeight="0" orientation="portrait" r:id="rId1"/>
  <ignoredErrors>
    <ignoredError sqref="I11:I3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899BFF-B403-4795-BE67-AB7D8ACF2992}">
          <x14:formula1>
            <xm:f>'Code Tables'!$Q$25:$Q$57</xm:f>
          </x14:formula1>
          <xm:sqref>D11:D34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9"/>
  <sheetViews>
    <sheetView zoomScale="70" zoomScaleNormal="70" workbookViewId="0">
      <selection activeCell="D17" sqref="D17"/>
    </sheetView>
  </sheetViews>
  <sheetFormatPr defaultRowHeight="12.5"/>
  <cols>
    <col min="1" max="1" width="8.7265625" style="5"/>
    <col min="2" max="2" width="27.1796875" style="5" bestFit="1" customWidth="1"/>
    <col min="3" max="3" width="8.7265625" style="5"/>
    <col min="4" max="4" width="19.1796875" style="5" bestFit="1" customWidth="1"/>
    <col min="5" max="8" width="8.7265625" style="5"/>
    <col min="9" max="9" width="16.26953125" style="5" customWidth="1"/>
    <col min="10" max="11" width="8.7265625" style="5"/>
    <col min="12" max="13" width="11" style="5" bestFit="1" customWidth="1"/>
    <col min="14" max="15" width="8.7265625" style="5"/>
    <col min="16" max="16" width="9.81640625" style="5" bestFit="1" customWidth="1"/>
    <col min="17" max="17" width="8.7265625" style="5"/>
    <col min="18" max="18" width="10.81640625" style="5" bestFit="1" customWidth="1"/>
    <col min="19" max="19" width="10.81640625" style="5" customWidth="1"/>
    <col min="20" max="20" width="9.81640625" style="5" bestFit="1" customWidth="1"/>
    <col min="21" max="25" width="8.7265625" style="5"/>
    <col min="26" max="26" width="9.54296875" style="5" bestFit="1" customWidth="1"/>
    <col min="27" max="35" width="8.7265625" style="5"/>
    <col min="36" max="36" width="11.54296875" style="5" customWidth="1"/>
    <col min="37" max="37" width="11.453125" style="5" bestFit="1" customWidth="1"/>
    <col min="38" max="257" width="8.7265625" style="5"/>
    <col min="258" max="258" width="27.1796875" style="5" bestFit="1" customWidth="1"/>
    <col min="259" max="259" width="8.7265625" style="5"/>
    <col min="260" max="260" width="19.1796875" style="5" bestFit="1" customWidth="1"/>
    <col min="261" max="264" width="8.7265625" style="5"/>
    <col min="265" max="265" width="16.26953125" style="5" customWidth="1"/>
    <col min="266" max="267" width="8.7265625" style="5"/>
    <col min="268" max="269" width="11" style="5" bestFit="1" customWidth="1"/>
    <col min="270" max="271" width="8.7265625" style="5"/>
    <col min="272" max="272" width="9.81640625" style="5" bestFit="1" customWidth="1"/>
    <col min="273" max="273" width="8.7265625" style="5"/>
    <col min="274" max="274" width="10.81640625" style="5" bestFit="1" customWidth="1"/>
    <col min="275" max="275" width="10.81640625" style="5" customWidth="1"/>
    <col min="276" max="276" width="9.81640625" style="5" bestFit="1" customWidth="1"/>
    <col min="277" max="281" width="8.7265625" style="5"/>
    <col min="282" max="282" width="9.54296875" style="5" bestFit="1" customWidth="1"/>
    <col min="283" max="291" width="8.7265625" style="5"/>
    <col min="292" max="292" width="11.54296875" style="5" customWidth="1"/>
    <col min="293" max="293" width="11.453125" style="5" bestFit="1" customWidth="1"/>
    <col min="294" max="513" width="8.7265625" style="5"/>
    <col min="514" max="514" width="27.1796875" style="5" bestFit="1" customWidth="1"/>
    <col min="515" max="515" width="8.7265625" style="5"/>
    <col min="516" max="516" width="19.1796875" style="5" bestFit="1" customWidth="1"/>
    <col min="517" max="520" width="8.7265625" style="5"/>
    <col min="521" max="521" width="16.26953125" style="5" customWidth="1"/>
    <col min="522" max="523" width="8.7265625" style="5"/>
    <col min="524" max="525" width="11" style="5" bestFit="1" customWidth="1"/>
    <col min="526" max="527" width="8.7265625" style="5"/>
    <col min="528" max="528" width="9.81640625" style="5" bestFit="1" customWidth="1"/>
    <col min="529" max="529" width="8.7265625" style="5"/>
    <col min="530" max="530" width="10.81640625" style="5" bestFit="1" customWidth="1"/>
    <col min="531" max="531" width="10.81640625" style="5" customWidth="1"/>
    <col min="532" max="532" width="9.81640625" style="5" bestFit="1" customWidth="1"/>
    <col min="533" max="537" width="8.7265625" style="5"/>
    <col min="538" max="538" width="9.54296875" style="5" bestFit="1" customWidth="1"/>
    <col min="539" max="547" width="8.7265625" style="5"/>
    <col min="548" max="548" width="11.54296875" style="5" customWidth="1"/>
    <col min="549" max="549" width="11.453125" style="5" bestFit="1" customWidth="1"/>
    <col min="550" max="769" width="8.7265625" style="5"/>
    <col min="770" max="770" width="27.1796875" style="5" bestFit="1" customWidth="1"/>
    <col min="771" max="771" width="8.7265625" style="5"/>
    <col min="772" max="772" width="19.1796875" style="5" bestFit="1" customWidth="1"/>
    <col min="773" max="776" width="8.7265625" style="5"/>
    <col min="777" max="777" width="16.26953125" style="5" customWidth="1"/>
    <col min="778" max="779" width="8.7265625" style="5"/>
    <col min="780" max="781" width="11" style="5" bestFit="1" customWidth="1"/>
    <col min="782" max="783" width="8.7265625" style="5"/>
    <col min="784" max="784" width="9.81640625" style="5" bestFit="1" customWidth="1"/>
    <col min="785" max="785" width="8.7265625" style="5"/>
    <col min="786" max="786" width="10.81640625" style="5" bestFit="1" customWidth="1"/>
    <col min="787" max="787" width="10.81640625" style="5" customWidth="1"/>
    <col min="788" max="788" width="9.81640625" style="5" bestFit="1" customWidth="1"/>
    <col min="789" max="793" width="8.7265625" style="5"/>
    <col min="794" max="794" width="9.54296875" style="5" bestFit="1" customWidth="1"/>
    <col min="795" max="803" width="8.7265625" style="5"/>
    <col min="804" max="804" width="11.54296875" style="5" customWidth="1"/>
    <col min="805" max="805" width="11.453125" style="5" bestFit="1" customWidth="1"/>
    <col min="806" max="1025" width="8.7265625" style="5"/>
    <col min="1026" max="1026" width="27.1796875" style="5" bestFit="1" customWidth="1"/>
    <col min="1027" max="1027" width="8.7265625" style="5"/>
    <col min="1028" max="1028" width="19.1796875" style="5" bestFit="1" customWidth="1"/>
    <col min="1029" max="1032" width="8.7265625" style="5"/>
    <col min="1033" max="1033" width="16.26953125" style="5" customWidth="1"/>
    <col min="1034" max="1035" width="8.7265625" style="5"/>
    <col min="1036" max="1037" width="11" style="5" bestFit="1" customWidth="1"/>
    <col min="1038" max="1039" width="8.7265625" style="5"/>
    <col min="1040" max="1040" width="9.81640625" style="5" bestFit="1" customWidth="1"/>
    <col min="1041" max="1041" width="8.7265625" style="5"/>
    <col min="1042" max="1042" width="10.81640625" style="5" bestFit="1" customWidth="1"/>
    <col min="1043" max="1043" width="10.81640625" style="5" customWidth="1"/>
    <col min="1044" max="1044" width="9.81640625" style="5" bestFit="1" customWidth="1"/>
    <col min="1045" max="1049" width="8.7265625" style="5"/>
    <col min="1050" max="1050" width="9.54296875" style="5" bestFit="1" customWidth="1"/>
    <col min="1051" max="1059" width="8.7265625" style="5"/>
    <col min="1060" max="1060" width="11.54296875" style="5" customWidth="1"/>
    <col min="1061" max="1061" width="11.453125" style="5" bestFit="1" customWidth="1"/>
    <col min="1062" max="1281" width="8.7265625" style="5"/>
    <col min="1282" max="1282" width="27.1796875" style="5" bestFit="1" customWidth="1"/>
    <col min="1283" max="1283" width="8.7265625" style="5"/>
    <col min="1284" max="1284" width="19.1796875" style="5" bestFit="1" customWidth="1"/>
    <col min="1285" max="1288" width="8.7265625" style="5"/>
    <col min="1289" max="1289" width="16.26953125" style="5" customWidth="1"/>
    <col min="1290" max="1291" width="8.7265625" style="5"/>
    <col min="1292" max="1293" width="11" style="5" bestFit="1" customWidth="1"/>
    <col min="1294" max="1295" width="8.7265625" style="5"/>
    <col min="1296" max="1296" width="9.81640625" style="5" bestFit="1" customWidth="1"/>
    <col min="1297" max="1297" width="8.7265625" style="5"/>
    <col min="1298" max="1298" width="10.81640625" style="5" bestFit="1" customWidth="1"/>
    <col min="1299" max="1299" width="10.81640625" style="5" customWidth="1"/>
    <col min="1300" max="1300" width="9.81640625" style="5" bestFit="1" customWidth="1"/>
    <col min="1301" max="1305" width="8.7265625" style="5"/>
    <col min="1306" max="1306" width="9.54296875" style="5" bestFit="1" customWidth="1"/>
    <col min="1307" max="1315" width="8.7265625" style="5"/>
    <col min="1316" max="1316" width="11.54296875" style="5" customWidth="1"/>
    <col min="1317" max="1317" width="11.453125" style="5" bestFit="1" customWidth="1"/>
    <col min="1318" max="1537" width="8.7265625" style="5"/>
    <col min="1538" max="1538" width="27.1796875" style="5" bestFit="1" customWidth="1"/>
    <col min="1539" max="1539" width="8.7265625" style="5"/>
    <col min="1540" max="1540" width="19.1796875" style="5" bestFit="1" customWidth="1"/>
    <col min="1541" max="1544" width="8.7265625" style="5"/>
    <col min="1545" max="1545" width="16.26953125" style="5" customWidth="1"/>
    <col min="1546" max="1547" width="8.7265625" style="5"/>
    <col min="1548" max="1549" width="11" style="5" bestFit="1" customWidth="1"/>
    <col min="1550" max="1551" width="8.7265625" style="5"/>
    <col min="1552" max="1552" width="9.81640625" style="5" bestFit="1" customWidth="1"/>
    <col min="1553" max="1553" width="8.7265625" style="5"/>
    <col min="1554" max="1554" width="10.81640625" style="5" bestFit="1" customWidth="1"/>
    <col min="1555" max="1555" width="10.81640625" style="5" customWidth="1"/>
    <col min="1556" max="1556" width="9.81640625" style="5" bestFit="1" customWidth="1"/>
    <col min="1557" max="1561" width="8.7265625" style="5"/>
    <col min="1562" max="1562" width="9.54296875" style="5" bestFit="1" customWidth="1"/>
    <col min="1563" max="1571" width="8.7265625" style="5"/>
    <col min="1572" max="1572" width="11.54296875" style="5" customWidth="1"/>
    <col min="1573" max="1573" width="11.453125" style="5" bestFit="1" customWidth="1"/>
    <col min="1574" max="1793" width="8.7265625" style="5"/>
    <col min="1794" max="1794" width="27.1796875" style="5" bestFit="1" customWidth="1"/>
    <col min="1795" max="1795" width="8.7265625" style="5"/>
    <col min="1796" max="1796" width="19.1796875" style="5" bestFit="1" customWidth="1"/>
    <col min="1797" max="1800" width="8.7265625" style="5"/>
    <col min="1801" max="1801" width="16.26953125" style="5" customWidth="1"/>
    <col min="1802" max="1803" width="8.7265625" style="5"/>
    <col min="1804" max="1805" width="11" style="5" bestFit="1" customWidth="1"/>
    <col min="1806" max="1807" width="8.7265625" style="5"/>
    <col min="1808" max="1808" width="9.81640625" style="5" bestFit="1" customWidth="1"/>
    <col min="1809" max="1809" width="8.7265625" style="5"/>
    <col min="1810" max="1810" width="10.81640625" style="5" bestFit="1" customWidth="1"/>
    <col min="1811" max="1811" width="10.81640625" style="5" customWidth="1"/>
    <col min="1812" max="1812" width="9.81640625" style="5" bestFit="1" customWidth="1"/>
    <col min="1813" max="1817" width="8.7265625" style="5"/>
    <col min="1818" max="1818" width="9.54296875" style="5" bestFit="1" customWidth="1"/>
    <col min="1819" max="1827" width="8.7265625" style="5"/>
    <col min="1828" max="1828" width="11.54296875" style="5" customWidth="1"/>
    <col min="1829" max="1829" width="11.453125" style="5" bestFit="1" customWidth="1"/>
    <col min="1830" max="2049" width="8.7265625" style="5"/>
    <col min="2050" max="2050" width="27.1796875" style="5" bestFit="1" customWidth="1"/>
    <col min="2051" max="2051" width="8.7265625" style="5"/>
    <col min="2052" max="2052" width="19.1796875" style="5" bestFit="1" customWidth="1"/>
    <col min="2053" max="2056" width="8.7265625" style="5"/>
    <col min="2057" max="2057" width="16.26953125" style="5" customWidth="1"/>
    <col min="2058" max="2059" width="8.7265625" style="5"/>
    <col min="2060" max="2061" width="11" style="5" bestFit="1" customWidth="1"/>
    <col min="2062" max="2063" width="8.7265625" style="5"/>
    <col min="2064" max="2064" width="9.81640625" style="5" bestFit="1" customWidth="1"/>
    <col min="2065" max="2065" width="8.7265625" style="5"/>
    <col min="2066" max="2066" width="10.81640625" style="5" bestFit="1" customWidth="1"/>
    <col min="2067" max="2067" width="10.81640625" style="5" customWidth="1"/>
    <col min="2068" max="2068" width="9.81640625" style="5" bestFit="1" customWidth="1"/>
    <col min="2069" max="2073" width="8.7265625" style="5"/>
    <col min="2074" max="2074" width="9.54296875" style="5" bestFit="1" customWidth="1"/>
    <col min="2075" max="2083" width="8.7265625" style="5"/>
    <col min="2084" max="2084" width="11.54296875" style="5" customWidth="1"/>
    <col min="2085" max="2085" width="11.453125" style="5" bestFit="1" customWidth="1"/>
    <col min="2086" max="2305" width="8.7265625" style="5"/>
    <col min="2306" max="2306" width="27.1796875" style="5" bestFit="1" customWidth="1"/>
    <col min="2307" max="2307" width="8.7265625" style="5"/>
    <col min="2308" max="2308" width="19.1796875" style="5" bestFit="1" customWidth="1"/>
    <col min="2309" max="2312" width="8.7265625" style="5"/>
    <col min="2313" max="2313" width="16.26953125" style="5" customWidth="1"/>
    <col min="2314" max="2315" width="8.7265625" style="5"/>
    <col min="2316" max="2317" width="11" style="5" bestFit="1" customWidth="1"/>
    <col min="2318" max="2319" width="8.7265625" style="5"/>
    <col min="2320" max="2320" width="9.81640625" style="5" bestFit="1" customWidth="1"/>
    <col min="2321" max="2321" width="8.7265625" style="5"/>
    <col min="2322" max="2322" width="10.81640625" style="5" bestFit="1" customWidth="1"/>
    <col min="2323" max="2323" width="10.81640625" style="5" customWidth="1"/>
    <col min="2324" max="2324" width="9.81640625" style="5" bestFit="1" customWidth="1"/>
    <col min="2325" max="2329" width="8.7265625" style="5"/>
    <col min="2330" max="2330" width="9.54296875" style="5" bestFit="1" customWidth="1"/>
    <col min="2331" max="2339" width="8.7265625" style="5"/>
    <col min="2340" max="2340" width="11.54296875" style="5" customWidth="1"/>
    <col min="2341" max="2341" width="11.453125" style="5" bestFit="1" customWidth="1"/>
    <col min="2342" max="2561" width="8.7265625" style="5"/>
    <col min="2562" max="2562" width="27.1796875" style="5" bestFit="1" customWidth="1"/>
    <col min="2563" max="2563" width="8.7265625" style="5"/>
    <col min="2564" max="2564" width="19.1796875" style="5" bestFit="1" customWidth="1"/>
    <col min="2565" max="2568" width="8.7265625" style="5"/>
    <col min="2569" max="2569" width="16.26953125" style="5" customWidth="1"/>
    <col min="2570" max="2571" width="8.7265625" style="5"/>
    <col min="2572" max="2573" width="11" style="5" bestFit="1" customWidth="1"/>
    <col min="2574" max="2575" width="8.7265625" style="5"/>
    <col min="2576" max="2576" width="9.81640625" style="5" bestFit="1" customWidth="1"/>
    <col min="2577" max="2577" width="8.7265625" style="5"/>
    <col min="2578" max="2578" width="10.81640625" style="5" bestFit="1" customWidth="1"/>
    <col min="2579" max="2579" width="10.81640625" style="5" customWidth="1"/>
    <col min="2580" max="2580" width="9.81640625" style="5" bestFit="1" customWidth="1"/>
    <col min="2581" max="2585" width="8.7265625" style="5"/>
    <col min="2586" max="2586" width="9.54296875" style="5" bestFit="1" customWidth="1"/>
    <col min="2587" max="2595" width="8.7265625" style="5"/>
    <col min="2596" max="2596" width="11.54296875" style="5" customWidth="1"/>
    <col min="2597" max="2597" width="11.453125" style="5" bestFit="1" customWidth="1"/>
    <col min="2598" max="2817" width="8.7265625" style="5"/>
    <col min="2818" max="2818" width="27.1796875" style="5" bestFit="1" customWidth="1"/>
    <col min="2819" max="2819" width="8.7265625" style="5"/>
    <col min="2820" max="2820" width="19.1796875" style="5" bestFit="1" customWidth="1"/>
    <col min="2821" max="2824" width="8.7265625" style="5"/>
    <col min="2825" max="2825" width="16.26953125" style="5" customWidth="1"/>
    <col min="2826" max="2827" width="8.7265625" style="5"/>
    <col min="2828" max="2829" width="11" style="5" bestFit="1" customWidth="1"/>
    <col min="2830" max="2831" width="8.7265625" style="5"/>
    <col min="2832" max="2832" width="9.81640625" style="5" bestFit="1" customWidth="1"/>
    <col min="2833" max="2833" width="8.7265625" style="5"/>
    <col min="2834" max="2834" width="10.81640625" style="5" bestFit="1" customWidth="1"/>
    <col min="2835" max="2835" width="10.81640625" style="5" customWidth="1"/>
    <col min="2836" max="2836" width="9.81640625" style="5" bestFit="1" customWidth="1"/>
    <col min="2837" max="2841" width="8.7265625" style="5"/>
    <col min="2842" max="2842" width="9.54296875" style="5" bestFit="1" customWidth="1"/>
    <col min="2843" max="2851" width="8.7265625" style="5"/>
    <col min="2852" max="2852" width="11.54296875" style="5" customWidth="1"/>
    <col min="2853" max="2853" width="11.453125" style="5" bestFit="1" customWidth="1"/>
    <col min="2854" max="3073" width="8.7265625" style="5"/>
    <col min="3074" max="3074" width="27.1796875" style="5" bestFit="1" customWidth="1"/>
    <col min="3075" max="3075" width="8.7265625" style="5"/>
    <col min="3076" max="3076" width="19.1796875" style="5" bestFit="1" customWidth="1"/>
    <col min="3077" max="3080" width="8.7265625" style="5"/>
    <col min="3081" max="3081" width="16.26953125" style="5" customWidth="1"/>
    <col min="3082" max="3083" width="8.7265625" style="5"/>
    <col min="3084" max="3085" width="11" style="5" bestFit="1" customWidth="1"/>
    <col min="3086" max="3087" width="8.7265625" style="5"/>
    <col min="3088" max="3088" width="9.81640625" style="5" bestFit="1" customWidth="1"/>
    <col min="3089" max="3089" width="8.7265625" style="5"/>
    <col min="3090" max="3090" width="10.81640625" style="5" bestFit="1" customWidth="1"/>
    <col min="3091" max="3091" width="10.81640625" style="5" customWidth="1"/>
    <col min="3092" max="3092" width="9.81640625" style="5" bestFit="1" customWidth="1"/>
    <col min="3093" max="3097" width="8.7265625" style="5"/>
    <col min="3098" max="3098" width="9.54296875" style="5" bestFit="1" customWidth="1"/>
    <col min="3099" max="3107" width="8.7265625" style="5"/>
    <col min="3108" max="3108" width="11.54296875" style="5" customWidth="1"/>
    <col min="3109" max="3109" width="11.453125" style="5" bestFit="1" customWidth="1"/>
    <col min="3110" max="3329" width="8.7265625" style="5"/>
    <col min="3330" max="3330" width="27.1796875" style="5" bestFit="1" customWidth="1"/>
    <col min="3331" max="3331" width="8.7265625" style="5"/>
    <col min="3332" max="3332" width="19.1796875" style="5" bestFit="1" customWidth="1"/>
    <col min="3333" max="3336" width="8.7265625" style="5"/>
    <col min="3337" max="3337" width="16.26953125" style="5" customWidth="1"/>
    <col min="3338" max="3339" width="8.7265625" style="5"/>
    <col min="3340" max="3341" width="11" style="5" bestFit="1" customWidth="1"/>
    <col min="3342" max="3343" width="8.7265625" style="5"/>
    <col min="3344" max="3344" width="9.81640625" style="5" bestFit="1" customWidth="1"/>
    <col min="3345" max="3345" width="8.7265625" style="5"/>
    <col min="3346" max="3346" width="10.81640625" style="5" bestFit="1" customWidth="1"/>
    <col min="3347" max="3347" width="10.81640625" style="5" customWidth="1"/>
    <col min="3348" max="3348" width="9.81640625" style="5" bestFit="1" customWidth="1"/>
    <col min="3349" max="3353" width="8.7265625" style="5"/>
    <col min="3354" max="3354" width="9.54296875" style="5" bestFit="1" customWidth="1"/>
    <col min="3355" max="3363" width="8.7265625" style="5"/>
    <col min="3364" max="3364" width="11.54296875" style="5" customWidth="1"/>
    <col min="3365" max="3365" width="11.453125" style="5" bestFit="1" customWidth="1"/>
    <col min="3366" max="3585" width="8.7265625" style="5"/>
    <col min="3586" max="3586" width="27.1796875" style="5" bestFit="1" customWidth="1"/>
    <col min="3587" max="3587" width="8.7265625" style="5"/>
    <col min="3588" max="3588" width="19.1796875" style="5" bestFit="1" customWidth="1"/>
    <col min="3589" max="3592" width="8.7265625" style="5"/>
    <col min="3593" max="3593" width="16.26953125" style="5" customWidth="1"/>
    <col min="3594" max="3595" width="8.7265625" style="5"/>
    <col min="3596" max="3597" width="11" style="5" bestFit="1" customWidth="1"/>
    <col min="3598" max="3599" width="8.7265625" style="5"/>
    <col min="3600" max="3600" width="9.81640625" style="5" bestFit="1" customWidth="1"/>
    <col min="3601" max="3601" width="8.7265625" style="5"/>
    <col min="3602" max="3602" width="10.81640625" style="5" bestFit="1" customWidth="1"/>
    <col min="3603" max="3603" width="10.81640625" style="5" customWidth="1"/>
    <col min="3604" max="3604" width="9.81640625" style="5" bestFit="1" customWidth="1"/>
    <col min="3605" max="3609" width="8.7265625" style="5"/>
    <col min="3610" max="3610" width="9.54296875" style="5" bestFit="1" customWidth="1"/>
    <col min="3611" max="3619" width="8.7265625" style="5"/>
    <col min="3620" max="3620" width="11.54296875" style="5" customWidth="1"/>
    <col min="3621" max="3621" width="11.453125" style="5" bestFit="1" customWidth="1"/>
    <col min="3622" max="3841" width="8.7265625" style="5"/>
    <col min="3842" max="3842" width="27.1796875" style="5" bestFit="1" customWidth="1"/>
    <col min="3843" max="3843" width="8.7265625" style="5"/>
    <col min="3844" max="3844" width="19.1796875" style="5" bestFit="1" customWidth="1"/>
    <col min="3845" max="3848" width="8.7265625" style="5"/>
    <col min="3849" max="3849" width="16.26953125" style="5" customWidth="1"/>
    <col min="3850" max="3851" width="8.7265625" style="5"/>
    <col min="3852" max="3853" width="11" style="5" bestFit="1" customWidth="1"/>
    <col min="3854" max="3855" width="8.7265625" style="5"/>
    <col min="3856" max="3856" width="9.81640625" style="5" bestFit="1" customWidth="1"/>
    <col min="3857" max="3857" width="8.7265625" style="5"/>
    <col min="3858" max="3858" width="10.81640625" style="5" bestFit="1" customWidth="1"/>
    <col min="3859" max="3859" width="10.81640625" style="5" customWidth="1"/>
    <col min="3860" max="3860" width="9.81640625" style="5" bestFit="1" customWidth="1"/>
    <col min="3861" max="3865" width="8.7265625" style="5"/>
    <col min="3866" max="3866" width="9.54296875" style="5" bestFit="1" customWidth="1"/>
    <col min="3867" max="3875" width="8.7265625" style="5"/>
    <col min="3876" max="3876" width="11.54296875" style="5" customWidth="1"/>
    <col min="3877" max="3877" width="11.453125" style="5" bestFit="1" customWidth="1"/>
    <col min="3878" max="4097" width="8.7265625" style="5"/>
    <col min="4098" max="4098" width="27.1796875" style="5" bestFit="1" customWidth="1"/>
    <col min="4099" max="4099" width="8.7265625" style="5"/>
    <col min="4100" max="4100" width="19.1796875" style="5" bestFit="1" customWidth="1"/>
    <col min="4101" max="4104" width="8.7265625" style="5"/>
    <col min="4105" max="4105" width="16.26953125" style="5" customWidth="1"/>
    <col min="4106" max="4107" width="8.7265625" style="5"/>
    <col min="4108" max="4109" width="11" style="5" bestFit="1" customWidth="1"/>
    <col min="4110" max="4111" width="8.7265625" style="5"/>
    <col min="4112" max="4112" width="9.81640625" style="5" bestFit="1" customWidth="1"/>
    <col min="4113" max="4113" width="8.7265625" style="5"/>
    <col min="4114" max="4114" width="10.81640625" style="5" bestFit="1" customWidth="1"/>
    <col min="4115" max="4115" width="10.81640625" style="5" customWidth="1"/>
    <col min="4116" max="4116" width="9.81640625" style="5" bestFit="1" customWidth="1"/>
    <col min="4117" max="4121" width="8.7265625" style="5"/>
    <col min="4122" max="4122" width="9.54296875" style="5" bestFit="1" customWidth="1"/>
    <col min="4123" max="4131" width="8.7265625" style="5"/>
    <col min="4132" max="4132" width="11.54296875" style="5" customWidth="1"/>
    <col min="4133" max="4133" width="11.453125" style="5" bestFit="1" customWidth="1"/>
    <col min="4134" max="4353" width="8.7265625" style="5"/>
    <col min="4354" max="4354" width="27.1796875" style="5" bestFit="1" customWidth="1"/>
    <col min="4355" max="4355" width="8.7265625" style="5"/>
    <col min="4356" max="4356" width="19.1796875" style="5" bestFit="1" customWidth="1"/>
    <col min="4357" max="4360" width="8.7265625" style="5"/>
    <col min="4361" max="4361" width="16.26953125" style="5" customWidth="1"/>
    <col min="4362" max="4363" width="8.7265625" style="5"/>
    <col min="4364" max="4365" width="11" style="5" bestFit="1" customWidth="1"/>
    <col min="4366" max="4367" width="8.7265625" style="5"/>
    <col min="4368" max="4368" width="9.81640625" style="5" bestFit="1" customWidth="1"/>
    <col min="4369" max="4369" width="8.7265625" style="5"/>
    <col min="4370" max="4370" width="10.81640625" style="5" bestFit="1" customWidth="1"/>
    <col min="4371" max="4371" width="10.81640625" style="5" customWidth="1"/>
    <col min="4372" max="4372" width="9.81640625" style="5" bestFit="1" customWidth="1"/>
    <col min="4373" max="4377" width="8.7265625" style="5"/>
    <col min="4378" max="4378" width="9.54296875" style="5" bestFit="1" customWidth="1"/>
    <col min="4379" max="4387" width="8.7265625" style="5"/>
    <col min="4388" max="4388" width="11.54296875" style="5" customWidth="1"/>
    <col min="4389" max="4389" width="11.453125" style="5" bestFit="1" customWidth="1"/>
    <col min="4390" max="4609" width="8.7265625" style="5"/>
    <col min="4610" max="4610" width="27.1796875" style="5" bestFit="1" customWidth="1"/>
    <col min="4611" max="4611" width="8.7265625" style="5"/>
    <col min="4612" max="4612" width="19.1796875" style="5" bestFit="1" customWidth="1"/>
    <col min="4613" max="4616" width="8.7265625" style="5"/>
    <col min="4617" max="4617" width="16.26953125" style="5" customWidth="1"/>
    <col min="4618" max="4619" width="8.7265625" style="5"/>
    <col min="4620" max="4621" width="11" style="5" bestFit="1" customWidth="1"/>
    <col min="4622" max="4623" width="8.7265625" style="5"/>
    <col min="4624" max="4624" width="9.81640625" style="5" bestFit="1" customWidth="1"/>
    <col min="4625" max="4625" width="8.7265625" style="5"/>
    <col min="4626" max="4626" width="10.81640625" style="5" bestFit="1" customWidth="1"/>
    <col min="4627" max="4627" width="10.81640625" style="5" customWidth="1"/>
    <col min="4628" max="4628" width="9.81640625" style="5" bestFit="1" customWidth="1"/>
    <col min="4629" max="4633" width="8.7265625" style="5"/>
    <col min="4634" max="4634" width="9.54296875" style="5" bestFit="1" customWidth="1"/>
    <col min="4635" max="4643" width="8.7265625" style="5"/>
    <col min="4644" max="4644" width="11.54296875" style="5" customWidth="1"/>
    <col min="4645" max="4645" width="11.453125" style="5" bestFit="1" customWidth="1"/>
    <col min="4646" max="4865" width="8.7265625" style="5"/>
    <col min="4866" max="4866" width="27.1796875" style="5" bestFit="1" customWidth="1"/>
    <col min="4867" max="4867" width="8.7265625" style="5"/>
    <col min="4868" max="4868" width="19.1796875" style="5" bestFit="1" customWidth="1"/>
    <col min="4869" max="4872" width="8.7265625" style="5"/>
    <col min="4873" max="4873" width="16.26953125" style="5" customWidth="1"/>
    <col min="4874" max="4875" width="8.7265625" style="5"/>
    <col min="4876" max="4877" width="11" style="5" bestFit="1" customWidth="1"/>
    <col min="4878" max="4879" width="8.7265625" style="5"/>
    <col min="4880" max="4880" width="9.81640625" style="5" bestFit="1" customWidth="1"/>
    <col min="4881" max="4881" width="8.7265625" style="5"/>
    <col min="4882" max="4882" width="10.81640625" style="5" bestFit="1" customWidth="1"/>
    <col min="4883" max="4883" width="10.81640625" style="5" customWidth="1"/>
    <col min="4884" max="4884" width="9.81640625" style="5" bestFit="1" customWidth="1"/>
    <col min="4885" max="4889" width="8.7265625" style="5"/>
    <col min="4890" max="4890" width="9.54296875" style="5" bestFit="1" customWidth="1"/>
    <col min="4891" max="4899" width="8.7265625" style="5"/>
    <col min="4900" max="4900" width="11.54296875" style="5" customWidth="1"/>
    <col min="4901" max="4901" width="11.453125" style="5" bestFit="1" customWidth="1"/>
    <col min="4902" max="5121" width="8.7265625" style="5"/>
    <col min="5122" max="5122" width="27.1796875" style="5" bestFit="1" customWidth="1"/>
    <col min="5123" max="5123" width="8.7265625" style="5"/>
    <col min="5124" max="5124" width="19.1796875" style="5" bestFit="1" customWidth="1"/>
    <col min="5125" max="5128" width="8.7265625" style="5"/>
    <col min="5129" max="5129" width="16.26953125" style="5" customWidth="1"/>
    <col min="5130" max="5131" width="8.7265625" style="5"/>
    <col min="5132" max="5133" width="11" style="5" bestFit="1" customWidth="1"/>
    <col min="5134" max="5135" width="8.7265625" style="5"/>
    <col min="5136" max="5136" width="9.81640625" style="5" bestFit="1" customWidth="1"/>
    <col min="5137" max="5137" width="8.7265625" style="5"/>
    <col min="5138" max="5138" width="10.81640625" style="5" bestFit="1" customWidth="1"/>
    <col min="5139" max="5139" width="10.81640625" style="5" customWidth="1"/>
    <col min="5140" max="5140" width="9.81640625" style="5" bestFit="1" customWidth="1"/>
    <col min="5141" max="5145" width="8.7265625" style="5"/>
    <col min="5146" max="5146" width="9.54296875" style="5" bestFit="1" customWidth="1"/>
    <col min="5147" max="5155" width="8.7265625" style="5"/>
    <col min="5156" max="5156" width="11.54296875" style="5" customWidth="1"/>
    <col min="5157" max="5157" width="11.453125" style="5" bestFit="1" customWidth="1"/>
    <col min="5158" max="5377" width="8.7265625" style="5"/>
    <col min="5378" max="5378" width="27.1796875" style="5" bestFit="1" customWidth="1"/>
    <col min="5379" max="5379" width="8.7265625" style="5"/>
    <col min="5380" max="5380" width="19.1796875" style="5" bestFit="1" customWidth="1"/>
    <col min="5381" max="5384" width="8.7265625" style="5"/>
    <col min="5385" max="5385" width="16.26953125" style="5" customWidth="1"/>
    <col min="5386" max="5387" width="8.7265625" style="5"/>
    <col min="5388" max="5389" width="11" style="5" bestFit="1" customWidth="1"/>
    <col min="5390" max="5391" width="8.7265625" style="5"/>
    <col min="5392" max="5392" width="9.81640625" style="5" bestFit="1" customWidth="1"/>
    <col min="5393" max="5393" width="8.7265625" style="5"/>
    <col min="5394" max="5394" width="10.81640625" style="5" bestFit="1" customWidth="1"/>
    <col min="5395" max="5395" width="10.81640625" style="5" customWidth="1"/>
    <col min="5396" max="5396" width="9.81640625" style="5" bestFit="1" customWidth="1"/>
    <col min="5397" max="5401" width="8.7265625" style="5"/>
    <col min="5402" max="5402" width="9.54296875" style="5" bestFit="1" customWidth="1"/>
    <col min="5403" max="5411" width="8.7265625" style="5"/>
    <col min="5412" max="5412" width="11.54296875" style="5" customWidth="1"/>
    <col min="5413" max="5413" width="11.453125" style="5" bestFit="1" customWidth="1"/>
    <col min="5414" max="5633" width="8.7265625" style="5"/>
    <col min="5634" max="5634" width="27.1796875" style="5" bestFit="1" customWidth="1"/>
    <col min="5635" max="5635" width="8.7265625" style="5"/>
    <col min="5636" max="5636" width="19.1796875" style="5" bestFit="1" customWidth="1"/>
    <col min="5637" max="5640" width="8.7265625" style="5"/>
    <col min="5641" max="5641" width="16.26953125" style="5" customWidth="1"/>
    <col min="5642" max="5643" width="8.7265625" style="5"/>
    <col min="5644" max="5645" width="11" style="5" bestFit="1" customWidth="1"/>
    <col min="5646" max="5647" width="8.7265625" style="5"/>
    <col min="5648" max="5648" width="9.81640625" style="5" bestFit="1" customWidth="1"/>
    <col min="5649" max="5649" width="8.7265625" style="5"/>
    <col min="5650" max="5650" width="10.81640625" style="5" bestFit="1" customWidth="1"/>
    <col min="5651" max="5651" width="10.81640625" style="5" customWidth="1"/>
    <col min="5652" max="5652" width="9.81640625" style="5" bestFit="1" customWidth="1"/>
    <col min="5653" max="5657" width="8.7265625" style="5"/>
    <col min="5658" max="5658" width="9.54296875" style="5" bestFit="1" customWidth="1"/>
    <col min="5659" max="5667" width="8.7265625" style="5"/>
    <col min="5668" max="5668" width="11.54296875" style="5" customWidth="1"/>
    <col min="5669" max="5669" width="11.453125" style="5" bestFit="1" customWidth="1"/>
    <col min="5670" max="5889" width="8.7265625" style="5"/>
    <col min="5890" max="5890" width="27.1796875" style="5" bestFit="1" customWidth="1"/>
    <col min="5891" max="5891" width="8.7265625" style="5"/>
    <col min="5892" max="5892" width="19.1796875" style="5" bestFit="1" customWidth="1"/>
    <col min="5893" max="5896" width="8.7265625" style="5"/>
    <col min="5897" max="5897" width="16.26953125" style="5" customWidth="1"/>
    <col min="5898" max="5899" width="8.7265625" style="5"/>
    <col min="5900" max="5901" width="11" style="5" bestFit="1" customWidth="1"/>
    <col min="5902" max="5903" width="8.7265625" style="5"/>
    <col min="5904" max="5904" width="9.81640625" style="5" bestFit="1" customWidth="1"/>
    <col min="5905" max="5905" width="8.7265625" style="5"/>
    <col min="5906" max="5906" width="10.81640625" style="5" bestFit="1" customWidth="1"/>
    <col min="5907" max="5907" width="10.81640625" style="5" customWidth="1"/>
    <col min="5908" max="5908" width="9.81640625" style="5" bestFit="1" customWidth="1"/>
    <col min="5909" max="5913" width="8.7265625" style="5"/>
    <col min="5914" max="5914" width="9.54296875" style="5" bestFit="1" customWidth="1"/>
    <col min="5915" max="5923" width="8.7265625" style="5"/>
    <col min="5924" max="5924" width="11.54296875" style="5" customWidth="1"/>
    <col min="5925" max="5925" width="11.453125" style="5" bestFit="1" customWidth="1"/>
    <col min="5926" max="6145" width="8.7265625" style="5"/>
    <col min="6146" max="6146" width="27.1796875" style="5" bestFit="1" customWidth="1"/>
    <col min="6147" max="6147" width="8.7265625" style="5"/>
    <col min="6148" max="6148" width="19.1796875" style="5" bestFit="1" customWidth="1"/>
    <col min="6149" max="6152" width="8.7265625" style="5"/>
    <col min="6153" max="6153" width="16.26953125" style="5" customWidth="1"/>
    <col min="6154" max="6155" width="8.7265625" style="5"/>
    <col min="6156" max="6157" width="11" style="5" bestFit="1" customWidth="1"/>
    <col min="6158" max="6159" width="8.7265625" style="5"/>
    <col min="6160" max="6160" width="9.81640625" style="5" bestFit="1" customWidth="1"/>
    <col min="6161" max="6161" width="8.7265625" style="5"/>
    <col min="6162" max="6162" width="10.81640625" style="5" bestFit="1" customWidth="1"/>
    <col min="6163" max="6163" width="10.81640625" style="5" customWidth="1"/>
    <col min="6164" max="6164" width="9.81640625" style="5" bestFit="1" customWidth="1"/>
    <col min="6165" max="6169" width="8.7265625" style="5"/>
    <col min="6170" max="6170" width="9.54296875" style="5" bestFit="1" customWidth="1"/>
    <col min="6171" max="6179" width="8.7265625" style="5"/>
    <col min="6180" max="6180" width="11.54296875" style="5" customWidth="1"/>
    <col min="6181" max="6181" width="11.453125" style="5" bestFit="1" customWidth="1"/>
    <col min="6182" max="6401" width="8.7265625" style="5"/>
    <col min="6402" max="6402" width="27.1796875" style="5" bestFit="1" customWidth="1"/>
    <col min="6403" max="6403" width="8.7265625" style="5"/>
    <col min="6404" max="6404" width="19.1796875" style="5" bestFit="1" customWidth="1"/>
    <col min="6405" max="6408" width="8.7265625" style="5"/>
    <col min="6409" max="6409" width="16.26953125" style="5" customWidth="1"/>
    <col min="6410" max="6411" width="8.7265625" style="5"/>
    <col min="6412" max="6413" width="11" style="5" bestFit="1" customWidth="1"/>
    <col min="6414" max="6415" width="8.7265625" style="5"/>
    <col min="6416" max="6416" width="9.81640625" style="5" bestFit="1" customWidth="1"/>
    <col min="6417" max="6417" width="8.7265625" style="5"/>
    <col min="6418" max="6418" width="10.81640625" style="5" bestFit="1" customWidth="1"/>
    <col min="6419" max="6419" width="10.81640625" style="5" customWidth="1"/>
    <col min="6420" max="6420" width="9.81640625" style="5" bestFit="1" customWidth="1"/>
    <col min="6421" max="6425" width="8.7265625" style="5"/>
    <col min="6426" max="6426" width="9.54296875" style="5" bestFit="1" customWidth="1"/>
    <col min="6427" max="6435" width="8.7265625" style="5"/>
    <col min="6436" max="6436" width="11.54296875" style="5" customWidth="1"/>
    <col min="6437" max="6437" width="11.453125" style="5" bestFit="1" customWidth="1"/>
    <col min="6438" max="6657" width="8.7265625" style="5"/>
    <col min="6658" max="6658" width="27.1796875" style="5" bestFit="1" customWidth="1"/>
    <col min="6659" max="6659" width="8.7265625" style="5"/>
    <col min="6660" max="6660" width="19.1796875" style="5" bestFit="1" customWidth="1"/>
    <col min="6661" max="6664" width="8.7265625" style="5"/>
    <col min="6665" max="6665" width="16.26953125" style="5" customWidth="1"/>
    <col min="6666" max="6667" width="8.7265625" style="5"/>
    <col min="6668" max="6669" width="11" style="5" bestFit="1" customWidth="1"/>
    <col min="6670" max="6671" width="8.7265625" style="5"/>
    <col min="6672" max="6672" width="9.81640625" style="5" bestFit="1" customWidth="1"/>
    <col min="6673" max="6673" width="8.7265625" style="5"/>
    <col min="6674" max="6674" width="10.81640625" style="5" bestFit="1" customWidth="1"/>
    <col min="6675" max="6675" width="10.81640625" style="5" customWidth="1"/>
    <col min="6676" max="6676" width="9.81640625" style="5" bestFit="1" customWidth="1"/>
    <col min="6677" max="6681" width="8.7265625" style="5"/>
    <col min="6682" max="6682" width="9.54296875" style="5" bestFit="1" customWidth="1"/>
    <col min="6683" max="6691" width="8.7265625" style="5"/>
    <col min="6692" max="6692" width="11.54296875" style="5" customWidth="1"/>
    <col min="6693" max="6693" width="11.453125" style="5" bestFit="1" customWidth="1"/>
    <col min="6694" max="6913" width="8.7265625" style="5"/>
    <col min="6914" max="6914" width="27.1796875" style="5" bestFit="1" customWidth="1"/>
    <col min="6915" max="6915" width="8.7265625" style="5"/>
    <col min="6916" max="6916" width="19.1796875" style="5" bestFit="1" customWidth="1"/>
    <col min="6917" max="6920" width="8.7265625" style="5"/>
    <col min="6921" max="6921" width="16.26953125" style="5" customWidth="1"/>
    <col min="6922" max="6923" width="8.7265625" style="5"/>
    <col min="6924" max="6925" width="11" style="5" bestFit="1" customWidth="1"/>
    <col min="6926" max="6927" width="8.7265625" style="5"/>
    <col min="6928" max="6928" width="9.81640625" style="5" bestFit="1" customWidth="1"/>
    <col min="6929" max="6929" width="8.7265625" style="5"/>
    <col min="6930" max="6930" width="10.81640625" style="5" bestFit="1" customWidth="1"/>
    <col min="6931" max="6931" width="10.81640625" style="5" customWidth="1"/>
    <col min="6932" max="6932" width="9.81640625" style="5" bestFit="1" customWidth="1"/>
    <col min="6933" max="6937" width="8.7265625" style="5"/>
    <col min="6938" max="6938" width="9.54296875" style="5" bestFit="1" customWidth="1"/>
    <col min="6939" max="6947" width="8.7265625" style="5"/>
    <col min="6948" max="6948" width="11.54296875" style="5" customWidth="1"/>
    <col min="6949" max="6949" width="11.453125" style="5" bestFit="1" customWidth="1"/>
    <col min="6950" max="7169" width="8.7265625" style="5"/>
    <col min="7170" max="7170" width="27.1796875" style="5" bestFit="1" customWidth="1"/>
    <col min="7171" max="7171" width="8.7265625" style="5"/>
    <col min="7172" max="7172" width="19.1796875" style="5" bestFit="1" customWidth="1"/>
    <col min="7173" max="7176" width="8.7265625" style="5"/>
    <col min="7177" max="7177" width="16.26953125" style="5" customWidth="1"/>
    <col min="7178" max="7179" width="8.7265625" style="5"/>
    <col min="7180" max="7181" width="11" style="5" bestFit="1" customWidth="1"/>
    <col min="7182" max="7183" width="8.7265625" style="5"/>
    <col min="7184" max="7184" width="9.81640625" style="5" bestFit="1" customWidth="1"/>
    <col min="7185" max="7185" width="8.7265625" style="5"/>
    <col min="7186" max="7186" width="10.81640625" style="5" bestFit="1" customWidth="1"/>
    <col min="7187" max="7187" width="10.81640625" style="5" customWidth="1"/>
    <col min="7188" max="7188" width="9.81640625" style="5" bestFit="1" customWidth="1"/>
    <col min="7189" max="7193" width="8.7265625" style="5"/>
    <col min="7194" max="7194" width="9.54296875" style="5" bestFit="1" customWidth="1"/>
    <col min="7195" max="7203" width="8.7265625" style="5"/>
    <col min="7204" max="7204" width="11.54296875" style="5" customWidth="1"/>
    <col min="7205" max="7205" width="11.453125" style="5" bestFit="1" customWidth="1"/>
    <col min="7206" max="7425" width="8.7265625" style="5"/>
    <col min="7426" max="7426" width="27.1796875" style="5" bestFit="1" customWidth="1"/>
    <col min="7427" max="7427" width="8.7265625" style="5"/>
    <col min="7428" max="7428" width="19.1796875" style="5" bestFit="1" customWidth="1"/>
    <col min="7429" max="7432" width="8.7265625" style="5"/>
    <col min="7433" max="7433" width="16.26953125" style="5" customWidth="1"/>
    <col min="7434" max="7435" width="8.7265625" style="5"/>
    <col min="7436" max="7437" width="11" style="5" bestFit="1" customWidth="1"/>
    <col min="7438" max="7439" width="8.7265625" style="5"/>
    <col min="7440" max="7440" width="9.81640625" style="5" bestFit="1" customWidth="1"/>
    <col min="7441" max="7441" width="8.7265625" style="5"/>
    <col min="7442" max="7442" width="10.81640625" style="5" bestFit="1" customWidth="1"/>
    <col min="7443" max="7443" width="10.81640625" style="5" customWidth="1"/>
    <col min="7444" max="7444" width="9.81640625" style="5" bestFit="1" customWidth="1"/>
    <col min="7445" max="7449" width="8.7265625" style="5"/>
    <col min="7450" max="7450" width="9.54296875" style="5" bestFit="1" customWidth="1"/>
    <col min="7451" max="7459" width="8.7265625" style="5"/>
    <col min="7460" max="7460" width="11.54296875" style="5" customWidth="1"/>
    <col min="7461" max="7461" width="11.453125" style="5" bestFit="1" customWidth="1"/>
    <col min="7462" max="7681" width="8.7265625" style="5"/>
    <col min="7682" max="7682" width="27.1796875" style="5" bestFit="1" customWidth="1"/>
    <col min="7683" max="7683" width="8.7265625" style="5"/>
    <col min="7684" max="7684" width="19.1796875" style="5" bestFit="1" customWidth="1"/>
    <col min="7685" max="7688" width="8.7265625" style="5"/>
    <col min="7689" max="7689" width="16.26953125" style="5" customWidth="1"/>
    <col min="7690" max="7691" width="8.7265625" style="5"/>
    <col min="7692" max="7693" width="11" style="5" bestFit="1" customWidth="1"/>
    <col min="7694" max="7695" width="8.7265625" style="5"/>
    <col min="7696" max="7696" width="9.81640625" style="5" bestFit="1" customWidth="1"/>
    <col min="7697" max="7697" width="8.7265625" style="5"/>
    <col min="7698" max="7698" width="10.81640625" style="5" bestFit="1" customWidth="1"/>
    <col min="7699" max="7699" width="10.81640625" style="5" customWidth="1"/>
    <col min="7700" max="7700" width="9.81640625" style="5" bestFit="1" customWidth="1"/>
    <col min="7701" max="7705" width="8.7265625" style="5"/>
    <col min="7706" max="7706" width="9.54296875" style="5" bestFit="1" customWidth="1"/>
    <col min="7707" max="7715" width="8.7265625" style="5"/>
    <col min="7716" max="7716" width="11.54296875" style="5" customWidth="1"/>
    <col min="7717" max="7717" width="11.453125" style="5" bestFit="1" customWidth="1"/>
    <col min="7718" max="7937" width="8.7265625" style="5"/>
    <col min="7938" max="7938" width="27.1796875" style="5" bestFit="1" customWidth="1"/>
    <col min="7939" max="7939" width="8.7265625" style="5"/>
    <col min="7940" max="7940" width="19.1796875" style="5" bestFit="1" customWidth="1"/>
    <col min="7941" max="7944" width="8.7265625" style="5"/>
    <col min="7945" max="7945" width="16.26953125" style="5" customWidth="1"/>
    <col min="7946" max="7947" width="8.7265625" style="5"/>
    <col min="7948" max="7949" width="11" style="5" bestFit="1" customWidth="1"/>
    <col min="7950" max="7951" width="8.7265625" style="5"/>
    <col min="7952" max="7952" width="9.81640625" style="5" bestFit="1" customWidth="1"/>
    <col min="7953" max="7953" width="8.7265625" style="5"/>
    <col min="7954" max="7954" width="10.81640625" style="5" bestFit="1" customWidth="1"/>
    <col min="7955" max="7955" width="10.81640625" style="5" customWidth="1"/>
    <col min="7956" max="7956" width="9.81640625" style="5" bestFit="1" customWidth="1"/>
    <col min="7957" max="7961" width="8.7265625" style="5"/>
    <col min="7962" max="7962" width="9.54296875" style="5" bestFit="1" customWidth="1"/>
    <col min="7963" max="7971" width="8.7265625" style="5"/>
    <col min="7972" max="7972" width="11.54296875" style="5" customWidth="1"/>
    <col min="7973" max="7973" width="11.453125" style="5" bestFit="1" customWidth="1"/>
    <col min="7974" max="8193" width="8.7265625" style="5"/>
    <col min="8194" max="8194" width="27.1796875" style="5" bestFit="1" customWidth="1"/>
    <col min="8195" max="8195" width="8.7265625" style="5"/>
    <col min="8196" max="8196" width="19.1796875" style="5" bestFit="1" customWidth="1"/>
    <col min="8197" max="8200" width="8.7265625" style="5"/>
    <col min="8201" max="8201" width="16.26953125" style="5" customWidth="1"/>
    <col min="8202" max="8203" width="8.7265625" style="5"/>
    <col min="8204" max="8205" width="11" style="5" bestFit="1" customWidth="1"/>
    <col min="8206" max="8207" width="8.7265625" style="5"/>
    <col min="8208" max="8208" width="9.81640625" style="5" bestFit="1" customWidth="1"/>
    <col min="8209" max="8209" width="8.7265625" style="5"/>
    <col min="8210" max="8210" width="10.81640625" style="5" bestFit="1" customWidth="1"/>
    <col min="8211" max="8211" width="10.81640625" style="5" customWidth="1"/>
    <col min="8212" max="8212" width="9.81640625" style="5" bestFit="1" customWidth="1"/>
    <col min="8213" max="8217" width="8.7265625" style="5"/>
    <col min="8218" max="8218" width="9.54296875" style="5" bestFit="1" customWidth="1"/>
    <col min="8219" max="8227" width="8.7265625" style="5"/>
    <col min="8228" max="8228" width="11.54296875" style="5" customWidth="1"/>
    <col min="8229" max="8229" width="11.453125" style="5" bestFit="1" customWidth="1"/>
    <col min="8230" max="8449" width="8.7265625" style="5"/>
    <col min="8450" max="8450" width="27.1796875" style="5" bestFit="1" customWidth="1"/>
    <col min="8451" max="8451" width="8.7265625" style="5"/>
    <col min="8452" max="8452" width="19.1796875" style="5" bestFit="1" customWidth="1"/>
    <col min="8453" max="8456" width="8.7265625" style="5"/>
    <col min="8457" max="8457" width="16.26953125" style="5" customWidth="1"/>
    <col min="8458" max="8459" width="8.7265625" style="5"/>
    <col min="8460" max="8461" width="11" style="5" bestFit="1" customWidth="1"/>
    <col min="8462" max="8463" width="8.7265625" style="5"/>
    <col min="8464" max="8464" width="9.81640625" style="5" bestFit="1" customWidth="1"/>
    <col min="8465" max="8465" width="8.7265625" style="5"/>
    <col min="8466" max="8466" width="10.81640625" style="5" bestFit="1" customWidth="1"/>
    <col min="8467" max="8467" width="10.81640625" style="5" customWidth="1"/>
    <col min="8468" max="8468" width="9.81640625" style="5" bestFit="1" customWidth="1"/>
    <col min="8469" max="8473" width="8.7265625" style="5"/>
    <col min="8474" max="8474" width="9.54296875" style="5" bestFit="1" customWidth="1"/>
    <col min="8475" max="8483" width="8.7265625" style="5"/>
    <col min="8484" max="8484" width="11.54296875" style="5" customWidth="1"/>
    <col min="8485" max="8485" width="11.453125" style="5" bestFit="1" customWidth="1"/>
    <col min="8486" max="8705" width="8.7265625" style="5"/>
    <col min="8706" max="8706" width="27.1796875" style="5" bestFit="1" customWidth="1"/>
    <col min="8707" max="8707" width="8.7265625" style="5"/>
    <col min="8708" max="8708" width="19.1796875" style="5" bestFit="1" customWidth="1"/>
    <col min="8709" max="8712" width="8.7265625" style="5"/>
    <col min="8713" max="8713" width="16.26953125" style="5" customWidth="1"/>
    <col min="8714" max="8715" width="8.7265625" style="5"/>
    <col min="8716" max="8717" width="11" style="5" bestFit="1" customWidth="1"/>
    <col min="8718" max="8719" width="8.7265625" style="5"/>
    <col min="8720" max="8720" width="9.81640625" style="5" bestFit="1" customWidth="1"/>
    <col min="8721" max="8721" width="8.7265625" style="5"/>
    <col min="8722" max="8722" width="10.81640625" style="5" bestFit="1" customWidth="1"/>
    <col min="8723" max="8723" width="10.81640625" style="5" customWidth="1"/>
    <col min="8724" max="8724" width="9.81640625" style="5" bestFit="1" customWidth="1"/>
    <col min="8725" max="8729" width="8.7265625" style="5"/>
    <col min="8730" max="8730" width="9.54296875" style="5" bestFit="1" customWidth="1"/>
    <col min="8731" max="8739" width="8.7265625" style="5"/>
    <col min="8740" max="8740" width="11.54296875" style="5" customWidth="1"/>
    <col min="8741" max="8741" width="11.453125" style="5" bestFit="1" customWidth="1"/>
    <col min="8742" max="8961" width="8.7265625" style="5"/>
    <col min="8962" max="8962" width="27.1796875" style="5" bestFit="1" customWidth="1"/>
    <col min="8963" max="8963" width="8.7265625" style="5"/>
    <col min="8964" max="8964" width="19.1796875" style="5" bestFit="1" customWidth="1"/>
    <col min="8965" max="8968" width="8.7265625" style="5"/>
    <col min="8969" max="8969" width="16.26953125" style="5" customWidth="1"/>
    <col min="8970" max="8971" width="8.7265625" style="5"/>
    <col min="8972" max="8973" width="11" style="5" bestFit="1" customWidth="1"/>
    <col min="8974" max="8975" width="8.7265625" style="5"/>
    <col min="8976" max="8976" width="9.81640625" style="5" bestFit="1" customWidth="1"/>
    <col min="8977" max="8977" width="8.7265625" style="5"/>
    <col min="8978" max="8978" width="10.81640625" style="5" bestFit="1" customWidth="1"/>
    <col min="8979" max="8979" width="10.81640625" style="5" customWidth="1"/>
    <col min="8980" max="8980" width="9.81640625" style="5" bestFit="1" customWidth="1"/>
    <col min="8981" max="8985" width="8.7265625" style="5"/>
    <col min="8986" max="8986" width="9.54296875" style="5" bestFit="1" customWidth="1"/>
    <col min="8987" max="8995" width="8.7265625" style="5"/>
    <col min="8996" max="8996" width="11.54296875" style="5" customWidth="1"/>
    <col min="8997" max="8997" width="11.453125" style="5" bestFit="1" customWidth="1"/>
    <col min="8998" max="9217" width="8.7265625" style="5"/>
    <col min="9218" max="9218" width="27.1796875" style="5" bestFit="1" customWidth="1"/>
    <col min="9219" max="9219" width="8.7265625" style="5"/>
    <col min="9220" max="9220" width="19.1796875" style="5" bestFit="1" customWidth="1"/>
    <col min="9221" max="9224" width="8.7265625" style="5"/>
    <col min="9225" max="9225" width="16.26953125" style="5" customWidth="1"/>
    <col min="9226" max="9227" width="8.7265625" style="5"/>
    <col min="9228" max="9229" width="11" style="5" bestFit="1" customWidth="1"/>
    <col min="9230" max="9231" width="8.7265625" style="5"/>
    <col min="9232" max="9232" width="9.81640625" style="5" bestFit="1" customWidth="1"/>
    <col min="9233" max="9233" width="8.7265625" style="5"/>
    <col min="9234" max="9234" width="10.81640625" style="5" bestFit="1" customWidth="1"/>
    <col min="9235" max="9235" width="10.81640625" style="5" customWidth="1"/>
    <col min="9236" max="9236" width="9.81640625" style="5" bestFit="1" customWidth="1"/>
    <col min="9237" max="9241" width="8.7265625" style="5"/>
    <col min="9242" max="9242" width="9.54296875" style="5" bestFit="1" customWidth="1"/>
    <col min="9243" max="9251" width="8.7265625" style="5"/>
    <col min="9252" max="9252" width="11.54296875" style="5" customWidth="1"/>
    <col min="9253" max="9253" width="11.453125" style="5" bestFit="1" customWidth="1"/>
    <col min="9254" max="9473" width="8.7265625" style="5"/>
    <col min="9474" max="9474" width="27.1796875" style="5" bestFit="1" customWidth="1"/>
    <col min="9475" max="9475" width="8.7265625" style="5"/>
    <col min="9476" max="9476" width="19.1796875" style="5" bestFit="1" customWidth="1"/>
    <col min="9477" max="9480" width="8.7265625" style="5"/>
    <col min="9481" max="9481" width="16.26953125" style="5" customWidth="1"/>
    <col min="9482" max="9483" width="8.7265625" style="5"/>
    <col min="9484" max="9485" width="11" style="5" bestFit="1" customWidth="1"/>
    <col min="9486" max="9487" width="8.7265625" style="5"/>
    <col min="9488" max="9488" width="9.81640625" style="5" bestFit="1" customWidth="1"/>
    <col min="9489" max="9489" width="8.7265625" style="5"/>
    <col min="9490" max="9490" width="10.81640625" style="5" bestFit="1" customWidth="1"/>
    <col min="9491" max="9491" width="10.81640625" style="5" customWidth="1"/>
    <col min="9492" max="9492" width="9.81640625" style="5" bestFit="1" customWidth="1"/>
    <col min="9493" max="9497" width="8.7265625" style="5"/>
    <col min="9498" max="9498" width="9.54296875" style="5" bestFit="1" customWidth="1"/>
    <col min="9499" max="9507" width="8.7265625" style="5"/>
    <col min="9508" max="9508" width="11.54296875" style="5" customWidth="1"/>
    <col min="9509" max="9509" width="11.453125" style="5" bestFit="1" customWidth="1"/>
    <col min="9510" max="9729" width="8.7265625" style="5"/>
    <col min="9730" max="9730" width="27.1796875" style="5" bestFit="1" customWidth="1"/>
    <col min="9731" max="9731" width="8.7265625" style="5"/>
    <col min="9732" max="9732" width="19.1796875" style="5" bestFit="1" customWidth="1"/>
    <col min="9733" max="9736" width="8.7265625" style="5"/>
    <col min="9737" max="9737" width="16.26953125" style="5" customWidth="1"/>
    <col min="9738" max="9739" width="8.7265625" style="5"/>
    <col min="9740" max="9741" width="11" style="5" bestFit="1" customWidth="1"/>
    <col min="9742" max="9743" width="8.7265625" style="5"/>
    <col min="9744" max="9744" width="9.81640625" style="5" bestFit="1" customWidth="1"/>
    <col min="9745" max="9745" width="8.7265625" style="5"/>
    <col min="9746" max="9746" width="10.81640625" style="5" bestFit="1" customWidth="1"/>
    <col min="9747" max="9747" width="10.81640625" style="5" customWidth="1"/>
    <col min="9748" max="9748" width="9.81640625" style="5" bestFit="1" customWidth="1"/>
    <col min="9749" max="9753" width="8.7265625" style="5"/>
    <col min="9754" max="9754" width="9.54296875" style="5" bestFit="1" customWidth="1"/>
    <col min="9755" max="9763" width="8.7265625" style="5"/>
    <col min="9764" max="9764" width="11.54296875" style="5" customWidth="1"/>
    <col min="9765" max="9765" width="11.453125" style="5" bestFit="1" customWidth="1"/>
    <col min="9766" max="9985" width="8.7265625" style="5"/>
    <col min="9986" max="9986" width="27.1796875" style="5" bestFit="1" customWidth="1"/>
    <col min="9987" max="9987" width="8.7265625" style="5"/>
    <col min="9988" max="9988" width="19.1796875" style="5" bestFit="1" customWidth="1"/>
    <col min="9989" max="9992" width="8.7265625" style="5"/>
    <col min="9993" max="9993" width="16.26953125" style="5" customWidth="1"/>
    <col min="9994" max="9995" width="8.7265625" style="5"/>
    <col min="9996" max="9997" width="11" style="5" bestFit="1" customWidth="1"/>
    <col min="9998" max="9999" width="8.7265625" style="5"/>
    <col min="10000" max="10000" width="9.81640625" style="5" bestFit="1" customWidth="1"/>
    <col min="10001" max="10001" width="8.7265625" style="5"/>
    <col min="10002" max="10002" width="10.81640625" style="5" bestFit="1" customWidth="1"/>
    <col min="10003" max="10003" width="10.81640625" style="5" customWidth="1"/>
    <col min="10004" max="10004" width="9.81640625" style="5" bestFit="1" customWidth="1"/>
    <col min="10005" max="10009" width="8.7265625" style="5"/>
    <col min="10010" max="10010" width="9.54296875" style="5" bestFit="1" customWidth="1"/>
    <col min="10011" max="10019" width="8.7265625" style="5"/>
    <col min="10020" max="10020" width="11.54296875" style="5" customWidth="1"/>
    <col min="10021" max="10021" width="11.453125" style="5" bestFit="1" customWidth="1"/>
    <col min="10022" max="10241" width="8.7265625" style="5"/>
    <col min="10242" max="10242" width="27.1796875" style="5" bestFit="1" customWidth="1"/>
    <col min="10243" max="10243" width="8.7265625" style="5"/>
    <col min="10244" max="10244" width="19.1796875" style="5" bestFit="1" customWidth="1"/>
    <col min="10245" max="10248" width="8.7265625" style="5"/>
    <col min="10249" max="10249" width="16.26953125" style="5" customWidth="1"/>
    <col min="10250" max="10251" width="8.7265625" style="5"/>
    <col min="10252" max="10253" width="11" style="5" bestFit="1" customWidth="1"/>
    <col min="10254" max="10255" width="8.7265625" style="5"/>
    <col min="10256" max="10256" width="9.81640625" style="5" bestFit="1" customWidth="1"/>
    <col min="10257" max="10257" width="8.7265625" style="5"/>
    <col min="10258" max="10258" width="10.81640625" style="5" bestFit="1" customWidth="1"/>
    <col min="10259" max="10259" width="10.81640625" style="5" customWidth="1"/>
    <col min="10260" max="10260" width="9.81640625" style="5" bestFit="1" customWidth="1"/>
    <col min="10261" max="10265" width="8.7265625" style="5"/>
    <col min="10266" max="10266" width="9.54296875" style="5" bestFit="1" customWidth="1"/>
    <col min="10267" max="10275" width="8.7265625" style="5"/>
    <col min="10276" max="10276" width="11.54296875" style="5" customWidth="1"/>
    <col min="10277" max="10277" width="11.453125" style="5" bestFit="1" customWidth="1"/>
    <col min="10278" max="10497" width="8.7265625" style="5"/>
    <col min="10498" max="10498" width="27.1796875" style="5" bestFit="1" customWidth="1"/>
    <col min="10499" max="10499" width="8.7265625" style="5"/>
    <col min="10500" max="10500" width="19.1796875" style="5" bestFit="1" customWidth="1"/>
    <col min="10501" max="10504" width="8.7265625" style="5"/>
    <col min="10505" max="10505" width="16.26953125" style="5" customWidth="1"/>
    <col min="10506" max="10507" width="8.7265625" style="5"/>
    <col min="10508" max="10509" width="11" style="5" bestFit="1" customWidth="1"/>
    <col min="10510" max="10511" width="8.7265625" style="5"/>
    <col min="10512" max="10512" width="9.81640625" style="5" bestFit="1" customWidth="1"/>
    <col min="10513" max="10513" width="8.7265625" style="5"/>
    <col min="10514" max="10514" width="10.81640625" style="5" bestFit="1" customWidth="1"/>
    <col min="10515" max="10515" width="10.81640625" style="5" customWidth="1"/>
    <col min="10516" max="10516" width="9.81640625" style="5" bestFit="1" customWidth="1"/>
    <col min="10517" max="10521" width="8.7265625" style="5"/>
    <col min="10522" max="10522" width="9.54296875" style="5" bestFit="1" customWidth="1"/>
    <col min="10523" max="10531" width="8.7265625" style="5"/>
    <col min="10532" max="10532" width="11.54296875" style="5" customWidth="1"/>
    <col min="10533" max="10533" width="11.453125" style="5" bestFit="1" customWidth="1"/>
    <col min="10534" max="10753" width="8.7265625" style="5"/>
    <col min="10754" max="10754" width="27.1796875" style="5" bestFit="1" customWidth="1"/>
    <col min="10755" max="10755" width="8.7265625" style="5"/>
    <col min="10756" max="10756" width="19.1796875" style="5" bestFit="1" customWidth="1"/>
    <col min="10757" max="10760" width="8.7265625" style="5"/>
    <col min="10761" max="10761" width="16.26953125" style="5" customWidth="1"/>
    <col min="10762" max="10763" width="8.7265625" style="5"/>
    <col min="10764" max="10765" width="11" style="5" bestFit="1" customWidth="1"/>
    <col min="10766" max="10767" width="8.7265625" style="5"/>
    <col min="10768" max="10768" width="9.81640625" style="5" bestFit="1" customWidth="1"/>
    <col min="10769" max="10769" width="8.7265625" style="5"/>
    <col min="10770" max="10770" width="10.81640625" style="5" bestFit="1" customWidth="1"/>
    <col min="10771" max="10771" width="10.81640625" style="5" customWidth="1"/>
    <col min="10772" max="10772" width="9.81640625" style="5" bestFit="1" customWidth="1"/>
    <col min="10773" max="10777" width="8.7265625" style="5"/>
    <col min="10778" max="10778" width="9.54296875" style="5" bestFit="1" customWidth="1"/>
    <col min="10779" max="10787" width="8.7265625" style="5"/>
    <col min="10788" max="10788" width="11.54296875" style="5" customWidth="1"/>
    <col min="10789" max="10789" width="11.453125" style="5" bestFit="1" customWidth="1"/>
    <col min="10790" max="11009" width="8.7265625" style="5"/>
    <col min="11010" max="11010" width="27.1796875" style="5" bestFit="1" customWidth="1"/>
    <col min="11011" max="11011" width="8.7265625" style="5"/>
    <col min="11012" max="11012" width="19.1796875" style="5" bestFit="1" customWidth="1"/>
    <col min="11013" max="11016" width="8.7265625" style="5"/>
    <col min="11017" max="11017" width="16.26953125" style="5" customWidth="1"/>
    <col min="11018" max="11019" width="8.7265625" style="5"/>
    <col min="11020" max="11021" width="11" style="5" bestFit="1" customWidth="1"/>
    <col min="11022" max="11023" width="8.7265625" style="5"/>
    <col min="11024" max="11024" width="9.81640625" style="5" bestFit="1" customWidth="1"/>
    <col min="11025" max="11025" width="8.7265625" style="5"/>
    <col min="11026" max="11026" width="10.81640625" style="5" bestFit="1" customWidth="1"/>
    <col min="11027" max="11027" width="10.81640625" style="5" customWidth="1"/>
    <col min="11028" max="11028" width="9.81640625" style="5" bestFit="1" customWidth="1"/>
    <col min="11029" max="11033" width="8.7265625" style="5"/>
    <col min="11034" max="11034" width="9.54296875" style="5" bestFit="1" customWidth="1"/>
    <col min="11035" max="11043" width="8.7265625" style="5"/>
    <col min="11044" max="11044" width="11.54296875" style="5" customWidth="1"/>
    <col min="11045" max="11045" width="11.453125" style="5" bestFit="1" customWidth="1"/>
    <col min="11046" max="11265" width="8.7265625" style="5"/>
    <col min="11266" max="11266" width="27.1796875" style="5" bestFit="1" customWidth="1"/>
    <col min="11267" max="11267" width="8.7265625" style="5"/>
    <col min="11268" max="11268" width="19.1796875" style="5" bestFit="1" customWidth="1"/>
    <col min="11269" max="11272" width="8.7265625" style="5"/>
    <col min="11273" max="11273" width="16.26953125" style="5" customWidth="1"/>
    <col min="11274" max="11275" width="8.7265625" style="5"/>
    <col min="11276" max="11277" width="11" style="5" bestFit="1" customWidth="1"/>
    <col min="11278" max="11279" width="8.7265625" style="5"/>
    <col min="11280" max="11280" width="9.81640625" style="5" bestFit="1" customWidth="1"/>
    <col min="11281" max="11281" width="8.7265625" style="5"/>
    <col min="11282" max="11282" width="10.81640625" style="5" bestFit="1" customWidth="1"/>
    <col min="11283" max="11283" width="10.81640625" style="5" customWidth="1"/>
    <col min="11284" max="11284" width="9.81640625" style="5" bestFit="1" customWidth="1"/>
    <col min="11285" max="11289" width="8.7265625" style="5"/>
    <col min="11290" max="11290" width="9.54296875" style="5" bestFit="1" customWidth="1"/>
    <col min="11291" max="11299" width="8.7265625" style="5"/>
    <col min="11300" max="11300" width="11.54296875" style="5" customWidth="1"/>
    <col min="11301" max="11301" width="11.453125" style="5" bestFit="1" customWidth="1"/>
    <col min="11302" max="11521" width="8.7265625" style="5"/>
    <col min="11522" max="11522" width="27.1796875" style="5" bestFit="1" customWidth="1"/>
    <col min="11523" max="11523" width="8.7265625" style="5"/>
    <col min="11524" max="11524" width="19.1796875" style="5" bestFit="1" customWidth="1"/>
    <col min="11525" max="11528" width="8.7265625" style="5"/>
    <col min="11529" max="11529" width="16.26953125" style="5" customWidth="1"/>
    <col min="11530" max="11531" width="8.7265625" style="5"/>
    <col min="11532" max="11533" width="11" style="5" bestFit="1" customWidth="1"/>
    <col min="11534" max="11535" width="8.7265625" style="5"/>
    <col min="11536" max="11536" width="9.81640625" style="5" bestFit="1" customWidth="1"/>
    <col min="11537" max="11537" width="8.7265625" style="5"/>
    <col min="11538" max="11538" width="10.81640625" style="5" bestFit="1" customWidth="1"/>
    <col min="11539" max="11539" width="10.81640625" style="5" customWidth="1"/>
    <col min="11540" max="11540" width="9.81640625" style="5" bestFit="1" customWidth="1"/>
    <col min="11541" max="11545" width="8.7265625" style="5"/>
    <col min="11546" max="11546" width="9.54296875" style="5" bestFit="1" customWidth="1"/>
    <col min="11547" max="11555" width="8.7265625" style="5"/>
    <col min="11556" max="11556" width="11.54296875" style="5" customWidth="1"/>
    <col min="11557" max="11557" width="11.453125" style="5" bestFit="1" customWidth="1"/>
    <col min="11558" max="11777" width="8.7265625" style="5"/>
    <col min="11778" max="11778" width="27.1796875" style="5" bestFit="1" customWidth="1"/>
    <col min="11779" max="11779" width="8.7265625" style="5"/>
    <col min="11780" max="11780" width="19.1796875" style="5" bestFit="1" customWidth="1"/>
    <col min="11781" max="11784" width="8.7265625" style="5"/>
    <col min="11785" max="11785" width="16.26953125" style="5" customWidth="1"/>
    <col min="11786" max="11787" width="8.7265625" style="5"/>
    <col min="11788" max="11789" width="11" style="5" bestFit="1" customWidth="1"/>
    <col min="11790" max="11791" width="8.7265625" style="5"/>
    <col min="11792" max="11792" width="9.81640625" style="5" bestFit="1" customWidth="1"/>
    <col min="11793" max="11793" width="8.7265625" style="5"/>
    <col min="11794" max="11794" width="10.81640625" style="5" bestFit="1" customWidth="1"/>
    <col min="11795" max="11795" width="10.81640625" style="5" customWidth="1"/>
    <col min="11796" max="11796" width="9.81640625" style="5" bestFit="1" customWidth="1"/>
    <col min="11797" max="11801" width="8.7265625" style="5"/>
    <col min="11802" max="11802" width="9.54296875" style="5" bestFit="1" customWidth="1"/>
    <col min="11803" max="11811" width="8.7265625" style="5"/>
    <col min="11812" max="11812" width="11.54296875" style="5" customWidth="1"/>
    <col min="11813" max="11813" width="11.453125" style="5" bestFit="1" customWidth="1"/>
    <col min="11814" max="12033" width="8.7265625" style="5"/>
    <col min="12034" max="12034" width="27.1796875" style="5" bestFit="1" customWidth="1"/>
    <col min="12035" max="12035" width="8.7265625" style="5"/>
    <col min="12036" max="12036" width="19.1796875" style="5" bestFit="1" customWidth="1"/>
    <col min="12037" max="12040" width="8.7265625" style="5"/>
    <col min="12041" max="12041" width="16.26953125" style="5" customWidth="1"/>
    <col min="12042" max="12043" width="8.7265625" style="5"/>
    <col min="12044" max="12045" width="11" style="5" bestFit="1" customWidth="1"/>
    <col min="12046" max="12047" width="8.7265625" style="5"/>
    <col min="12048" max="12048" width="9.81640625" style="5" bestFit="1" customWidth="1"/>
    <col min="12049" max="12049" width="8.7265625" style="5"/>
    <col min="12050" max="12050" width="10.81640625" style="5" bestFit="1" customWidth="1"/>
    <col min="12051" max="12051" width="10.81640625" style="5" customWidth="1"/>
    <col min="12052" max="12052" width="9.81640625" style="5" bestFit="1" customWidth="1"/>
    <col min="12053" max="12057" width="8.7265625" style="5"/>
    <col min="12058" max="12058" width="9.54296875" style="5" bestFit="1" customWidth="1"/>
    <col min="12059" max="12067" width="8.7265625" style="5"/>
    <col min="12068" max="12068" width="11.54296875" style="5" customWidth="1"/>
    <col min="12069" max="12069" width="11.453125" style="5" bestFit="1" customWidth="1"/>
    <col min="12070" max="12289" width="8.7265625" style="5"/>
    <col min="12290" max="12290" width="27.1796875" style="5" bestFit="1" customWidth="1"/>
    <col min="12291" max="12291" width="8.7265625" style="5"/>
    <col min="12292" max="12292" width="19.1796875" style="5" bestFit="1" customWidth="1"/>
    <col min="12293" max="12296" width="8.7265625" style="5"/>
    <col min="12297" max="12297" width="16.26953125" style="5" customWidth="1"/>
    <col min="12298" max="12299" width="8.7265625" style="5"/>
    <col min="12300" max="12301" width="11" style="5" bestFit="1" customWidth="1"/>
    <col min="12302" max="12303" width="8.7265625" style="5"/>
    <col min="12304" max="12304" width="9.81640625" style="5" bestFit="1" customWidth="1"/>
    <col min="12305" max="12305" width="8.7265625" style="5"/>
    <col min="12306" max="12306" width="10.81640625" style="5" bestFit="1" customWidth="1"/>
    <col min="12307" max="12307" width="10.81640625" style="5" customWidth="1"/>
    <col min="12308" max="12308" width="9.81640625" style="5" bestFit="1" customWidth="1"/>
    <col min="12309" max="12313" width="8.7265625" style="5"/>
    <col min="12314" max="12314" width="9.54296875" style="5" bestFit="1" customWidth="1"/>
    <col min="12315" max="12323" width="8.7265625" style="5"/>
    <col min="12324" max="12324" width="11.54296875" style="5" customWidth="1"/>
    <col min="12325" max="12325" width="11.453125" style="5" bestFit="1" customWidth="1"/>
    <col min="12326" max="12545" width="8.7265625" style="5"/>
    <col min="12546" max="12546" width="27.1796875" style="5" bestFit="1" customWidth="1"/>
    <col min="12547" max="12547" width="8.7265625" style="5"/>
    <col min="12548" max="12548" width="19.1796875" style="5" bestFit="1" customWidth="1"/>
    <col min="12549" max="12552" width="8.7265625" style="5"/>
    <col min="12553" max="12553" width="16.26953125" style="5" customWidth="1"/>
    <col min="12554" max="12555" width="8.7265625" style="5"/>
    <col min="12556" max="12557" width="11" style="5" bestFit="1" customWidth="1"/>
    <col min="12558" max="12559" width="8.7265625" style="5"/>
    <col min="12560" max="12560" width="9.81640625" style="5" bestFit="1" customWidth="1"/>
    <col min="12561" max="12561" width="8.7265625" style="5"/>
    <col min="12562" max="12562" width="10.81640625" style="5" bestFit="1" customWidth="1"/>
    <col min="12563" max="12563" width="10.81640625" style="5" customWidth="1"/>
    <col min="12564" max="12564" width="9.81640625" style="5" bestFit="1" customWidth="1"/>
    <col min="12565" max="12569" width="8.7265625" style="5"/>
    <col min="12570" max="12570" width="9.54296875" style="5" bestFit="1" customWidth="1"/>
    <col min="12571" max="12579" width="8.7265625" style="5"/>
    <col min="12580" max="12580" width="11.54296875" style="5" customWidth="1"/>
    <col min="12581" max="12581" width="11.453125" style="5" bestFit="1" customWidth="1"/>
    <col min="12582" max="12801" width="8.7265625" style="5"/>
    <col min="12802" max="12802" width="27.1796875" style="5" bestFit="1" customWidth="1"/>
    <col min="12803" max="12803" width="8.7265625" style="5"/>
    <col min="12804" max="12804" width="19.1796875" style="5" bestFit="1" customWidth="1"/>
    <col min="12805" max="12808" width="8.7265625" style="5"/>
    <col min="12809" max="12809" width="16.26953125" style="5" customWidth="1"/>
    <col min="12810" max="12811" width="8.7265625" style="5"/>
    <col min="12812" max="12813" width="11" style="5" bestFit="1" customWidth="1"/>
    <col min="12814" max="12815" width="8.7265625" style="5"/>
    <col min="12816" max="12816" width="9.81640625" style="5" bestFit="1" customWidth="1"/>
    <col min="12817" max="12817" width="8.7265625" style="5"/>
    <col min="12818" max="12818" width="10.81640625" style="5" bestFit="1" customWidth="1"/>
    <col min="12819" max="12819" width="10.81640625" style="5" customWidth="1"/>
    <col min="12820" max="12820" width="9.81640625" style="5" bestFit="1" customWidth="1"/>
    <col min="12821" max="12825" width="8.7265625" style="5"/>
    <col min="12826" max="12826" width="9.54296875" style="5" bestFit="1" customWidth="1"/>
    <col min="12827" max="12835" width="8.7265625" style="5"/>
    <col min="12836" max="12836" width="11.54296875" style="5" customWidth="1"/>
    <col min="12837" max="12837" width="11.453125" style="5" bestFit="1" customWidth="1"/>
    <col min="12838" max="13057" width="8.7265625" style="5"/>
    <col min="13058" max="13058" width="27.1796875" style="5" bestFit="1" customWidth="1"/>
    <col min="13059" max="13059" width="8.7265625" style="5"/>
    <col min="13060" max="13060" width="19.1796875" style="5" bestFit="1" customWidth="1"/>
    <col min="13061" max="13064" width="8.7265625" style="5"/>
    <col min="13065" max="13065" width="16.26953125" style="5" customWidth="1"/>
    <col min="13066" max="13067" width="8.7265625" style="5"/>
    <col min="13068" max="13069" width="11" style="5" bestFit="1" customWidth="1"/>
    <col min="13070" max="13071" width="8.7265625" style="5"/>
    <col min="13072" max="13072" width="9.81640625" style="5" bestFit="1" customWidth="1"/>
    <col min="13073" max="13073" width="8.7265625" style="5"/>
    <col min="13074" max="13074" width="10.81640625" style="5" bestFit="1" customWidth="1"/>
    <col min="13075" max="13075" width="10.81640625" style="5" customWidth="1"/>
    <col min="13076" max="13076" width="9.81640625" style="5" bestFit="1" customWidth="1"/>
    <col min="13077" max="13081" width="8.7265625" style="5"/>
    <col min="13082" max="13082" width="9.54296875" style="5" bestFit="1" customWidth="1"/>
    <col min="13083" max="13091" width="8.7265625" style="5"/>
    <col min="13092" max="13092" width="11.54296875" style="5" customWidth="1"/>
    <col min="13093" max="13093" width="11.453125" style="5" bestFit="1" customWidth="1"/>
    <col min="13094" max="13313" width="8.7265625" style="5"/>
    <col min="13314" max="13314" width="27.1796875" style="5" bestFit="1" customWidth="1"/>
    <col min="13315" max="13315" width="8.7265625" style="5"/>
    <col min="13316" max="13316" width="19.1796875" style="5" bestFit="1" customWidth="1"/>
    <col min="13317" max="13320" width="8.7265625" style="5"/>
    <col min="13321" max="13321" width="16.26953125" style="5" customWidth="1"/>
    <col min="13322" max="13323" width="8.7265625" style="5"/>
    <col min="13324" max="13325" width="11" style="5" bestFit="1" customWidth="1"/>
    <col min="13326" max="13327" width="8.7265625" style="5"/>
    <col min="13328" max="13328" width="9.81640625" style="5" bestFit="1" customWidth="1"/>
    <col min="13329" max="13329" width="8.7265625" style="5"/>
    <col min="13330" max="13330" width="10.81640625" style="5" bestFit="1" customWidth="1"/>
    <col min="13331" max="13331" width="10.81640625" style="5" customWidth="1"/>
    <col min="13332" max="13332" width="9.81640625" style="5" bestFit="1" customWidth="1"/>
    <col min="13333" max="13337" width="8.7265625" style="5"/>
    <col min="13338" max="13338" width="9.54296875" style="5" bestFit="1" customWidth="1"/>
    <col min="13339" max="13347" width="8.7265625" style="5"/>
    <col min="13348" max="13348" width="11.54296875" style="5" customWidth="1"/>
    <col min="13349" max="13349" width="11.453125" style="5" bestFit="1" customWidth="1"/>
    <col min="13350" max="13569" width="8.7265625" style="5"/>
    <col min="13570" max="13570" width="27.1796875" style="5" bestFit="1" customWidth="1"/>
    <col min="13571" max="13571" width="8.7265625" style="5"/>
    <col min="13572" max="13572" width="19.1796875" style="5" bestFit="1" customWidth="1"/>
    <col min="13573" max="13576" width="8.7265625" style="5"/>
    <col min="13577" max="13577" width="16.26953125" style="5" customWidth="1"/>
    <col min="13578" max="13579" width="8.7265625" style="5"/>
    <col min="13580" max="13581" width="11" style="5" bestFit="1" customWidth="1"/>
    <col min="13582" max="13583" width="8.7265625" style="5"/>
    <col min="13584" max="13584" width="9.81640625" style="5" bestFit="1" customWidth="1"/>
    <col min="13585" max="13585" width="8.7265625" style="5"/>
    <col min="13586" max="13586" width="10.81640625" style="5" bestFit="1" customWidth="1"/>
    <col min="13587" max="13587" width="10.81640625" style="5" customWidth="1"/>
    <col min="13588" max="13588" width="9.81640625" style="5" bestFit="1" customWidth="1"/>
    <col min="13589" max="13593" width="8.7265625" style="5"/>
    <col min="13594" max="13594" width="9.54296875" style="5" bestFit="1" customWidth="1"/>
    <col min="13595" max="13603" width="8.7265625" style="5"/>
    <col min="13604" max="13604" width="11.54296875" style="5" customWidth="1"/>
    <col min="13605" max="13605" width="11.453125" style="5" bestFit="1" customWidth="1"/>
    <col min="13606" max="13825" width="8.7265625" style="5"/>
    <col min="13826" max="13826" width="27.1796875" style="5" bestFit="1" customWidth="1"/>
    <col min="13827" max="13827" width="8.7265625" style="5"/>
    <col min="13828" max="13828" width="19.1796875" style="5" bestFit="1" customWidth="1"/>
    <col min="13829" max="13832" width="8.7265625" style="5"/>
    <col min="13833" max="13833" width="16.26953125" style="5" customWidth="1"/>
    <col min="13834" max="13835" width="8.7265625" style="5"/>
    <col min="13836" max="13837" width="11" style="5" bestFit="1" customWidth="1"/>
    <col min="13838" max="13839" width="8.7265625" style="5"/>
    <col min="13840" max="13840" width="9.81640625" style="5" bestFit="1" customWidth="1"/>
    <col min="13841" max="13841" width="8.7265625" style="5"/>
    <col min="13842" max="13842" width="10.81640625" style="5" bestFit="1" customWidth="1"/>
    <col min="13843" max="13843" width="10.81640625" style="5" customWidth="1"/>
    <col min="13844" max="13844" width="9.81640625" style="5" bestFit="1" customWidth="1"/>
    <col min="13845" max="13849" width="8.7265625" style="5"/>
    <col min="13850" max="13850" width="9.54296875" style="5" bestFit="1" customWidth="1"/>
    <col min="13851" max="13859" width="8.7265625" style="5"/>
    <col min="13860" max="13860" width="11.54296875" style="5" customWidth="1"/>
    <col min="13861" max="13861" width="11.453125" style="5" bestFit="1" customWidth="1"/>
    <col min="13862" max="14081" width="8.7265625" style="5"/>
    <col min="14082" max="14082" width="27.1796875" style="5" bestFit="1" customWidth="1"/>
    <col min="14083" max="14083" width="8.7265625" style="5"/>
    <col min="14084" max="14084" width="19.1796875" style="5" bestFit="1" customWidth="1"/>
    <col min="14085" max="14088" width="8.7265625" style="5"/>
    <col min="14089" max="14089" width="16.26953125" style="5" customWidth="1"/>
    <col min="14090" max="14091" width="8.7265625" style="5"/>
    <col min="14092" max="14093" width="11" style="5" bestFit="1" customWidth="1"/>
    <col min="14094" max="14095" width="8.7265625" style="5"/>
    <col min="14096" max="14096" width="9.81640625" style="5" bestFit="1" customWidth="1"/>
    <col min="14097" max="14097" width="8.7265625" style="5"/>
    <col min="14098" max="14098" width="10.81640625" style="5" bestFit="1" customWidth="1"/>
    <col min="14099" max="14099" width="10.81640625" style="5" customWidth="1"/>
    <col min="14100" max="14100" width="9.81640625" style="5" bestFit="1" customWidth="1"/>
    <col min="14101" max="14105" width="8.7265625" style="5"/>
    <col min="14106" max="14106" width="9.54296875" style="5" bestFit="1" customWidth="1"/>
    <col min="14107" max="14115" width="8.7265625" style="5"/>
    <col min="14116" max="14116" width="11.54296875" style="5" customWidth="1"/>
    <col min="14117" max="14117" width="11.453125" style="5" bestFit="1" customWidth="1"/>
    <col min="14118" max="14337" width="8.7265625" style="5"/>
    <col min="14338" max="14338" width="27.1796875" style="5" bestFit="1" customWidth="1"/>
    <col min="14339" max="14339" width="8.7265625" style="5"/>
    <col min="14340" max="14340" width="19.1796875" style="5" bestFit="1" customWidth="1"/>
    <col min="14341" max="14344" width="8.7265625" style="5"/>
    <col min="14345" max="14345" width="16.26953125" style="5" customWidth="1"/>
    <col min="14346" max="14347" width="8.7265625" style="5"/>
    <col min="14348" max="14349" width="11" style="5" bestFit="1" customWidth="1"/>
    <col min="14350" max="14351" width="8.7265625" style="5"/>
    <col min="14352" max="14352" width="9.81640625" style="5" bestFit="1" customWidth="1"/>
    <col min="14353" max="14353" width="8.7265625" style="5"/>
    <col min="14354" max="14354" width="10.81640625" style="5" bestFit="1" customWidth="1"/>
    <col min="14355" max="14355" width="10.81640625" style="5" customWidth="1"/>
    <col min="14356" max="14356" width="9.81640625" style="5" bestFit="1" customWidth="1"/>
    <col min="14357" max="14361" width="8.7265625" style="5"/>
    <col min="14362" max="14362" width="9.54296875" style="5" bestFit="1" customWidth="1"/>
    <col min="14363" max="14371" width="8.7265625" style="5"/>
    <col min="14372" max="14372" width="11.54296875" style="5" customWidth="1"/>
    <col min="14373" max="14373" width="11.453125" style="5" bestFit="1" customWidth="1"/>
    <col min="14374" max="14593" width="8.7265625" style="5"/>
    <col min="14594" max="14594" width="27.1796875" style="5" bestFit="1" customWidth="1"/>
    <col min="14595" max="14595" width="8.7265625" style="5"/>
    <col min="14596" max="14596" width="19.1796875" style="5" bestFit="1" customWidth="1"/>
    <col min="14597" max="14600" width="8.7265625" style="5"/>
    <col min="14601" max="14601" width="16.26953125" style="5" customWidth="1"/>
    <col min="14602" max="14603" width="8.7265625" style="5"/>
    <col min="14604" max="14605" width="11" style="5" bestFit="1" customWidth="1"/>
    <col min="14606" max="14607" width="8.7265625" style="5"/>
    <col min="14608" max="14608" width="9.81640625" style="5" bestFit="1" customWidth="1"/>
    <col min="14609" max="14609" width="8.7265625" style="5"/>
    <col min="14610" max="14610" width="10.81640625" style="5" bestFit="1" customWidth="1"/>
    <col min="14611" max="14611" width="10.81640625" style="5" customWidth="1"/>
    <col min="14612" max="14612" width="9.81640625" style="5" bestFit="1" customWidth="1"/>
    <col min="14613" max="14617" width="8.7265625" style="5"/>
    <col min="14618" max="14618" width="9.54296875" style="5" bestFit="1" customWidth="1"/>
    <col min="14619" max="14627" width="8.7265625" style="5"/>
    <col min="14628" max="14628" width="11.54296875" style="5" customWidth="1"/>
    <col min="14629" max="14629" width="11.453125" style="5" bestFit="1" customWidth="1"/>
    <col min="14630" max="14849" width="8.7265625" style="5"/>
    <col min="14850" max="14850" width="27.1796875" style="5" bestFit="1" customWidth="1"/>
    <col min="14851" max="14851" width="8.7265625" style="5"/>
    <col min="14852" max="14852" width="19.1796875" style="5" bestFit="1" customWidth="1"/>
    <col min="14853" max="14856" width="8.7265625" style="5"/>
    <col min="14857" max="14857" width="16.26953125" style="5" customWidth="1"/>
    <col min="14858" max="14859" width="8.7265625" style="5"/>
    <col min="14860" max="14861" width="11" style="5" bestFit="1" customWidth="1"/>
    <col min="14862" max="14863" width="8.7265625" style="5"/>
    <col min="14864" max="14864" width="9.81640625" style="5" bestFit="1" customWidth="1"/>
    <col min="14865" max="14865" width="8.7265625" style="5"/>
    <col min="14866" max="14866" width="10.81640625" style="5" bestFit="1" customWidth="1"/>
    <col min="14867" max="14867" width="10.81640625" style="5" customWidth="1"/>
    <col min="14868" max="14868" width="9.81640625" style="5" bestFit="1" customWidth="1"/>
    <col min="14869" max="14873" width="8.7265625" style="5"/>
    <col min="14874" max="14874" width="9.54296875" style="5" bestFit="1" customWidth="1"/>
    <col min="14875" max="14883" width="8.7265625" style="5"/>
    <col min="14884" max="14884" width="11.54296875" style="5" customWidth="1"/>
    <col min="14885" max="14885" width="11.453125" style="5" bestFit="1" customWidth="1"/>
    <col min="14886" max="15105" width="8.7265625" style="5"/>
    <col min="15106" max="15106" width="27.1796875" style="5" bestFit="1" customWidth="1"/>
    <col min="15107" max="15107" width="8.7265625" style="5"/>
    <col min="15108" max="15108" width="19.1796875" style="5" bestFit="1" customWidth="1"/>
    <col min="15109" max="15112" width="8.7265625" style="5"/>
    <col min="15113" max="15113" width="16.26953125" style="5" customWidth="1"/>
    <col min="15114" max="15115" width="8.7265625" style="5"/>
    <col min="15116" max="15117" width="11" style="5" bestFit="1" customWidth="1"/>
    <col min="15118" max="15119" width="8.7265625" style="5"/>
    <col min="15120" max="15120" width="9.81640625" style="5" bestFit="1" customWidth="1"/>
    <col min="15121" max="15121" width="8.7265625" style="5"/>
    <col min="15122" max="15122" width="10.81640625" style="5" bestFit="1" customWidth="1"/>
    <col min="15123" max="15123" width="10.81640625" style="5" customWidth="1"/>
    <col min="15124" max="15124" width="9.81640625" style="5" bestFit="1" customWidth="1"/>
    <col min="15125" max="15129" width="8.7265625" style="5"/>
    <col min="15130" max="15130" width="9.54296875" style="5" bestFit="1" customWidth="1"/>
    <col min="15131" max="15139" width="8.7265625" style="5"/>
    <col min="15140" max="15140" width="11.54296875" style="5" customWidth="1"/>
    <col min="15141" max="15141" width="11.453125" style="5" bestFit="1" customWidth="1"/>
    <col min="15142" max="15361" width="8.7265625" style="5"/>
    <col min="15362" max="15362" width="27.1796875" style="5" bestFit="1" customWidth="1"/>
    <col min="15363" max="15363" width="8.7265625" style="5"/>
    <col min="15364" max="15364" width="19.1796875" style="5" bestFit="1" customWidth="1"/>
    <col min="15365" max="15368" width="8.7265625" style="5"/>
    <col min="15369" max="15369" width="16.26953125" style="5" customWidth="1"/>
    <col min="15370" max="15371" width="8.7265625" style="5"/>
    <col min="15372" max="15373" width="11" style="5" bestFit="1" customWidth="1"/>
    <col min="15374" max="15375" width="8.7265625" style="5"/>
    <col min="15376" max="15376" width="9.81640625" style="5" bestFit="1" customWidth="1"/>
    <col min="15377" max="15377" width="8.7265625" style="5"/>
    <col min="15378" max="15378" width="10.81640625" style="5" bestFit="1" customWidth="1"/>
    <col min="15379" max="15379" width="10.81640625" style="5" customWidth="1"/>
    <col min="15380" max="15380" width="9.81640625" style="5" bestFit="1" customWidth="1"/>
    <col min="15381" max="15385" width="8.7265625" style="5"/>
    <col min="15386" max="15386" width="9.54296875" style="5" bestFit="1" customWidth="1"/>
    <col min="15387" max="15395" width="8.7265625" style="5"/>
    <col min="15396" max="15396" width="11.54296875" style="5" customWidth="1"/>
    <col min="15397" max="15397" width="11.453125" style="5" bestFit="1" customWidth="1"/>
    <col min="15398" max="15617" width="8.7265625" style="5"/>
    <col min="15618" max="15618" width="27.1796875" style="5" bestFit="1" customWidth="1"/>
    <col min="15619" max="15619" width="8.7265625" style="5"/>
    <col min="15620" max="15620" width="19.1796875" style="5" bestFit="1" customWidth="1"/>
    <col min="15621" max="15624" width="8.7265625" style="5"/>
    <col min="15625" max="15625" width="16.26953125" style="5" customWidth="1"/>
    <col min="15626" max="15627" width="8.7265625" style="5"/>
    <col min="15628" max="15629" width="11" style="5" bestFit="1" customWidth="1"/>
    <col min="15630" max="15631" width="8.7265625" style="5"/>
    <col min="15632" max="15632" width="9.81640625" style="5" bestFit="1" customWidth="1"/>
    <col min="15633" max="15633" width="8.7265625" style="5"/>
    <col min="15634" max="15634" width="10.81640625" style="5" bestFit="1" customWidth="1"/>
    <col min="15635" max="15635" width="10.81640625" style="5" customWidth="1"/>
    <col min="15636" max="15636" width="9.81640625" style="5" bestFit="1" customWidth="1"/>
    <col min="15637" max="15641" width="8.7265625" style="5"/>
    <col min="15642" max="15642" width="9.54296875" style="5" bestFit="1" customWidth="1"/>
    <col min="15643" max="15651" width="8.7265625" style="5"/>
    <col min="15652" max="15652" width="11.54296875" style="5" customWidth="1"/>
    <col min="15653" max="15653" width="11.453125" style="5" bestFit="1" customWidth="1"/>
    <col min="15654" max="15873" width="8.7265625" style="5"/>
    <col min="15874" max="15874" width="27.1796875" style="5" bestFit="1" customWidth="1"/>
    <col min="15875" max="15875" width="8.7265625" style="5"/>
    <col min="15876" max="15876" width="19.1796875" style="5" bestFit="1" customWidth="1"/>
    <col min="15877" max="15880" width="8.7265625" style="5"/>
    <col min="15881" max="15881" width="16.26953125" style="5" customWidth="1"/>
    <col min="15882" max="15883" width="8.7265625" style="5"/>
    <col min="15884" max="15885" width="11" style="5" bestFit="1" customWidth="1"/>
    <col min="15886" max="15887" width="8.7265625" style="5"/>
    <col min="15888" max="15888" width="9.81640625" style="5" bestFit="1" customWidth="1"/>
    <col min="15889" max="15889" width="8.7265625" style="5"/>
    <col min="15890" max="15890" width="10.81640625" style="5" bestFit="1" customWidth="1"/>
    <col min="15891" max="15891" width="10.81640625" style="5" customWidth="1"/>
    <col min="15892" max="15892" width="9.81640625" style="5" bestFit="1" customWidth="1"/>
    <col min="15893" max="15897" width="8.7265625" style="5"/>
    <col min="15898" max="15898" width="9.54296875" style="5" bestFit="1" customWidth="1"/>
    <col min="15899" max="15907" width="8.7265625" style="5"/>
    <col min="15908" max="15908" width="11.54296875" style="5" customWidth="1"/>
    <col min="15909" max="15909" width="11.453125" style="5" bestFit="1" customWidth="1"/>
    <col min="15910" max="16129" width="8.7265625" style="5"/>
    <col min="16130" max="16130" width="27.1796875" style="5" bestFit="1" customWidth="1"/>
    <col min="16131" max="16131" width="8.7265625" style="5"/>
    <col min="16132" max="16132" width="19.1796875" style="5" bestFit="1" customWidth="1"/>
    <col min="16133" max="16136" width="8.7265625" style="5"/>
    <col min="16137" max="16137" width="16.26953125" style="5" customWidth="1"/>
    <col min="16138" max="16139" width="8.7265625" style="5"/>
    <col min="16140" max="16141" width="11" style="5" bestFit="1" customWidth="1"/>
    <col min="16142" max="16143" width="8.7265625" style="5"/>
    <col min="16144" max="16144" width="9.81640625" style="5" bestFit="1" customWidth="1"/>
    <col min="16145" max="16145" width="8.7265625" style="5"/>
    <col min="16146" max="16146" width="10.81640625" style="5" bestFit="1" customWidth="1"/>
    <col min="16147" max="16147" width="10.81640625" style="5" customWidth="1"/>
    <col min="16148" max="16148" width="9.81640625" style="5" bestFit="1" customWidth="1"/>
    <col min="16149" max="16153" width="8.7265625" style="5"/>
    <col min="16154" max="16154" width="9.54296875" style="5" bestFit="1" customWidth="1"/>
    <col min="16155" max="16163" width="8.7265625" style="5"/>
    <col min="16164" max="16164" width="11.54296875" style="5" customWidth="1"/>
    <col min="16165" max="16165" width="11.453125" style="5" bestFit="1" customWidth="1"/>
    <col min="16166" max="16384" width="8.7265625" style="5"/>
  </cols>
  <sheetData>
    <row r="1" spans="1:43" ht="136.5" customHeight="1">
      <c r="A1" s="232" t="s">
        <v>562</v>
      </c>
      <c r="B1" s="233" t="s">
        <v>563</v>
      </c>
      <c r="C1" s="234" t="s">
        <v>564</v>
      </c>
      <c r="D1" s="235" t="s">
        <v>456</v>
      </c>
      <c r="E1" s="236" t="s">
        <v>565</v>
      </c>
      <c r="F1" s="236" t="s">
        <v>566</v>
      </c>
      <c r="G1" s="236" t="s">
        <v>567</v>
      </c>
      <c r="H1" s="236" t="s">
        <v>568</v>
      </c>
      <c r="I1" s="236" t="s">
        <v>569</v>
      </c>
      <c r="J1" s="236" t="s">
        <v>570</v>
      </c>
      <c r="K1" s="236" t="s">
        <v>571</v>
      </c>
      <c r="L1" s="237" t="s">
        <v>572</v>
      </c>
      <c r="M1" s="238" t="s">
        <v>573</v>
      </c>
      <c r="N1" s="238" t="s">
        <v>574</v>
      </c>
      <c r="O1" s="237" t="s">
        <v>575</v>
      </c>
      <c r="P1" s="239" t="s">
        <v>576</v>
      </c>
      <c r="Q1" s="238" t="s">
        <v>577</v>
      </c>
      <c r="R1" s="238" t="s">
        <v>578</v>
      </c>
      <c r="S1" s="238" t="s">
        <v>579</v>
      </c>
      <c r="T1" s="237" t="s">
        <v>580</v>
      </c>
      <c r="U1" s="1150" t="s">
        <v>581</v>
      </c>
      <c r="V1" s="1151"/>
      <c r="W1" s="1152"/>
      <c r="X1" s="235" t="s">
        <v>582</v>
      </c>
      <c r="Y1" s="236" t="s">
        <v>583</v>
      </c>
      <c r="Z1" s="240" t="s">
        <v>584</v>
      </c>
      <c r="AA1" s="241" t="s">
        <v>585</v>
      </c>
      <c r="AB1" s="242" t="s">
        <v>586</v>
      </c>
      <c r="AC1" s="242" t="s">
        <v>587</v>
      </c>
      <c r="AD1" s="243" t="s">
        <v>588</v>
      </c>
      <c r="AE1" s="244" t="s">
        <v>589</v>
      </c>
      <c r="AF1" s="241" t="s">
        <v>590</v>
      </c>
      <c r="AG1" s="1153" t="s">
        <v>236</v>
      </c>
      <c r="AH1" s="1154"/>
      <c r="AI1" s="1155"/>
      <c r="AJ1" s="237" t="s">
        <v>591</v>
      </c>
      <c r="AK1" s="245" t="s">
        <v>592</v>
      </c>
      <c r="AL1" s="246"/>
      <c r="AM1" s="246"/>
      <c r="AN1" s="183"/>
      <c r="AO1" s="183"/>
      <c r="AP1" s="183"/>
      <c r="AQ1" s="183"/>
    </row>
    <row r="2" spans="1:43" ht="15.75" customHeight="1" thickBot="1">
      <c r="A2" s="247"/>
      <c r="B2" s="248" t="s">
        <v>593</v>
      </c>
      <c r="C2" s="249"/>
      <c r="D2" s="1156" t="s">
        <v>594</v>
      </c>
      <c r="E2" s="1157"/>
      <c r="F2" s="1157"/>
      <c r="G2" s="1157"/>
      <c r="H2" s="1157"/>
      <c r="I2" s="1157"/>
      <c r="J2" s="1157"/>
      <c r="K2" s="1157"/>
      <c r="L2" s="1157"/>
      <c r="M2" s="1157"/>
      <c r="N2" s="1157"/>
      <c r="O2" s="1157"/>
      <c r="P2" s="1157"/>
      <c r="Q2" s="1157"/>
      <c r="R2" s="1157"/>
      <c r="S2" s="1157"/>
      <c r="T2" s="1158"/>
      <c r="U2" s="1159" t="s">
        <v>595</v>
      </c>
      <c r="V2" s="1160"/>
      <c r="W2" s="1161"/>
      <c r="X2" s="1162" t="s">
        <v>596</v>
      </c>
      <c r="Y2" s="1163"/>
      <c r="Z2" s="1164"/>
      <c r="AA2" s="1159" t="s">
        <v>597</v>
      </c>
      <c r="AB2" s="1160"/>
      <c r="AC2" s="1160"/>
      <c r="AD2" s="1160"/>
      <c r="AE2" s="1161"/>
      <c r="AF2" s="1165" t="s">
        <v>598</v>
      </c>
      <c r="AG2" s="1166"/>
      <c r="AH2" s="1166"/>
      <c r="AI2" s="1166"/>
      <c r="AJ2" s="1166"/>
      <c r="AK2" s="1167"/>
      <c r="AL2" s="246"/>
      <c r="AM2" s="246"/>
      <c r="AN2" s="183"/>
      <c r="AO2" s="183"/>
      <c r="AP2" s="183"/>
      <c r="AQ2" s="183"/>
    </row>
    <row r="3" spans="1:43">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183"/>
      <c r="AO3" s="183"/>
      <c r="AP3" s="183"/>
      <c r="AQ3" s="183"/>
    </row>
    <row r="4" spans="1:43">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183"/>
      <c r="AO4" s="183"/>
      <c r="AP4" s="183"/>
      <c r="AQ4" s="183"/>
    </row>
    <row r="5" spans="1:43" s="184" customFormat="1">
      <c r="A5" s="250"/>
      <c r="B5" s="251" t="s">
        <v>599</v>
      </c>
      <c r="C5" s="250" t="str">
        <f>'NECB-ZEBP Checklist - First TI'!AG76</f>
        <v>250425-1</v>
      </c>
      <c r="D5" s="252" t="str">
        <f>'NECB-ZEBP Checklist - First TI'!O3&amp;""&amp;'NECB-ZEBP Checklist - First TI'!O3</f>
        <v/>
      </c>
      <c r="E5" s="250">
        <f>'NECB-ZEBP Checklist - First TI'!H4</f>
        <v>0</v>
      </c>
      <c r="F5" s="250" t="e">
        <f>'NECB-ZEBP Checklist - First TI'!#REF!</f>
        <v>#REF!</v>
      </c>
      <c r="G5" s="250" t="e">
        <f>'NECB-ZEBP Checklist - First TI'!#REF!</f>
        <v>#REF!</v>
      </c>
      <c r="H5" s="250" t="e">
        <f>'NECB-ZEBP Checklist - First TI'!#REF!</f>
        <v>#REF!</v>
      </c>
      <c r="I5" s="250">
        <f>'NECB-ZEBP Checklist - First TI'!AE3</f>
        <v>0</v>
      </c>
      <c r="J5" s="253">
        <f>'NECB-ZEBP Checklist - First TI'!H13</f>
        <v>0</v>
      </c>
      <c r="K5" s="253">
        <f>'NECB-ZEBP Checklist - First TI'!O13</f>
        <v>0</v>
      </c>
      <c r="L5" s="253">
        <f>'NECB-ZEBP Checklist - First TI'!H14</f>
        <v>0</v>
      </c>
      <c r="M5" s="253">
        <f>'NECB-ZEBP Checklist - First TI'!O14</f>
        <v>0</v>
      </c>
      <c r="N5" s="253">
        <f>'NECB-ZEBP Checklist - First TI'!H15</f>
        <v>0</v>
      </c>
      <c r="O5" s="253">
        <f>'NECB-ZEBP Checklist - First TI'!O15</f>
        <v>0</v>
      </c>
      <c r="P5" s="253">
        <f>'NECB-ZEBP Checklist - First TI'!AF13</f>
        <v>0</v>
      </c>
      <c r="Q5" s="253">
        <f>'NECB-ZEBP Checklist - First TI'!AF14</f>
        <v>0</v>
      </c>
      <c r="R5" s="253">
        <f>'NECB-ZEBP Checklist - First TI'!AF16</f>
        <v>0</v>
      </c>
      <c r="S5" s="253">
        <f>'NECB-ZEBP Checklist - First TI'!AG33</f>
        <v>0</v>
      </c>
      <c r="T5" s="253">
        <f>'NECB-ZEBP Checklist - First TI'!AG31</f>
        <v>0</v>
      </c>
      <c r="U5" s="253">
        <f>'NECB-ZEBP Checklist - First TI'!W11</f>
        <v>0</v>
      </c>
      <c r="V5" s="253">
        <f>'NECB-ZEBP Checklist - First TI'!AB11</f>
        <v>0</v>
      </c>
      <c r="W5" s="253">
        <f>'NECB-ZEBP Checklist - First TI'!AF11</f>
        <v>0</v>
      </c>
      <c r="X5" s="250">
        <f>'NECB-ZEBP Checklist - First TI'!W27</f>
        <v>0</v>
      </c>
      <c r="Y5" s="250">
        <f>'NECB-ZEBP Checklist - First TI'!J28</f>
        <v>0</v>
      </c>
      <c r="Z5" s="250" t="str">
        <f>'NECB-ZEBP Checklist - First TI'!AB28</f>
        <v>N/A</v>
      </c>
      <c r="AA5" s="250">
        <f>'NECB-ZEBP Checklist - First TI'!N35</f>
        <v>0</v>
      </c>
      <c r="AB5" s="250">
        <f>'NECB-ZEBP Checklist - First TI'!N47</f>
        <v>0</v>
      </c>
      <c r="AC5" s="250">
        <f>'NECB-ZEBP Checklist - First TI'!N55</f>
        <v>0</v>
      </c>
      <c r="AD5" s="250" t="e">
        <f>'NECB-ZEBP Checklist - First TI'!#REF!</f>
        <v>#REF!</v>
      </c>
      <c r="AE5" s="250">
        <f>'NECB-ZEBP Checklist - First TI'!N41</f>
        <v>0</v>
      </c>
      <c r="AF5" s="250">
        <f>'NECB-ZEBP Checklist - First TI'!X62</f>
        <v>0</v>
      </c>
      <c r="AG5" s="250">
        <f>'NECB-ZEBP Checklist - First TI'!C65</f>
        <v>0</v>
      </c>
      <c r="AH5" s="250">
        <f>'NECB-ZEBP Checklist - First TI'!C66</f>
        <v>0</v>
      </c>
      <c r="AI5" s="250" t="str">
        <f>'NECB-ZEBP Checklist - First TI'!C67</f>
        <v>List All Revised and Resubmitted Deliverables Using Drop-Down Boxes Below;</v>
      </c>
      <c r="AJ5" s="250">
        <f>'NECB-ZEBP Checklist - First TI'!C73</f>
        <v>0</v>
      </c>
      <c r="AK5" s="250">
        <f>'NECB-ZEBP Checklist - First TI'!E74</f>
        <v>0</v>
      </c>
      <c r="AL5" s="254"/>
      <c r="AM5" s="254"/>
    </row>
    <row r="6" spans="1:43">
      <c r="A6" s="25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row>
    <row r="7" spans="1:43">
      <c r="A7" s="255"/>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row>
    <row r="8" spans="1:43">
      <c r="A8" s="255"/>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row>
    <row r="9" spans="1:43">
      <c r="A9" s="255"/>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row>
  </sheetData>
  <sheetProtection algorithmName="SHA-512" hashValue="kiNpgsbIFP8coGnZHLQuZsBH3O4hHXmZ98XtVFPlrafeecQk8QQSr48H4xdlfCX8m7tBjHubyVrfdK+tdVAMgg==" saltValue="AAtvsQSGXfA8wFodXwIgfA==" spinCount="100000" sheet="1" objects="1" scenarios="1"/>
  <mergeCells count="7">
    <mergeCell ref="U1:W1"/>
    <mergeCell ref="AG1:AI1"/>
    <mergeCell ref="D2:T2"/>
    <mergeCell ref="U2:W2"/>
    <mergeCell ref="X2:Z2"/>
    <mergeCell ref="AA2:AE2"/>
    <mergeCell ref="AF2:AK2"/>
  </mergeCells>
  <conditionalFormatting sqref="B5">
    <cfRule type="containsBlanks" dxfId="0" priority="1">
      <formula>LEN(TRIM(B5))=0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40</vt:i4>
      </vt:variant>
    </vt:vector>
  </HeadingPairs>
  <TitlesOfParts>
    <vt:vector size="50" baseType="lpstr">
      <vt:lpstr>Intro, Info &amp; Instructions</vt:lpstr>
      <vt:lpstr>Validation Reference</vt:lpstr>
      <vt:lpstr>Code Tables</vt:lpstr>
      <vt:lpstr>NECB-ZEBP Checklist - First TI</vt:lpstr>
      <vt:lpstr>Sample Checklist - First TI</vt:lpstr>
      <vt:lpstr>Building Envelope</vt:lpstr>
      <vt:lpstr>Lighting</vt:lpstr>
      <vt:lpstr>HVAC Equip</vt:lpstr>
      <vt:lpstr>Service Water Htg</vt:lpstr>
      <vt:lpstr>Data Line 4 Data Mine!</vt:lpstr>
      <vt:lpstr>A</vt:lpstr>
      <vt:lpstr>AA</vt:lpstr>
      <vt:lpstr>B</vt:lpstr>
      <vt:lpstr>BB</vt:lpstr>
      <vt:lpstr>CC</vt:lpstr>
      <vt:lpstr>CCondensers</vt:lpstr>
      <vt:lpstr>Cee</vt:lpstr>
      <vt:lpstr>Condensers</vt:lpstr>
      <vt:lpstr>D</vt:lpstr>
      <vt:lpstr>DD</vt:lpstr>
      <vt:lpstr>E</vt:lpstr>
      <vt:lpstr>EE</vt:lpstr>
      <vt:lpstr>F</vt:lpstr>
      <vt:lpstr>FF</vt:lpstr>
      <vt:lpstr>G</vt:lpstr>
      <vt:lpstr>GG</vt:lpstr>
      <vt:lpstr>H</vt:lpstr>
      <vt:lpstr>HH</vt:lpstr>
      <vt:lpstr>I</vt:lpstr>
      <vt:lpstr>II</vt:lpstr>
      <vt:lpstr>J</vt:lpstr>
      <vt:lpstr>JJ</vt:lpstr>
      <vt:lpstr>K</vt:lpstr>
      <vt:lpstr>KK</vt:lpstr>
      <vt:lpstr>L</vt:lpstr>
      <vt:lpstr>LL</vt:lpstr>
      <vt:lpstr>M</vt:lpstr>
      <vt:lpstr>MM</vt:lpstr>
      <vt:lpstr>N</vt:lpstr>
      <vt:lpstr>NN</vt:lpstr>
      <vt:lpstr>O</vt:lpstr>
      <vt:lpstr>OO</vt:lpstr>
      <vt:lpstr>P</vt:lpstr>
      <vt:lpstr>PP</vt:lpstr>
      <vt:lpstr>'Building Envelope'!Print_Area</vt:lpstr>
      <vt:lpstr>'HVAC Equip'!Print_Area</vt:lpstr>
      <vt:lpstr>Lighting!Print_Area</vt:lpstr>
      <vt:lpstr>'NECB-ZEBP Checklist - First TI'!Print_Area</vt:lpstr>
      <vt:lpstr>'Sample Checklist - First TI'!Print_Area</vt:lpstr>
      <vt:lpstr>'Service Water Htg'!Print_Area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McCall</dc:creator>
  <cp:lastModifiedBy>McCall, Gregory</cp:lastModifiedBy>
  <cp:lastPrinted>2022-12-16T02:47:12Z</cp:lastPrinted>
  <dcterms:created xsi:type="dcterms:W3CDTF">2020-01-21T20:15:22Z</dcterms:created>
  <dcterms:modified xsi:type="dcterms:W3CDTF">2025-04-30T19:11:30Z</dcterms:modified>
</cp:coreProperties>
</file>