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GIV1725\Desktop\"/>
    </mc:Choice>
  </mc:AlternateContent>
  <xr:revisionPtr revIDLastSave="0" documentId="13_ncr:1_{C9BA458A-E273-453B-90A0-93B3D886B50A}" xr6:coauthVersionLast="47" xr6:coauthVersionMax="47" xr10:uidLastSave="{00000000-0000-0000-0000-000000000000}"/>
  <bookViews>
    <workbookView xWindow="-108" yWindow="-108" windowWidth="23256" windowHeight="13896" tabRatio="908" activeTab="3" xr2:uid="{00000000-000D-0000-FFFF-FFFF00000000}"/>
  </bookViews>
  <sheets>
    <sheet name="Version log" sheetId="99" r:id="rId1"/>
    <sheet name="VBBL Energy Req's" sheetId="98" r:id="rId2"/>
    <sheet name="Instructions" sheetId="93" r:id="rId3"/>
    <sheet name="REUP (Initial)" sheetId="96" r:id="rId4"/>
    <sheet name="REUP (Final)" sheetId="103" r:id="rId5"/>
  </sheets>
  <definedNames>
    <definedName name="DHW_List_Actual">'REUP (Initial)'!$E$258:$E$265</definedName>
    <definedName name="DHW_List_Empty">'REUP (Initial)'!$E$268</definedName>
    <definedName name="_xlnm.Print_Area" localSheetId="2">Instructions!$B$3:$O$116</definedName>
    <definedName name="_xlnm.Print_Area" localSheetId="4">'REUP (Final)'!$D$2:$AL$85</definedName>
    <definedName name="_xlnm.Print_Area" localSheetId="3">'REUP (Initial)'!$D$2:$AL$104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7" i="96" l="1"/>
  <c r="D275" i="96"/>
  <c r="D276" i="96"/>
  <c r="D274" i="96"/>
  <c r="D273" i="96"/>
  <c r="D272" i="96"/>
  <c r="E318" i="103"/>
  <c r="E319" i="103"/>
  <c r="E317" i="103"/>
  <c r="E316" i="103"/>
  <c r="E315" i="103"/>
  <c r="E313" i="103"/>
  <c r="E310" i="103"/>
  <c r="M42" i="103" s="1"/>
  <c r="E271" i="96"/>
  <c r="E267" i="96"/>
  <c r="E314" i="103"/>
  <c r="E311" i="103"/>
  <c r="D13" i="96"/>
  <c r="E266" i="96"/>
  <c r="E270" i="96"/>
  <c r="D21" i="103"/>
  <c r="V23" i="96"/>
  <c r="R16" i="103"/>
  <c r="D12" i="103"/>
  <c r="R52" i="96"/>
  <c r="R18" i="96"/>
  <c r="R15" i="103"/>
  <c r="X46" i="96" l="1"/>
  <c r="E269" i="96" s="1"/>
  <c r="R53" i="96"/>
  <c r="AE53" i="96" s="1"/>
  <c r="AE59" i="96" l="1"/>
  <c r="R18" i="103" l="1"/>
  <c r="R19" i="96"/>
  <c r="R17" i="103" l="1"/>
  <c r="R17" i="96" l="1"/>
  <c r="D25" i="96" l="1"/>
  <c r="AE54" i="96" l="1"/>
  <c r="R20" i="96" l="1"/>
  <c r="E85" i="96"/>
  <c r="E68" i="96"/>
  <c r="E69" i="96"/>
  <c r="E70" i="96"/>
  <c r="E71" i="96"/>
  <c r="E72" i="96"/>
  <c r="E73" i="96"/>
  <c r="E75" i="96"/>
  <c r="E76" i="96"/>
  <c r="E77" i="96"/>
  <c r="E79" i="96"/>
  <c r="E81" i="96"/>
  <c r="E83" i="96"/>
  <c r="E86" i="96"/>
  <c r="E87" i="96"/>
  <c r="E88" i="96"/>
  <c r="E90" i="96"/>
  <c r="E91" i="96"/>
  <c r="E92" i="96"/>
  <c r="AE58" i="96"/>
  <c r="AE57" i="96"/>
  <c r="AE52" i="96"/>
  <c r="R16" i="96"/>
  <c r="AE64" i="96" l="1"/>
  <c r="AE96" i="96"/>
  <c r="S97" i="9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Brady Faught</author>
  </authors>
  <commentList>
    <comment ref="M14" authorId="0" shapeId="0" xr:uid="{00000000-0006-0000-0200-000001000000}">
      <text>
        <r>
          <rPr>
            <b/>
            <sz val="9"/>
            <color indexed="81"/>
            <rFont val="Tahoma"/>
            <family val="2"/>
          </rPr>
          <t xml:space="preserve">Construction Value
</t>
        </r>
        <r>
          <rPr>
            <sz val="9"/>
            <color indexed="81"/>
            <rFont val="Tahoma"/>
            <family val="2"/>
          </rPr>
          <t xml:space="preserve">
The 'construction value' of a project is calculated by City staff using a standardized calculation.  
It includes the base scope of all interior and exterior work being done to the building. Selected upgrade 'points' are not included.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Brady Faught</author>
    <author>Pishro, Ali</author>
  </authors>
  <commentList>
    <comment ref="B10" authorId="0" shapeId="0" xr:uid="{00000000-0006-0000-0300-000001000000}">
      <text>
        <r>
          <rPr>
            <b/>
            <sz val="9"/>
            <color indexed="81"/>
            <rFont val="Tahoma"/>
            <family val="2"/>
          </rPr>
          <t xml:space="preserve">Scope of Work Summary
</t>
        </r>
        <r>
          <rPr>
            <sz val="9"/>
            <color indexed="81"/>
            <rFont val="Tahoma"/>
            <family val="2"/>
          </rPr>
          <t xml:space="preserve">
Include a brief description of what sections of the house are being renovated, and what is impacted in terms of energy.
</t>
        </r>
      </text>
    </comment>
    <comment ref="B12" authorId="0" shapeId="0" xr:uid="{00000000-0006-0000-0300-000002000000}">
      <text>
        <r>
          <rPr>
            <b/>
            <sz val="9"/>
            <color indexed="81"/>
            <rFont val="Tahoma"/>
            <family val="2"/>
          </rPr>
          <t xml:space="preserve">Construction Value
</t>
        </r>
        <r>
          <rPr>
            <sz val="9"/>
            <color indexed="81"/>
            <rFont val="Tahoma"/>
            <family val="2"/>
          </rPr>
          <t xml:space="preserve">The construction value is determined by City plan review staff, and may use estimates based on scope, or an industry $ / sq.ft. standard, or the most appropriate combination of these depending on the scope of work.
The requirements are based on Table 11.2.1.4. of the Vancouver Building By-Law (VBBL) https://free.bcpublications.ca/civix/document/id/public/vbbl2019/2078766631 </t>
        </r>
      </text>
    </comment>
    <comment ref="B16" authorId="0" shapeId="0" xr:uid="{00000000-0006-0000-0300-000003000000}">
      <text>
        <r>
          <rPr>
            <b/>
            <sz val="9"/>
            <color indexed="81"/>
            <rFont val="Tahoma"/>
            <family val="2"/>
          </rPr>
          <t xml:space="preserve">New dwelling units / infill units
</t>
        </r>
        <r>
          <rPr>
            <sz val="9"/>
            <color indexed="81"/>
            <rFont val="Tahoma"/>
            <family val="2"/>
          </rPr>
          <t>Must follow the 'new homes' path and submit a pre-permit checklist for Building Permit submission.</t>
        </r>
      </text>
    </comment>
    <comment ref="B17" authorId="0" shapeId="0" xr:uid="{00000000-0006-0000-0300-000004000000}">
      <text>
        <r>
          <rPr>
            <b/>
            <sz val="9"/>
            <color indexed="81"/>
            <rFont val="Tahoma"/>
            <family val="2"/>
          </rPr>
          <t xml:space="preserve">Heritage Relaxations
</t>
        </r>
        <r>
          <rPr>
            <sz val="9"/>
            <color indexed="81"/>
            <rFont val="Tahoma"/>
            <family val="2"/>
          </rPr>
          <t>See the "Instructions" tab for full descriptions of relaxations for heritage homes
VBBL Section 11.5 contains comprehensive language for upgrade relaxations for heritage
Visit Vancouver Heritage Foundation for information on rebates specific to heritage homes
https://www.vancouverheritagefoundation.org/get-a-grant/heritage-energy-retrofit-grant/</t>
        </r>
      </text>
    </comment>
    <comment ref="B18" authorId="0" shapeId="0" xr:uid="{1BCD4CD5-6875-4C47-ACF2-BEA50BBE1A68}">
      <text>
        <r>
          <rPr>
            <b/>
            <sz val="9"/>
            <color indexed="81"/>
            <rFont val="Tahoma"/>
            <family val="2"/>
          </rPr>
          <t xml:space="preserve">Strata Titling and Multiple Conversion Dwelling (MCD)
</t>
        </r>
        <r>
          <rPr>
            <sz val="9"/>
            <color indexed="81"/>
            <rFont val="Tahoma"/>
            <family val="2"/>
          </rPr>
          <t>For an existing single family home that is converting to two or more strata units, the building must convert existing space and hot water heating to electric systems.</t>
        </r>
        <r>
          <rPr>
            <b/>
            <sz val="9"/>
            <color indexed="81"/>
            <rFont val="Tahoma"/>
            <family val="2"/>
          </rPr>
          <t xml:space="preserve">
</t>
        </r>
      </text>
    </comment>
    <comment ref="B19" authorId="0" shapeId="0" xr:uid="{00000000-0006-0000-0300-000005000000}">
      <text>
        <r>
          <rPr>
            <b/>
            <sz val="9"/>
            <color indexed="81"/>
            <rFont val="Tahoma"/>
            <family val="2"/>
          </rPr>
          <t xml:space="preserve">Reconstruction </t>
        </r>
        <r>
          <rPr>
            <sz val="9"/>
            <color indexed="81"/>
            <rFont val="Tahoma"/>
            <family val="2"/>
          </rPr>
          <t xml:space="preserve">projects will be treated as a 'new home' and must comply fully with energy upgrade requirements including air tightness and a Mid-Construction Checklist
</t>
        </r>
        <r>
          <rPr>
            <u/>
            <sz val="9"/>
            <color indexed="81"/>
            <rFont val="Tahoma"/>
            <family val="2"/>
          </rPr>
          <t>Checklists</t>
        </r>
        <r>
          <rPr>
            <sz val="9"/>
            <color indexed="81"/>
            <rFont val="Tahoma"/>
            <family val="2"/>
          </rPr>
          <t xml:space="preserve">
If the project is pursuing alternative upgrades or relaxations (heritage or character), use the REUP form
If the project is complying with code, complete the Pre-Permit Checklist
</t>
        </r>
        <r>
          <rPr>
            <u/>
            <sz val="9"/>
            <color indexed="81"/>
            <rFont val="Tahoma"/>
            <family val="2"/>
          </rPr>
          <t>EnerGuide</t>
        </r>
        <r>
          <rPr>
            <sz val="9"/>
            <color indexed="81"/>
            <rFont val="Tahoma"/>
            <family val="2"/>
          </rPr>
          <t xml:space="preserve">
NRCan allows reconstruction projects to complete a 'P' and 'N' file in lieu of 'D' and 'E' files. Provide the 'P' file in the REUP form or Pre Permit Checklist for Building Permit submission.
</t>
        </r>
        <r>
          <rPr>
            <u/>
            <sz val="9"/>
            <color indexed="81"/>
            <rFont val="Tahoma"/>
            <family val="2"/>
          </rPr>
          <t xml:space="preserve">A mid-construction and final inspection will be required. </t>
        </r>
        <r>
          <rPr>
            <b/>
            <sz val="9"/>
            <color indexed="81"/>
            <rFont val="Tahoma"/>
            <family val="2"/>
          </rPr>
          <t xml:space="preserve">
The City of Vancouver defines reconstruction as</t>
        </r>
        <r>
          <rPr>
            <sz val="9"/>
            <color indexed="81"/>
            <rFont val="Tahoma"/>
            <family val="2"/>
          </rPr>
          <t xml:space="preserve"> any project where: extensive renovations are being carried on throughout the entire building and the building is completely gutted; where all drywall and plaster has been removed from the interior walls; all drywall, plaster, insulation and exterior cladding has been removed from the exterior walls ; and all floor and roof membranes and coverings have been removed. Reconstruction also includes substantial reconfiguration of the interior floor space. Reconstruction means exposing the primary structure of the building on all interior and exterior walls, floors and roof with only the primary structural elements remaining in place (the building skeleton). Where work which might otherwise be considered as reconstruction, is undertaken solely to facilitate the repair of a building due to envelope damage, insect infestation, mould abatement or asbestos abatement, then the work would not be considered a reconstruction: it would be considered a repair, minor renovation or a major renovation as defined in this By-law
</t>
        </r>
      </text>
    </comment>
    <comment ref="B20" authorId="0" shapeId="0" xr:uid="{00000000-0006-0000-0300-000006000000}">
      <text>
        <r>
          <rPr>
            <b/>
            <sz val="9"/>
            <color indexed="81"/>
            <rFont val="Tahoma"/>
            <family val="2"/>
          </rPr>
          <t>Large Home Reconstruction Projects</t>
        </r>
        <r>
          <rPr>
            <sz val="9"/>
            <color indexed="81"/>
            <rFont val="Tahoma"/>
            <family val="2"/>
          </rPr>
          <t xml:space="preserve">
Detached homes undergoing full reconstruction (defined in the previous comment box) that are over 325 square meters in floor area (~3,500 ft2) must complete the GHG limit calculator per new home requirements.
</t>
        </r>
      </text>
    </comment>
    <comment ref="B22" authorId="0" shapeId="0" xr:uid="{00000000-0006-0000-0300-000007000000}">
      <text>
        <r>
          <rPr>
            <b/>
            <sz val="9"/>
            <color indexed="81"/>
            <rFont val="Tahoma"/>
            <family val="2"/>
          </rPr>
          <t xml:space="preserve">EnerGuide completed within last 4 years
</t>
        </r>
        <r>
          <rPr>
            <sz val="9"/>
            <color indexed="81"/>
            <rFont val="Tahoma"/>
            <family val="2"/>
          </rPr>
          <t>If the home has completed a 'D' or 'N' assessment in the last 4 years, no EnerGuide assessment of the existing house is required
If there are energy upgrades as part of the scope of work, the REUP checklist must still be filled out to confirm work completed in the renovation is compliant with current code</t>
        </r>
        <r>
          <rPr>
            <b/>
            <sz val="9"/>
            <color indexed="81"/>
            <rFont val="Tahoma"/>
            <family val="2"/>
          </rPr>
          <t xml:space="preserve">
Can a D assessment be performed?
Yes, </t>
        </r>
        <r>
          <rPr>
            <sz val="9"/>
            <color indexed="81"/>
            <rFont val="Tahoma"/>
            <family val="2"/>
          </rPr>
          <t xml:space="preserve">the building envelope was not compromised at time of assessment 
</t>
        </r>
        <r>
          <rPr>
            <b/>
            <sz val="9"/>
            <color indexed="81"/>
            <rFont val="Tahoma"/>
            <family val="2"/>
          </rPr>
          <t xml:space="preserve">No, </t>
        </r>
        <r>
          <rPr>
            <sz val="9"/>
            <color indexed="81"/>
            <rFont val="Tahoma"/>
            <family val="2"/>
          </rPr>
          <t xml:space="preserve">the building envelope was compromised at time of assessment (A blower door test cannot be performed on the house at time of visit).  This may be a result of home damage, or work completed without permit
In this case, EA to complete the 'D' file at the earliest possible time
Compromised envelopes may be due to work completed without permit, fire or flood damage, or other. 
</t>
        </r>
      </text>
    </comment>
    <comment ref="B24" authorId="0" shapeId="0" xr:uid="{00000000-0006-0000-0300-000008000000}">
      <text>
        <r>
          <rPr>
            <b/>
            <sz val="9"/>
            <color indexed="81"/>
            <rFont val="Tahoma"/>
            <family val="2"/>
          </rPr>
          <t xml:space="preserve">Compromised Envelope
</t>
        </r>
        <r>
          <rPr>
            <sz val="9"/>
            <color indexed="81"/>
            <rFont val="Tahoma"/>
            <family val="2"/>
          </rPr>
          <t xml:space="preserve">Some projects may not be able to complete a blower door test at the time of application. In these cases, complete the blower door test and complete the EnerGuide D file at earliest possibility.
</t>
        </r>
      </text>
    </comment>
    <comment ref="B29" authorId="1" shapeId="0" xr:uid="{9E0180E4-6588-4CB3-817E-A0B02EA92FFA}">
      <text>
        <r>
          <rPr>
            <b/>
            <sz val="9"/>
            <color indexed="81"/>
            <rFont val="Tahoma"/>
            <family val="2"/>
          </rPr>
          <t>Cell Activation:</t>
        </r>
        <r>
          <rPr>
            <sz val="9"/>
            <color indexed="81"/>
            <rFont val="Tahoma"/>
            <family val="2"/>
          </rPr>
          <t xml:space="preserve">
If applicable, please select ‘Y’ from the dropdown to activate the grayed-out cells</t>
        </r>
      </text>
    </comment>
    <comment ref="B33" authorId="0" shapeId="0" xr:uid="{00000000-0006-0000-0300-000009000000}">
      <text>
        <r>
          <rPr>
            <b/>
            <sz val="9"/>
            <color indexed="81"/>
            <rFont val="Tahoma"/>
            <family val="2"/>
          </rPr>
          <t xml:space="preserve">Drawing # (DWG #)
</t>
        </r>
        <r>
          <rPr>
            <sz val="9"/>
            <color indexed="81"/>
            <rFont val="Tahoma"/>
            <family val="2"/>
          </rPr>
          <t xml:space="preserve">If applicable, provide the corresponding page number from the architecture / design plans where the upgrade is specified. </t>
        </r>
        <r>
          <rPr>
            <u/>
            <sz val="9"/>
            <color indexed="81"/>
            <rFont val="Tahoma"/>
            <family val="2"/>
          </rPr>
          <t xml:space="preserve">
</t>
        </r>
      </text>
    </comment>
    <comment ref="B34" authorId="0" shapeId="0" xr:uid="{00000000-0006-0000-0300-00000A000000}">
      <text>
        <r>
          <rPr>
            <b/>
            <sz val="9"/>
            <color indexed="81"/>
            <rFont val="Tahoma"/>
            <family val="2"/>
          </rPr>
          <t xml:space="preserve">Air Sealing - Best Practices
</t>
        </r>
        <r>
          <rPr>
            <u/>
            <sz val="9"/>
            <color indexed="81"/>
            <rFont val="Tahoma"/>
            <family val="2"/>
          </rPr>
          <t xml:space="preserve">
</t>
        </r>
        <r>
          <rPr>
            <sz val="9"/>
            <color indexed="81"/>
            <rFont val="Tahoma"/>
            <family val="2"/>
          </rPr>
          <t xml:space="preserve">BC Housing has a "Best Practice Guide for Air Sealing &amp; Insulation Retrofits for Single Family Homes" 
https://www.bchousing.org/research-centre/library/residential-design-construction/best-practices-air-sealing-insulation-retrofits
</t>
        </r>
        <r>
          <rPr>
            <b/>
            <sz val="9"/>
            <color indexed="81"/>
            <rFont val="Tahoma"/>
            <family val="2"/>
          </rPr>
          <t>Reconstruction Air Sealing</t>
        </r>
        <r>
          <rPr>
            <sz val="9"/>
            <color indexed="81"/>
            <rFont val="Tahoma"/>
            <family val="2"/>
          </rPr>
          <t xml:space="preserve">
VBBL 11.7.1.5 allows a relaxation for reconstruction projects to achieve a final air sealing result of 3.5 ACH50. This relaxation is provided, as an existing structure can make it more difficult to design a continuous air barrier.</t>
        </r>
      </text>
    </comment>
    <comment ref="B36" authorId="0" shapeId="0" xr:uid="{00000000-0006-0000-0300-00000B000000}">
      <text>
        <r>
          <rPr>
            <b/>
            <sz val="9"/>
            <color indexed="81"/>
            <rFont val="Tahoma"/>
            <family val="2"/>
          </rPr>
          <t xml:space="preserve">Conditions for wall and exterior ceiling upgrades
</t>
        </r>
        <r>
          <rPr>
            <sz val="9"/>
            <color indexed="81"/>
            <rFont val="Tahoma"/>
            <family val="2"/>
          </rPr>
          <t xml:space="preserve">
If walls are stripped down to where the cavities are opened up, insulation removed, down to studs, or similar situation where the walls would be considered ‘new work,’ then they must meet current VBBL.  
</t>
        </r>
        <r>
          <rPr>
            <u/>
            <sz val="9"/>
            <color indexed="81"/>
            <rFont val="Tahoma"/>
            <family val="2"/>
          </rPr>
          <t>Relaxations</t>
        </r>
        <r>
          <rPr>
            <sz val="9"/>
            <color indexed="81"/>
            <rFont val="Tahoma"/>
            <family val="2"/>
          </rPr>
          <t>: see the Relaxations tab for more information</t>
        </r>
        <r>
          <rPr>
            <u/>
            <sz val="9"/>
            <color indexed="81"/>
            <rFont val="Tahoma"/>
            <family val="2"/>
          </rPr>
          <t xml:space="preserve">
</t>
        </r>
      </text>
    </comment>
    <comment ref="B44" authorId="0" shapeId="0" xr:uid="{00000000-0006-0000-0300-00000C000000}">
      <text>
        <r>
          <rPr>
            <b/>
            <sz val="9"/>
            <color indexed="81"/>
            <rFont val="Tahoma"/>
            <family val="2"/>
          </rPr>
          <t xml:space="preserve">HRV
</t>
        </r>
        <r>
          <rPr>
            <sz val="9"/>
            <color indexed="81"/>
            <rFont val="Tahoma"/>
            <family val="2"/>
          </rPr>
          <t xml:space="preserve">
If the home air tightness is being proposed to improve to 3.5 ACH or lower, an HRV is recommended to included in the scope of work.</t>
        </r>
      </text>
    </comment>
    <comment ref="B45" authorId="0" shapeId="0" xr:uid="{F9F124FF-516A-429B-A7CF-87A6F2895606}">
      <text>
        <r>
          <rPr>
            <b/>
            <sz val="9"/>
            <color indexed="81"/>
            <rFont val="Tahoma"/>
            <family val="2"/>
          </rPr>
          <t xml:space="preserve">Domestic Hot Water requirements over $150,000 </t>
        </r>
        <r>
          <rPr>
            <sz val="9"/>
            <color indexed="81"/>
            <rFont val="Tahoma"/>
            <family val="2"/>
          </rPr>
          <t xml:space="preserve">
(see detailed list of exemptions in the Instructions tab) 
</t>
        </r>
        <r>
          <rPr>
            <b/>
            <sz val="9"/>
            <color indexed="81"/>
            <rFont val="Tahoma"/>
            <family val="2"/>
          </rPr>
          <t xml:space="preserve">
</t>
        </r>
        <r>
          <rPr>
            <sz val="9"/>
            <color indexed="81"/>
            <rFont val="Tahoma"/>
            <family val="2"/>
          </rPr>
          <t>If one or more exemptions apply, select the exemption that applies.  Additional notes can be made in the 'notes' section</t>
        </r>
      </text>
    </comment>
    <comment ref="B56" authorId="0" shapeId="0" xr:uid="{00000000-0006-0000-0300-00000D000000}">
      <text>
        <r>
          <rPr>
            <b/>
            <sz val="9"/>
            <color indexed="81"/>
            <rFont val="Tahoma"/>
            <family val="2"/>
          </rPr>
          <t>Envelope - new and existing upgraded
Alternative upgrade tool:</t>
        </r>
        <r>
          <rPr>
            <sz val="9"/>
            <color indexed="81"/>
            <rFont val="Tahoma"/>
            <family val="2"/>
          </rPr>
          <t xml:space="preserve"> projects may offset the increased thickness of impacted walls or ceiling, in order to avoid 'furring-in' </t>
        </r>
        <r>
          <rPr>
            <b/>
            <sz val="9"/>
            <color indexed="81"/>
            <rFont val="Tahoma"/>
            <family val="2"/>
          </rPr>
          <t xml:space="preserve">
</t>
        </r>
        <r>
          <rPr>
            <sz val="9"/>
            <color indexed="81"/>
            <rFont val="Tahoma"/>
            <family val="2"/>
          </rPr>
          <t xml:space="preserve">the cavities to fit the necessary insulation. 
Select the % of wall or ceiling area in the scope of work, relative to the total home area. See relaxations below for minor additions / alterations.
</t>
        </r>
        <r>
          <rPr>
            <b/>
            <sz val="9"/>
            <color indexed="81"/>
            <rFont val="Tahoma"/>
            <family val="2"/>
          </rPr>
          <t xml:space="preserve">Calculation: </t>
        </r>
        <r>
          <rPr>
            <sz val="9"/>
            <color indexed="81"/>
            <rFont val="Tahoma"/>
            <family val="2"/>
          </rPr>
          <t>to determine the area, simply calculate base x height including all openings</t>
        </r>
        <r>
          <rPr>
            <b/>
            <sz val="9"/>
            <color indexed="81"/>
            <rFont val="Tahoma"/>
            <family val="2"/>
          </rPr>
          <t xml:space="preserve">
Relaxations:</t>
        </r>
        <r>
          <rPr>
            <sz val="9"/>
            <color indexed="81"/>
            <rFont val="Tahoma"/>
            <family val="2"/>
          </rPr>
          <t xml:space="preserve"> See the Relaxations tab for more information</t>
        </r>
      </text>
    </comment>
    <comment ref="B66" authorId="0" shapeId="0" xr:uid="{00000000-0006-0000-0300-00000E000000}">
      <text>
        <r>
          <rPr>
            <b/>
            <sz val="9"/>
            <color indexed="81"/>
            <rFont val="Tahoma"/>
            <family val="2"/>
          </rPr>
          <t>Selected Upgrades on Construction ($) Value</t>
        </r>
        <r>
          <rPr>
            <sz val="9"/>
            <color indexed="81"/>
            <rFont val="Tahoma"/>
            <family val="2"/>
          </rPr>
          <t xml:space="preserve">
Selected upgrades do </t>
        </r>
        <r>
          <rPr>
            <u/>
            <sz val="9"/>
            <color indexed="81"/>
            <rFont val="Tahoma"/>
            <family val="2"/>
          </rPr>
          <t>not</t>
        </r>
        <r>
          <rPr>
            <sz val="9"/>
            <color indexed="81"/>
            <rFont val="Tahoma"/>
            <family val="2"/>
          </rPr>
          <t xml:space="preserve"> add further value to the original calculated construction ($) value. 
</t>
        </r>
        <r>
          <rPr>
            <b/>
            <sz val="9"/>
            <color indexed="81"/>
            <rFont val="Tahoma"/>
            <family val="2"/>
          </rPr>
          <t xml:space="preserve">Drawing #
</t>
        </r>
        <r>
          <rPr>
            <sz val="9"/>
            <color indexed="81"/>
            <rFont val="Tahoma"/>
            <family val="2"/>
          </rPr>
          <t>Provide the drawing number that correlates to the proposed upgrade</t>
        </r>
      </text>
    </comment>
    <comment ref="B68" authorId="0" shapeId="0" xr:uid="{00000000-0006-0000-0300-00000F000000}">
      <text>
        <r>
          <rPr>
            <b/>
            <sz val="9"/>
            <color indexed="81"/>
            <rFont val="Tahoma"/>
            <family val="2"/>
          </rPr>
          <t xml:space="preserve">Energy Advisor air sealing recommendations
</t>
        </r>
        <r>
          <rPr>
            <sz val="9"/>
            <color indexed="81"/>
            <rFont val="Tahoma"/>
            <family val="2"/>
          </rPr>
          <t xml:space="preserve">As part of the Energuide home assessment, the EA must provide guidance to the renovation project manager, the key locations of leaks that are accessible for repair. These leaks will be indicated by the blower door test and optional thermal imaging.  </t>
        </r>
        <r>
          <rPr>
            <b/>
            <sz val="9"/>
            <color indexed="81"/>
            <rFont val="Tahoma"/>
            <family val="2"/>
          </rPr>
          <t xml:space="preserve">
10% target, and prescriptive air-tightness repairs
</t>
        </r>
        <r>
          <rPr>
            <sz val="9"/>
            <color indexed="81"/>
            <rFont val="Tahoma"/>
            <family val="2"/>
          </rPr>
          <t>The 10% reduction is a target, not a requirement. Rather, compliance will be demonstrated through the completion of visibly completed upgrades. Those will likely include but not limited to:</t>
        </r>
        <r>
          <rPr>
            <b/>
            <sz val="9"/>
            <color indexed="81"/>
            <rFont val="Tahoma"/>
            <family val="2"/>
          </rPr>
          <t xml:space="preserve">
</t>
        </r>
        <r>
          <rPr>
            <sz val="9"/>
            <color indexed="81"/>
            <rFont val="Tahoma"/>
            <family val="2"/>
          </rPr>
          <t xml:space="preserve">
    - attic, roof and crawlspace hatch seals 
    - caulking and weather stripping doors and operable windows
    - installing gaskets on all electrical outlets and potlights
    - sealing attic pony walls and other gaps in accessible air barrier locations
</t>
        </r>
      </text>
    </comment>
    <comment ref="B69" authorId="0" shapeId="0" xr:uid="{00000000-0006-0000-0300-000010000000}">
      <text>
        <r>
          <rPr>
            <b/>
            <sz val="9"/>
            <color indexed="81"/>
            <rFont val="Tahoma"/>
            <family val="2"/>
          </rPr>
          <t>50% reduction target</t>
        </r>
        <r>
          <rPr>
            <sz val="9"/>
            <color indexed="81"/>
            <rFont val="Tahoma"/>
            <family val="2"/>
          </rPr>
          <t xml:space="preserve">
Historical data suggests that a major ACH reduction is very challenging with traditional air sealing measures, without considerable alteration to the building envelope. 
New technologies that can seal large leaks that are not visible or accessible are currently available as a commercial product for new and existing homes.
</t>
        </r>
        <r>
          <rPr>
            <u/>
            <sz val="9"/>
            <color indexed="81"/>
            <rFont val="Tahoma"/>
            <family val="2"/>
          </rPr>
          <t>Ventilation requirement</t>
        </r>
        <r>
          <rPr>
            <sz val="9"/>
            <color indexed="81"/>
            <rFont val="Tahoma"/>
            <family val="2"/>
          </rPr>
          <t xml:space="preserve">: due to the potential for extensive air sealing, this measure must be accompanied with continuous mechanical exhaust in the home. This may require installation of bathroom exhaust fans at minimum, or an HRV for a balanced ventilation system. 
</t>
        </r>
      </text>
    </comment>
    <comment ref="B70" authorId="0" shapeId="0" xr:uid="{00000000-0006-0000-0300-000011000000}">
      <text>
        <r>
          <rPr>
            <sz val="9"/>
            <color indexed="81"/>
            <rFont val="Tahoma"/>
            <family val="2"/>
          </rPr>
          <t xml:space="preserve">If a home has both attic and exterior ceiling space, only one of the points may be selected.
</t>
        </r>
      </text>
    </comment>
    <comment ref="B71" authorId="0" shapeId="0" xr:uid="{00000000-0006-0000-0300-000012000000}">
      <text>
        <r>
          <rPr>
            <sz val="9"/>
            <color indexed="81"/>
            <rFont val="Tahoma"/>
            <family val="2"/>
          </rPr>
          <t xml:space="preserve">If a home has both attic and exterior ceiling space, only one of the points may be selected.
</t>
        </r>
      </text>
    </comment>
    <comment ref="B76" authorId="0" shapeId="0" xr:uid="{00000000-0006-0000-0300-000013000000}">
      <text>
        <r>
          <rPr>
            <b/>
            <sz val="9"/>
            <color indexed="81"/>
            <rFont val="Tahoma"/>
            <family val="2"/>
          </rPr>
          <t xml:space="preserve">EV Charger - criteria
</t>
        </r>
        <r>
          <rPr>
            <sz val="9"/>
            <color indexed="81"/>
            <rFont val="Tahoma"/>
            <family val="2"/>
          </rPr>
          <t xml:space="preserve">Install a Level 2 charging station by a certified electrician. At minimum for compliance, an electrician should perform an electric service assessment to determine if the home is eligible for a Level 2 charger. </t>
        </r>
        <r>
          <rPr>
            <b/>
            <sz val="9"/>
            <color indexed="81"/>
            <rFont val="Tahoma"/>
            <family val="2"/>
          </rPr>
          <t xml:space="preserve">
</t>
        </r>
        <r>
          <rPr>
            <sz val="9"/>
            <color indexed="81"/>
            <rFont val="Tahoma"/>
            <family val="2"/>
          </rPr>
          <t xml:space="preserve">Further details can be found: https://electricvehicles.bchydro.com/charge/how-to-install-home-EV-charger
</t>
        </r>
      </text>
    </comment>
    <comment ref="B79" authorId="0" shapeId="0" xr:uid="{00000000-0006-0000-0300-000014000000}">
      <text>
        <r>
          <rPr>
            <b/>
            <sz val="9"/>
            <color indexed="81"/>
            <rFont val="Tahoma"/>
            <family val="2"/>
          </rPr>
          <t xml:space="preserve">Appliances
</t>
        </r>
        <r>
          <rPr>
            <sz val="9"/>
            <color indexed="81"/>
            <rFont val="Tahoma"/>
            <family val="2"/>
          </rPr>
          <t xml:space="preserve">Replacement appliances may include are but not limited to: oil, wood, pellet or gas fuelled systems such as stove/oven, dryer, plumbed outdoor BBQ, and decorative or space heating fireplaces
Does not include space heating or hot water systems
</t>
        </r>
        <r>
          <rPr>
            <b/>
            <sz val="9"/>
            <color indexed="81"/>
            <rFont val="Tahoma"/>
            <family val="2"/>
          </rPr>
          <t>Appliance removal or decommissioning</t>
        </r>
        <r>
          <rPr>
            <sz val="9"/>
            <color indexed="81"/>
            <rFont val="Tahoma"/>
            <family val="2"/>
          </rPr>
          <t xml:space="preserve">
Removing or decommissioning a fossil fuel appliance is acceptable as well. </t>
        </r>
      </text>
    </comment>
    <comment ref="B81" authorId="0" shapeId="0" xr:uid="{00000000-0006-0000-0300-000015000000}">
      <text>
        <r>
          <rPr>
            <b/>
            <sz val="9"/>
            <color indexed="81"/>
            <rFont val="Tahoma"/>
            <family val="2"/>
          </rPr>
          <t xml:space="preserve">Passive Design
</t>
        </r>
        <r>
          <rPr>
            <sz val="9"/>
            <color indexed="81"/>
            <rFont val="Tahoma"/>
            <family val="2"/>
          </rPr>
          <t xml:space="preserve">Refer to the City of Vancouver Passive Design Toolkit for passive cooling strategies
https://vancouver.ca/files/cov/passive-home-design.pdf
</t>
        </r>
      </text>
    </comment>
    <comment ref="B85" authorId="0" shapeId="0" xr:uid="{00000000-0006-0000-0300-000016000000}">
      <text>
        <r>
          <rPr>
            <b/>
            <sz val="9"/>
            <color indexed="81"/>
            <rFont val="Tahoma"/>
            <family val="2"/>
          </rPr>
          <t>Mechanical Ventilation</t>
        </r>
        <r>
          <rPr>
            <sz val="9"/>
            <color indexed="81"/>
            <rFont val="Tahoma"/>
            <family val="2"/>
          </rPr>
          <t xml:space="preserve">
For homes that do not have mechanical ventilation and rely entirely on passive ventilation and open windows, they may install mechanical ventilation per VBBL 9.32, which requires at least 1 principal continuous exhaust fan, and exhaust in any heated crawlspaces. 
</t>
        </r>
        <r>
          <rPr>
            <u/>
            <sz val="9"/>
            <color indexed="81"/>
            <rFont val="Tahoma"/>
            <family val="2"/>
          </rPr>
          <t>Recommendations</t>
        </r>
        <r>
          <rPr>
            <sz val="9"/>
            <color indexed="81"/>
            <rFont val="Tahoma"/>
            <family val="2"/>
          </rPr>
          <t xml:space="preserve">
- Always seek advice from a qualified HVAC installer and Energy Advisor 
- Installing bathroom fans with humidity control can be an effective solution in many cases 
- It is recommended to first reduce air leakage (recommended &lt;6 ACH @ 50Pa) for the fans to be effective at improving indoor air quality
- If the home has an attached garage or other nearby sources of potential pollutants, all leaks should be sealed to prevent infiltration of fumes
- If an ACH of below 5 is achieved, an HRV is recommended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Brady Faught</author>
    <author>Pishro, Ali</author>
  </authors>
  <commentList>
    <comment ref="B9" authorId="0" shapeId="0" xr:uid="{00000000-0006-0000-0400-000001000000}">
      <text>
        <r>
          <rPr>
            <b/>
            <sz val="9"/>
            <color indexed="81"/>
            <rFont val="Tahoma"/>
            <family val="2"/>
          </rPr>
          <t xml:space="preserve">Scope of Work Summary
</t>
        </r>
        <r>
          <rPr>
            <sz val="9"/>
            <color indexed="81"/>
            <rFont val="Tahoma"/>
            <family val="2"/>
          </rPr>
          <t xml:space="preserve">
Include a brief description of what sections of the house are being renovated, and what is impacted in terms of energy.
</t>
        </r>
      </text>
    </comment>
    <comment ref="B15" authorId="0" shapeId="0" xr:uid="{00000000-0006-0000-0400-000002000000}">
      <text>
        <r>
          <rPr>
            <b/>
            <sz val="9"/>
            <color indexed="81"/>
            <rFont val="Tahoma"/>
            <family val="2"/>
          </rPr>
          <t xml:space="preserve">Heritage Relaxations
</t>
        </r>
        <r>
          <rPr>
            <sz val="9"/>
            <color indexed="81"/>
            <rFont val="Tahoma"/>
            <family val="2"/>
          </rPr>
          <t>See the "Relaxations and Exemptions" tab for full descriptions of relaxations for heritage homes
VBBL Section 11.5 contains comprehensive language for upgrade relaxations for heritage
Visit Vancouver Heritage Foundation for information on rebates specific to heritage homes
https://www.vancouverheritagefoundation.org/get-a-grant/heritage-energy-retrofit-grant/</t>
        </r>
      </text>
    </comment>
    <comment ref="B18" authorId="0" shapeId="0" xr:uid="{00000000-0006-0000-0400-000003000000}">
      <text>
        <r>
          <rPr>
            <b/>
            <sz val="9"/>
            <color indexed="81"/>
            <rFont val="Tahoma"/>
            <family val="2"/>
          </rPr>
          <t xml:space="preserve">Reconstruction </t>
        </r>
        <r>
          <rPr>
            <sz val="9"/>
            <color indexed="81"/>
            <rFont val="Tahoma"/>
            <family val="2"/>
          </rPr>
          <t xml:space="preserve">projects will be treated as a 'new home' and must comply fully with energy upgrade requirements including air tightness and a Mid-Construction Checklist
</t>
        </r>
        <r>
          <rPr>
            <u/>
            <sz val="9"/>
            <color indexed="81"/>
            <rFont val="Tahoma"/>
            <family val="2"/>
          </rPr>
          <t>Checklists</t>
        </r>
        <r>
          <rPr>
            <sz val="9"/>
            <color indexed="81"/>
            <rFont val="Tahoma"/>
            <family val="2"/>
          </rPr>
          <t xml:space="preserve">
If the project is pursuing alternative upgrades or relaxations (heritage or character), use the REUP form
If the project is complying with code, complete the Pre-Permit Checklist
</t>
        </r>
        <r>
          <rPr>
            <u/>
            <sz val="9"/>
            <color indexed="81"/>
            <rFont val="Tahoma"/>
            <family val="2"/>
          </rPr>
          <t>EnerGuide</t>
        </r>
        <r>
          <rPr>
            <sz val="9"/>
            <color indexed="81"/>
            <rFont val="Tahoma"/>
            <family val="2"/>
          </rPr>
          <t xml:space="preserve">
NRCan allows reconstruction projects to complete a 'P' and 'N' file in lieu of 'D' and 'E' files. Provide the 'P' file in the REUP form or Pre Permit Checklist for Building Permit submission.
</t>
        </r>
        <r>
          <rPr>
            <u/>
            <sz val="9"/>
            <color indexed="81"/>
            <rFont val="Tahoma"/>
            <family val="2"/>
          </rPr>
          <t xml:space="preserve">A mid-construction and final inspection will be required. </t>
        </r>
        <r>
          <rPr>
            <b/>
            <sz val="9"/>
            <color indexed="81"/>
            <rFont val="Tahoma"/>
            <family val="2"/>
          </rPr>
          <t xml:space="preserve">
The City of Vancouver defines reconstruction as</t>
        </r>
        <r>
          <rPr>
            <sz val="9"/>
            <color indexed="81"/>
            <rFont val="Tahoma"/>
            <family val="2"/>
          </rPr>
          <t xml:space="preserve"> any project where: extensive renovations are being carried on throughout the entire building and the building is completely gutted; where all drywall and plaster has been removed from the interior walls; all drywall, plaster, insulation and exterior cladding has been removed from the exterior walls ; and all floor and roof membranes and coverings have been removed. Reconstruction also includes substantial reconfiguration of the interior floor space. Reconstruction means exposing the primary structure of the building on all interior and exterior walls, floors and roof with only the primary structural elements remaining in place (the building skeleton). Where work which might otherwise be considered as reconstruction, is undertaken solely to facilitate the repair of a building due to envelope damage, insect infestation, mould abatement or asbestos abatement, then the work would not be considered a reconstruction: it would be considered a repair, minor renovation or a major renovation as defined in this By-law
</t>
        </r>
      </text>
    </comment>
    <comment ref="B20" authorId="0" shapeId="0" xr:uid="{00000000-0006-0000-0400-000005000000}">
      <text>
        <r>
          <rPr>
            <b/>
            <sz val="9"/>
            <color indexed="81"/>
            <rFont val="Tahoma"/>
            <family val="2"/>
          </rPr>
          <t xml:space="preserve">EnerGuide completed within last 4 years
</t>
        </r>
        <r>
          <rPr>
            <sz val="9"/>
            <color indexed="81"/>
            <rFont val="Tahoma"/>
            <family val="2"/>
          </rPr>
          <t>If the home has completed a 'D' or 'N' assessment in the last 4 years, no EnerGuide assessment of the existing house is required
If there are energy upgrades as part of the scope of work, the REUP checklist must still be filled out to confirm work completed in the renovation is compliant with current code</t>
        </r>
        <r>
          <rPr>
            <b/>
            <sz val="9"/>
            <color indexed="81"/>
            <rFont val="Tahoma"/>
            <family val="2"/>
          </rPr>
          <t xml:space="preserve">
Can a D assessment be performed?
Yes, </t>
        </r>
        <r>
          <rPr>
            <sz val="9"/>
            <color indexed="81"/>
            <rFont val="Tahoma"/>
            <family val="2"/>
          </rPr>
          <t xml:space="preserve">the building envelope was not compromised at time of assessment 
</t>
        </r>
        <r>
          <rPr>
            <b/>
            <sz val="9"/>
            <color indexed="81"/>
            <rFont val="Tahoma"/>
            <family val="2"/>
          </rPr>
          <t xml:space="preserve">No, </t>
        </r>
        <r>
          <rPr>
            <sz val="9"/>
            <color indexed="81"/>
            <rFont val="Tahoma"/>
            <family val="2"/>
          </rPr>
          <t xml:space="preserve">the building envelope was compromised at time of assessment (A blower door test cannot be performed on the house at time of visit).  This may be a result of home damage, or work completed without permit
In this case, EA to complete the 'D' file at the earliest possible time, and then complete an 'E' File at post-retrofit
Compromised envelopes may be due to work completed without permit, fire or flood damage, or other. 
</t>
        </r>
      </text>
    </comment>
    <comment ref="B26" authorId="1" shapeId="0" xr:uid="{D38C8B39-E76B-4D57-B42D-48E9EAA89C2A}">
      <text>
        <r>
          <rPr>
            <b/>
            <sz val="9"/>
            <color indexed="81"/>
            <rFont val="Tahoma"/>
            <family val="2"/>
          </rPr>
          <t>Cell Activation:</t>
        </r>
        <r>
          <rPr>
            <sz val="9"/>
            <color indexed="81"/>
            <rFont val="Tahoma"/>
            <family val="2"/>
          </rPr>
          <t xml:space="preserve">
If applicable, please select ‘Y’ from the dropdown to activate the grayed-out cells</t>
        </r>
      </text>
    </comment>
    <comment ref="B29" authorId="0" shapeId="0" xr:uid="{00000000-0006-0000-0400-000006000000}">
      <text>
        <r>
          <rPr>
            <b/>
            <sz val="9"/>
            <color indexed="81"/>
            <rFont val="Tahoma"/>
            <family val="2"/>
          </rPr>
          <t xml:space="preserve">Drawing # (DWG #)
</t>
        </r>
        <r>
          <rPr>
            <sz val="9"/>
            <color indexed="81"/>
            <rFont val="Tahoma"/>
            <family val="2"/>
          </rPr>
          <t xml:space="preserve">If applicable, provide the corresponding page number from the architecture / design plans where the upgrade is specified. </t>
        </r>
        <r>
          <rPr>
            <u/>
            <sz val="9"/>
            <color indexed="81"/>
            <rFont val="Tahoma"/>
            <family val="2"/>
          </rPr>
          <t xml:space="preserve">
</t>
        </r>
      </text>
    </comment>
    <comment ref="B30" authorId="0" shapeId="0" xr:uid="{00000000-0006-0000-0400-000007000000}">
      <text>
        <r>
          <rPr>
            <b/>
            <sz val="9"/>
            <color indexed="81"/>
            <rFont val="Tahoma"/>
            <family val="2"/>
          </rPr>
          <t xml:space="preserve">Air Sealing - Best Practices
</t>
        </r>
        <r>
          <rPr>
            <u/>
            <sz val="9"/>
            <color indexed="81"/>
            <rFont val="Tahoma"/>
            <family val="2"/>
          </rPr>
          <t xml:space="preserve">
</t>
        </r>
        <r>
          <rPr>
            <sz val="9"/>
            <color indexed="81"/>
            <rFont val="Tahoma"/>
            <family val="2"/>
          </rPr>
          <t xml:space="preserve">BC Housing has a "Best Practice Guide for Air Sealing &amp; Insulation Retrofits for Single Family Homes" 
https://www.bchousing.org/research-centre/library/residential-design-construction/best-practices-air-sealing-insulation-retrofits
</t>
        </r>
        <r>
          <rPr>
            <b/>
            <sz val="9"/>
            <color indexed="81"/>
            <rFont val="Tahoma"/>
            <family val="2"/>
          </rPr>
          <t>Reconstruction Air Sealing</t>
        </r>
        <r>
          <rPr>
            <sz val="9"/>
            <color indexed="81"/>
            <rFont val="Tahoma"/>
            <family val="2"/>
          </rPr>
          <t xml:space="preserve">
VBBL 11.7.1.5 allows a relaxation for reconstruction projects to achieve a final air sealing result of 3.5 ACH50. This relaxation is provided, as an existing structure can make it more difficult to design a continuous air barrier.</t>
        </r>
      </text>
    </comment>
    <comment ref="B32" authorId="0" shapeId="0" xr:uid="{00000000-0006-0000-0400-000008000000}">
      <text>
        <r>
          <rPr>
            <b/>
            <sz val="9"/>
            <color indexed="81"/>
            <rFont val="Tahoma"/>
            <family val="2"/>
          </rPr>
          <t xml:space="preserve">Conditions for wall and exterior ceiling upgrades
</t>
        </r>
        <r>
          <rPr>
            <sz val="9"/>
            <color indexed="81"/>
            <rFont val="Tahoma"/>
            <family val="2"/>
          </rPr>
          <t xml:space="preserve">
If walls are stripped down to where the cavities are opened up, insulation removed, down to studs, or similar situation where the walls would be considered ‘new work,’ then they must meet current VBBL.  
</t>
        </r>
        <r>
          <rPr>
            <u/>
            <sz val="9"/>
            <color indexed="81"/>
            <rFont val="Tahoma"/>
            <family val="2"/>
          </rPr>
          <t>Relaxations</t>
        </r>
        <r>
          <rPr>
            <sz val="9"/>
            <color indexed="81"/>
            <rFont val="Tahoma"/>
            <family val="2"/>
          </rPr>
          <t>: see the 'Instructions' tab for more information</t>
        </r>
        <r>
          <rPr>
            <u/>
            <sz val="9"/>
            <color indexed="81"/>
            <rFont val="Tahoma"/>
            <family val="2"/>
          </rPr>
          <t xml:space="preserve">
</t>
        </r>
      </text>
    </comment>
    <comment ref="B41" authorId="0" shapeId="0" xr:uid="{00000000-0006-0000-0400-000009000000}">
      <text>
        <r>
          <rPr>
            <b/>
            <sz val="9"/>
            <color indexed="81"/>
            <rFont val="Tahoma"/>
            <family val="2"/>
          </rPr>
          <t xml:space="preserve">HRV
</t>
        </r>
        <r>
          <rPr>
            <sz val="9"/>
            <color indexed="81"/>
            <rFont val="Tahoma"/>
            <family val="2"/>
          </rPr>
          <t xml:space="preserve">
If the home air tightness is being proposed to improve to 3.5 ACH or lower, an HRV is recommended to included in the scope of work.</t>
        </r>
      </text>
    </comment>
    <comment ref="B42" authorId="0" shapeId="0" xr:uid="{4A80635F-F9FE-49F3-9290-11C392535B53}">
      <text>
        <r>
          <rPr>
            <b/>
            <sz val="9"/>
            <color indexed="81"/>
            <rFont val="Tahoma"/>
            <family val="2"/>
          </rPr>
          <t xml:space="preserve">Domestic Hot Water requirements over $150,000 </t>
        </r>
        <r>
          <rPr>
            <sz val="9"/>
            <color indexed="81"/>
            <rFont val="Tahoma"/>
            <family val="2"/>
          </rPr>
          <t xml:space="preserve">
(see list of exemptions in the Instructions tab) 
</t>
        </r>
        <r>
          <rPr>
            <b/>
            <sz val="9"/>
            <color indexed="81"/>
            <rFont val="Tahoma"/>
            <family val="2"/>
          </rPr>
          <t xml:space="preserve">
</t>
        </r>
        <r>
          <rPr>
            <sz val="9"/>
            <color indexed="81"/>
            <rFont val="Tahoma"/>
            <family val="2"/>
          </rPr>
          <t xml:space="preserve">If one or more exemptions apply, indicate the exemption with a description of the barrier in the 'Additional Description' box. </t>
        </r>
      </text>
    </comment>
    <comment ref="B50" authorId="0" shapeId="0" xr:uid="{00000000-0006-0000-0400-00000A000000}">
      <text>
        <r>
          <rPr>
            <b/>
            <sz val="9"/>
            <color indexed="81"/>
            <rFont val="Tahoma"/>
            <family val="2"/>
          </rPr>
          <t xml:space="preserve">Energy Advisor air sealing recommendations
</t>
        </r>
        <r>
          <rPr>
            <sz val="9"/>
            <color indexed="81"/>
            <rFont val="Tahoma"/>
            <family val="2"/>
          </rPr>
          <t xml:space="preserve">As part of the Energuide home assessment, the EA must provide guidance to the renovation project manager, the key locations of leaks that are accessible for repair. These leaks will be indicated by the blower door test and optional thermal imaging.  </t>
        </r>
        <r>
          <rPr>
            <b/>
            <sz val="9"/>
            <color indexed="81"/>
            <rFont val="Tahoma"/>
            <family val="2"/>
          </rPr>
          <t xml:space="preserve">
10% target, and prescriptive air-tightness repairs
</t>
        </r>
        <r>
          <rPr>
            <sz val="9"/>
            <color indexed="81"/>
            <rFont val="Tahoma"/>
            <family val="2"/>
          </rPr>
          <t>The 10% reduction is a target, not a requirement. Rather, compliance will be demonstrated through the completion of visibly completed upgrades. Those will likely include but not limited to:</t>
        </r>
        <r>
          <rPr>
            <b/>
            <sz val="9"/>
            <color indexed="81"/>
            <rFont val="Tahoma"/>
            <family val="2"/>
          </rPr>
          <t xml:space="preserve">
</t>
        </r>
        <r>
          <rPr>
            <sz val="9"/>
            <color indexed="81"/>
            <rFont val="Tahoma"/>
            <family val="2"/>
          </rPr>
          <t xml:space="preserve">
    - attic, roof and crawlspace hatch seals 
    - caulking and weather stripping doors and operable windows
    - installing gaskets on all electrical outlets and potlights
    - sealing attic pony walls and other gaps in accessible air barrier locations
</t>
        </r>
      </text>
    </comment>
    <comment ref="B51" authorId="0" shapeId="0" xr:uid="{00000000-0006-0000-0400-00000B000000}">
      <text>
        <r>
          <rPr>
            <b/>
            <sz val="9"/>
            <color indexed="81"/>
            <rFont val="Tahoma"/>
            <family val="2"/>
          </rPr>
          <t>50% reduction target</t>
        </r>
        <r>
          <rPr>
            <sz val="9"/>
            <color indexed="81"/>
            <rFont val="Tahoma"/>
            <family val="2"/>
          </rPr>
          <t xml:space="preserve">
Historical data suggests that a major ACH reduction is very challenging with traditional air sealing measures, without considerable alteration to the building envelope. 
New technologies that can seal large leaks that are not visible or accessible are currently available as a commercial product for new and existing homes.
</t>
        </r>
        <r>
          <rPr>
            <u/>
            <sz val="9"/>
            <color indexed="81"/>
            <rFont val="Tahoma"/>
            <family val="2"/>
          </rPr>
          <t>Ventilation requirement</t>
        </r>
        <r>
          <rPr>
            <sz val="9"/>
            <color indexed="81"/>
            <rFont val="Tahoma"/>
            <family val="2"/>
          </rPr>
          <t xml:space="preserve">: due to the potential for extensive air sealing, this measure must be accompanied with continuous mechanical exhaust in the home. This may require installation of bathroom exhaust fans at minimum, or an HRV for a balanced ventilation system. 
</t>
        </r>
      </text>
    </comment>
    <comment ref="B52" authorId="0" shapeId="0" xr:uid="{00000000-0006-0000-0400-00000C000000}">
      <text>
        <r>
          <rPr>
            <sz val="9"/>
            <color indexed="81"/>
            <rFont val="Tahoma"/>
            <family val="2"/>
          </rPr>
          <t xml:space="preserve">If a home has both attic and exterior ceiling space, only one of the points may be selected.
</t>
        </r>
      </text>
    </comment>
    <comment ref="B53" authorId="0" shapeId="0" xr:uid="{00000000-0006-0000-0400-00000D000000}">
      <text>
        <r>
          <rPr>
            <sz val="9"/>
            <color indexed="81"/>
            <rFont val="Tahoma"/>
            <family val="2"/>
          </rPr>
          <t xml:space="preserve">If a home has both attic and exterior ceiling space, only one of the points may be selected.
</t>
        </r>
      </text>
    </comment>
    <comment ref="B58" authorId="0" shapeId="0" xr:uid="{00000000-0006-0000-0400-00000E000000}">
      <text>
        <r>
          <rPr>
            <b/>
            <sz val="9"/>
            <color indexed="81"/>
            <rFont val="Tahoma"/>
            <family val="2"/>
          </rPr>
          <t xml:space="preserve">EV Charger - criteria
</t>
        </r>
        <r>
          <rPr>
            <sz val="9"/>
            <color indexed="81"/>
            <rFont val="Tahoma"/>
            <family val="2"/>
          </rPr>
          <t xml:space="preserve">Install a Level 2 charging station by a certified electrician. At minimum for compliance, an electrician should perform an electric service assessment to determine if the home is eligible for a Level 2 charger. </t>
        </r>
        <r>
          <rPr>
            <b/>
            <sz val="9"/>
            <color indexed="81"/>
            <rFont val="Tahoma"/>
            <family val="2"/>
          </rPr>
          <t xml:space="preserve">
</t>
        </r>
        <r>
          <rPr>
            <sz val="9"/>
            <color indexed="81"/>
            <rFont val="Tahoma"/>
            <family val="2"/>
          </rPr>
          <t xml:space="preserve">Further details can be found: https://electricvehicles.bchydro.com/charge/how-to-install-home-EV-charger
</t>
        </r>
      </text>
    </comment>
    <comment ref="B61" authorId="0" shapeId="0" xr:uid="{00000000-0006-0000-0400-00000F000000}">
      <text>
        <r>
          <rPr>
            <b/>
            <sz val="9"/>
            <color indexed="81"/>
            <rFont val="Tahoma"/>
            <family val="2"/>
          </rPr>
          <t xml:space="preserve">Appliances
</t>
        </r>
        <r>
          <rPr>
            <sz val="9"/>
            <color indexed="81"/>
            <rFont val="Tahoma"/>
            <family val="2"/>
          </rPr>
          <t xml:space="preserve">Replacement appliances may include are but not limited to: oil, wood, pellet or gas fuelled systems such as stove/oven, dryer, plumbed outdoor BBQ, and decorative or space heating fireplaces
Does not include space heating or hot water systems
</t>
        </r>
        <r>
          <rPr>
            <b/>
            <sz val="9"/>
            <color indexed="81"/>
            <rFont val="Tahoma"/>
            <family val="2"/>
          </rPr>
          <t>Appliance removal or decommissioning</t>
        </r>
        <r>
          <rPr>
            <sz val="9"/>
            <color indexed="81"/>
            <rFont val="Tahoma"/>
            <family val="2"/>
          </rPr>
          <t xml:space="preserve">
Removing or decommissioning a fossil fuel appliance is acceptable as well. </t>
        </r>
      </text>
    </comment>
    <comment ref="B63" authorId="0" shapeId="0" xr:uid="{00000000-0006-0000-0400-000010000000}">
      <text>
        <r>
          <rPr>
            <b/>
            <sz val="9"/>
            <color indexed="81"/>
            <rFont val="Tahoma"/>
            <family val="2"/>
          </rPr>
          <t xml:space="preserve">Passive Design
</t>
        </r>
        <r>
          <rPr>
            <sz val="9"/>
            <color indexed="81"/>
            <rFont val="Tahoma"/>
            <family val="2"/>
          </rPr>
          <t xml:space="preserve">Refer to the City of Vancouver Passive Design Toolkit for passive cooling strategies
https://vancouver.ca/files/cov/passive-home-design.pdf
</t>
        </r>
      </text>
    </comment>
    <comment ref="B67" authorId="0" shapeId="0" xr:uid="{00000000-0006-0000-0400-000011000000}">
      <text>
        <r>
          <rPr>
            <b/>
            <sz val="9"/>
            <color indexed="81"/>
            <rFont val="Tahoma"/>
            <family val="2"/>
          </rPr>
          <t>Mechanical Ventilation</t>
        </r>
        <r>
          <rPr>
            <sz val="9"/>
            <color indexed="81"/>
            <rFont val="Tahoma"/>
            <family val="2"/>
          </rPr>
          <t xml:space="preserve">
For homes that do not have mechanical ventilation and rely entirely on passive ventilation and open windows, they may install mechanical ventilation per VBBL 9.32, which requires at least 1 principal continuous exhaust fan, and exhaust in any heated crawlspaces. 
</t>
        </r>
        <r>
          <rPr>
            <u/>
            <sz val="9"/>
            <color indexed="81"/>
            <rFont val="Tahoma"/>
            <family val="2"/>
          </rPr>
          <t>Recommendations</t>
        </r>
        <r>
          <rPr>
            <sz val="9"/>
            <color indexed="81"/>
            <rFont val="Tahoma"/>
            <family val="2"/>
          </rPr>
          <t xml:space="preserve">
- Always seek advice from a qualified HVAC installer and Energy Advisor 
- Installing bathroom fans with humidity control can be an effective solution in many cases 
- It is recommended to first reduce air leakage (recommended &lt;6 ACH @ 50Pa) for the fans to be effective at improving indoor air quality
- If the home has an attached garage or other nearby sources of potential pollutants, all leaks should be sealed to prevent infiltration of fumes
- If an ACH of below 5 is achieved, an HRV is recommended</t>
        </r>
      </text>
    </comment>
  </commentList>
</comments>
</file>

<file path=xl/sharedStrings.xml><?xml version="1.0" encoding="utf-8"?>
<sst xmlns="http://schemas.openxmlformats.org/spreadsheetml/2006/main" count="1105" uniqueCount="396">
  <si>
    <t>REUP Checklist</t>
  </si>
  <si>
    <t>Version Updates and Change Log</t>
  </si>
  <si>
    <t xml:space="preserve">This tab is to track changes made in new checklist versions and which checklists are no longer accepted
</t>
  </si>
  <si>
    <t>Version #</t>
  </si>
  <si>
    <t>Date implemented</t>
  </si>
  <si>
    <t>Description of Changes</t>
  </si>
  <si>
    <t>Acceptable for Submission?</t>
  </si>
  <si>
    <t>New Home Energy Checklists (Pre Permit, Mid Construction)</t>
  </si>
  <si>
    <t>No version #</t>
  </si>
  <si>
    <t>October 2018 and older</t>
  </si>
  <si>
    <t xml:space="preserve">Original REUP checklist - Microsoft Word-based. </t>
  </si>
  <si>
    <t>No</t>
  </si>
  <si>
    <t>1.2.1</t>
  </si>
  <si>
    <t>November 2018</t>
  </si>
  <si>
    <r>
      <t xml:space="preserve">Major Update
</t>
    </r>
    <r>
      <rPr>
        <sz val="10"/>
        <rFont val="Arial"/>
        <family val="2"/>
      </rPr>
      <t>Converted REUP to Excel-based format</t>
    </r>
  </si>
  <si>
    <t>Oct 2019 submissions and earlier</t>
  </si>
  <si>
    <t>1.2.2</t>
  </si>
  <si>
    <t>December 2018</t>
  </si>
  <si>
    <t>Minor glitches - fixed</t>
  </si>
  <si>
    <t>1.2.3</t>
  </si>
  <si>
    <t>October 2019</t>
  </si>
  <si>
    <r>
      <rPr>
        <b/>
        <sz val="10"/>
        <rFont val="Arial"/>
        <family val="2"/>
      </rPr>
      <t>Major update</t>
    </r>
    <r>
      <rPr>
        <sz val="10"/>
        <rFont val="Arial"/>
        <family val="2"/>
      </rPr>
      <t xml:space="preserve">
VBBL updates to $20,000, $75,000 thresholds
Substantial update to REUP functionality and look
Reduced from 3 pages to 2
From attic &amp; air sealing to points-based menu system</t>
    </r>
  </si>
  <si>
    <t>Submissions from Oct 2019 to January 2021</t>
  </si>
  <si>
    <t>1.2.4</t>
  </si>
  <si>
    <t>Strata title requirements added: select 2 points</t>
  </si>
  <si>
    <t xml:space="preserve"> </t>
  </si>
  <si>
    <t>1.2.5</t>
  </si>
  <si>
    <t>November 2019</t>
  </si>
  <si>
    <t>May 2020</t>
  </si>
  <si>
    <r>
      <rPr>
        <b/>
        <sz val="10"/>
        <rFont val="Arial"/>
        <family val="2"/>
      </rPr>
      <t>Major update</t>
    </r>
    <r>
      <rPr>
        <sz val="10"/>
        <rFont val="Arial"/>
        <family val="2"/>
      </rPr>
      <t xml:space="preserve">
Major formatting change (grey and white), to align with other home energy checklists, support black &amp; white printing</t>
    </r>
  </si>
  <si>
    <t>January 2021</t>
  </si>
  <si>
    <t>- Minor language and functionality fixes. 
- Added 'Large Home GHG' requirement for reconstruction projects.
- Added '2 points for moving existing house structure'
- Minor revisions to upgrade points: doors, ventilation, ACH
- Clarified Exemptions list (minor)</t>
  </si>
  <si>
    <t>Use for applications up to January 2022</t>
  </si>
  <si>
    <t>January 2022</t>
  </si>
  <si>
    <r>
      <t xml:space="preserve">Major Update
</t>
    </r>
    <r>
      <rPr>
        <sz val="10"/>
        <rFont val="Arial"/>
        <family val="2"/>
      </rPr>
      <t>- updated for VBBL 2022 bylaw updates: windows, cathedral ceiling, mechanical systems for reconstruction projects, air sealing</t>
    </r>
    <r>
      <rPr>
        <b/>
        <sz val="10"/>
        <rFont val="Arial"/>
        <family val="2"/>
      </rPr>
      <t xml:space="preserve">
</t>
    </r>
    <r>
      <rPr>
        <sz val="10"/>
        <rFont val="Arial"/>
        <family val="2"/>
      </rPr>
      <t xml:space="preserve">- Added 'Final' post-retrofit checklists to confirm upgrades at final inspection (similar to checklist procedure for new homes)
- Minor revisions and fixes
</t>
    </r>
  </si>
  <si>
    <t>Use for applications for calendar year 2022</t>
  </si>
  <si>
    <t>January 2023</t>
  </si>
  <si>
    <r>
      <rPr>
        <b/>
        <sz val="10"/>
        <rFont val="Arial"/>
        <family val="2"/>
      </rPr>
      <t>Effective January 2023 VBBL updates:</t>
    </r>
    <r>
      <rPr>
        <sz val="10"/>
        <rFont val="Arial"/>
        <family val="2"/>
      </rPr>
      <t xml:space="preserve">
- Projects with construction value over $250,000 require electric heating and hot water (new checkbox added)
- All cooling (A/C) systems installed must also provide heating. In other words, a 2-directional heat pump
</t>
    </r>
  </si>
  <si>
    <t>For January 2023 to Feb 27th 2025 applications</t>
  </si>
  <si>
    <t>2.4 (update 1)</t>
  </si>
  <si>
    <t>March 2023</t>
  </si>
  <si>
    <t xml:space="preserve">Minor updates to 2.4:
- dropdown for "Construction Value $"
- clarified the checklist is for 1&amp;2 Family Homes ONLY
</t>
  </si>
  <si>
    <t>March 2025</t>
  </si>
  <si>
    <r>
      <rPr>
        <b/>
        <sz val="10"/>
        <rFont val="Arial"/>
        <family val="2"/>
      </rPr>
      <t xml:space="preserve">VBBL UPDATES
</t>
    </r>
    <r>
      <rPr>
        <sz val="10"/>
        <rFont val="Arial"/>
        <family val="2"/>
      </rPr>
      <t xml:space="preserve">
- implementing Council approved changes https://council.vancouver.ca/20240611/documents/r1.pdf 
- Energuide requirement trigger increased to $250,000
- Hot water electrification required at $150,000
- Space and hot water heating required for &gt;$250,000 and for strata titling to 2 or more units
</t>
    </r>
  </si>
  <si>
    <t>Vancouver Building Bylaw - Part 10 Energy Requirements for Renovations</t>
  </si>
  <si>
    <r>
      <t xml:space="preserve">Changes to requirements in </t>
    </r>
    <r>
      <rPr>
        <b/>
        <sz val="11"/>
        <color rgb="FF00B050"/>
        <rFont val="Arial"/>
        <family val="2"/>
      </rPr>
      <t>green</t>
    </r>
  </si>
  <si>
    <t>***FOR REFERENCE ONLY***</t>
  </si>
  <si>
    <t>For official requirements refer to the VBBL</t>
  </si>
  <si>
    <t>Or the Builders' Guide</t>
  </si>
  <si>
    <t>Component</t>
  </si>
  <si>
    <r>
      <rPr>
        <b/>
        <i/>
        <sz val="12"/>
        <color rgb="FFFFFF00"/>
        <rFont val="Calibri"/>
        <family val="2"/>
      </rPr>
      <t xml:space="preserve">VBBL 2022 </t>
    </r>
    <r>
      <rPr>
        <b/>
        <i/>
        <sz val="12"/>
        <color rgb="FFFFFFFF"/>
        <rFont val="Calibri"/>
        <family val="2"/>
      </rPr>
      <t>(applications after January 1st 2022)</t>
    </r>
  </si>
  <si>
    <t>Opaque Envelope</t>
  </si>
  <si>
    <t>Above Grade Walls</t>
  </si>
  <si>
    <t>3.85 (R22 eff)</t>
  </si>
  <si>
    <t>Foundation Walls</t>
  </si>
  <si>
    <t>Rim / Box Joists</t>
  </si>
  <si>
    <t>Attic</t>
  </si>
  <si>
    <t>8.5 (R48 eff)</t>
  </si>
  <si>
    <t>Flat and Vaulted Roof</t>
  </si>
  <si>
    <t>Under Slab</t>
  </si>
  <si>
    <t>Exposed Floors</t>
  </si>
  <si>
    <t>Blower Door Air Tightness (ACH)</t>
  </si>
  <si>
    <t>Concrete Balconies</t>
  </si>
  <si>
    <t>0.42 (R 2.4 eff)</t>
  </si>
  <si>
    <t>Exposed Slab Edge</t>
  </si>
  <si>
    <t>Non-opaque Envelope</t>
  </si>
  <si>
    <t>Side Hinged Doors</t>
  </si>
  <si>
    <t>Windows</t>
  </si>
  <si>
    <t>Sliding Glass Doors</t>
  </si>
  <si>
    <t>Skylights and Sloped Glazing</t>
  </si>
  <si>
    <t>Roof Access Hatches</t>
  </si>
  <si>
    <t>Mechanical</t>
  </si>
  <si>
    <t>Furnace / Make-up air</t>
  </si>
  <si>
    <r>
      <t xml:space="preserve">92% Annual Fuel Utilization Efficiency (AFUE)
</t>
    </r>
    <r>
      <rPr>
        <b/>
        <i/>
        <u/>
        <sz val="11"/>
        <rFont val="Calibri"/>
        <family val="2"/>
      </rPr>
      <t>Reconstruction:</t>
    </r>
    <r>
      <rPr>
        <b/>
        <i/>
        <sz val="11"/>
        <rFont val="Calibri"/>
        <family val="2"/>
      </rPr>
      <t xml:space="preserve"> electric systems only </t>
    </r>
  </si>
  <si>
    <t>Boiler</t>
  </si>
  <si>
    <r>
      <t xml:space="preserve">92% AFUE
</t>
    </r>
    <r>
      <rPr>
        <b/>
        <i/>
        <u/>
        <sz val="11"/>
        <rFont val="Calibri"/>
        <family val="2"/>
      </rPr>
      <t>Reconstruction</t>
    </r>
    <r>
      <rPr>
        <b/>
        <i/>
        <sz val="11"/>
        <rFont val="Calibri"/>
        <family val="2"/>
      </rPr>
      <t xml:space="preserve">: electric systems only </t>
    </r>
  </si>
  <si>
    <t>Fireplaces</t>
  </si>
  <si>
    <t xml:space="preserve">Direct Vent </t>
  </si>
  <si>
    <t>Electronic Ignition</t>
  </si>
  <si>
    <t xml:space="preserve">Heat Recovery Ventilator (HRV) </t>
  </si>
  <si>
    <r>
      <t>75% sensible heat recovery efficiency (SRE) at 0</t>
    </r>
    <r>
      <rPr>
        <b/>
        <i/>
        <vertAlign val="superscript"/>
        <sz val="11"/>
        <rFont val="Calibri"/>
        <family val="2"/>
      </rPr>
      <t>o</t>
    </r>
    <r>
      <rPr>
        <b/>
        <i/>
        <sz val="11"/>
        <rFont val="Calibri"/>
        <family val="2"/>
      </rPr>
      <t>C
65% SRE for Laneway homes</t>
    </r>
  </si>
  <si>
    <t>Domestic Hot Water</t>
  </si>
  <si>
    <t>Drainwater Heat Recovery</t>
  </si>
  <si>
    <t>N/A</t>
  </si>
  <si>
    <t>(DWHR)</t>
  </si>
  <si>
    <t>Solar Chase</t>
  </si>
  <si>
    <t xml:space="preserve">Renovation Energy Upgrade Proposal (REUP) </t>
  </si>
  <si>
    <r>
      <t>The REUP checklist</t>
    </r>
    <r>
      <rPr>
        <sz val="10"/>
        <rFont val="Arial"/>
        <family val="2"/>
      </rPr>
      <t xml:space="preserve"> is to collect and summarize the energy upgrade information for a renovation project. The form must be filled out by an Energy Advisor, unless otherwise permitted. It applies to:
- 1&amp;2 Family Dwellings
 - Infill or coach house
For other building types, please contact </t>
    </r>
    <r>
      <rPr>
        <b/>
        <sz val="10"/>
        <rFont val="Arial"/>
        <family val="2"/>
      </rPr>
      <t>green.buildings@vancouver.ca</t>
    </r>
    <r>
      <rPr>
        <sz val="10"/>
        <rFont val="Arial"/>
        <family val="2"/>
      </rPr>
      <t xml:space="preserve"> to discuss your project. </t>
    </r>
  </si>
  <si>
    <r>
      <rPr>
        <b/>
        <sz val="10"/>
        <rFont val="Arial"/>
        <family val="2"/>
      </rPr>
      <t xml:space="preserve">A completed REUP Checklist filled out by an Energy Advisor is </t>
    </r>
    <r>
      <rPr>
        <b/>
        <u/>
        <sz val="10"/>
        <rFont val="Arial"/>
        <family val="2"/>
      </rPr>
      <t>REQUIRED</t>
    </r>
    <r>
      <rPr>
        <b/>
        <sz val="10"/>
        <rFont val="Arial"/>
        <family val="2"/>
      </rPr>
      <t xml:space="preserve"> for retrofits: </t>
    </r>
  </si>
  <si>
    <t>●</t>
  </si>
  <si>
    <t>with significant exterior envelope renovations (i.e. greater than area referenced in the diagrams below)</t>
  </si>
  <si>
    <r>
      <rPr>
        <b/>
        <sz val="10"/>
        <rFont val="Arial"/>
        <family val="2"/>
      </rPr>
      <t xml:space="preserve">A pre-renovation ('D) EnerGuide Assessment (by an Energy Advisor) is </t>
    </r>
    <r>
      <rPr>
        <b/>
        <u/>
        <sz val="10"/>
        <rFont val="Arial"/>
        <family val="2"/>
      </rPr>
      <t>REQUIRED</t>
    </r>
    <r>
      <rPr>
        <b/>
        <sz val="10"/>
        <rFont val="Arial"/>
        <family val="2"/>
      </rPr>
      <t xml:space="preserve"> if: </t>
    </r>
  </si>
  <si>
    <r>
      <rPr>
        <b/>
        <sz val="10"/>
        <rFont val="Arial"/>
        <family val="2"/>
      </rPr>
      <t xml:space="preserve">A post-renovation ('E') EnerGuide Assessment (and the post-retrofit REUP form) is also </t>
    </r>
    <r>
      <rPr>
        <b/>
        <u/>
        <sz val="10"/>
        <rFont val="Arial"/>
        <family val="2"/>
      </rPr>
      <t>REQUIRED</t>
    </r>
    <r>
      <rPr>
        <b/>
        <sz val="10"/>
        <rFont val="Arial"/>
        <family val="2"/>
      </rPr>
      <t xml:space="preserve"> if: </t>
    </r>
  </si>
  <si>
    <r>
      <t xml:space="preserve">Additional Energy Upgrades (points system) are </t>
    </r>
    <r>
      <rPr>
        <b/>
        <u/>
        <sz val="10"/>
        <rFont val="Arial"/>
        <family val="2"/>
      </rPr>
      <t>REQUIRED</t>
    </r>
    <r>
      <rPr>
        <b/>
        <sz val="10"/>
        <rFont val="Arial"/>
        <family val="2"/>
      </rPr>
      <t xml:space="preserve"> to be selected if: </t>
    </r>
  </si>
  <si>
    <r>
      <t xml:space="preserve">the building is being relocated from another municipality or from another lot within the City - </t>
    </r>
    <r>
      <rPr>
        <u/>
        <sz val="10"/>
        <rFont val="Arial"/>
        <family val="2"/>
      </rPr>
      <t>2 points</t>
    </r>
  </si>
  <si>
    <t>Systems must be replaced with electrically-operated or have a Uniform Energy Factor (UEF) &gt;1.0</t>
  </si>
  <si>
    <r>
      <t>EXEMPTIONS</t>
    </r>
    <r>
      <rPr>
        <sz val="10"/>
        <rFont val="Arial"/>
        <family val="2"/>
      </rPr>
      <t xml:space="preserve"> - systems may remain or be replaced with a UEF &gt; 0.78 (or efficiency &gt; 90%) system if one of the following:</t>
    </r>
  </si>
  <si>
    <t>the building mechanical room, storage or service spaces have insufficient space to accommodate the footprint, height, or manufacturer-specified space requirements of the new equipment</t>
  </si>
  <si>
    <t>the existing electrical panel has 
insufficient circuit or amperage capacity to accommodate the new equipment</t>
  </si>
  <si>
    <t>the existing domestic hot water system is part of a combined system that also provides space-heating</t>
  </si>
  <si>
    <t>the existing domestic hot water equipment was installed with a valid permit within the previous five years, or</t>
  </si>
  <si>
    <t>equivalent emissions reduction measures are completed, by selecting equivalent REUP points for heating systems, as acceptable to the Chief Building Official</t>
  </si>
  <si>
    <r>
      <rPr>
        <b/>
        <sz val="10"/>
        <rFont val="Arial"/>
        <family val="2"/>
      </rPr>
      <t xml:space="preserve">The above requirements are </t>
    </r>
    <r>
      <rPr>
        <b/>
        <u/>
        <sz val="10"/>
        <rFont val="Arial"/>
        <family val="2"/>
      </rPr>
      <t>EXEMPTED</t>
    </r>
    <r>
      <rPr>
        <b/>
        <sz val="10"/>
        <rFont val="Arial"/>
        <family val="2"/>
      </rPr>
      <t xml:space="preserve"> if the entire scope of work is limited to the following:</t>
    </r>
  </si>
  <si>
    <t xml:space="preserve"> Alarm System Installation / Retrofit</t>
  </si>
  <si>
    <t xml:space="preserve"> Electric Vehicle Charging Station Installation / Retrofit </t>
  </si>
  <si>
    <t xml:space="preserve"> Heat Pump Installation / Retrofit</t>
  </si>
  <si>
    <t xml:space="preserve"> Photovoltaic Installation / Retrofit</t>
  </si>
  <si>
    <t xml:space="preserve"> Elevator or Lift Installation / Retrofit</t>
  </si>
  <si>
    <t xml:space="preserve"> Re-ducting or re-piping</t>
  </si>
  <si>
    <t xml:space="preserve"> Seismic Upgrade</t>
  </si>
  <si>
    <t xml:space="preserve"> Temporary Building (must be officially recognized by City as temporary, less than 1 year occupancy)</t>
  </si>
  <si>
    <r>
      <t xml:space="preserve"> </t>
    </r>
    <r>
      <rPr>
        <u/>
        <sz val="10"/>
        <rFont val="Arial"/>
        <family val="2"/>
      </rPr>
      <t>Retrofit of recently built home</t>
    </r>
    <r>
      <rPr>
        <sz val="10"/>
        <rFont val="Arial"/>
        <family val="2"/>
      </rPr>
      <t xml:space="preserve">: </t>
    </r>
    <r>
      <rPr>
        <i/>
        <sz val="10"/>
        <rFont val="Arial"/>
        <family val="2"/>
      </rPr>
      <t xml:space="preserve">retrofit of a home with up-to-date energy performance (i.e. received Building Permit after January 1st 2015). If the work includes any additions (i.e. added floor area) or comprehensive work to energy systems, the project is not exempt. </t>
    </r>
  </si>
  <si>
    <r>
      <t xml:space="preserve"> </t>
    </r>
    <r>
      <rPr>
        <u/>
        <sz val="10"/>
        <rFont val="Arial"/>
        <family val="2"/>
      </rPr>
      <t>Building Envelope repair</t>
    </r>
    <r>
      <rPr>
        <sz val="10"/>
        <rFont val="Arial"/>
        <family val="2"/>
      </rPr>
      <t xml:space="preserve">: </t>
    </r>
    <r>
      <rPr>
        <i/>
        <sz val="10"/>
        <rFont val="Arial"/>
        <family val="2"/>
      </rPr>
      <t>where a building is only repairing or replacing cladding and/or any building components on the exterior of the sheathing, and not impacting the internal framing and insulation cavities</t>
    </r>
  </si>
  <si>
    <r>
      <t xml:space="preserve"> </t>
    </r>
    <r>
      <rPr>
        <u/>
        <sz val="10"/>
        <rFont val="Arial"/>
        <family val="2"/>
      </rPr>
      <t>Window Replacement</t>
    </r>
    <r>
      <rPr>
        <sz val="10"/>
        <rFont val="Arial"/>
        <family val="2"/>
      </rPr>
      <t xml:space="preserve">: </t>
    </r>
    <r>
      <rPr>
        <i/>
        <sz val="10"/>
        <rFont val="Arial"/>
        <family val="2"/>
      </rPr>
      <t>window replacements that don't impact the building envelope (including rough openings) are exempt.</t>
    </r>
  </si>
  <si>
    <r>
      <rPr>
        <u/>
        <sz val="10"/>
        <rFont val="Arial"/>
        <family val="2"/>
      </rPr>
      <t xml:space="preserve"> Site / External work:</t>
    </r>
    <r>
      <rPr>
        <i/>
        <sz val="10"/>
        <rFont val="Arial"/>
        <family val="2"/>
      </rPr>
      <t xml:space="preserve"> scope of work is exterior to the building envelope and is independent of the building’s operations. This includes canopy/awning, site work such as soil remediation, trenching, drainage systems, foundation repair, and patio or deck additions (without light, power, heat systems etc.)</t>
    </r>
  </si>
  <si>
    <r>
      <rPr>
        <u/>
        <sz val="10"/>
        <rFont val="Arial"/>
        <family val="2"/>
      </rPr>
      <t xml:space="preserve"> Minor damage repair</t>
    </r>
    <r>
      <rPr>
        <sz val="10"/>
        <rFont val="Arial"/>
        <family val="2"/>
      </rPr>
      <t xml:space="preserve">: </t>
    </r>
    <r>
      <rPr>
        <i/>
        <sz val="10"/>
        <rFont val="Arial"/>
        <family val="2"/>
      </rPr>
      <t>includes fire or flood damage, localized to a small portion of building. The building is brought back to at least original condition and performance</t>
    </r>
  </si>
  <si>
    <r>
      <rPr>
        <u/>
        <sz val="10"/>
        <rFont val="Arial"/>
        <family val="2"/>
      </rPr>
      <t xml:space="preserve"> Remove &amp; Replace "Re &amp; Re"</t>
    </r>
    <r>
      <rPr>
        <sz val="10"/>
        <rFont val="Arial"/>
        <family val="2"/>
      </rPr>
      <t>:</t>
    </r>
    <r>
      <rPr>
        <i/>
        <sz val="10"/>
        <rFont val="Arial"/>
        <family val="2"/>
      </rPr>
      <t xml:space="preserve"> minor removal or replacement of items and fixtures. Projects that include millwork, alterations to interior walls, overhauling of kitchens or washrooms, or other projects impacting multiple components or are deemed as comprehensively new work are not exempt</t>
    </r>
  </si>
  <si>
    <r>
      <t>EnerGuide assessment</t>
    </r>
    <r>
      <rPr>
        <sz val="11"/>
        <rFont val="Arial"/>
        <family val="2"/>
      </rPr>
      <t xml:space="preserve"> (&gt;$20,000)</t>
    </r>
  </si>
  <si>
    <r>
      <rPr>
        <b/>
        <sz val="10"/>
        <rFont val="Arial"/>
        <family val="2"/>
      </rPr>
      <t>Calculation</t>
    </r>
    <r>
      <rPr>
        <sz val="10"/>
        <rFont val="Arial"/>
        <family val="2"/>
      </rPr>
      <t xml:space="preserve"> is a simple area "base x height" including windows and other openings</t>
    </r>
  </si>
  <si>
    <r>
      <rPr>
        <u/>
        <sz val="10"/>
        <rFont val="Arial"/>
        <family val="2"/>
      </rPr>
      <t>Background:</t>
    </r>
    <r>
      <rPr>
        <sz val="10"/>
        <rFont val="Arial"/>
        <family val="2"/>
      </rPr>
      <t xml:space="preserve"> A EnerGuide 'D' existing home assessment is required when construction value is determined by City staff to be &gt; $20,000 total.  A post-assessment 'E' assessment is required for &gt;$75,000, to verify the energy upgrades were constructed as stated in the design scope of work</t>
    </r>
  </si>
  <si>
    <r>
      <rPr>
        <b/>
        <u/>
        <sz val="10"/>
        <rFont val="Arial"/>
        <family val="2"/>
      </rPr>
      <t>Exemptions</t>
    </r>
    <r>
      <rPr>
        <sz val="10"/>
        <rFont val="Arial"/>
        <family val="2"/>
      </rPr>
      <t>: A 'D' existing home EnerGuide assessment is not required if:</t>
    </r>
  </si>
  <si>
    <r>
      <t xml:space="preserve">             1) &lt;$20,000, or
             2)  a previous 'D' or 'N' EnerGuide assessment has been completed in the last 4 years, or
             </t>
    </r>
    <r>
      <rPr>
        <sz val="10"/>
        <color rgb="FFFF0000"/>
        <rFont val="Arial"/>
        <family val="2"/>
      </rPr>
      <t>3) &lt;$75,000, and scope of work does not impact any energy components (exterior or cosmetic only)</t>
    </r>
    <r>
      <rPr>
        <sz val="10"/>
        <rFont val="Arial"/>
        <family val="2"/>
      </rPr>
      <t xml:space="preserve">
</t>
    </r>
  </si>
  <si>
    <r>
      <t xml:space="preserve">Additional Home Energy Upgrades </t>
    </r>
    <r>
      <rPr>
        <sz val="11"/>
        <rFont val="Arial"/>
        <family val="2"/>
      </rPr>
      <t>(&gt;$75,000</t>
    </r>
    <r>
      <rPr>
        <sz val="10"/>
        <rFont val="Arial"/>
        <family val="2"/>
      </rPr>
      <t>)</t>
    </r>
  </si>
  <si>
    <r>
      <t xml:space="preserve">Attic Insulation </t>
    </r>
    <r>
      <rPr>
        <sz val="10"/>
        <rFont val="Arial"/>
        <family val="2"/>
      </rPr>
      <t>- R value improvements are required for construction values &gt;$75,000</t>
    </r>
  </si>
  <si>
    <r>
      <t xml:space="preserve">Air Sealing - </t>
    </r>
    <r>
      <rPr>
        <sz val="10"/>
        <rFont val="Arial"/>
        <family val="2"/>
      </rPr>
      <t>caulking, weather sealing and covering accessible penetrations to be completed &gt;$75,000</t>
    </r>
  </si>
  <si>
    <r>
      <rPr>
        <b/>
        <u/>
        <sz val="10"/>
        <rFont val="Arial"/>
        <family val="2"/>
      </rPr>
      <t>Exemptions</t>
    </r>
    <r>
      <rPr>
        <b/>
        <sz val="10"/>
        <rFont val="Arial"/>
        <family val="2"/>
      </rPr>
      <t xml:space="preserve">: </t>
    </r>
    <r>
      <rPr>
        <sz val="10"/>
        <rFont val="Arial"/>
        <family val="2"/>
      </rPr>
      <t>there are no outright exemptions, instead the 'Alternative Flexibility tool' can be used to select other upgrades to offset these upgrades</t>
    </r>
  </si>
  <si>
    <t>Upgrade Relaxations and Flexibility (see VBBL Section 11.7)</t>
  </si>
  <si>
    <t>1) Envelope - new and existing upgraded</t>
  </si>
  <si>
    <r>
      <rPr>
        <b/>
        <u/>
        <sz val="10"/>
        <rFont val="Arial"/>
        <family val="2"/>
      </rPr>
      <t>Exterior walls or ceiling (new or upgraded existing) do not need to achieve full R-values</t>
    </r>
    <r>
      <rPr>
        <sz val="10"/>
        <rFont val="Arial"/>
        <family val="2"/>
      </rPr>
      <t xml:space="preserve"> for the following situations:</t>
    </r>
  </si>
  <si>
    <r>
      <rPr>
        <u/>
        <sz val="10"/>
        <rFont val="Arial"/>
        <family val="2"/>
      </rPr>
      <t>A) Minor wall addition / alteration</t>
    </r>
    <r>
      <rPr>
        <sz val="10"/>
        <rFont val="Arial"/>
        <family val="2"/>
      </rPr>
      <t xml:space="preserve">: scope of work wall area is &lt;5% of total home wall area </t>
    </r>
  </si>
  <si>
    <r>
      <rPr>
        <u/>
        <sz val="10"/>
        <rFont val="Arial"/>
        <family val="2"/>
      </rPr>
      <t>B) Minor roof addition / alteration</t>
    </r>
    <r>
      <rPr>
        <sz val="10"/>
        <rFont val="Arial"/>
        <family val="2"/>
      </rPr>
      <t>: scope of work roof area is &lt;5% of total home ceiling area</t>
    </r>
  </si>
  <si>
    <r>
      <t>C) Localized duct, electrical, or damage repair</t>
    </r>
    <r>
      <rPr>
        <i/>
        <sz val="10"/>
        <rFont val="Arial"/>
        <family val="2"/>
      </rPr>
      <t>:</t>
    </r>
    <r>
      <rPr>
        <sz val="10"/>
        <rFont val="Arial"/>
        <family val="2"/>
      </rPr>
      <t xml:space="preserve"> impacted walls are &lt; 60% of the area of a single wall / ceiling face</t>
    </r>
  </si>
  <si>
    <r>
      <t xml:space="preserve">For any of the above situations, the wall thickness and insulation </t>
    </r>
    <r>
      <rPr>
        <u/>
        <sz val="10"/>
        <rFont val="Arial"/>
        <family val="2"/>
      </rPr>
      <t>can match the existing wall cavity</t>
    </r>
    <r>
      <rPr>
        <sz val="10"/>
        <rFont val="Arial"/>
        <family val="2"/>
      </rPr>
      <t xml:space="preserve">, to a minimum of 2x4" R14 nominal (RSI 2.5 W/m2K), and </t>
    </r>
    <r>
      <rPr>
        <u/>
        <sz val="10"/>
        <rFont val="Arial"/>
        <family val="2"/>
      </rPr>
      <t>the existing roof cavity</t>
    </r>
    <r>
      <rPr>
        <sz val="10"/>
        <rFont val="Arial"/>
        <family val="2"/>
      </rPr>
      <t xml:space="preserve"> to a minimum of 2x6" R22 nominal (RSI 3.87 W/m2K)
If insulation is being added, proper moisture and weather barriers must be installed per VBBL Section 9.25</t>
    </r>
  </si>
  <si>
    <t>2) Other upgrade flexibility</t>
  </si>
  <si>
    <t>The Alternative Upgrade tool can also be used to offset (by staff discretion) upgrades that are overly burdensome in the specific house context, by selecting a number of equivalent upgrades.</t>
  </si>
  <si>
    <t>Heritage Homes (and homes with heritage features)</t>
  </si>
  <si>
    <r>
      <t xml:space="preserve">In general, energy efficiency in heritage homes need not be in full compliance with the current VBBL provided it achieves an “acceptable” level of performance. "Acceptable" is clarified as the following features:
</t>
    </r>
    <r>
      <rPr>
        <b/>
        <sz val="10"/>
        <rFont val="Arial"/>
        <family val="2"/>
      </rPr>
      <t/>
    </r>
  </si>
  <si>
    <r>
      <t xml:space="preserve">Windows
</t>
    </r>
    <r>
      <rPr>
        <sz val="10"/>
        <rFont val="Arial"/>
        <family val="2"/>
      </rPr>
      <t>Original windows can be put back in place, provided the frame is adequately re-sealed, the assemblies are in acceptable or restored condition, and:
If replacements are required, double-pane replica windows can be installed. These windows do not have to meet or USI 1.4 W/m2K or NAFS criteria, but site-built or custom products need a professional sign-off.</t>
    </r>
  </si>
  <si>
    <r>
      <t xml:space="preserve">Sloped Glazing
</t>
    </r>
    <r>
      <rPr>
        <sz val="10"/>
        <rFont val="Arial"/>
        <family val="2"/>
      </rPr>
      <t xml:space="preserve">
Original sloped glazing and skylights can be put back in place, provided the frame is adequately caulked and re-sealed, and the assemblies are in acceptable condition.
If replacements are required, replica skylights do not have to meet NAFS criteria, but site-built or custom products need a professional sign-off  </t>
    </r>
  </si>
  <si>
    <r>
      <t xml:space="preserve">Exterior Doors (side-hinged and sliding)
</t>
    </r>
    <r>
      <rPr>
        <sz val="10"/>
        <rFont val="Arial"/>
        <family val="2"/>
      </rPr>
      <t>Original doors can be put back in place, provided the door assembly and frame are in acceptable or restored condition, and are adequately re-sealed. For side-hinged doors, weather stripping and sill sweeps are installed on the door slab and frame
If a replacement is required, a replica door does not have to meet USI 1.8 W/m2K for side-hinged or USI 1.4 W/m2K for sliding doors. They do not have to meet NAFS criteria, but custom site-built products need a professsional sign-off.</t>
    </r>
  </si>
  <si>
    <r>
      <rPr>
        <b/>
        <sz val="10"/>
        <rFont val="Arial"/>
        <family val="2"/>
      </rPr>
      <t xml:space="preserve">Envelope (wall and ceiling) Insulation
</t>
    </r>
    <r>
      <rPr>
        <sz val="10"/>
        <rFont val="Arial"/>
        <family val="2"/>
      </rPr>
      <t xml:space="preserve">Affected 'new' walls need only meet R14 within a 2x4" wall cavity, to avoid the impact of furring-in the cavity width on interior or exterior space.  A proper moisture barrier per Section 9.25 must be installed where needed.
</t>
    </r>
    <r>
      <rPr>
        <u/>
        <sz val="10"/>
        <rFont val="Arial"/>
        <family val="2"/>
      </rPr>
      <t xml:space="preserve">
If insulation can not be added</t>
    </r>
    <r>
      <rPr>
        <sz val="10"/>
        <rFont val="Arial"/>
        <family val="2"/>
      </rPr>
      <t xml:space="preserve"> due to moisture or other concerns: the project may use the alternative upgrade flexibility tool to propose alternative upgrades to offset installing insulation. </t>
    </r>
  </si>
  <si>
    <t xml:space="preserve">          </t>
  </si>
  <si>
    <t xml:space="preserve">  </t>
  </si>
  <si>
    <r>
      <rPr>
        <b/>
        <sz val="14"/>
        <color theme="1"/>
        <rFont val="Arial"/>
        <family val="2"/>
      </rPr>
      <t xml:space="preserve">Renovation Energy Upgrade Proposal (REUP) - </t>
    </r>
    <r>
      <rPr>
        <b/>
        <u/>
        <sz val="14"/>
        <color theme="1"/>
        <rFont val="Arial"/>
        <family val="2"/>
      </rPr>
      <t>PRE-PERMIT</t>
    </r>
    <r>
      <rPr>
        <b/>
        <sz val="14"/>
        <color rgb="FF8A0000"/>
        <rFont val="Arial"/>
        <family val="2"/>
      </rPr>
      <t xml:space="preserve">
</t>
    </r>
    <r>
      <rPr>
        <sz val="11"/>
        <color rgb="FFC00000"/>
        <rFont val="Arial"/>
        <family val="2"/>
      </rPr>
      <t>for 1&amp;2 Family Homes</t>
    </r>
  </si>
  <si>
    <t>Permit #</t>
  </si>
  <si>
    <t>This form is required to verify renovation energy upgrades are compliant with the Vancouver Building Bylaw. It is to be completed digitally, signed and submitted as part of the permit application. For more information, visit the link at the bottom of this document.</t>
  </si>
  <si>
    <t>Project Information</t>
  </si>
  <si>
    <t>-&gt;</t>
  </si>
  <si>
    <t>Project Address:</t>
  </si>
  <si>
    <r>
      <t xml:space="preserve">Building Type </t>
    </r>
    <r>
      <rPr>
        <i/>
        <sz val="8"/>
        <rFont val="Arial"/>
        <family val="2"/>
      </rPr>
      <t>(dropdown)</t>
    </r>
  </si>
  <si>
    <t>-</t>
  </si>
  <si>
    <r>
      <t xml:space="preserve">Construction $ value </t>
    </r>
    <r>
      <rPr>
        <i/>
        <sz val="8"/>
        <rFont val="Arial"/>
        <family val="2"/>
      </rPr>
      <t>(dropdown)</t>
    </r>
  </si>
  <si>
    <t>Select 'Yes' if any of the following apply:</t>
  </si>
  <si>
    <t>New dwelling unit(s) added to property</t>
  </si>
  <si>
    <t>Heritage designation</t>
  </si>
  <si>
    <t>Strata titling building into 2 units</t>
  </si>
  <si>
    <t>Full home reconstruction</t>
  </si>
  <si>
    <t xml:space="preserve">Reconstruction &amp; floor area &gt;325 m2? </t>
  </si>
  <si>
    <t>EnerGuide Evaluations</t>
  </si>
  <si>
    <t>Compromised envelope at time of assessment?</t>
  </si>
  <si>
    <t>Upgrade Summary Table</t>
  </si>
  <si>
    <r>
      <rPr>
        <b/>
        <sz val="9"/>
        <color theme="0"/>
        <rFont val="Arial"/>
        <family val="2"/>
      </rPr>
      <t>Upgrade Compliance</t>
    </r>
    <r>
      <rPr>
        <sz val="9"/>
        <color theme="0"/>
        <rFont val="Arial"/>
        <family val="2"/>
      </rPr>
      <t xml:space="preserve">
</t>
    </r>
    <r>
      <rPr>
        <sz val="8"/>
        <color theme="0"/>
        <rFont val="Arial"/>
        <family val="2"/>
      </rPr>
      <t>(dropdown)</t>
    </r>
  </si>
  <si>
    <t>Additional Description</t>
  </si>
  <si>
    <t>DWG
#</t>
  </si>
  <si>
    <t>Air Sealing</t>
  </si>
  <si>
    <t>Existing Home ACH @ 50 Pa</t>
  </si>
  <si>
    <t>Targeted home ACH @ 50 Pa</t>
  </si>
  <si>
    <t xml:space="preserve">Above grade walls </t>
  </si>
  <si>
    <t xml:space="preserve">Foundation walls </t>
  </si>
  <si>
    <t>Rim/box joists
Pony Walls</t>
  </si>
  <si>
    <t>Attic Space</t>
  </si>
  <si>
    <t>Flat or vaulted exterior ceiling</t>
  </si>
  <si>
    <t xml:space="preserve">Basement slab </t>
  </si>
  <si>
    <t xml:space="preserve">Suspended and Exposed floors </t>
  </si>
  <si>
    <t>Exterior Swing Doors</t>
  </si>
  <si>
    <t xml:space="preserve">Windows 
Sliding Glass Doors </t>
  </si>
  <si>
    <t>Skylights and Roof Hatch</t>
  </si>
  <si>
    <t>Primary Heating System</t>
  </si>
  <si>
    <t>Supplemental Heating / Cooling</t>
  </si>
  <si>
    <t>Ventilation + Ductwork</t>
  </si>
  <si>
    <t>Exemption</t>
  </si>
  <si>
    <t>(select from dropdown)</t>
  </si>
  <si>
    <t>Solar PV or Solar Thermal</t>
  </si>
  <si>
    <t>Other Selected Upgrades</t>
  </si>
  <si>
    <t>Upgrade Selection + Flexibility Tool</t>
  </si>
  <si>
    <t xml:space="preserve">  Points required</t>
  </si>
  <si>
    <t xml:space="preserve"> Renovation Value &gt; $250,000?</t>
  </si>
  <si>
    <t xml:space="preserve"> Converting existing building into 2 or more strata titles</t>
  </si>
  <si>
    <t xml:space="preserve"> Existing house structure is relocated to a new property</t>
  </si>
  <si>
    <r>
      <t xml:space="preserve">Upgraded Envelope - Relaxing Full Code Requirements                                                                                                                                </t>
    </r>
    <r>
      <rPr>
        <b/>
        <sz val="8"/>
        <rFont val="Arial"/>
        <family val="2"/>
      </rPr>
      <t xml:space="preserve">  </t>
    </r>
  </si>
  <si>
    <r>
      <t xml:space="preserve">Vertical Walls - </t>
    </r>
    <r>
      <rPr>
        <i/>
        <sz val="8"/>
        <rFont val="Arial"/>
        <family val="2"/>
      </rPr>
      <t>maintain existing stud depth of impacted walls</t>
    </r>
  </si>
  <si>
    <t xml:space="preserve"> of total home wall area</t>
  </si>
  <si>
    <r>
      <t xml:space="preserve">Flat / Sloped Ceiling - </t>
    </r>
    <r>
      <rPr>
        <i/>
        <sz val="8"/>
        <rFont val="Arial"/>
        <family val="2"/>
      </rPr>
      <t>maintain existing stud depth of impacted ceiling</t>
    </r>
  </si>
  <si>
    <t xml:space="preserve"> of total ceiling area</t>
  </si>
  <si>
    <r>
      <t xml:space="preserve">New or Replaced Windows - </t>
    </r>
    <r>
      <rPr>
        <i/>
        <sz val="8"/>
        <rFont val="Arial"/>
        <family val="2"/>
      </rPr>
      <t>relax to USI 1.44</t>
    </r>
  </si>
  <si>
    <t xml:space="preserve"> of total windows in home replaced</t>
  </si>
  <si>
    <t xml:space="preserve">Other proposed alternative upgrades </t>
  </si>
  <si>
    <t xml:space="preserve"> to offset by selecting appropriate # of points</t>
  </si>
  <si>
    <t xml:space="preserve">Required points to select: </t>
  </si>
  <si>
    <t>'Y' / # points</t>
  </si>
  <si>
    <t xml:space="preserve">                                            Selected Alterations to Existing House</t>
  </si>
  <si>
    <t>Envelope and Insulation</t>
  </si>
  <si>
    <r>
      <rPr>
        <b/>
        <sz val="9"/>
        <rFont val="Arial"/>
        <family val="2"/>
      </rPr>
      <t xml:space="preserve"> Minor air sealing: </t>
    </r>
    <r>
      <rPr>
        <sz val="9"/>
        <rFont val="Arial"/>
        <family val="2"/>
      </rPr>
      <t xml:space="preserve"> target 10% ACH improvement – EA identifies major leaks; air sealing repairs completed (1 pt)</t>
    </r>
  </si>
  <si>
    <r>
      <rPr>
        <b/>
        <sz val="9"/>
        <rFont val="Arial"/>
        <family val="2"/>
      </rPr>
      <t xml:space="preserve"> Major air sealing: </t>
    </r>
    <r>
      <rPr>
        <sz val="9"/>
        <rFont val="Arial"/>
        <family val="2"/>
      </rPr>
      <t>50% reduction via professional aerosol system; requires mechanical continuous exhaust  (2 pts)</t>
    </r>
  </si>
  <si>
    <r>
      <rPr>
        <b/>
        <sz val="9"/>
        <rFont val="Arial"/>
        <family val="2"/>
      </rPr>
      <t xml:space="preserve"> Attic insulation</t>
    </r>
    <r>
      <rPr>
        <sz val="9"/>
        <rFont val="Arial"/>
        <family val="2"/>
      </rPr>
      <t>: if &lt;R12 increase to R28, if &gt;R12 increase to R40 (nominal values)  (1 pt)</t>
    </r>
  </si>
  <si>
    <r>
      <rPr>
        <b/>
        <sz val="9"/>
        <rFont val="Arial"/>
        <family val="2"/>
      </rPr>
      <t xml:space="preserve"> Flat or vaulted exterior ceiling</t>
    </r>
    <r>
      <rPr>
        <sz val="9"/>
        <rFont val="Arial"/>
        <family val="2"/>
      </rPr>
      <t>: if lower than R14 nominal, increase to R14 or higher  (1 pt)</t>
    </r>
  </si>
  <si>
    <r>
      <t xml:space="preserve"> </t>
    </r>
    <r>
      <rPr>
        <b/>
        <sz val="9"/>
        <rFont val="Arial"/>
        <family val="2"/>
      </rPr>
      <t>Uninsulated / exposed spaces:</t>
    </r>
    <r>
      <rPr>
        <sz val="9"/>
        <rFont val="Arial"/>
        <family val="2"/>
      </rPr>
      <t xml:space="preserve"> fully insulate all crawl space / basement wall / exposed floor cavities (1 pt)</t>
    </r>
  </si>
  <si>
    <r>
      <rPr>
        <b/>
        <sz val="9"/>
        <rFont val="Arial"/>
        <family val="2"/>
      </rPr>
      <t xml:space="preserve"> Exterior insulation: </t>
    </r>
    <r>
      <rPr>
        <sz val="9"/>
        <rFont val="Arial"/>
        <family val="2"/>
      </rPr>
      <t>(min 1" thick) on &gt;50% of the home's exterior vertical above-grade sheathing (4 pts)</t>
    </r>
  </si>
  <si>
    <t>Home Electrification</t>
  </si>
  <si>
    <r>
      <rPr>
        <b/>
        <sz val="9"/>
        <rFont val="Arial"/>
        <family val="2"/>
      </rPr>
      <t xml:space="preserve"> 100% electric:</t>
    </r>
    <r>
      <rPr>
        <sz val="9"/>
        <rFont val="Arial"/>
        <family val="2"/>
      </rPr>
      <t xml:space="preserve"> home fuel services disconnected (8 pts)</t>
    </r>
  </si>
  <si>
    <r>
      <rPr>
        <b/>
        <sz val="9"/>
        <rFont val="Arial"/>
        <family val="2"/>
      </rPr>
      <t xml:space="preserve"> EV charger:</t>
    </r>
    <r>
      <rPr>
        <sz val="9"/>
        <rFont val="Arial"/>
        <family val="2"/>
      </rPr>
      <t xml:space="preserve"> Level 2 charger installation in carport or garage (1 pt)</t>
    </r>
  </si>
  <si>
    <r>
      <rPr>
        <b/>
        <sz val="9"/>
        <rFont val="Arial"/>
        <family val="2"/>
      </rPr>
      <t xml:space="preserve"> Electric panel:</t>
    </r>
    <r>
      <rPr>
        <sz val="9"/>
        <rFont val="Arial"/>
        <family val="2"/>
      </rPr>
      <t xml:space="preserve"> amperage upgrade to support additional electrical loads (1 pt)</t>
    </r>
  </si>
  <si>
    <r>
      <rPr>
        <b/>
        <sz val="9"/>
        <rFont val="Arial"/>
        <family val="2"/>
      </rPr>
      <t xml:space="preserve"> Solar PV</t>
    </r>
    <r>
      <rPr>
        <sz val="9"/>
        <rFont val="Arial"/>
        <family val="2"/>
      </rPr>
      <t>: rooftop array (1 point per kW installed, max. 3 points) or Solar Hot Water system (2 pts)</t>
    </r>
  </si>
  <si>
    <r>
      <rPr>
        <b/>
        <sz val="9"/>
        <rFont val="Arial"/>
        <family val="2"/>
      </rPr>
      <t xml:space="preserve"> Appliance fuel-switch: </t>
    </r>
    <r>
      <rPr>
        <sz val="9"/>
        <rFont val="Arial"/>
        <family val="2"/>
      </rPr>
      <t>replace with electric models, or decommission a fuel-based appliance (e.g. fireplace, dryer, stove) (1 pt)</t>
    </r>
  </si>
  <si>
    <t>Windows, Doors and Sloped Glazing</t>
  </si>
  <si>
    <r>
      <rPr>
        <b/>
        <sz val="9"/>
        <rFont val="Arial"/>
        <family val="2"/>
      </rPr>
      <t xml:space="preserve"> Passive cooling: </t>
    </r>
    <r>
      <rPr>
        <sz val="9"/>
        <rFont val="Arial"/>
        <family val="2"/>
      </rPr>
      <t>install awnings or exterior shading on windows / glass doors on at least one entire building face (1 pt)</t>
    </r>
  </si>
  <si>
    <r>
      <rPr>
        <b/>
        <sz val="9"/>
        <rFont val="Arial"/>
        <family val="2"/>
      </rPr>
      <t xml:space="preserve"> Windows:</t>
    </r>
    <r>
      <rPr>
        <sz val="9"/>
        <rFont val="Arial"/>
        <family val="2"/>
      </rPr>
      <t xml:space="preserve"> Replace existing windows with USI &lt; 1.22 W/m2K (1 pt if replacing &lt;50% of all home windows, 2 pts &gt;50%)</t>
    </r>
  </si>
  <si>
    <r>
      <rPr>
        <b/>
        <sz val="9"/>
        <rFont val="Arial"/>
        <family val="2"/>
      </rPr>
      <t xml:space="preserve"> Doors: </t>
    </r>
    <r>
      <rPr>
        <sz val="9"/>
        <rFont val="Arial"/>
        <family val="2"/>
      </rPr>
      <t>Replace two exterior doors achieving a USI &lt; 1.64 W/m2K product (1 pt)</t>
    </r>
  </si>
  <si>
    <t>HVAC - Heating, Ventilation, Air Conditioning</t>
  </si>
  <si>
    <r>
      <rPr>
        <b/>
        <sz val="9"/>
        <rFont val="Arial"/>
        <family val="2"/>
      </rPr>
      <t xml:space="preserve"> Ventilation and controls:</t>
    </r>
    <r>
      <rPr>
        <sz val="9"/>
        <rFont val="Arial"/>
        <family val="2"/>
      </rPr>
      <t xml:space="preserve"> all bathrooms require exhaust fans on timers or humidistats &amp; install smart home thermostat</t>
    </r>
    <r>
      <rPr>
        <b/>
        <sz val="9"/>
        <rFont val="Arial"/>
        <family val="2"/>
      </rPr>
      <t xml:space="preserve"> </t>
    </r>
    <r>
      <rPr>
        <sz val="9"/>
        <rFont val="Arial"/>
        <family val="2"/>
      </rPr>
      <t xml:space="preserve"> (1 pt)</t>
    </r>
  </si>
  <si>
    <r>
      <t xml:space="preserve"> Heat pump displacement: </t>
    </r>
    <r>
      <rPr>
        <sz val="9"/>
        <rFont val="Arial"/>
        <family val="2"/>
      </rPr>
      <t>install heat pump for &lt;70% of house floor area, provides heating down to at least 0 deg C (3 pts)</t>
    </r>
  </si>
  <si>
    <r>
      <t xml:space="preserve"> Heat pump replacement</t>
    </r>
    <r>
      <rPr>
        <sz val="9"/>
        <rFont val="Arial"/>
        <family val="2"/>
      </rPr>
      <t>: install heat pump as primary system (replacing existing gas) for &gt;70% of floor area (5 pts)</t>
    </r>
  </si>
  <si>
    <r>
      <t xml:space="preserve"> Heat Recovery Ventilator (HRV or ERV):</t>
    </r>
    <r>
      <rPr>
        <sz val="9"/>
        <rFont val="Arial"/>
        <family val="2"/>
      </rPr>
      <t xml:space="preserve"> install &gt;80% efficiency SRE at 0 deg C (2 pts)</t>
    </r>
  </si>
  <si>
    <t>Domestic Hot Water (DHW)</t>
  </si>
  <si>
    <r>
      <rPr>
        <b/>
        <sz val="9"/>
        <rFont val="Arial"/>
        <family val="2"/>
      </rPr>
      <t xml:space="preserve"> Electric DHW: </t>
    </r>
    <r>
      <rPr>
        <sz val="9"/>
        <rFont val="Arial"/>
        <family val="2"/>
      </rPr>
      <t>replace existing system with an electric model (1 pt)</t>
    </r>
  </si>
  <si>
    <r>
      <rPr>
        <b/>
        <sz val="9"/>
        <rFont val="Arial"/>
        <family val="2"/>
      </rPr>
      <t xml:space="preserve"> Heat Pump DHW</t>
    </r>
    <r>
      <rPr>
        <sz val="9"/>
        <rFont val="Arial"/>
        <family val="2"/>
      </rPr>
      <t>: Replace existing system with a heat pump model (3 pts)</t>
    </r>
  </si>
  <si>
    <r>
      <rPr>
        <b/>
        <sz val="9"/>
        <rFont val="Arial"/>
        <family val="2"/>
      </rPr>
      <t xml:space="preserve"> Drain Water Heat Recovery: </t>
    </r>
    <r>
      <rPr>
        <sz val="9"/>
        <rFont val="Arial"/>
        <family val="2"/>
      </rPr>
      <t>install a minimum 42% DWHR system (1 pt)</t>
    </r>
  </si>
  <si>
    <r>
      <t xml:space="preserve">Other </t>
    </r>
    <r>
      <rPr>
        <b/>
        <i/>
        <sz val="8"/>
        <rFont val="Arial"/>
        <family val="2"/>
      </rPr>
      <t>(propose upgrades not in this list, to be reviewed by City of Vancouver staff)</t>
    </r>
  </si>
  <si>
    <t>Total Selected Points</t>
  </si>
  <si>
    <t>Information and Signature</t>
  </si>
  <si>
    <t>www.vancouver.ca/home-energy-renovations</t>
  </si>
  <si>
    <t>Air tightness</t>
  </si>
  <si>
    <t>Selected upgrade: target 10% improvement; seal major leaks identified by EA</t>
  </si>
  <si>
    <t>Selected upgrade: 50% ACH improvement</t>
  </si>
  <si>
    <t>Other</t>
  </si>
  <si>
    <t>Walls</t>
  </si>
  <si>
    <t xml:space="preserve">Meets code: new or upgraded walls are R22 effective (RSI 3.85) </t>
  </si>
  <si>
    <t>Alternative upgrades selected - maintain existing stud depth</t>
  </si>
  <si>
    <t>Heritage: maintain existing stud depth and insulation</t>
  </si>
  <si>
    <t>Rim joists</t>
  </si>
  <si>
    <t>'New' attic: meets R48 effective</t>
  </si>
  <si>
    <t>Selected upgrade: existing &lt;R12 increased to R28</t>
  </si>
  <si>
    <t>Selected upgrade: existing &gt;R12 increased to R40</t>
  </si>
  <si>
    <t>Alternative upgrades selected: maintain existing joist depth, R14+</t>
  </si>
  <si>
    <t>Heritage house - maintain existing joist depth</t>
  </si>
  <si>
    <t>Meets code: new foundation - meets R14 effective</t>
  </si>
  <si>
    <t>Reconstruction: relaxed to R6 top-of-slab insulation</t>
  </si>
  <si>
    <t>Selected upgrade: existing joists filled with min. R24 nominal</t>
  </si>
  <si>
    <t>Doors (side hinged)</t>
  </si>
  <si>
    <t>Meets code: new doors are USI 1.84 or lower</t>
  </si>
  <si>
    <t>Selected upgrade: replacement door(s); at least one USI 1.64 or lower</t>
  </si>
  <si>
    <t>Heritage: keep existing door, complete weather sealing</t>
  </si>
  <si>
    <t>Windows and Sliding Glass Doors</t>
  </si>
  <si>
    <t>Meets code: new or replaced windows / sliding glass USI 1.22 or lower</t>
  </si>
  <si>
    <t>Alternative upgrades selected: new or replaced windows USI 1.44 or lower</t>
  </si>
  <si>
    <t>Selected upgrade: replacement window(s) USI 1.04 or lower</t>
  </si>
  <si>
    <t>Heritage: keep existing windows, complete weather sealing</t>
  </si>
  <si>
    <t>Heritage: replace windows with double pane replicas</t>
  </si>
  <si>
    <t>Project value over $250,000: new electric heating system</t>
  </si>
  <si>
    <t>Strata titling: new electric heating system</t>
  </si>
  <si>
    <t>Meets code: new furnace / boiler- minimum 92% efficient AFUE</t>
  </si>
  <si>
    <t>Reconstruction: electric heating system</t>
  </si>
  <si>
    <t>Selected upgrade: primary system replaced with central heat pump</t>
  </si>
  <si>
    <t>Supplemental heating / cooling</t>
  </si>
  <si>
    <t>Meets code: cooling system is 2-way heat pump (no cooling only)</t>
  </si>
  <si>
    <t>Selected upgrade: heat pump &lt;70% floor area</t>
  </si>
  <si>
    <t>Selected upgrade: heat pump &gt;70% floor area</t>
  </si>
  <si>
    <t>Meets code: new fireplace(s) direct vent electronic ignition and a timer</t>
  </si>
  <si>
    <t>Selected upgrade: remove existing fireplace(s) or replace with electric model</t>
  </si>
  <si>
    <t>HRV / Ventilation + Ductwork</t>
  </si>
  <si>
    <t>Meets code: new HRV &gt;75% SRE @ 0 deg C, on continuous mode or better</t>
  </si>
  <si>
    <t>Selected upgrade: HRV &gt;80% SRE @ 0 deg C</t>
  </si>
  <si>
    <t>Selected upgrade: Exhaust fans on timer or humidistat &amp; smart thermostat</t>
  </si>
  <si>
    <t>Project value over $150,000: exemption applies (provide in description)</t>
  </si>
  <si>
    <t>Strata titling: new electric hot water system</t>
  </si>
  <si>
    <t>Meets code (projects &lt; $150,000): new system UEF ≥ 0.78</t>
  </si>
  <si>
    <t>Selected upgrade: DHW electric replacement</t>
  </si>
  <si>
    <t xml:space="preserve">Selected upgrade: DHW heat pump </t>
  </si>
  <si>
    <t>New system - installed to best practices</t>
  </si>
  <si>
    <t>Other Upgrades</t>
  </si>
  <si>
    <t>1 or 2 Family Dwelling</t>
  </si>
  <si>
    <t>Laneway or Coach House</t>
  </si>
  <si>
    <t>EXEMPTIONS</t>
  </si>
  <si>
    <t>Full Language</t>
  </si>
  <si>
    <r>
      <t>the building mechanical room, storage or service spaces have insufficient space</t>
    </r>
    <r>
      <rPr>
        <sz val="11"/>
        <rFont val="Calibri"/>
        <family val="2"/>
      </rPr>
      <t xml:space="preserve"> to accommodate the footprint, height, or manufacturer-specified space requirements of the new equipment; </t>
    </r>
  </si>
  <si>
    <t>Insufficient space</t>
  </si>
  <si>
    <r>
      <t>the existing electrical panel has insufficient circuit or amperage capacity</t>
    </r>
    <r>
      <rPr>
        <sz val="11"/>
        <rFont val="Calibri"/>
        <family val="2"/>
      </rPr>
      <t xml:space="preserve"> to accommodate the new equipment; </t>
    </r>
  </si>
  <si>
    <t>Insufficient electric capacity</t>
  </si>
  <si>
    <r>
      <t xml:space="preserve">the existing domestic hot water system is part of a </t>
    </r>
    <r>
      <rPr>
        <u/>
        <sz val="11"/>
        <rFont val="Calibri"/>
        <family val="2"/>
      </rPr>
      <t>combined system that also provides space-heating</t>
    </r>
    <r>
      <rPr>
        <sz val="11"/>
        <rFont val="Calibri"/>
        <family val="2"/>
      </rPr>
      <t xml:space="preserve">; </t>
    </r>
  </si>
  <si>
    <t>Existing combi-heating-hot water system</t>
  </si>
  <si>
    <r>
      <t xml:space="preserve">the existing domestic hot water equipment was installed with a </t>
    </r>
    <r>
      <rPr>
        <u/>
        <sz val="11"/>
        <rFont val="Calibri"/>
        <family val="2"/>
      </rPr>
      <t>valid permit within the previous five years</t>
    </r>
    <r>
      <rPr>
        <sz val="11"/>
        <rFont val="Calibri"/>
        <family val="2"/>
      </rPr>
      <t xml:space="preserve">; or, </t>
    </r>
  </si>
  <si>
    <t>Recent (5 yr) new equipment</t>
  </si>
  <si>
    <r>
      <t xml:space="preserve">equivalent emissions reduction measures are completed as acceptable to the Chief Building Official (i.e. </t>
    </r>
    <r>
      <rPr>
        <u/>
        <sz val="11"/>
        <rFont val="Calibri"/>
        <family val="2"/>
      </rPr>
      <t>select REUP offset points)</t>
    </r>
  </si>
  <si>
    <t>Offset with other mechanical (w/ points)</t>
  </si>
  <si>
    <t>Y</t>
  </si>
  <si>
    <t>&lt; 5%</t>
  </si>
  <si>
    <t>&lt;5%</t>
  </si>
  <si>
    <t>N</t>
  </si>
  <si>
    <t xml:space="preserve">5 - 25% </t>
  </si>
  <si>
    <t>5 - 50%</t>
  </si>
  <si>
    <t>26 - 50%</t>
  </si>
  <si>
    <t>&gt; 51 %</t>
  </si>
  <si>
    <t>X</t>
  </si>
  <si>
    <t>&gt; 51%</t>
  </si>
  <si>
    <r>
      <rPr>
        <b/>
        <sz val="14"/>
        <color theme="1"/>
        <rFont val="Arial"/>
        <family val="2"/>
      </rPr>
      <t xml:space="preserve">Renovation Energy Upgrade Proposal (REUP) - </t>
    </r>
    <r>
      <rPr>
        <b/>
        <u/>
        <sz val="14"/>
        <color theme="1"/>
        <rFont val="Arial"/>
        <family val="2"/>
      </rPr>
      <t>FINAL</t>
    </r>
    <r>
      <rPr>
        <b/>
        <sz val="14"/>
        <color rgb="FF8A0000"/>
        <rFont val="Arial"/>
        <family val="2"/>
      </rPr>
      <t xml:space="preserve">
</t>
    </r>
    <r>
      <rPr>
        <sz val="11"/>
        <color rgb="FFC00000"/>
        <rFont val="Arial"/>
        <family val="2"/>
      </rPr>
      <t>for 1&amp;2 Family Homes</t>
    </r>
  </si>
  <si>
    <t>This form is required to verify renovation energy upgrades are compliant with the Vancouver Building Bylaw. It is to be completed digitally, signed and submitted at final inspection. For more information, visit the link at the bottom of this document.</t>
  </si>
  <si>
    <t>Flexibility in upgrades used?</t>
  </si>
  <si>
    <t>Homeowner Information Sheet (HOIS) attached</t>
  </si>
  <si>
    <t>EA Verified</t>
  </si>
  <si>
    <t>page 1 of 2</t>
  </si>
  <si>
    <t>Alternative Upgrades Selected</t>
  </si>
  <si>
    <r>
      <rPr>
        <b/>
        <sz val="9"/>
        <rFont val="Arial"/>
        <family val="2"/>
      </rPr>
      <t xml:space="preserve"> Appliance fuel-switch: </t>
    </r>
    <r>
      <rPr>
        <sz val="9"/>
        <rFont val="Arial"/>
        <family val="2"/>
      </rPr>
      <t>replace with electric, or decommission a fuel-based appliance (e.g. fireplace, dryer, stove) (1 pt)</t>
    </r>
  </si>
  <si>
    <r>
      <rPr>
        <b/>
        <sz val="9"/>
        <rFont val="Arial"/>
        <family val="2"/>
      </rPr>
      <t xml:space="preserve"> Windows:</t>
    </r>
    <r>
      <rPr>
        <sz val="9"/>
        <rFont val="Arial"/>
        <family val="2"/>
      </rPr>
      <t xml:space="preserve"> Replace 3 existing units with USI &lt; 1.04 W/m2K (1 point per 3 units, max 3 pts)</t>
    </r>
  </si>
  <si>
    <r>
      <rPr>
        <b/>
        <sz val="9"/>
        <rFont val="Arial"/>
        <family val="2"/>
      </rPr>
      <t xml:space="preserve"> Doors: </t>
    </r>
    <r>
      <rPr>
        <sz val="9"/>
        <rFont val="Arial"/>
        <family val="2"/>
      </rPr>
      <t>Replace two exterior doors, at least one achieving a USI &lt; 1.44 W/m2K product (1 pt)</t>
    </r>
  </si>
  <si>
    <r>
      <t xml:space="preserve"> </t>
    </r>
    <r>
      <rPr>
        <b/>
        <sz val="9"/>
        <rFont val="Arial"/>
        <family val="2"/>
      </rPr>
      <t>Heat pump displacement:</t>
    </r>
    <r>
      <rPr>
        <sz val="9"/>
        <rFont val="Arial"/>
        <family val="2"/>
      </rPr>
      <t xml:space="preserve"> install heat pump for &lt;70% of house floor area, provides heating down to at least 0 deg C (3 pts)</t>
    </r>
  </si>
  <si>
    <r>
      <rPr>
        <b/>
        <sz val="9"/>
        <rFont val="Arial"/>
        <family val="2"/>
      </rPr>
      <t xml:space="preserve"> Heat pump replacement:</t>
    </r>
    <r>
      <rPr>
        <sz val="9"/>
        <rFont val="Arial"/>
        <family val="2"/>
      </rPr>
      <t xml:space="preserve"> install heat pump as primary system (replacing existing gas) for &gt;70% of floor area (5 pts)</t>
    </r>
  </si>
  <si>
    <r>
      <rPr>
        <b/>
        <sz val="9"/>
        <rFont val="Arial"/>
        <family val="2"/>
      </rPr>
      <t xml:space="preserve"> Heat Recovery Ventilator (HRV or ERV):</t>
    </r>
    <r>
      <rPr>
        <sz val="9"/>
        <rFont val="Arial"/>
        <family val="2"/>
      </rPr>
      <t xml:space="preserve"> install &gt;80% efficiency SRE at 0 deg C (2 pts)</t>
    </r>
  </si>
  <si>
    <t>page 2 of 2</t>
  </si>
  <si>
    <t>Project value over $150,000: new electric hot water system</t>
  </si>
  <si>
    <t>Yes</t>
  </si>
  <si>
    <t>Needs Revision</t>
  </si>
  <si>
    <t>The requirements are based on Table 11.5.3.41.(1)A of the Vancouver Building By-law (VBBL)</t>
  </si>
  <si>
    <t>with a construction value &gt;$153,000, or</t>
  </si>
  <si>
    <t>$153,000 to $254,999</t>
  </si>
  <si>
    <t>More than $255,000</t>
  </si>
  <si>
    <t>Less than $152,999</t>
  </si>
  <si>
    <t>Project value over $153,000: electric or UEF ≥ 1.0</t>
  </si>
  <si>
    <t>Project value over $153,000: exemption applies (provide in description)</t>
  </si>
  <si>
    <t>Meets code (projects &lt; $153,000): new system UEF ≥ 0.78</t>
  </si>
  <si>
    <t>helper_&gt;</t>
  </si>
  <si>
    <t>DHW must be replaced with electric or gas(Dropdown)</t>
  </si>
  <si>
    <t>Electric or UEF ≥ 1.0</t>
  </si>
  <si>
    <t>Exemption applies (provide in description)</t>
  </si>
  <si>
    <t>(Select from Dropdown)</t>
  </si>
  <si>
    <t>7.04(R 40 eff)</t>
  </si>
  <si>
    <t>2.45 (R14 eff)</t>
  </si>
  <si>
    <t>4.22 (R24 eff)</t>
  </si>
  <si>
    <t>Reconstruction: testing + 2.5 ACH50</t>
  </si>
  <si>
    <t>Deck</t>
  </si>
  <si>
    <t>If Area&gt;10m2 7.04(R40 eff)</t>
  </si>
  <si>
    <t>If Area&lt;=10m2 4.03(R23 eff)</t>
  </si>
  <si>
    <r>
      <t>U 1.8 W/m</t>
    </r>
    <r>
      <rPr>
        <b/>
        <i/>
        <vertAlign val="superscript"/>
        <sz val="11"/>
        <rFont val="Calibri"/>
        <family val="2"/>
      </rPr>
      <t>2</t>
    </r>
    <r>
      <rPr>
        <b/>
        <i/>
        <sz val="11"/>
        <rFont val="Calibri"/>
        <family val="2"/>
      </rPr>
      <t xml:space="preserve">K </t>
    </r>
  </si>
  <si>
    <t>Average of 1.04 or lower and no individual window can be above U1.22</t>
  </si>
  <si>
    <t>U 2.94</t>
  </si>
  <si>
    <t>Skylights larger than 1220 mm in both directions,R2.95</t>
  </si>
  <si>
    <t>Not larger than 1220 mm in both directions ,R2.44</t>
  </si>
  <si>
    <t>Uniform Energy Factor (UEF) &gt;0.78</t>
  </si>
  <si>
    <t>Thermal Efficiency(TE)&gt;0.90 OR</t>
  </si>
  <si>
    <r>
      <t>Reconstruction: to meet 2.5 ACH @ 50Pa (or 1.2 NLA</t>
    </r>
    <r>
      <rPr>
        <sz val="8"/>
        <rFont val="Arial"/>
        <family val="2"/>
      </rPr>
      <t>50</t>
    </r>
    <r>
      <rPr>
        <sz val="10"/>
        <rFont val="Arial"/>
        <family val="2"/>
      </rPr>
      <t xml:space="preserve"> for small units or 0.89 NLR</t>
    </r>
    <r>
      <rPr>
        <sz val="8"/>
        <rFont val="Arial"/>
        <family val="2"/>
      </rPr>
      <t>50</t>
    </r>
    <r>
      <rPr>
        <sz val="10"/>
        <rFont val="Arial"/>
        <family val="2"/>
      </rPr>
      <t>)</t>
    </r>
  </si>
  <si>
    <t>Meet code: R40 eff (RSI 7.04)</t>
  </si>
  <si>
    <t>Meets code: new or upgraded floor is R24 eff. (RSI 4.22)</t>
  </si>
  <si>
    <t>Meets code: new or replaced skylights are USI 2.44, Roof hatch USI 2.94 or lower</t>
  </si>
  <si>
    <t>EnerGuide Pre-Retrofit File #:</t>
  </si>
  <si>
    <t>D</t>
  </si>
  <si>
    <r>
      <t xml:space="preserve">         Post-Renovation Assessment </t>
    </r>
    <r>
      <rPr>
        <sz val="8"/>
        <rFont val="Arial"/>
        <family val="2"/>
      </rPr>
      <t>(required for value &gt; $255,000)</t>
    </r>
  </si>
  <si>
    <t>E</t>
  </si>
  <si>
    <r>
      <t xml:space="preserve">            Upgrade Summary Table</t>
    </r>
    <r>
      <rPr>
        <sz val="10"/>
        <rFont val="Arial"/>
        <family val="2"/>
      </rPr>
      <t>(</t>
    </r>
    <r>
      <rPr>
        <i/>
        <sz val="8"/>
        <rFont val="Arial"/>
        <family val="2"/>
      </rPr>
      <t>Important:The following table must match HOIS)</t>
    </r>
  </si>
  <si>
    <t>EA name and EA #:</t>
  </si>
  <si>
    <t xml:space="preserve">EA Email address: </t>
  </si>
  <si>
    <t>Homeowner Name:</t>
  </si>
  <si>
    <t>EA Signature&amp;Date:</t>
  </si>
  <si>
    <t>SO Name and Number:</t>
  </si>
  <si>
    <t>SO Email Address:</t>
  </si>
  <si>
    <t>Sep 2025</t>
  </si>
  <si>
    <t>For Sep 15th 2025
applications onwards</t>
  </si>
  <si>
    <r>
      <rPr>
        <b/>
        <sz val="10"/>
        <rFont val="Arial"/>
        <family val="2"/>
      </rPr>
      <t xml:space="preserve">VBBL 2025
</t>
    </r>
    <r>
      <rPr>
        <sz val="10"/>
        <rFont val="Arial"/>
        <family val="2"/>
      </rPr>
      <t xml:space="preserve">Compliance with VBBL 2025
</t>
    </r>
  </si>
  <si>
    <t>V3.0 Sep 15 2025</t>
  </si>
  <si>
    <t>Project Scope of work:</t>
  </si>
  <si>
    <r>
      <rPr>
        <b/>
        <sz val="9"/>
        <rFont val="Arial"/>
        <family val="2"/>
      </rPr>
      <t>Scope of Work Summary</t>
    </r>
    <r>
      <rPr>
        <sz val="9"/>
        <rFont val="Arial"/>
        <family val="2"/>
      </rPr>
      <t xml:space="preserve"> </t>
    </r>
    <r>
      <rPr>
        <i/>
        <sz val="8"/>
        <rFont val="Arial"/>
        <family val="2"/>
      </rPr>
      <t>Alt+Enter to add a space</t>
    </r>
  </si>
  <si>
    <t>Homeowner Signature&amp; Date:</t>
  </si>
  <si>
    <t>(required for value &gt; $255,000)</t>
  </si>
  <si>
    <t>EA Phone Number:</t>
  </si>
  <si>
    <t xml:space="preserve">
</t>
  </si>
  <si>
    <t>No additional requirements.</t>
  </si>
  <si>
    <t>Replace existing gas hot water equipment with electric(or gas, if exemptions are met)</t>
  </si>
  <si>
    <t>Energuide 'D' and 'E' files + 2 points + electric space and hot water heating.</t>
  </si>
  <si>
    <t>The Renovation Energy Upgrade Proposal (REUP) is the checklist required for all renovations valued over $153,000 OR renovations with significant exterior envelope retrofits. It is filled out by an Energy Advisor.</t>
  </si>
  <si>
    <t xml:space="preserve"> Less than $152,999</t>
  </si>
  <si>
    <t xml:space="preserve"> $153,000 to $254,999</t>
  </si>
  <si>
    <t>D42=-</t>
  </si>
  <si>
    <t>D45=-</t>
  </si>
  <si>
    <t>DHW must be replaced with electric or gas(if exempt)</t>
  </si>
  <si>
    <t xml:space="preserve">For Feb 28th to Sep 14th 
2025 applications </t>
  </si>
  <si>
    <r>
      <t xml:space="preserve">As-Built Home Assessment </t>
    </r>
    <r>
      <rPr>
        <sz val="8"/>
        <rFont val="Arial"/>
        <family val="2"/>
      </rPr>
      <t>(required for value &gt; $255,000)</t>
    </r>
  </si>
  <si>
    <r>
      <t xml:space="preserve">Existing Home Assessment </t>
    </r>
    <r>
      <rPr>
        <sz val="8"/>
        <rFont val="Arial"/>
        <family val="2"/>
      </rPr>
      <t>(required for value &gt; $255,000)</t>
    </r>
  </si>
  <si>
    <t xml:space="preserve">Component in Scope? </t>
  </si>
  <si>
    <r>
      <rPr>
        <sz val="8"/>
        <color theme="0"/>
        <rFont val="Arial"/>
        <family val="2"/>
      </rPr>
      <t>Select "Y"</t>
    </r>
    <r>
      <rPr>
        <sz val="9"/>
        <color theme="0"/>
        <rFont val="Arial"/>
        <family val="2"/>
      </rPr>
      <t xml:space="preserve">
</t>
    </r>
    <r>
      <rPr>
        <sz val="8"/>
        <color theme="0"/>
        <rFont val="Arial"/>
        <family val="2"/>
      </rPr>
      <t>(dropdown)</t>
    </r>
  </si>
  <si>
    <t>Select "Y"
(dropdown)</t>
  </si>
  <si>
    <t>`</t>
  </si>
  <si>
    <r>
      <t xml:space="preserve">Does the project include a significant exterior envelope retrofit based on the Instructions tab definitions? </t>
    </r>
    <r>
      <rPr>
        <i/>
        <sz val="8"/>
        <rFont val="Arial"/>
        <family val="2"/>
      </rPr>
      <t>(See the Instructions tab at the bottom of the page)</t>
    </r>
  </si>
  <si>
    <r>
      <t>Does the project include a significant exterior envelope retrofit based on the Instructions tab definitions?</t>
    </r>
    <r>
      <rPr>
        <i/>
        <sz val="8"/>
        <rFont val="Arial"/>
        <family val="2"/>
      </rPr>
      <t xml:space="preserve"> (See the Instructions tab at the bottom of the page)</t>
    </r>
  </si>
  <si>
    <t>dropdown</t>
  </si>
  <si>
    <t>the construction value is &gt;$255,000. An assessment completed within the last 4 years is acceptable</t>
  </si>
  <si>
    <t>the construction value is &gt;$255,000.</t>
  </si>
  <si>
    <r>
      <t xml:space="preserve">the construction value is &gt;$255,000 - </t>
    </r>
    <r>
      <rPr>
        <u/>
        <sz val="10"/>
        <rFont val="Arial"/>
        <family val="2"/>
      </rPr>
      <t>2 points</t>
    </r>
  </si>
  <si>
    <r>
      <rPr>
        <b/>
        <sz val="10"/>
        <color rgb="FFFF0000"/>
        <rFont val="Arial"/>
        <family val="2"/>
      </rPr>
      <t xml:space="preserve">  </t>
    </r>
    <r>
      <rPr>
        <b/>
        <sz val="10"/>
        <rFont val="Arial"/>
        <family val="2"/>
      </rPr>
      <t>Domestic Hot Water (DHW) natural gas systems must be replaced for renovations over $153,000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</si>
</sst>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63" x14ac:knownFonts="1">
    <font>
      <sz val="10"/>
      <name val="Arial"/>
    </font>
    <font>
      <sz val="11"/>
      <color theme="1"/>
      <name val="Calibri"/>
      <family val="2"/>
      <scheme val="minor"/>
    </font>
    <font>
      <sz val="10"/>
      <name val="Arial"/>
      <family val="2"/>
    </font>
    <font>
      <sz val="8"/>
      <name val="Arial"/>
      <family val="2"/>
    </font>
    <font>
      <b/>
      <u/>
      <sz val="10"/>
      <name val="Arial"/>
      <family val="2"/>
    </font>
    <font>
      <u/>
      <sz val="10"/>
      <name val="Arial"/>
      <family val="2"/>
    </font>
    <font>
      <b/>
      <sz val="10"/>
      <name val="Arial"/>
      <family val="2"/>
    </font>
    <font>
      <b/>
      <sz val="12"/>
      <name val="Arial"/>
      <family val="2"/>
    </font>
    <font>
      <b/>
      <sz val="8"/>
      <name val="Arial"/>
      <family val="2"/>
    </font>
    <font>
      <sz val="9"/>
      <color indexed="81"/>
      <name val="Tahoma"/>
      <family val="2"/>
    </font>
    <font>
      <b/>
      <sz val="9"/>
      <color indexed="81"/>
      <name val="Tahoma"/>
      <family val="2"/>
    </font>
    <font>
      <i/>
      <sz val="10"/>
      <name val="Arial"/>
      <family val="2"/>
    </font>
    <font>
      <i/>
      <sz val="8"/>
      <name val="Arial"/>
      <family val="2"/>
    </font>
    <font>
      <sz val="11"/>
      <name val="Calibri"/>
      <family val="2"/>
    </font>
    <font>
      <b/>
      <sz val="9"/>
      <name val="Arial"/>
      <family val="2"/>
    </font>
    <font>
      <sz val="9"/>
      <name val="Arial"/>
      <family val="2"/>
    </font>
    <font>
      <b/>
      <i/>
      <sz val="10"/>
      <name val="Arial"/>
      <family val="2"/>
    </font>
    <font>
      <i/>
      <sz val="9"/>
      <name val="Arial"/>
      <family val="2"/>
    </font>
    <font>
      <u/>
      <sz val="9"/>
      <color indexed="81"/>
      <name val="Tahoma"/>
      <family val="2"/>
    </font>
    <font>
      <u/>
      <sz val="10"/>
      <color theme="10"/>
      <name val="Arial"/>
      <family val="2"/>
    </font>
    <font>
      <sz val="10"/>
      <color rgb="FFFF0000"/>
      <name val="Arial"/>
      <family val="2"/>
    </font>
    <font>
      <sz val="10"/>
      <color rgb="FFC00000"/>
      <name val="Arial"/>
      <family val="2"/>
    </font>
    <font>
      <b/>
      <sz val="10"/>
      <color rgb="FFC00000"/>
      <name val="Arial"/>
      <family val="2"/>
    </font>
    <font>
      <b/>
      <sz val="10"/>
      <color theme="0"/>
      <name val="Arial"/>
      <family val="2"/>
    </font>
    <font>
      <sz val="9"/>
      <color rgb="FFC00000"/>
      <name val="Arial"/>
      <family val="2"/>
    </font>
    <font>
      <i/>
      <sz val="9"/>
      <color theme="0" tint="-0.34998626667073579"/>
      <name val="Arial"/>
      <family val="2"/>
    </font>
    <font>
      <sz val="9"/>
      <color theme="0" tint="-0.34998626667073579"/>
      <name val="Arial"/>
      <family val="2"/>
    </font>
    <font>
      <b/>
      <sz val="9"/>
      <color theme="0"/>
      <name val="Arial"/>
      <family val="2"/>
    </font>
    <font>
      <sz val="9"/>
      <color theme="0"/>
      <name val="Arial"/>
      <family val="2"/>
    </font>
    <font>
      <sz val="10"/>
      <color theme="0" tint="-0.34998626667073579"/>
      <name val="Arial"/>
      <family val="2"/>
    </font>
    <font>
      <i/>
      <sz val="8"/>
      <color rgb="FFFF0000"/>
      <name val="Arial"/>
      <family val="2"/>
    </font>
    <font>
      <sz val="11"/>
      <name val="Symbol"/>
      <family val="1"/>
      <charset val="2"/>
    </font>
    <font>
      <sz val="11"/>
      <name val="Arial"/>
      <family val="2"/>
    </font>
    <font>
      <sz val="8"/>
      <color theme="0"/>
      <name val="Arial"/>
      <family val="2"/>
    </font>
    <font>
      <sz val="9"/>
      <color theme="1" tint="0.14999847407452621"/>
      <name val="Arial"/>
      <family val="2"/>
    </font>
    <font>
      <sz val="10"/>
      <color theme="1" tint="0.14999847407452621"/>
      <name val="Arial"/>
      <family val="2"/>
    </font>
    <font>
      <sz val="11"/>
      <color rgb="FFC00000"/>
      <name val="Arial"/>
      <family val="2"/>
    </font>
    <font>
      <b/>
      <sz val="14"/>
      <color rgb="FF8A0000"/>
      <name val="Arial"/>
      <family val="2"/>
    </font>
    <font>
      <b/>
      <sz val="14"/>
      <color theme="1"/>
      <name val="Arial"/>
      <family val="2"/>
    </font>
    <font>
      <b/>
      <i/>
      <sz val="8"/>
      <name val="Arial"/>
      <family val="2"/>
    </font>
    <font>
      <i/>
      <sz val="11"/>
      <name val="Calibri"/>
      <family val="2"/>
    </font>
    <font>
      <b/>
      <i/>
      <sz val="11"/>
      <name val="Calibri"/>
      <family val="2"/>
    </font>
    <font>
      <b/>
      <i/>
      <vertAlign val="superscript"/>
      <sz val="11"/>
      <name val="Calibri"/>
      <family val="2"/>
    </font>
    <font>
      <b/>
      <sz val="16"/>
      <name val="Arial"/>
      <family val="2"/>
    </font>
    <font>
      <b/>
      <sz val="13"/>
      <name val="Arial"/>
      <family val="2"/>
    </font>
    <font>
      <b/>
      <sz val="13"/>
      <color rgb="FFC00000"/>
      <name val="Arial"/>
      <family val="2"/>
    </font>
    <font>
      <b/>
      <sz val="12"/>
      <color theme="0"/>
      <name val="Calibri"/>
      <family val="2"/>
    </font>
    <font>
      <b/>
      <sz val="12"/>
      <name val="Calibri"/>
      <family val="2"/>
    </font>
    <font>
      <sz val="9"/>
      <color rgb="FFE4E4E4"/>
      <name val="Arial"/>
      <family val="2"/>
    </font>
    <font>
      <b/>
      <i/>
      <sz val="12"/>
      <color rgb="FFFFFFFF"/>
      <name val="Calibri"/>
      <family val="2"/>
    </font>
    <font>
      <b/>
      <i/>
      <sz val="14"/>
      <color rgb="FFFFFFFF"/>
      <name val="Calibri"/>
      <family val="2"/>
    </font>
    <font>
      <b/>
      <i/>
      <sz val="14"/>
      <name val="Calibri"/>
      <family val="2"/>
    </font>
    <font>
      <i/>
      <sz val="12"/>
      <color rgb="FFFFFFFF"/>
      <name val="Calibri"/>
      <family val="2"/>
    </font>
    <font>
      <b/>
      <i/>
      <u/>
      <sz val="11"/>
      <name val="Calibri"/>
      <family val="2"/>
    </font>
    <font>
      <b/>
      <i/>
      <sz val="12"/>
      <color rgb="FFFFFF00"/>
      <name val="Calibri"/>
      <family val="2"/>
    </font>
    <font>
      <b/>
      <sz val="11"/>
      <color rgb="FF00B050"/>
      <name val="Arial"/>
      <family val="2"/>
    </font>
    <font>
      <b/>
      <u/>
      <sz val="14"/>
      <color theme="1"/>
      <name val="Arial"/>
      <family val="2"/>
    </font>
    <font>
      <i/>
      <u/>
      <sz val="8"/>
      <color theme="10"/>
      <name val="Arial"/>
      <family val="2"/>
    </font>
    <font>
      <sz val="11"/>
      <color rgb="FFC00000"/>
      <name val="Calibri"/>
      <family val="2"/>
    </font>
    <font>
      <b/>
      <sz val="10"/>
      <color rgb="FFFF0000"/>
      <name val="Arial"/>
      <family val="2"/>
    </font>
    <font>
      <u/>
      <sz val="11"/>
      <name val="Calibri"/>
      <family val="2"/>
    </font>
    <font>
      <sz val="8"/>
      <color theme="1"/>
      <name val="Arial"/>
      <family val="2"/>
    </font>
    <font>
      <b/>
      <sz val="9"/>
      <color rgb="FFE4E4E4"/>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DAEEF3"/>
        <bgColor indexed="64"/>
      </patternFill>
    </fill>
    <fill>
      <patternFill patternType="solid">
        <fgColor rgb="FFFFFF99"/>
        <bgColor indexed="64"/>
      </patternFill>
    </fill>
    <fill>
      <patternFill patternType="solid">
        <fgColor theme="0" tint="-0.249977111117893"/>
        <bgColor indexed="64"/>
      </patternFill>
    </fill>
    <fill>
      <patternFill patternType="solid">
        <fgColor rgb="FF595959"/>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E4E4E4"/>
        <bgColor indexed="64"/>
      </patternFill>
    </fill>
    <fill>
      <patternFill patternType="solid">
        <fgColor theme="1"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s>
  <borders count="162">
    <border>
      <left/>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medium">
        <color auto="1"/>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medium">
        <color auto="1"/>
      </right>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indexed="64"/>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indexed="64"/>
      </bottom>
      <diagonal/>
    </border>
    <border>
      <left/>
      <right style="thin">
        <color theme="0" tint="-0.34998626667073579"/>
      </right>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medium">
        <color indexed="64"/>
      </right>
      <top style="thin">
        <color indexed="64"/>
      </top>
      <bottom style="thin">
        <color indexed="64"/>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style="double">
        <color indexed="64"/>
      </left>
      <right style="medium">
        <color indexed="64"/>
      </right>
      <top style="double">
        <color indexed="64"/>
      </top>
      <bottom/>
      <diagonal/>
    </border>
    <border>
      <left/>
      <right style="medium">
        <color indexed="64"/>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499984740745262"/>
      </right>
      <top style="thin">
        <color theme="0" tint="-0.499984740745262"/>
      </top>
      <bottom style="thin">
        <color theme="0" tint="-0.499984740745262"/>
      </bottom>
      <diagonal/>
    </border>
    <border>
      <left style="thin">
        <color theme="0" tint="-0.34998626667073579"/>
      </left>
      <right style="thin">
        <color indexed="64"/>
      </right>
      <top style="thin">
        <color theme="0" tint="-0.34998626667073579"/>
      </top>
      <bottom/>
      <diagonal/>
    </border>
    <border>
      <left style="thin">
        <color indexed="64"/>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24994659260841701"/>
      </right>
      <top style="thin">
        <color theme="0" tint="-0.499984740745262"/>
      </top>
      <bottom style="thin">
        <color theme="0" tint="-0.499984740745262"/>
      </bottom>
      <diagonal/>
    </border>
    <border>
      <left style="medium">
        <color indexed="64"/>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34998626667073579"/>
      </top>
      <bottom/>
      <diagonal/>
    </border>
    <border>
      <left/>
      <right style="medium">
        <color indexed="64"/>
      </right>
      <top style="thin">
        <color theme="0" tint="-0.499984740745262"/>
      </top>
      <bottom style="thin">
        <color theme="0" tint="-0.499984740745262"/>
      </bottom>
      <diagonal/>
    </border>
    <border>
      <left style="thin">
        <color theme="0" tint="-0.499984740745262"/>
      </left>
      <right/>
      <top style="medium">
        <color indexed="64"/>
      </top>
      <bottom style="thin">
        <color theme="0" tint="-0.499984740745262"/>
      </bottom>
      <diagonal/>
    </border>
    <border>
      <left/>
      <right/>
      <top style="medium">
        <color indexed="64"/>
      </top>
      <bottom style="thin">
        <color theme="0" tint="-0.499984740745262"/>
      </bottom>
      <diagonal/>
    </border>
    <border>
      <left/>
      <right style="thin">
        <color theme="0" tint="-0.499984740745262"/>
      </right>
      <top style="medium">
        <color indexed="64"/>
      </top>
      <bottom style="thin">
        <color theme="0" tint="-0.499984740745262"/>
      </bottom>
      <diagonal/>
    </border>
    <border>
      <left style="medium">
        <color auto="1"/>
      </left>
      <right style="thin">
        <color theme="0" tint="-0.499984740745262"/>
      </right>
      <top/>
      <bottom style="thin">
        <color theme="0" tint="-0.34998626667073579"/>
      </bottom>
      <diagonal/>
    </border>
    <border>
      <left style="thin">
        <color theme="0" tint="-0.34998626667073579"/>
      </left>
      <right/>
      <top/>
      <bottom/>
      <diagonal/>
    </border>
    <border>
      <left style="medium">
        <color auto="1"/>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right style="thin">
        <color indexed="64"/>
      </right>
      <top style="medium">
        <color indexed="64"/>
      </top>
      <bottom/>
      <diagonal/>
    </border>
    <border>
      <left/>
      <right style="thin">
        <color indexed="64"/>
      </right>
      <top/>
      <bottom style="medium">
        <color indexed="64"/>
      </bottom>
      <diagonal/>
    </border>
    <border>
      <left/>
      <right style="thin">
        <color theme="0" tint="-0.499984740745262"/>
      </right>
      <top/>
      <bottom/>
      <diagonal/>
    </border>
    <border>
      <left style="thin">
        <color theme="0" tint="-0.499984740745262"/>
      </left>
      <right/>
      <top style="thin">
        <color theme="0" tint="-0.499984740745262"/>
      </top>
      <bottom style="medium">
        <color indexed="64"/>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medium">
        <color indexed="64"/>
      </left>
      <right/>
      <top style="thin">
        <color theme="0" tint="-0.34998626667073579"/>
      </top>
      <bottom style="thin">
        <color theme="0" tint="-0.34998626667073579"/>
      </bottom>
      <diagonal/>
    </border>
    <border>
      <left style="medium">
        <color indexed="64"/>
      </left>
      <right/>
      <top/>
      <bottom style="thin">
        <color indexed="64"/>
      </bottom>
      <diagonal/>
    </border>
    <border>
      <left/>
      <right style="thin">
        <color theme="0" tint="-0.34998626667073579"/>
      </right>
      <top/>
      <bottom style="thin">
        <color indexed="64"/>
      </bottom>
      <diagonal/>
    </border>
    <border>
      <left style="medium">
        <color auto="1"/>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thin">
        <color theme="0" tint="-0.34998626667073579"/>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right style="thin">
        <color theme="0" tint="-0.34998626667073579"/>
      </right>
      <top/>
      <bottom style="medium">
        <color indexed="64"/>
      </bottom>
      <diagonal/>
    </border>
    <border>
      <left/>
      <right style="medium">
        <color indexed="64"/>
      </right>
      <top style="thin">
        <color theme="0" tint="-0.34998626667073579"/>
      </top>
      <bottom style="medium">
        <color indexed="64"/>
      </bottom>
      <diagonal/>
    </border>
    <border>
      <left/>
      <right style="medium">
        <color indexed="64"/>
      </right>
      <top style="thin">
        <color theme="0" tint="-0.499984740745262"/>
      </top>
      <bottom style="medium">
        <color indexed="64"/>
      </bottom>
      <diagonal/>
    </border>
    <border>
      <left/>
      <right style="thin">
        <color theme="0" tint="-0.499984740745262"/>
      </right>
      <top style="thin">
        <color theme="0" tint="-0.499984740745262"/>
      </top>
      <bottom/>
      <diagonal/>
    </border>
    <border>
      <left/>
      <right style="thin">
        <color indexed="64"/>
      </right>
      <top style="medium">
        <color indexed="64"/>
      </top>
      <bottom style="thin">
        <color indexed="64"/>
      </bottom>
      <diagonal/>
    </border>
    <border>
      <left style="medium">
        <color auto="1"/>
      </left>
      <right style="thin">
        <color theme="0" tint="-0.499984740745262"/>
      </right>
      <top style="thin">
        <color theme="0" tint="-0.499984740745262"/>
      </top>
      <bottom/>
      <diagonal/>
    </border>
    <border>
      <left style="medium">
        <color auto="1"/>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n">
        <color theme="0" tint="-0.24994659260841701"/>
      </left>
      <right/>
      <top/>
      <bottom/>
      <diagonal/>
    </border>
    <border>
      <left/>
      <right style="thin">
        <color theme="0" tint="-0.24994659260841701"/>
      </right>
      <top/>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indexed="64"/>
      </left>
      <right style="medium">
        <color indexed="64"/>
      </right>
      <top/>
      <bottom/>
      <diagonal/>
    </border>
    <border>
      <left style="thin">
        <color theme="0" tint="-0.499984740745262"/>
      </left>
      <right style="thin">
        <color theme="0" tint="-0.24994659260841701"/>
      </right>
      <top/>
      <bottom style="thin">
        <color theme="0" tint="-0.499984740745262"/>
      </bottom>
      <diagonal/>
    </border>
    <border>
      <left style="thin">
        <color theme="0" tint="-0.24994659260841701"/>
      </left>
      <right style="thin">
        <color theme="0" tint="-0.499984740745262"/>
      </right>
      <top/>
      <bottom style="thin">
        <color theme="0" tint="-0.499984740745262"/>
      </bottom>
      <diagonal/>
    </border>
    <border>
      <left style="thin">
        <color indexed="64"/>
      </left>
      <right/>
      <top style="medium">
        <color indexed="64"/>
      </top>
      <bottom style="thin">
        <color indexed="64"/>
      </bottom>
      <diagonal/>
    </border>
    <border>
      <left style="thin">
        <color theme="0" tint="-0.499984740745262"/>
      </left>
      <right/>
      <top style="medium">
        <color indexed="64"/>
      </top>
      <bottom/>
      <diagonal/>
    </border>
    <border>
      <left/>
      <right style="medium">
        <color indexed="64"/>
      </right>
      <top style="thin">
        <color indexed="64"/>
      </top>
      <bottom/>
      <diagonal/>
    </border>
    <border>
      <left style="thin">
        <color theme="0" tint="-0.499984740745262"/>
      </left>
      <right/>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medium">
        <color indexed="64"/>
      </top>
      <bottom style="thin">
        <color indexed="64"/>
      </bottom>
      <diagonal/>
    </border>
  </borders>
  <cellStyleXfs count="7">
    <xf numFmtId="0" fontId="0" fillId="0" borderId="0"/>
    <xf numFmtId="43" fontId="2" fillId="0" borderId="0" applyFont="0" applyFill="0" applyBorder="0" applyAlignment="0" applyProtection="0"/>
    <xf numFmtId="0" fontId="19" fillId="0" borderId="0" applyNumberForma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cellStyleXfs>
  <cellXfs count="665">
    <xf numFmtId="0" fontId="0" fillId="0" borderId="0" xfId="0"/>
    <xf numFmtId="0" fontId="0" fillId="3" borderId="0" xfId="0" applyFill="1"/>
    <xf numFmtId="0" fontId="2" fillId="3" borderId="0" xfId="0" applyFont="1" applyFill="1"/>
    <xf numFmtId="0" fontId="20" fillId="3" borderId="0" xfId="0" applyFont="1" applyFill="1"/>
    <xf numFmtId="0" fontId="2" fillId="2" borderId="47" xfId="0" quotePrefix="1" applyFont="1" applyFill="1" applyBorder="1" applyAlignment="1" applyProtection="1">
      <alignment horizontal="center" vertical="center" wrapText="1"/>
      <protection locked="0"/>
    </xf>
    <xf numFmtId="0" fontId="34" fillId="2" borderId="56" xfId="0" quotePrefix="1" applyFont="1" applyFill="1" applyBorder="1" applyAlignment="1" applyProtection="1">
      <alignment horizontal="center" vertical="center" wrapText="1"/>
      <protection locked="0"/>
    </xf>
    <xf numFmtId="0" fontId="2" fillId="2" borderId="67" xfId="0" applyFont="1" applyFill="1" applyBorder="1" applyAlignment="1" applyProtection="1">
      <alignment horizontal="center" vertical="center"/>
      <protection locked="0"/>
    </xf>
    <xf numFmtId="0" fontId="2" fillId="0" borderId="0" xfId="3"/>
    <xf numFmtId="0" fontId="2" fillId="0" borderId="79" xfId="3" applyBorder="1"/>
    <xf numFmtId="0" fontId="2" fillId="0" borderId="70" xfId="3" applyBorder="1"/>
    <xf numFmtId="0" fontId="44" fillId="0" borderId="2" xfId="3" applyFont="1" applyBorder="1" applyAlignment="1">
      <alignment vertical="center"/>
    </xf>
    <xf numFmtId="0" fontId="2" fillId="0" borderId="2" xfId="3" applyBorder="1"/>
    <xf numFmtId="0" fontId="2" fillId="2" borderId="2" xfId="3" applyFill="1" applyBorder="1"/>
    <xf numFmtId="0" fontId="2" fillId="2" borderId="0" xfId="3" applyFill="1"/>
    <xf numFmtId="0" fontId="2" fillId="2" borderId="0" xfId="3" quotePrefix="1" applyFill="1"/>
    <xf numFmtId="0" fontId="46" fillId="8" borderId="80" xfId="3" applyFont="1" applyFill="1" applyBorder="1" applyAlignment="1">
      <alignment horizontal="center" vertical="center" wrapText="1"/>
    </xf>
    <xf numFmtId="0" fontId="46" fillId="8" borderId="81" xfId="3" applyFont="1" applyFill="1" applyBorder="1" applyAlignment="1">
      <alignment horizontal="center" vertical="center" wrapText="1"/>
    </xf>
    <xf numFmtId="0" fontId="46" fillId="8" borderId="82" xfId="3" applyFont="1" applyFill="1" applyBorder="1" applyAlignment="1">
      <alignment horizontal="center" vertical="center" wrapText="1"/>
    </xf>
    <xf numFmtId="0" fontId="2" fillId="0" borderId="83" xfId="3" applyBorder="1" applyAlignment="1">
      <alignment horizontal="center" vertical="center"/>
    </xf>
    <xf numFmtId="49" fontId="2" fillId="0" borderId="83" xfId="3" applyNumberFormat="1" applyBorder="1" applyAlignment="1">
      <alignment horizontal="center" vertical="center"/>
    </xf>
    <xf numFmtId="0" fontId="2" fillId="0" borderId="83" xfId="3" applyBorder="1" applyAlignment="1">
      <alignment horizontal="center" vertical="center" wrapText="1"/>
    </xf>
    <xf numFmtId="0" fontId="2" fillId="0" borderId="83" xfId="3" applyBorder="1" applyAlignment="1">
      <alignment vertical="center" wrapText="1"/>
    </xf>
    <xf numFmtId="0" fontId="2" fillId="11" borderId="0" xfId="0" applyFont="1" applyFill="1"/>
    <xf numFmtId="0" fontId="0" fillId="11" borderId="0" xfId="0" applyFill="1"/>
    <xf numFmtId="0" fontId="20" fillId="11" borderId="0" xfId="0" applyFont="1" applyFill="1"/>
    <xf numFmtId="0" fontId="15" fillId="11" borderId="12" xfId="0" applyFont="1" applyFill="1" applyBorder="1" applyProtection="1">
      <protection locked="0"/>
    </xf>
    <xf numFmtId="0" fontId="17" fillId="11" borderId="12" xfId="0" applyFont="1" applyFill="1" applyBorder="1" applyAlignment="1" applyProtection="1">
      <alignment horizontal="left" vertical="top" wrapText="1"/>
      <protection locked="0"/>
    </xf>
    <xf numFmtId="0" fontId="0" fillId="11" borderId="2" xfId="0" applyFill="1" applyBorder="1"/>
    <xf numFmtId="0" fontId="0" fillId="11" borderId="3" xfId="0" applyFill="1" applyBorder="1"/>
    <xf numFmtId="0" fontId="0" fillId="11" borderId="4" xfId="0" applyFill="1" applyBorder="1"/>
    <xf numFmtId="0" fontId="7" fillId="11" borderId="5" xfId="0" applyFont="1" applyFill="1" applyBorder="1"/>
    <xf numFmtId="0" fontId="0" fillId="11" borderId="5" xfId="0" applyFill="1" applyBorder="1"/>
    <xf numFmtId="0" fontId="0" fillId="11" borderId="6" xfId="0" applyFill="1" applyBorder="1"/>
    <xf numFmtId="0" fontId="4" fillId="11" borderId="0" xfId="0" applyFont="1" applyFill="1" applyAlignment="1">
      <alignment horizontal="left" vertical="top"/>
    </xf>
    <xf numFmtId="0" fontId="2" fillId="11" borderId="0" xfId="0" applyFont="1" applyFill="1" applyAlignment="1">
      <alignment horizontal="left" vertical="top" wrapText="1"/>
    </xf>
    <xf numFmtId="0" fontId="4" fillId="11" borderId="0" xfId="0" applyFont="1" applyFill="1"/>
    <xf numFmtId="0" fontId="6" fillId="11" borderId="0" xfId="0" applyFont="1" applyFill="1" applyAlignment="1">
      <alignment horizontal="left" vertical="top"/>
    </xf>
    <xf numFmtId="0" fontId="2" fillId="11" borderId="0" xfId="0" applyFont="1" applyFill="1" applyAlignment="1">
      <alignment horizontal="left" wrapText="1"/>
    </xf>
    <xf numFmtId="0" fontId="21" fillId="11" borderId="0" xfId="0" applyFont="1" applyFill="1"/>
    <xf numFmtId="0" fontId="2" fillId="11" borderId="5" xfId="0" applyFont="1" applyFill="1" applyBorder="1" applyAlignment="1">
      <alignment horizontal="left" wrapText="1"/>
    </xf>
    <xf numFmtId="0" fontId="5" fillId="11" borderId="0" xfId="0" applyFont="1" applyFill="1" applyAlignment="1">
      <alignment horizontal="left"/>
    </xf>
    <xf numFmtId="0" fontId="5" fillId="11" borderId="0" xfId="0" applyFont="1" applyFill="1" applyAlignment="1">
      <alignment horizontal="left" vertical="top"/>
    </xf>
    <xf numFmtId="0" fontId="5" fillId="11" borderId="5" xfId="0" applyFont="1" applyFill="1" applyBorder="1" applyAlignment="1">
      <alignment horizontal="left" vertical="top"/>
    </xf>
    <xf numFmtId="0" fontId="6" fillId="11" borderId="0" xfId="0" applyFont="1" applyFill="1"/>
    <xf numFmtId="0" fontId="13" fillId="11" borderId="0" xfId="0" applyFont="1" applyFill="1"/>
    <xf numFmtId="0" fontId="31" fillId="11" borderId="0" xfId="0" applyFont="1" applyFill="1" applyAlignment="1">
      <alignment horizontal="left" vertical="center" indent="4"/>
    </xf>
    <xf numFmtId="0" fontId="5" fillId="11" borderId="0" xfId="0" applyFont="1" applyFill="1"/>
    <xf numFmtId="0" fontId="20" fillId="11" borderId="3" xfId="0" applyFont="1" applyFill="1" applyBorder="1"/>
    <xf numFmtId="0" fontId="2" fillId="11" borderId="0" xfId="0" applyFont="1" applyFill="1" applyAlignment="1">
      <alignment vertical="top" wrapText="1"/>
    </xf>
    <xf numFmtId="0" fontId="2" fillId="2" borderId="0" xfId="0" applyFont="1" applyFill="1"/>
    <xf numFmtId="0" fontId="0" fillId="2" borderId="0" xfId="0" applyFill="1"/>
    <xf numFmtId="0" fontId="0" fillId="2" borderId="0" xfId="0" applyFill="1" applyAlignment="1">
      <alignment horizontal="center" vertical="center" wrapText="1"/>
    </xf>
    <xf numFmtId="0" fontId="20" fillId="2" borderId="0" xfId="0" applyFont="1" applyFill="1"/>
    <xf numFmtId="0" fontId="16"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left"/>
    </xf>
    <xf numFmtId="0" fontId="22" fillId="2" borderId="0" xfId="0" quotePrefix="1" applyFont="1" applyFill="1" applyAlignment="1" applyProtection="1">
      <alignment horizontal="center" vertical="center"/>
      <protection locked="0"/>
    </xf>
    <xf numFmtId="0" fontId="6" fillId="2" borderId="0" xfId="0" applyFont="1" applyFill="1"/>
    <xf numFmtId="0" fontId="11" fillId="2" borderId="0" xfId="0" applyFont="1" applyFill="1" applyAlignment="1">
      <alignment vertical="center"/>
    </xf>
    <xf numFmtId="0" fontId="14" fillId="2" borderId="0" xfId="0" applyFont="1" applyFill="1" applyAlignment="1">
      <alignment vertical="center" wrapText="1"/>
    </xf>
    <xf numFmtId="0" fontId="0" fillId="2" borderId="0" xfId="0" quotePrefix="1" applyFill="1"/>
    <xf numFmtId="0" fontId="0" fillId="2" borderId="0" xfId="0" applyFill="1" applyAlignment="1">
      <alignment horizontal="center" wrapText="1"/>
    </xf>
    <xf numFmtId="0" fontId="2" fillId="2" borderId="0" xfId="0" applyFont="1" applyFill="1" applyAlignment="1">
      <alignment horizontal="center" wrapText="1"/>
    </xf>
    <xf numFmtId="0" fontId="2" fillId="2" borderId="95" xfId="0" applyFont="1" applyFill="1" applyBorder="1" applyAlignment="1" applyProtection="1">
      <alignment horizontal="center" vertical="center"/>
      <protection locked="0"/>
    </xf>
    <xf numFmtId="0" fontId="2" fillId="2" borderId="96" xfId="0" quotePrefix="1" applyFont="1" applyFill="1" applyBorder="1" applyAlignment="1" applyProtection="1">
      <alignment horizontal="center" vertical="center" wrapText="1"/>
      <protection locked="0"/>
    </xf>
    <xf numFmtId="0" fontId="2" fillId="2" borderId="97" xfId="0" applyFont="1" applyFill="1" applyBorder="1" applyAlignment="1" applyProtection="1">
      <alignment horizontal="center" vertical="center"/>
      <protection locked="0"/>
    </xf>
    <xf numFmtId="0" fontId="34" fillId="2" borderId="102" xfId="0" applyFont="1" applyFill="1" applyBorder="1" applyAlignment="1" applyProtection="1">
      <alignment horizontal="center" vertical="center"/>
      <protection locked="0"/>
    </xf>
    <xf numFmtId="0" fontId="2" fillId="2" borderId="102" xfId="0" applyFont="1" applyFill="1" applyBorder="1" applyAlignment="1" applyProtection="1">
      <alignment horizontal="center" vertical="center"/>
      <protection locked="0"/>
    </xf>
    <xf numFmtId="0" fontId="6" fillId="0" borderId="83" xfId="3" applyFont="1" applyBorder="1" applyAlignment="1">
      <alignment vertical="top" wrapText="1"/>
    </xf>
    <xf numFmtId="0" fontId="2" fillId="0" borderId="83" xfId="3" quotePrefix="1" applyBorder="1" applyAlignment="1">
      <alignment vertical="center" wrapText="1"/>
    </xf>
    <xf numFmtId="0" fontId="6" fillId="0" borderId="83" xfId="3" applyFont="1" applyBorder="1" applyAlignment="1">
      <alignment vertical="center" wrapText="1"/>
    </xf>
    <xf numFmtId="0" fontId="0" fillId="2" borderId="0" xfId="0" applyFill="1" applyProtection="1">
      <protection locked="0"/>
    </xf>
    <xf numFmtId="0" fontId="2" fillId="2" borderId="0" xfId="0" applyFont="1" applyFill="1" applyProtection="1">
      <protection locked="0"/>
    </xf>
    <xf numFmtId="0" fontId="2" fillId="2" borderId="0" xfId="0" quotePrefix="1" applyFont="1" applyFill="1" applyAlignment="1" applyProtection="1">
      <alignment horizontal="center"/>
      <protection locked="0"/>
    </xf>
    <xf numFmtId="0" fontId="20" fillId="2" borderId="0" xfId="0" applyFont="1" applyFill="1" applyProtection="1">
      <protection locked="0"/>
    </xf>
    <xf numFmtId="0" fontId="14" fillId="2" borderId="0" xfId="0" applyFont="1" applyFill="1" applyAlignment="1" applyProtection="1">
      <alignment vertical="center" wrapText="1"/>
      <protection locked="0"/>
    </xf>
    <xf numFmtId="0" fontId="43" fillId="2" borderId="0" xfId="3" applyFont="1" applyFill="1"/>
    <xf numFmtId="0" fontId="40" fillId="2" borderId="76" xfId="3" applyFont="1" applyFill="1" applyBorder="1" applyAlignment="1">
      <alignment vertical="center" wrapText="1"/>
    </xf>
    <xf numFmtId="0" fontId="40" fillId="2" borderId="72" xfId="3" applyFont="1" applyFill="1" applyBorder="1" applyAlignment="1">
      <alignment vertical="center" wrapText="1"/>
    </xf>
    <xf numFmtId="0" fontId="40" fillId="2" borderId="71" xfId="3" applyFont="1" applyFill="1" applyBorder="1" applyAlignment="1">
      <alignment vertical="center" wrapText="1"/>
    </xf>
    <xf numFmtId="0" fontId="40" fillId="2" borderId="13" xfId="3" applyFont="1" applyFill="1" applyBorder="1" applyAlignment="1">
      <alignment vertical="center" wrapText="1"/>
    </xf>
    <xf numFmtId="0" fontId="41" fillId="2" borderId="13" xfId="3" applyFont="1" applyFill="1" applyBorder="1" applyAlignment="1">
      <alignment horizontal="center" vertical="center" wrapText="1"/>
    </xf>
    <xf numFmtId="0" fontId="40" fillId="2" borderId="7" xfId="3" applyFont="1" applyFill="1" applyBorder="1" applyAlignment="1">
      <alignment vertical="center" wrapText="1"/>
    </xf>
    <xf numFmtId="0" fontId="41" fillId="2" borderId="7" xfId="3" applyFont="1" applyFill="1" applyBorder="1" applyAlignment="1">
      <alignment horizontal="center" vertical="center" wrapText="1"/>
    </xf>
    <xf numFmtId="0" fontId="40" fillId="2" borderId="74" xfId="3" applyFont="1" applyFill="1" applyBorder="1" applyAlignment="1">
      <alignment vertical="center" wrapText="1"/>
    </xf>
    <xf numFmtId="0" fontId="50" fillId="12" borderId="78" xfId="3" applyFont="1" applyFill="1" applyBorder="1" applyAlignment="1">
      <alignment horizontal="center" vertical="center" wrapText="1"/>
    </xf>
    <xf numFmtId="0" fontId="52" fillId="12" borderId="77" xfId="3" applyFont="1" applyFill="1" applyBorder="1" applyAlignment="1">
      <alignment horizontal="center" vertical="center" wrapText="1"/>
    </xf>
    <xf numFmtId="0" fontId="49" fillId="12" borderId="77" xfId="3" applyFont="1" applyFill="1" applyBorder="1" applyAlignment="1">
      <alignment horizontal="center" vertical="center" wrapText="1"/>
    </xf>
    <xf numFmtId="0" fontId="41" fillId="13" borderId="13" xfId="3" applyFont="1" applyFill="1" applyBorder="1" applyAlignment="1">
      <alignment horizontal="center" vertical="center" wrapText="1"/>
    </xf>
    <xf numFmtId="0" fontId="32" fillId="2" borderId="0" xfId="3" applyFont="1" applyFill="1"/>
    <xf numFmtId="0" fontId="41" fillId="13" borderId="7" xfId="3" applyFont="1" applyFill="1" applyBorder="1" applyAlignment="1">
      <alignment horizontal="center" vertical="center" wrapText="1"/>
    </xf>
    <xf numFmtId="0" fontId="41" fillId="13" borderId="74" xfId="3" applyFont="1" applyFill="1" applyBorder="1" applyAlignment="1">
      <alignment horizontal="center" vertical="center" wrapText="1"/>
    </xf>
    <xf numFmtId="0" fontId="40" fillId="2" borderId="73" xfId="3" applyFont="1" applyFill="1" applyBorder="1" applyAlignment="1">
      <alignment vertical="center" wrapText="1"/>
    </xf>
    <xf numFmtId="0" fontId="2" fillId="0" borderId="83" xfId="3" applyBorder="1" applyAlignment="1">
      <alignment vertical="top" wrapText="1"/>
    </xf>
    <xf numFmtId="0" fontId="57" fillId="11" borderId="11" xfId="2" applyFont="1" applyFill="1" applyBorder="1" applyProtection="1">
      <protection locked="0"/>
    </xf>
    <xf numFmtId="0" fontId="19" fillId="2" borderId="0" xfId="2" applyFill="1"/>
    <xf numFmtId="164" fontId="2" fillId="0" borderId="83" xfId="3" applyNumberFormat="1" applyBorder="1" applyAlignment="1">
      <alignment horizontal="center" vertical="center"/>
    </xf>
    <xf numFmtId="0" fontId="58" fillId="11" borderId="0" xfId="0" applyFont="1" applyFill="1" applyAlignment="1">
      <alignment horizontal="center"/>
    </xf>
    <xf numFmtId="0" fontId="2" fillId="11" borderId="0" xfId="0" applyFont="1" applyFill="1" applyAlignment="1">
      <alignment horizontal="left"/>
    </xf>
    <xf numFmtId="0" fontId="58" fillId="11" borderId="0" xfId="0" applyFont="1" applyFill="1" applyAlignment="1">
      <alignment horizontal="center" vertical="center"/>
    </xf>
    <xf numFmtId="0" fontId="2" fillId="3" borderId="67" xfId="0" applyFont="1" applyFill="1" applyBorder="1" applyAlignment="1" applyProtection="1">
      <alignment horizontal="center" vertical="center"/>
      <protection locked="0"/>
    </xf>
    <xf numFmtId="0" fontId="41" fillId="2" borderId="7"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53" fillId="13" borderId="13" xfId="3" applyFont="1" applyFill="1" applyBorder="1" applyAlignment="1">
      <alignment horizontal="center" vertical="center" wrapText="1"/>
    </xf>
    <xf numFmtId="0" fontId="41" fillId="13" borderId="142" xfId="3" applyFont="1" applyFill="1" applyBorder="1" applyAlignment="1">
      <alignment horizontal="center" vertical="center" wrapText="1"/>
    </xf>
    <xf numFmtId="0" fontId="41" fillId="13" borderId="143" xfId="3" applyFont="1" applyFill="1" applyBorder="1" applyAlignment="1">
      <alignment horizontal="center" vertical="center" wrapText="1"/>
    </xf>
    <xf numFmtId="0" fontId="41" fillId="13" borderId="144" xfId="3" applyFont="1" applyFill="1" applyBorder="1" applyAlignment="1">
      <alignment horizontal="center" vertical="center" wrapText="1"/>
    </xf>
    <xf numFmtId="0" fontId="41" fillId="13" borderId="145" xfId="3" applyFont="1" applyFill="1" applyBorder="1" applyAlignment="1">
      <alignment horizontal="center" vertical="center" wrapText="1"/>
    </xf>
    <xf numFmtId="0" fontId="2" fillId="2" borderId="83" xfId="0" applyFont="1" applyFill="1" applyBorder="1" applyAlignment="1" applyProtection="1">
      <alignment horizontal="center" vertical="center"/>
      <protection locked="0"/>
    </xf>
    <xf numFmtId="0" fontId="0" fillId="2" borderId="0" xfId="0" applyFill="1" applyBorder="1"/>
    <xf numFmtId="0" fontId="17" fillId="11" borderId="19" xfId="0" applyFont="1" applyFill="1" applyBorder="1" applyAlignment="1" applyProtection="1">
      <alignment horizontal="left" vertical="top" wrapText="1"/>
      <protection locked="0"/>
    </xf>
    <xf numFmtId="0" fontId="17" fillId="11" borderId="7" xfId="0" applyFont="1" applyFill="1" applyBorder="1" applyAlignment="1" applyProtection="1">
      <alignment horizontal="left" vertical="top" wrapText="1"/>
      <protection locked="0"/>
    </xf>
    <xf numFmtId="0" fontId="2" fillId="3" borderId="26" xfId="0" applyFont="1" applyFill="1" applyBorder="1" applyAlignment="1" applyProtection="1">
      <alignment horizontal="center" vertical="center"/>
      <protection locked="0"/>
    </xf>
    <xf numFmtId="0" fontId="2" fillId="5" borderId="0" xfId="0" quotePrefix="1" applyFont="1" applyFill="1" applyAlignment="1" applyProtection="1">
      <alignment horizontal="center"/>
      <protection locked="0"/>
    </xf>
    <xf numFmtId="0" fontId="2" fillId="2" borderId="26" xfId="0" applyFont="1" applyFill="1" applyBorder="1" applyAlignment="1" applyProtection="1">
      <alignment horizontal="center" vertical="center"/>
      <protection locked="0"/>
    </xf>
    <xf numFmtId="0" fontId="20" fillId="15" borderId="0" xfId="0" applyFont="1" applyFill="1" applyProtection="1">
      <protection locked="0"/>
    </xf>
    <xf numFmtId="0" fontId="0" fillId="2" borderId="0" xfId="0" applyFill="1" applyProtection="1">
      <protection hidden="1"/>
    </xf>
    <xf numFmtId="0" fontId="2" fillId="2" borderId="0" xfId="0" applyFont="1" applyFill="1" applyProtection="1">
      <protection hidden="1"/>
    </xf>
    <xf numFmtId="0" fontId="0" fillId="2" borderId="0" xfId="0" applyFill="1" applyProtection="1"/>
    <xf numFmtId="0" fontId="2" fillId="2" borderId="0" xfId="0" applyFont="1" applyFill="1" applyProtection="1"/>
    <xf numFmtId="0" fontId="6" fillId="2" borderId="0" xfId="0" applyFont="1" applyFill="1" applyProtection="1"/>
    <xf numFmtId="0" fontId="2" fillId="2" borderId="0" xfId="0" quotePrefix="1" applyFont="1" applyFill="1" applyProtection="1"/>
    <xf numFmtId="0" fontId="14" fillId="2" borderId="0" xfId="0" applyFont="1" applyFill="1" applyAlignment="1" applyProtection="1">
      <alignment vertical="center"/>
    </xf>
    <xf numFmtId="0" fontId="15" fillId="2" borderId="0" xfId="0" applyFont="1" applyFill="1" applyAlignment="1" applyProtection="1">
      <alignment vertical="center"/>
    </xf>
    <xf numFmtId="0" fontId="21" fillId="2" borderId="0" xfId="0" quotePrefix="1" applyFont="1" applyFill="1" applyProtection="1"/>
    <xf numFmtId="0" fontId="0" fillId="2" borderId="0" xfId="0" applyFill="1" applyAlignment="1" applyProtection="1">
      <alignment horizontal="center" wrapText="1"/>
    </xf>
    <xf numFmtId="0" fontId="2" fillId="2" borderId="0" xfId="0" applyFont="1" applyFill="1" applyAlignment="1" applyProtection="1">
      <alignment horizontal="left"/>
    </xf>
    <xf numFmtId="0" fontId="11" fillId="2" borderId="0" xfId="0" applyFont="1" applyFill="1" applyProtection="1"/>
    <xf numFmtId="0" fontId="60" fillId="0" borderId="0" xfId="0" applyFont="1" applyAlignment="1" applyProtection="1">
      <alignment horizontal="left" vertical="center" indent="1"/>
    </xf>
    <xf numFmtId="0" fontId="13" fillId="0" borderId="0" xfId="0" applyFont="1" applyAlignment="1" applyProtection="1">
      <alignment horizontal="left" vertical="center" indent="1"/>
    </xf>
    <xf numFmtId="0" fontId="0" fillId="2" borderId="0" xfId="0" quotePrefix="1" applyFill="1" applyProtection="1"/>
    <xf numFmtId="0" fontId="2" fillId="2" borderId="0" xfId="0" quotePrefix="1" applyFont="1" applyFill="1" applyAlignment="1" applyProtection="1">
      <alignment horizontal="left" vertical="center"/>
    </xf>
    <xf numFmtId="0" fontId="6" fillId="2" borderId="0" xfId="0" applyFont="1" applyFill="1" applyProtection="1">
      <protection hidden="1"/>
    </xf>
    <xf numFmtId="0" fontId="2" fillId="2" borderId="0" xfId="0" quotePrefix="1" applyFont="1" applyFill="1" applyProtection="1">
      <protection hidden="1"/>
    </xf>
    <xf numFmtId="0" fontId="14" fillId="2" borderId="0" xfId="0" applyFont="1" applyFill="1" applyAlignment="1" applyProtection="1">
      <alignment vertical="center"/>
      <protection hidden="1"/>
    </xf>
    <xf numFmtId="0" fontId="15" fillId="2" borderId="0" xfId="0" applyFont="1" applyFill="1" applyAlignment="1" applyProtection="1">
      <alignment vertical="center"/>
      <protection hidden="1"/>
    </xf>
    <xf numFmtId="0" fontId="21" fillId="2" borderId="0" xfId="0" quotePrefix="1" applyFont="1" applyFill="1" applyProtection="1">
      <protection hidden="1"/>
    </xf>
    <xf numFmtId="0" fontId="0" fillId="2" borderId="0" xfId="0" applyFill="1" applyAlignment="1" applyProtection="1">
      <alignment horizontal="center" wrapText="1"/>
      <protection hidden="1"/>
    </xf>
    <xf numFmtId="0" fontId="2" fillId="2" borderId="0" xfId="0" applyFont="1" applyFill="1" applyAlignment="1" applyProtection="1">
      <alignment horizontal="left"/>
      <protection hidden="1"/>
    </xf>
    <xf numFmtId="0" fontId="11" fillId="2" borderId="0" xfId="0" applyFont="1" applyFill="1" applyProtection="1">
      <protection hidden="1"/>
    </xf>
    <xf numFmtId="0" fontId="60" fillId="0" borderId="0" xfId="0" applyFont="1" applyAlignment="1" applyProtection="1">
      <alignment horizontal="left" vertical="center" indent="1"/>
      <protection hidden="1"/>
    </xf>
    <xf numFmtId="0" fontId="13" fillId="0" borderId="0" xfId="0" applyFont="1" applyAlignment="1" applyProtection="1">
      <alignment horizontal="left" vertical="center" indent="1"/>
      <protection hidden="1"/>
    </xf>
    <xf numFmtId="0" fontId="0" fillId="2" borderId="0" xfId="0" quotePrefix="1" applyFill="1" applyProtection="1">
      <protection hidden="1"/>
    </xf>
    <xf numFmtId="0" fontId="2" fillId="2" borderId="0" xfId="0" quotePrefix="1" applyFont="1" applyFill="1" applyAlignment="1" applyProtection="1">
      <alignment horizontal="left" vertical="center"/>
      <protection hidden="1"/>
    </xf>
    <xf numFmtId="0" fontId="8" fillId="2" borderId="20" xfId="0" applyFont="1" applyFill="1" applyBorder="1" applyAlignment="1" applyProtection="1">
      <alignment vertical="center"/>
      <protection locked="0"/>
    </xf>
    <xf numFmtId="0" fontId="8" fillId="2" borderId="19" xfId="0" applyFont="1" applyFill="1" applyBorder="1" applyAlignment="1" applyProtection="1">
      <alignment vertical="center"/>
      <protection locked="0"/>
    </xf>
    <xf numFmtId="0" fontId="8" fillId="2" borderId="17" xfId="0" applyFont="1" applyFill="1" applyBorder="1" applyAlignment="1" applyProtection="1">
      <alignment vertical="center"/>
      <protection locked="0"/>
    </xf>
    <xf numFmtId="0" fontId="0" fillId="3" borderId="0" xfId="0" applyFill="1" applyProtection="1">
      <protection locked="0"/>
    </xf>
    <xf numFmtId="0" fontId="0" fillId="2" borderId="0" xfId="0" applyFill="1" applyAlignment="1" applyProtection="1">
      <alignment horizontal="center" vertical="center" wrapText="1"/>
      <protection locked="0"/>
    </xf>
    <xf numFmtId="0" fontId="0" fillId="11" borderId="18" xfId="0" applyFill="1" applyBorder="1" applyProtection="1">
      <protection locked="0"/>
    </xf>
    <xf numFmtId="0" fontId="2" fillId="11" borderId="19" xfId="0" applyFont="1" applyFill="1" applyBorder="1" applyProtection="1">
      <protection locked="0"/>
    </xf>
    <xf numFmtId="0" fontId="2" fillId="11" borderId="17" xfId="0" applyFont="1" applyFill="1" applyBorder="1" applyProtection="1">
      <protection locked="0"/>
    </xf>
    <xf numFmtId="0" fontId="0" fillId="11" borderId="1" xfId="0" applyFill="1" applyBorder="1" applyProtection="1">
      <protection locked="0"/>
    </xf>
    <xf numFmtId="0" fontId="2" fillId="11" borderId="0" xfId="0" applyFont="1" applyFill="1" applyProtection="1">
      <protection locked="0"/>
    </xf>
    <xf numFmtId="0" fontId="2" fillId="11" borderId="7" xfId="0" applyFont="1" applyFill="1" applyBorder="1" applyProtection="1">
      <protection locked="0"/>
    </xf>
    <xf numFmtId="0" fontId="2" fillId="11" borderId="19" xfId="0" applyFont="1" applyFill="1" applyBorder="1" applyAlignment="1" applyProtection="1">
      <alignment vertical="center"/>
      <protection locked="0"/>
    </xf>
    <xf numFmtId="0" fontId="2" fillId="11" borderId="70" xfId="0" applyFont="1" applyFill="1" applyBorder="1" applyAlignment="1" applyProtection="1">
      <alignment horizontal="center" vertical="center"/>
      <protection locked="0"/>
    </xf>
    <xf numFmtId="0" fontId="0" fillId="11" borderId="70" xfId="0" applyFill="1" applyBorder="1" applyProtection="1">
      <protection locked="0"/>
    </xf>
    <xf numFmtId="0" fontId="2" fillId="11" borderId="157" xfId="0" applyFont="1" applyFill="1" applyBorder="1" applyProtection="1">
      <protection locked="0"/>
    </xf>
    <xf numFmtId="0" fontId="15" fillId="2" borderId="0" xfId="0" applyFont="1" applyFill="1" applyAlignment="1" applyProtection="1">
      <alignment vertical="center"/>
      <protection locked="0"/>
    </xf>
    <xf numFmtId="0" fontId="2" fillId="11" borderId="0" xfId="0" applyFont="1" applyFill="1" applyAlignment="1" applyProtection="1">
      <alignment vertical="center"/>
      <protection locked="0"/>
    </xf>
    <xf numFmtId="0" fontId="2" fillId="11" borderId="0" xfId="0" applyFont="1" applyFill="1" applyBorder="1" applyProtection="1">
      <protection locked="0"/>
    </xf>
    <xf numFmtId="0" fontId="0" fillId="2" borderId="0" xfId="0" applyFill="1" applyBorder="1" applyProtection="1">
      <protection locked="0"/>
    </xf>
    <xf numFmtId="0" fontId="24" fillId="11" borderId="0" xfId="0" applyFont="1" applyFill="1" applyBorder="1" applyAlignment="1" applyProtection="1">
      <alignment horizontal="left" vertical="top" wrapText="1"/>
      <protection locked="0"/>
    </xf>
    <xf numFmtId="0" fontId="24" fillId="11" borderId="7" xfId="0" applyFont="1" applyFill="1" applyBorder="1" applyAlignment="1" applyProtection="1">
      <alignment horizontal="left" vertical="top" wrapText="1"/>
      <protection locked="0"/>
    </xf>
    <xf numFmtId="0" fontId="0" fillId="11" borderId="0" xfId="0" applyFill="1" applyProtection="1">
      <protection locked="0"/>
    </xf>
    <xf numFmtId="0" fontId="3" fillId="11" borderId="0" xfId="0" applyFont="1" applyFill="1" applyProtection="1">
      <protection locked="0"/>
    </xf>
    <xf numFmtId="0" fontId="3" fillId="11" borderId="0" xfId="0" applyFont="1" applyFill="1" applyAlignment="1" applyProtection="1">
      <alignment vertical="center"/>
      <protection locked="0"/>
    </xf>
    <xf numFmtId="0" fontId="14" fillId="11" borderId="1" xfId="0"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0" fillId="11" borderId="0" xfId="0" applyFill="1" applyBorder="1" applyProtection="1">
      <protection locked="0"/>
    </xf>
    <xf numFmtId="0" fontId="0" fillId="11" borderId="7" xfId="0" applyFill="1" applyBorder="1" applyProtection="1">
      <protection locked="0"/>
    </xf>
    <xf numFmtId="0" fontId="0" fillId="11" borderId="11" xfId="0" applyFill="1" applyBorder="1" applyProtection="1">
      <protection locked="0"/>
    </xf>
    <xf numFmtId="0" fontId="0" fillId="11" borderId="12" xfId="0" applyFill="1" applyBorder="1" applyProtection="1">
      <protection locked="0"/>
    </xf>
    <xf numFmtId="0" fontId="0" fillId="11" borderId="13" xfId="0" applyFill="1" applyBorder="1" applyProtection="1">
      <protection locked="0"/>
    </xf>
    <xf numFmtId="0" fontId="6" fillId="11" borderId="18" xfId="0" applyFont="1" applyFill="1" applyBorder="1" applyProtection="1">
      <protection locked="0"/>
    </xf>
    <xf numFmtId="0" fontId="6" fillId="11" borderId="19" xfId="0" applyFont="1" applyFill="1" applyBorder="1" applyProtection="1">
      <protection locked="0"/>
    </xf>
    <xf numFmtId="0" fontId="0" fillId="11" borderId="19" xfId="0" applyFill="1" applyBorder="1" applyProtection="1">
      <protection locked="0"/>
    </xf>
    <xf numFmtId="0" fontId="0" fillId="11" borderId="17" xfId="0" applyFill="1" applyBorder="1" applyProtection="1">
      <protection locked="0"/>
    </xf>
    <xf numFmtId="0" fontId="15" fillId="11" borderId="1" xfId="0" applyFont="1" applyFill="1" applyBorder="1" applyAlignment="1" applyProtection="1">
      <alignment horizontal="left" vertical="center"/>
      <protection locked="0"/>
    </xf>
    <xf numFmtId="0" fontId="15" fillId="11" borderId="0" xfId="0" applyFont="1" applyFill="1" applyAlignment="1" applyProtection="1">
      <alignment horizontal="left" vertical="center"/>
      <protection locked="0"/>
    </xf>
    <xf numFmtId="0" fontId="15" fillId="2" borderId="83" xfId="0" applyFont="1" applyFill="1" applyBorder="1" applyAlignment="1" applyProtection="1">
      <alignment horizontal="left" vertical="center"/>
      <protection locked="0"/>
    </xf>
    <xf numFmtId="0" fontId="15" fillId="2" borderId="83" xfId="0" applyFont="1" applyFill="1" applyBorder="1" applyAlignment="1" applyProtection="1">
      <alignment horizontal="center" vertical="center"/>
      <protection locked="0"/>
    </xf>
    <xf numFmtId="0" fontId="15" fillId="11" borderId="1" xfId="0" applyFont="1" applyFill="1" applyBorder="1" applyAlignment="1" applyProtection="1">
      <alignment vertical="center"/>
      <protection locked="0"/>
    </xf>
    <xf numFmtId="0" fontId="3" fillId="11" borderId="1" xfId="0" applyFont="1" applyFill="1" applyBorder="1" applyAlignment="1" applyProtection="1">
      <alignment horizontal="center"/>
      <protection locked="0"/>
    </xf>
    <xf numFmtId="0" fontId="3" fillId="11" borderId="0" xfId="0" applyFont="1" applyFill="1" applyAlignment="1" applyProtection="1">
      <alignment horizontal="center"/>
      <protection locked="0"/>
    </xf>
    <xf numFmtId="0" fontId="2" fillId="11" borderId="0" xfId="0" applyFont="1" applyFill="1" applyAlignment="1" applyProtection="1">
      <alignment horizontal="center" vertical="center" wrapText="1"/>
      <protection locked="0"/>
    </xf>
    <xf numFmtId="0" fontId="2" fillId="11" borderId="7" xfId="0" applyFont="1" applyFill="1" applyBorder="1" applyAlignment="1" applyProtection="1">
      <alignment horizontal="center" vertical="center" wrapText="1"/>
      <protection locked="0"/>
    </xf>
    <xf numFmtId="0" fontId="2" fillId="11" borderId="12" xfId="0" applyFont="1" applyFill="1" applyBorder="1" applyProtection="1">
      <protection locked="0"/>
    </xf>
    <xf numFmtId="0" fontId="2" fillId="11" borderId="13" xfId="0" applyFont="1" applyFill="1" applyBorder="1" applyProtection="1">
      <protection locked="0"/>
    </xf>
    <xf numFmtId="0" fontId="28" fillId="4" borderId="46" xfId="0" applyFont="1" applyFill="1" applyBorder="1" applyAlignment="1" applyProtection="1">
      <alignment horizontal="center" vertical="center" wrapText="1"/>
      <protection locked="0"/>
    </xf>
    <xf numFmtId="0" fontId="12" fillId="0" borderId="0" xfId="0" applyFont="1" applyAlignment="1" applyProtection="1">
      <alignment vertical="top"/>
      <protection locked="0"/>
    </xf>
    <xf numFmtId="0" fontId="0" fillId="0" borderId="0" xfId="0" applyProtection="1">
      <protection locked="0"/>
    </xf>
    <xf numFmtId="0" fontId="0" fillId="2" borderId="12" xfId="0" applyFill="1" applyBorder="1" applyProtection="1">
      <protection locked="0"/>
    </xf>
    <xf numFmtId="0" fontId="2" fillId="2" borderId="12" xfId="0" applyFont="1" applyFill="1" applyBorder="1" applyProtection="1">
      <protection locked="0"/>
    </xf>
    <xf numFmtId="0" fontId="15" fillId="11" borderId="18" xfId="0" applyFont="1" applyFill="1" applyBorder="1" applyAlignment="1" applyProtection="1">
      <alignment vertical="center"/>
      <protection locked="0"/>
    </xf>
    <xf numFmtId="0" fontId="15" fillId="11" borderId="19" xfId="0" applyFont="1" applyFill="1" applyBorder="1" applyAlignment="1" applyProtection="1">
      <alignment vertical="center"/>
      <protection locked="0"/>
    </xf>
    <xf numFmtId="0" fontId="15" fillId="11" borderId="0" xfId="0" applyFont="1" applyFill="1" applyAlignment="1" applyProtection="1">
      <alignment vertical="center"/>
      <protection locked="0"/>
    </xf>
    <xf numFmtId="0" fontId="15" fillId="11" borderId="1" xfId="0" applyFont="1" applyFill="1" applyBorder="1" applyProtection="1">
      <protection locked="0"/>
    </xf>
    <xf numFmtId="0" fontId="15" fillId="11" borderId="0" xfId="0" applyFont="1" applyFill="1" applyProtection="1">
      <protection locked="0"/>
    </xf>
    <xf numFmtId="0" fontId="15" fillId="11" borderId="2" xfId="0" applyFont="1" applyFill="1" applyBorder="1" applyAlignment="1" applyProtection="1">
      <alignment horizontal="left" vertical="top"/>
      <protection locked="0"/>
    </xf>
    <xf numFmtId="0" fontId="15" fillId="11" borderId="0" xfId="0" applyFont="1" applyFill="1" applyBorder="1" applyAlignment="1" applyProtection="1">
      <alignment horizontal="left" vertical="top"/>
      <protection locked="0"/>
    </xf>
    <xf numFmtId="0" fontId="15" fillId="11" borderId="3" xfId="0" applyFont="1" applyFill="1" applyBorder="1" applyAlignment="1" applyProtection="1">
      <alignment horizontal="left" vertical="top"/>
      <protection locked="0"/>
    </xf>
    <xf numFmtId="0" fontId="12" fillId="11" borderId="0" xfId="0" applyFont="1" applyFill="1" applyAlignment="1" applyProtection="1">
      <alignment horizontal="left" wrapText="1"/>
      <protection locked="0"/>
    </xf>
    <xf numFmtId="0" fontId="15" fillId="11" borderId="1" xfId="3" applyFont="1" applyFill="1" applyBorder="1" applyAlignment="1" applyProtection="1">
      <alignment vertical="top"/>
      <protection locked="0"/>
    </xf>
    <xf numFmtId="0" fontId="15" fillId="11" borderId="0" xfId="3" applyFont="1" applyFill="1" applyAlignment="1" applyProtection="1">
      <alignment vertical="center"/>
      <protection locked="0"/>
    </xf>
    <xf numFmtId="0" fontId="15" fillId="11" borderId="12" xfId="0" applyFont="1" applyFill="1" applyBorder="1" applyAlignment="1" applyProtection="1">
      <alignment horizontal="left" wrapText="1"/>
      <protection locked="0"/>
    </xf>
    <xf numFmtId="0" fontId="12" fillId="2" borderId="0" xfId="0" applyFont="1" applyFill="1" applyAlignment="1" applyProtection="1">
      <alignment vertical="top"/>
      <protection locked="0"/>
    </xf>
    <xf numFmtId="0" fontId="0" fillId="11" borderId="18" xfId="0" applyFill="1" applyBorder="1" applyAlignment="1" applyProtection="1">
      <alignment horizontal="right"/>
      <protection locked="0"/>
    </xf>
    <xf numFmtId="0" fontId="0" fillId="11" borderId="1" xfId="0" applyFill="1" applyBorder="1" applyAlignment="1" applyProtection="1">
      <alignment horizontal="right" vertical="top"/>
      <protection locked="0"/>
    </xf>
    <xf numFmtId="0" fontId="2" fillId="11" borderId="156" xfId="0" applyFont="1" applyFill="1" applyBorder="1" applyAlignment="1" applyProtection="1">
      <alignment horizontal="center" vertical="center"/>
      <protection locked="0"/>
    </xf>
    <xf numFmtId="0" fontId="2" fillId="11" borderId="19" xfId="0" applyFont="1" applyFill="1" applyBorder="1" applyAlignment="1" applyProtection="1">
      <alignment horizontal="center" vertical="center"/>
      <protection locked="0"/>
    </xf>
    <xf numFmtId="0" fontId="24" fillId="11" borderId="0" xfId="0" applyFont="1" applyFill="1" applyAlignment="1" applyProtection="1">
      <alignment horizontal="left" vertical="top" wrapText="1"/>
      <protection locked="0"/>
    </xf>
    <xf numFmtId="0" fontId="12" fillId="11" borderId="1" xfId="0" applyFont="1" applyFill="1" applyBorder="1" applyAlignment="1" applyProtection="1">
      <alignment vertical="center"/>
      <protection locked="0"/>
    </xf>
    <xf numFmtId="0" fontId="14" fillId="11" borderId="0" xfId="0" applyFont="1" applyFill="1" applyAlignment="1" applyProtection="1">
      <alignment horizontal="left" vertical="center"/>
      <protection locked="0"/>
    </xf>
    <xf numFmtId="0" fontId="14" fillId="11" borderId="1" xfId="0" applyFont="1" applyFill="1" applyBorder="1" applyAlignment="1" applyProtection="1">
      <alignment horizontal="left" vertical="center"/>
      <protection locked="0"/>
    </xf>
    <xf numFmtId="0" fontId="0" fillId="2" borderId="83" xfId="0" applyFill="1" applyBorder="1" applyProtection="1">
      <protection locked="0"/>
    </xf>
    <xf numFmtId="0" fontId="2" fillId="2" borderId="83" xfId="0" applyFont="1" applyFill="1" applyBorder="1" applyProtection="1">
      <protection locked="0"/>
    </xf>
    <xf numFmtId="0" fontId="2" fillId="3" borderId="152" xfId="0" applyFont="1" applyFill="1" applyBorder="1" applyProtection="1">
      <protection locked="0"/>
    </xf>
    <xf numFmtId="0" fontId="33" fillId="4" borderId="46" xfId="0" applyFont="1" applyFill="1" applyBorder="1" applyAlignment="1" applyProtection="1">
      <alignment horizontal="center" vertical="center" wrapText="1"/>
      <protection locked="0"/>
    </xf>
    <xf numFmtId="0" fontId="0" fillId="2" borderId="15" xfId="0" applyFill="1" applyBorder="1" applyProtection="1">
      <protection locked="0"/>
    </xf>
    <xf numFmtId="0" fontId="2" fillId="2" borderId="15" xfId="0" applyFont="1" applyFill="1" applyBorder="1" applyProtection="1">
      <protection locked="0"/>
    </xf>
    <xf numFmtId="0" fontId="0" fillId="10" borderId="14" xfId="0" applyFill="1" applyBorder="1" applyProtection="1">
      <protection locked="0"/>
    </xf>
    <xf numFmtId="0" fontId="0" fillId="10" borderId="15" xfId="0" applyFill="1" applyBorder="1" applyProtection="1">
      <protection locked="0"/>
    </xf>
    <xf numFmtId="0" fontId="0" fillId="10" borderId="16" xfId="0" applyFill="1" applyBorder="1" applyProtection="1">
      <protection locked="0"/>
    </xf>
    <xf numFmtId="0" fontId="0" fillId="11" borderId="0" xfId="0" applyFill="1" applyAlignment="1" applyProtection="1">
      <alignment horizontal="center"/>
      <protection locked="0"/>
    </xf>
    <xf numFmtId="0" fontId="15" fillId="11" borderId="1" xfId="0" applyFont="1" applyFill="1" applyBorder="1" applyAlignment="1" applyProtection="1">
      <alignment horizontal="left"/>
      <protection locked="0"/>
    </xf>
    <xf numFmtId="0" fontId="15" fillId="11" borderId="0" xfId="0" applyFont="1" applyFill="1" applyAlignment="1" applyProtection="1">
      <alignment horizontal="left" wrapText="1"/>
      <protection locked="0"/>
    </xf>
    <xf numFmtId="0" fontId="12" fillId="11" borderId="0" xfId="0" applyFont="1" applyFill="1" applyProtection="1">
      <protection locked="0"/>
    </xf>
    <xf numFmtId="0" fontId="20" fillId="11" borderId="0" xfId="0" applyFont="1" applyFill="1" applyProtection="1">
      <protection locked="0"/>
    </xf>
    <xf numFmtId="0" fontId="20" fillId="11" borderId="7" xfId="0" applyFont="1" applyFill="1" applyBorder="1" applyProtection="1">
      <protection locked="0"/>
    </xf>
    <xf numFmtId="0" fontId="15" fillId="11" borderId="0" xfId="0" applyFont="1" applyFill="1" applyAlignment="1" applyProtection="1">
      <alignment horizontal="right"/>
      <protection locked="0"/>
    </xf>
    <xf numFmtId="0" fontId="0" fillId="5" borderId="54" xfId="0" applyFill="1" applyBorder="1" applyAlignment="1" applyProtection="1">
      <alignment horizontal="center" vertical="center"/>
      <protection locked="0"/>
    </xf>
    <xf numFmtId="0" fontId="15" fillId="5" borderId="48" xfId="0" applyFont="1" applyFill="1" applyBorder="1" applyAlignment="1" applyProtection="1">
      <alignment horizontal="center" vertical="center"/>
      <protection locked="0"/>
    </xf>
    <xf numFmtId="0" fontId="0" fillId="5" borderId="48" xfId="0" applyFill="1" applyBorder="1" applyAlignment="1" applyProtection="1">
      <alignment horizontal="center" vertical="center"/>
      <protection locked="0"/>
    </xf>
    <xf numFmtId="0" fontId="15" fillId="5" borderId="51" xfId="0" applyFont="1" applyFill="1" applyBorder="1" applyAlignment="1" applyProtection="1">
      <alignment horizontal="center" vertical="center"/>
      <protection locked="0"/>
    </xf>
    <xf numFmtId="0" fontId="15" fillId="5" borderId="54" xfId="0" applyFont="1" applyFill="1" applyBorder="1" applyAlignment="1" applyProtection="1">
      <alignment horizontal="center" vertical="center"/>
      <protection locked="0"/>
    </xf>
    <xf numFmtId="0" fontId="15" fillId="5" borderId="59" xfId="0" applyFont="1" applyFill="1" applyBorder="1" applyAlignment="1" applyProtection="1">
      <alignment horizontal="center" vertical="center"/>
      <protection locked="0"/>
    </xf>
    <xf numFmtId="0" fontId="44" fillId="0" borderId="0" xfId="3" applyFont="1" applyAlignment="1">
      <alignment horizontal="center" vertical="center"/>
    </xf>
    <xf numFmtId="0" fontId="45" fillId="0" borderId="0" xfId="3" applyFont="1" applyAlignment="1">
      <alignment horizontal="center" vertical="center"/>
    </xf>
    <xf numFmtId="0" fontId="2" fillId="2" borderId="0" xfId="3" applyFill="1" applyAlignment="1">
      <alignment horizontal="left" vertical="top" wrapText="1"/>
    </xf>
    <xf numFmtId="0" fontId="47" fillId="9" borderId="8" xfId="3" applyFont="1" applyFill="1" applyBorder="1" applyAlignment="1">
      <alignment horizontal="center" vertical="center" wrapText="1"/>
    </xf>
    <xf numFmtId="0" fontId="46" fillId="9" borderId="9" xfId="3" applyFont="1" applyFill="1" applyBorder="1" applyAlignment="1">
      <alignment horizontal="center" vertical="center" wrapText="1"/>
    </xf>
    <xf numFmtId="0" fontId="46" fillId="9" borderId="10" xfId="3" applyFont="1" applyFill="1" applyBorder="1" applyAlignment="1">
      <alignment horizontal="center" vertical="center" wrapText="1"/>
    </xf>
    <xf numFmtId="0" fontId="51" fillId="3" borderId="73" xfId="3" applyFont="1" applyFill="1" applyBorder="1" applyAlignment="1">
      <alignment horizontal="center" vertical="center" textRotation="90" wrapText="1"/>
    </xf>
    <xf numFmtId="0" fontId="51" fillId="3" borderId="72" xfId="3" applyFont="1" applyFill="1" applyBorder="1" applyAlignment="1">
      <alignment horizontal="center" vertical="center" textRotation="90" wrapText="1"/>
    </xf>
    <xf numFmtId="0" fontId="51" fillId="3" borderId="75" xfId="3" applyFont="1" applyFill="1" applyBorder="1" applyAlignment="1">
      <alignment horizontal="center" vertical="center" textRotation="90" wrapText="1"/>
    </xf>
    <xf numFmtId="0" fontId="40" fillId="2" borderId="76" xfId="3" applyFont="1" applyFill="1" applyBorder="1" applyAlignment="1">
      <alignment vertical="center" wrapText="1"/>
    </xf>
    <xf numFmtId="0" fontId="40" fillId="2" borderId="71" xfId="3" applyFont="1" applyFill="1" applyBorder="1" applyAlignment="1">
      <alignment vertical="center" wrapText="1"/>
    </xf>
    <xf numFmtId="0" fontId="51" fillId="3" borderId="76" xfId="3" applyFont="1" applyFill="1" applyBorder="1" applyAlignment="1">
      <alignment horizontal="center" vertical="center" textRotation="90" wrapText="1"/>
    </xf>
    <xf numFmtId="0" fontId="41" fillId="2" borderId="17" xfId="3" applyFont="1" applyFill="1" applyBorder="1" applyAlignment="1">
      <alignment horizontal="center" vertical="center" wrapText="1"/>
    </xf>
    <xf numFmtId="0" fontId="41" fillId="2" borderId="7"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76" xfId="3" applyFont="1" applyFill="1" applyBorder="1" applyAlignment="1">
      <alignment horizontal="center" vertical="center" wrapText="1"/>
    </xf>
    <xf numFmtId="0" fontId="41" fillId="2" borderId="72" xfId="3" applyFont="1" applyFill="1" applyBorder="1" applyAlignment="1">
      <alignment horizontal="center" vertical="center" wrapText="1"/>
    </xf>
    <xf numFmtId="0" fontId="41" fillId="2" borderId="71" xfId="3" applyFont="1" applyFill="1" applyBorder="1" applyAlignment="1">
      <alignment horizontal="center" vertical="center" wrapText="1"/>
    </xf>
    <xf numFmtId="0" fontId="40" fillId="2" borderId="75" xfId="3" applyFont="1" applyFill="1" applyBorder="1" applyAlignment="1">
      <alignment vertical="center" wrapText="1"/>
    </xf>
    <xf numFmtId="0" fontId="41" fillId="13" borderId="76" xfId="3" applyFont="1" applyFill="1" applyBorder="1" applyAlignment="1">
      <alignment horizontal="center" vertical="center" wrapText="1"/>
    </xf>
    <xf numFmtId="0" fontId="41" fillId="13" borderId="71" xfId="3" applyFont="1" applyFill="1" applyBorder="1" applyAlignment="1">
      <alignment horizontal="center" vertical="center" wrapText="1"/>
    </xf>
    <xf numFmtId="0" fontId="40" fillId="2" borderId="76" xfId="3" applyFont="1" applyFill="1" applyBorder="1" applyAlignment="1">
      <alignment horizontal="left" vertical="center" wrapText="1"/>
    </xf>
    <xf numFmtId="0" fontId="40" fillId="2" borderId="71" xfId="3" applyFont="1" applyFill="1" applyBorder="1" applyAlignment="1">
      <alignment horizontal="left" vertical="center" wrapText="1"/>
    </xf>
    <xf numFmtId="0" fontId="40" fillId="2" borderId="18" xfId="3" applyFont="1" applyFill="1" applyBorder="1" applyAlignment="1">
      <alignment horizontal="center" vertical="center" wrapText="1"/>
    </xf>
    <xf numFmtId="0" fontId="40" fillId="2" borderId="11" xfId="3" applyFont="1" applyFill="1" applyBorder="1" applyAlignment="1">
      <alignment horizontal="center" vertical="center" wrapText="1"/>
    </xf>
    <xf numFmtId="0" fontId="6" fillId="11" borderId="0" xfId="0" applyFont="1" applyFill="1" applyAlignment="1">
      <alignment horizontal="left" vertical="top" wrapText="1"/>
    </xf>
    <xf numFmtId="0" fontId="0" fillId="11" borderId="0" xfId="0" applyFill="1" applyAlignment="1">
      <alignment horizontal="left" vertical="top" wrapText="1"/>
    </xf>
    <xf numFmtId="0" fontId="2" fillId="11" borderId="0" xfId="0" applyFont="1" applyFill="1" applyAlignment="1">
      <alignment horizontal="left" vertical="top" wrapText="1"/>
    </xf>
    <xf numFmtId="0" fontId="5" fillId="11" borderId="0" xfId="0" applyFont="1" applyFill="1" applyAlignment="1">
      <alignment horizontal="left" vertical="top" wrapText="1"/>
    </xf>
    <xf numFmtId="0" fontId="2" fillId="11" borderId="0" xfId="0" applyFont="1" applyFill="1" applyAlignment="1">
      <alignment horizontal="left" vertical="center" wrapText="1"/>
    </xf>
    <xf numFmtId="0" fontId="2" fillId="11" borderId="0" xfId="0" quotePrefix="1" applyFont="1" applyFill="1" applyAlignment="1">
      <alignment horizontal="left" vertical="top" wrapText="1"/>
    </xf>
    <xf numFmtId="0" fontId="6" fillId="11" borderId="0" xfId="0" applyFont="1" applyFill="1" applyAlignment="1">
      <alignment horizontal="left" vertical="top"/>
    </xf>
    <xf numFmtId="0" fontId="5" fillId="11" borderId="0" xfId="0" applyFont="1" applyFill="1" applyAlignment="1">
      <alignment horizontal="left" vertical="top"/>
    </xf>
    <xf numFmtId="0" fontId="4" fillId="11" borderId="0" xfId="0" applyFont="1" applyFill="1" applyAlignment="1">
      <alignment horizontal="left" vertical="top" wrapText="1"/>
    </xf>
    <xf numFmtId="0" fontId="11" fillId="11" borderId="0" xfId="0" applyFont="1" applyFill="1" applyAlignment="1">
      <alignment horizontal="left" vertical="top" wrapText="1"/>
    </xf>
    <xf numFmtId="0" fontId="2" fillId="11" borderId="0" xfId="0" applyFont="1" applyFill="1" applyAlignment="1">
      <alignment horizontal="left"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11" borderId="2" xfId="0" applyFont="1" applyFill="1" applyBorder="1" applyAlignment="1">
      <alignment horizontal="center" vertical="top" wrapText="1"/>
    </xf>
    <xf numFmtId="0" fontId="6" fillId="11" borderId="0" xfId="0" applyFont="1" applyFill="1" applyAlignment="1">
      <alignment horizontal="center" vertical="top" wrapText="1"/>
    </xf>
    <xf numFmtId="0" fontId="6" fillId="11" borderId="3" xfId="0" applyFont="1" applyFill="1" applyBorder="1" applyAlignment="1">
      <alignment horizontal="center" vertical="top" wrapText="1"/>
    </xf>
    <xf numFmtId="0" fontId="19" fillId="11" borderId="2" xfId="2" applyFill="1" applyBorder="1" applyAlignment="1">
      <alignment horizontal="center" vertical="top" wrapText="1"/>
    </xf>
    <xf numFmtId="0" fontId="19" fillId="11" borderId="0" xfId="2" applyFill="1" applyBorder="1" applyAlignment="1">
      <alignment horizontal="center" vertical="top" wrapText="1"/>
    </xf>
    <xf numFmtId="0" fontId="19" fillId="11" borderId="3" xfId="2" applyFill="1" applyBorder="1" applyAlignment="1">
      <alignment horizontal="center" vertical="top" wrapText="1"/>
    </xf>
    <xf numFmtId="0" fontId="2" fillId="2" borderId="20" xfId="2" applyFont="1" applyFill="1" applyBorder="1" applyAlignment="1" applyProtection="1">
      <alignment horizontal="center" vertical="center" wrapText="1"/>
      <protection locked="0"/>
    </xf>
    <xf numFmtId="0" fontId="2" fillId="2" borderId="19" xfId="2" applyFont="1" applyFill="1" applyBorder="1" applyAlignment="1" applyProtection="1">
      <alignment horizontal="center" vertical="center" wrapText="1"/>
      <protection locked="0"/>
    </xf>
    <xf numFmtId="0" fontId="2" fillId="2" borderId="106" xfId="2" applyFont="1" applyFill="1" applyBorder="1" applyAlignment="1" applyProtection="1">
      <alignment horizontal="center" vertical="center" wrapText="1"/>
      <protection locked="0"/>
    </xf>
    <xf numFmtId="0" fontId="2" fillId="2" borderId="4" xfId="2" applyFont="1" applyFill="1" applyBorder="1" applyAlignment="1" applyProtection="1">
      <alignment horizontal="center" vertical="center" wrapText="1"/>
      <protection locked="0"/>
    </xf>
    <xf numFmtId="0" fontId="2" fillId="2" borderId="5" xfId="2" applyFont="1" applyFill="1" applyBorder="1" applyAlignment="1" applyProtection="1">
      <alignment horizontal="center" vertical="center" wrapText="1"/>
      <protection locked="0"/>
    </xf>
    <xf numFmtId="0" fontId="2" fillId="2" borderId="6" xfId="2"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12" fillId="11" borderId="0" xfId="0" applyFont="1" applyFill="1" applyAlignment="1" applyProtection="1">
      <alignment horizontal="center" wrapText="1"/>
      <protection locked="0"/>
    </xf>
    <xf numFmtId="0" fontId="2" fillId="2" borderId="79" xfId="0" applyFont="1" applyFill="1" applyBorder="1" applyAlignment="1" applyProtection="1">
      <alignment horizontal="center" vertical="center" wrapText="1"/>
      <protection locked="0"/>
    </xf>
    <xf numFmtId="0" fontId="2" fillId="2" borderId="70" xfId="0" applyFont="1" applyFill="1" applyBorder="1" applyAlignment="1" applyProtection="1">
      <alignment horizontal="center" vertical="center" wrapText="1"/>
      <protection locked="0"/>
    </xf>
    <xf numFmtId="0" fontId="2" fillId="2" borderId="141" xfId="0" applyFont="1" applyFill="1" applyBorder="1" applyAlignment="1" applyProtection="1">
      <alignment horizontal="center" vertical="center" wrapText="1"/>
      <protection locked="0"/>
    </xf>
    <xf numFmtId="0" fontId="6" fillId="11" borderId="0" xfId="0" applyFont="1" applyFill="1" applyAlignment="1" applyProtection="1">
      <alignment horizontal="center"/>
      <protection locked="0"/>
    </xf>
    <xf numFmtId="0" fontId="15" fillId="2" borderId="155" xfId="0" applyFont="1" applyFill="1" applyBorder="1" applyAlignment="1" applyProtection="1">
      <alignment horizontal="center" vertical="center"/>
      <protection locked="0"/>
    </xf>
    <xf numFmtId="0" fontId="15" fillId="2" borderId="120" xfId="0" applyFont="1" applyFill="1" applyBorder="1" applyAlignment="1" applyProtection="1">
      <alignment horizontal="center" vertical="center"/>
      <protection locked="0"/>
    </xf>
    <xf numFmtId="0" fontId="15" fillId="2" borderId="136"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5" fillId="2" borderId="8" xfId="3" applyFont="1" applyFill="1" applyBorder="1" applyAlignment="1" applyProtection="1">
      <alignment horizontal="center" vertical="center"/>
      <protection locked="0"/>
    </xf>
    <xf numFmtId="0" fontId="15" fillId="2" borderId="9" xfId="3" applyFont="1" applyFill="1" applyBorder="1" applyAlignment="1" applyProtection="1">
      <alignment horizontal="center" vertical="center"/>
      <protection locked="0"/>
    </xf>
    <xf numFmtId="0" fontId="15" fillId="2" borderId="10" xfId="3" applyFont="1" applyFill="1" applyBorder="1" applyAlignment="1" applyProtection="1">
      <alignment horizontal="center" vertical="center"/>
      <protection locked="0"/>
    </xf>
    <xf numFmtId="0" fontId="15" fillId="11" borderId="20" xfId="0" applyFont="1" applyFill="1" applyBorder="1" applyAlignment="1" applyProtection="1">
      <alignment horizontal="left" vertical="center"/>
      <protection locked="0"/>
    </xf>
    <xf numFmtId="0" fontId="15" fillId="11" borderId="19" xfId="0" applyFont="1" applyFill="1" applyBorder="1" applyAlignment="1" applyProtection="1">
      <alignment horizontal="left" vertical="center"/>
      <protection locked="0"/>
    </xf>
    <xf numFmtId="0" fontId="12" fillId="2" borderId="8" xfId="0" applyFont="1" applyFill="1" applyBorder="1" applyAlignment="1" applyProtection="1">
      <alignment horizontal="center" wrapText="1"/>
      <protection locked="0"/>
    </xf>
    <xf numFmtId="0" fontId="12" fillId="2" borderId="9" xfId="0" applyFont="1" applyFill="1" applyBorder="1" applyAlignment="1" applyProtection="1">
      <alignment horizontal="center" wrapText="1"/>
      <protection locked="0"/>
    </xf>
    <xf numFmtId="0" fontId="12" fillId="2" borderId="10" xfId="0" applyFont="1" applyFill="1" applyBorder="1" applyAlignment="1" applyProtection="1">
      <alignment horizontal="center" wrapText="1"/>
      <protection locked="0"/>
    </xf>
    <xf numFmtId="0" fontId="0" fillId="2" borderId="0" xfId="0" applyFill="1" applyAlignment="1" applyProtection="1">
      <alignment horizontal="center"/>
    </xf>
    <xf numFmtId="0" fontId="0" fillId="2" borderId="0" xfId="0" applyFill="1" applyAlignment="1">
      <alignment horizontal="center"/>
    </xf>
    <xf numFmtId="0" fontId="2" fillId="2" borderId="0" xfId="0" applyFont="1" applyFill="1" applyAlignment="1" applyProtection="1">
      <alignment horizontal="center" wrapText="1"/>
    </xf>
    <xf numFmtId="0" fontId="0" fillId="2" borderId="0" xfId="0" applyNumberFormat="1" applyFill="1" applyAlignment="1" applyProtection="1">
      <alignment horizontal="center"/>
    </xf>
    <xf numFmtId="0" fontId="15" fillId="11" borderId="47" xfId="0" applyFont="1" applyFill="1" applyBorder="1" applyAlignment="1" applyProtection="1">
      <alignment horizontal="left" vertical="center"/>
      <protection locked="0"/>
    </xf>
    <xf numFmtId="0" fontId="34" fillId="2" borderId="47" xfId="0" applyFont="1" applyFill="1" applyBorder="1" applyAlignment="1" applyProtection="1">
      <alignment horizontal="center" vertical="center"/>
      <protection locked="0"/>
    </xf>
    <xf numFmtId="0" fontId="34" fillId="2" borderId="60" xfId="0" applyFont="1" applyFill="1" applyBorder="1" applyAlignment="1" applyProtection="1">
      <alignment horizontal="center" vertical="center"/>
      <protection locked="0"/>
    </xf>
    <xf numFmtId="0" fontId="6" fillId="11" borderId="0" xfId="0" applyFont="1" applyFill="1" applyAlignment="1" applyProtection="1">
      <alignment horizontal="left"/>
      <protection locked="0"/>
    </xf>
    <xf numFmtId="0" fontId="2" fillId="2" borderId="94" xfId="0" applyFont="1" applyFill="1" applyBorder="1" applyAlignment="1" applyProtection="1">
      <alignment horizontal="left" vertical="center"/>
      <protection locked="0"/>
    </xf>
    <xf numFmtId="0" fontId="2" fillId="2" borderId="91" xfId="0" applyFont="1" applyFill="1" applyBorder="1" applyAlignment="1" applyProtection="1">
      <alignment horizontal="left" vertical="center"/>
      <protection locked="0"/>
    </xf>
    <xf numFmtId="0" fontId="2" fillId="2" borderId="88" xfId="0" applyFont="1" applyFill="1" applyBorder="1" applyAlignment="1" applyProtection="1">
      <alignment horizontal="left" vertical="center"/>
      <protection locked="0"/>
    </xf>
    <xf numFmtId="0" fontId="24" fillId="2" borderId="92" xfId="0" quotePrefix="1" applyFont="1" applyFill="1" applyBorder="1" applyAlignment="1" applyProtection="1">
      <alignment horizontal="center" vertical="center"/>
      <protection locked="0"/>
    </xf>
    <xf numFmtId="0" fontId="24" fillId="2" borderId="93" xfId="0" quotePrefix="1" applyFont="1" applyFill="1" applyBorder="1" applyAlignment="1" applyProtection="1">
      <alignment horizontal="center" vertical="center"/>
      <protection locked="0"/>
    </xf>
    <xf numFmtId="0" fontId="15" fillId="11" borderId="2" xfId="0" applyFont="1" applyFill="1" applyBorder="1" applyAlignment="1" applyProtection="1">
      <alignment horizontal="left" vertical="center" wrapText="1"/>
      <protection locked="0"/>
    </xf>
    <xf numFmtId="0" fontId="15" fillId="11" borderId="0" xfId="0" applyFont="1" applyFill="1" applyBorder="1" applyAlignment="1" applyProtection="1">
      <alignment horizontal="left" vertical="center" wrapText="1"/>
      <protection locked="0"/>
    </xf>
    <xf numFmtId="0" fontId="15" fillId="11" borderId="3" xfId="0" applyFont="1" applyFill="1" applyBorder="1" applyAlignment="1" applyProtection="1">
      <alignment horizontal="left" vertical="center" wrapText="1"/>
      <protection locked="0"/>
    </xf>
    <xf numFmtId="0" fontId="14" fillId="7" borderId="64" xfId="0" applyFont="1" applyFill="1" applyBorder="1" applyAlignment="1" applyProtection="1">
      <alignment horizontal="center" vertical="center" wrapText="1"/>
      <protection locked="0"/>
    </xf>
    <xf numFmtId="0" fontId="14" fillId="7" borderId="58" xfId="0" applyFont="1" applyFill="1" applyBorder="1" applyAlignment="1" applyProtection="1">
      <alignment horizontal="center" vertical="center" wrapText="1"/>
      <protection locked="0"/>
    </xf>
    <xf numFmtId="0" fontId="14" fillId="7" borderId="62" xfId="0" applyFont="1" applyFill="1" applyBorder="1" applyAlignment="1" applyProtection="1">
      <alignment horizontal="center" vertical="center" wrapText="1"/>
      <protection locked="0"/>
    </xf>
    <xf numFmtId="0" fontId="15" fillId="11" borderId="56" xfId="0" applyFont="1" applyFill="1" applyBorder="1" applyAlignment="1" applyProtection="1">
      <alignment horizontal="left" vertical="center"/>
      <protection locked="0"/>
    </xf>
    <xf numFmtId="0" fontId="34" fillId="2" borderId="56" xfId="0" applyFont="1" applyFill="1" applyBorder="1" applyAlignment="1" applyProtection="1">
      <alignment horizontal="center" vertical="center"/>
      <protection locked="0"/>
    </xf>
    <xf numFmtId="0" fontId="34" fillId="2" borderId="63" xfId="0" applyFont="1" applyFill="1" applyBorder="1" applyAlignment="1" applyProtection="1">
      <alignment horizontal="center" vertical="center"/>
      <protection locked="0"/>
    </xf>
    <xf numFmtId="0" fontId="34" fillId="2" borderId="57" xfId="0" applyFont="1" applyFill="1" applyBorder="1" applyAlignment="1" applyProtection="1">
      <alignment horizontal="center" vertical="center"/>
      <protection locked="0"/>
    </xf>
    <xf numFmtId="0" fontId="34" fillId="2" borderId="61" xfId="0" applyFont="1" applyFill="1" applyBorder="1" applyAlignment="1" applyProtection="1">
      <alignment horizontal="center" vertical="center"/>
      <protection locked="0"/>
    </xf>
    <xf numFmtId="0" fontId="12" fillId="11" borderId="2" xfId="0" applyFont="1" applyFill="1" applyBorder="1" applyAlignment="1" applyProtection="1">
      <alignment horizontal="left" vertical="top"/>
      <protection locked="0"/>
    </xf>
    <xf numFmtId="0" fontId="3" fillId="11" borderId="0" xfId="0" applyFont="1" applyFill="1" applyBorder="1" applyAlignment="1" applyProtection="1">
      <alignment horizontal="left" vertical="top"/>
      <protection locked="0"/>
    </xf>
    <xf numFmtId="0" fontId="14" fillId="7" borderId="41" xfId="0" applyFont="1" applyFill="1" applyBorder="1" applyAlignment="1" applyProtection="1">
      <alignment horizontal="center" vertical="center" wrapText="1"/>
      <protection locked="0"/>
    </xf>
    <xf numFmtId="0" fontId="14" fillId="7" borderId="9" xfId="0" applyFont="1" applyFill="1" applyBorder="1" applyAlignment="1" applyProtection="1">
      <alignment horizontal="center" vertical="center" wrapText="1"/>
      <protection locked="0"/>
    </xf>
    <xf numFmtId="0" fontId="14" fillId="7" borderId="42" xfId="0" applyFont="1" applyFill="1" applyBorder="1" applyAlignment="1" applyProtection="1">
      <alignment horizontal="center" vertical="center" wrapText="1"/>
      <protection locked="0"/>
    </xf>
    <xf numFmtId="0" fontId="15" fillId="11" borderId="0" xfId="0" applyFont="1" applyFill="1" applyAlignment="1" applyProtection="1">
      <alignment horizontal="right"/>
      <protection locked="0"/>
    </xf>
    <xf numFmtId="0" fontId="6" fillId="6" borderId="38" xfId="0" applyFont="1" applyFill="1" applyBorder="1" applyAlignment="1" applyProtection="1">
      <alignment horizontal="center"/>
    </xf>
    <xf numFmtId="0" fontId="6" fillId="6" borderId="39" xfId="0" applyFont="1" applyFill="1" applyBorder="1" applyAlignment="1" applyProtection="1">
      <alignment horizontal="center"/>
    </xf>
    <xf numFmtId="0" fontId="30" fillId="5" borderId="8"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30" fillId="5" borderId="5" xfId="0" applyFont="1" applyFill="1" applyBorder="1" applyAlignment="1" applyProtection="1">
      <alignment horizontal="center" vertical="center"/>
      <protection locked="0"/>
    </xf>
    <xf numFmtId="0" fontId="30" fillId="5" borderId="6" xfId="0" applyFont="1" applyFill="1" applyBorder="1" applyAlignment="1" applyProtection="1">
      <alignment horizontal="center" vertical="center"/>
      <protection locked="0"/>
    </xf>
    <xf numFmtId="0" fontId="14" fillId="11" borderId="44" xfId="0" applyFont="1" applyFill="1" applyBorder="1" applyAlignment="1" applyProtection="1">
      <alignment horizontal="left" vertical="center"/>
      <protection locked="0"/>
    </xf>
    <xf numFmtId="0" fontId="14" fillId="11" borderId="40" xfId="0" applyFont="1" applyFill="1" applyBorder="1" applyAlignment="1" applyProtection="1">
      <alignment horizontal="left" vertical="center"/>
      <protection locked="0"/>
    </xf>
    <xf numFmtId="0" fontId="14" fillId="11" borderId="48" xfId="0" applyFont="1" applyFill="1" applyBorder="1" applyAlignment="1" applyProtection="1">
      <alignment horizontal="left" vertical="center"/>
      <protection locked="0"/>
    </xf>
    <xf numFmtId="0" fontId="14" fillId="11" borderId="49" xfId="0" applyFont="1" applyFill="1" applyBorder="1" applyAlignment="1" applyProtection="1">
      <alignment horizontal="left" vertical="center"/>
      <protection locked="0"/>
    </xf>
    <xf numFmtId="0" fontId="14" fillId="11" borderId="50" xfId="0" applyFont="1" applyFill="1" applyBorder="1" applyAlignment="1" applyProtection="1">
      <alignment horizontal="left" vertical="center"/>
      <protection locked="0"/>
    </xf>
    <xf numFmtId="0" fontId="14" fillId="11" borderId="51" xfId="0" applyFont="1" applyFill="1" applyBorder="1" applyAlignment="1" applyProtection="1">
      <alignment horizontal="left" vertical="center"/>
      <protection locked="0"/>
    </xf>
    <xf numFmtId="0" fontId="14" fillId="11" borderId="52" xfId="0" applyFont="1" applyFill="1" applyBorder="1" applyAlignment="1" applyProtection="1">
      <alignment horizontal="left" vertical="center"/>
      <protection locked="0"/>
    </xf>
    <xf numFmtId="0" fontId="14" fillId="11" borderId="53" xfId="0" applyFont="1" applyFill="1" applyBorder="1" applyAlignment="1" applyProtection="1">
      <alignment horizontal="left" vertical="center"/>
      <protection locked="0"/>
    </xf>
    <xf numFmtId="0" fontId="14" fillId="11" borderId="54" xfId="0" applyFont="1" applyFill="1" applyBorder="1" applyAlignment="1" applyProtection="1">
      <alignment horizontal="left" vertical="center"/>
      <protection locked="0"/>
    </xf>
    <xf numFmtId="0" fontId="34" fillId="2" borderId="103"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59" xfId="0" applyFont="1" applyFill="1" applyBorder="1" applyAlignment="1" applyProtection="1">
      <alignment horizontal="left" vertical="center"/>
      <protection locked="0"/>
    </xf>
    <xf numFmtId="0" fontId="15" fillId="11" borderId="49" xfId="0" applyFont="1" applyFill="1" applyBorder="1" applyAlignment="1" applyProtection="1">
      <alignment horizontal="left" vertical="center"/>
      <protection locked="0"/>
    </xf>
    <xf numFmtId="0" fontId="15" fillId="11" borderId="50" xfId="0" applyFont="1" applyFill="1" applyBorder="1" applyAlignment="1" applyProtection="1">
      <alignment horizontal="left" vertical="center"/>
      <protection locked="0"/>
    </xf>
    <xf numFmtId="0" fontId="15" fillId="11" borderId="51" xfId="0" applyFont="1" applyFill="1" applyBorder="1" applyAlignment="1" applyProtection="1">
      <alignment horizontal="left" vertical="center"/>
      <protection locked="0"/>
    </xf>
    <xf numFmtId="0" fontId="15" fillId="11" borderId="52" xfId="0" applyFont="1" applyFill="1" applyBorder="1" applyAlignment="1" applyProtection="1">
      <alignment horizontal="left" vertical="center"/>
      <protection locked="0"/>
    </xf>
    <xf numFmtId="0" fontId="15" fillId="11" borderId="53" xfId="0" applyFont="1" applyFill="1" applyBorder="1" applyAlignment="1" applyProtection="1">
      <alignment horizontal="left" vertical="center"/>
      <protection locked="0"/>
    </xf>
    <xf numFmtId="0" fontId="15" fillId="11" borderId="54" xfId="0" applyFont="1" applyFill="1" applyBorder="1" applyAlignment="1" applyProtection="1">
      <alignment horizontal="left" vertical="center"/>
      <protection locked="0"/>
    </xf>
    <xf numFmtId="0" fontId="15" fillId="11" borderId="44" xfId="0" applyFont="1" applyFill="1" applyBorder="1" applyAlignment="1" applyProtection="1">
      <alignment horizontal="left" vertical="center"/>
      <protection locked="0"/>
    </xf>
    <xf numFmtId="0" fontId="15" fillId="11" borderId="40" xfId="0" applyFont="1" applyFill="1" applyBorder="1" applyAlignment="1" applyProtection="1">
      <alignment horizontal="left" vertical="center"/>
      <protection locked="0"/>
    </xf>
    <xf numFmtId="0" fontId="15" fillId="11" borderId="48" xfId="0" applyFont="1" applyFill="1" applyBorder="1" applyAlignment="1" applyProtection="1">
      <alignment horizontal="left" vertical="center"/>
      <protection locked="0"/>
    </xf>
    <xf numFmtId="0" fontId="61" fillId="2" borderId="33" xfId="0" applyFont="1" applyFill="1" applyBorder="1" applyAlignment="1" applyProtection="1">
      <alignment horizontal="left" vertical="center"/>
      <protection locked="0"/>
    </xf>
    <xf numFmtId="0" fontId="61" fillId="2" borderId="34" xfId="0" applyFont="1" applyFill="1" applyBorder="1" applyAlignment="1" applyProtection="1">
      <alignment horizontal="left" vertical="center"/>
      <protection locked="0"/>
    </xf>
    <xf numFmtId="0" fontId="61" fillId="2" borderId="139" xfId="0" applyFont="1" applyFill="1" applyBorder="1" applyAlignment="1" applyProtection="1">
      <alignment horizontal="left" vertical="center"/>
      <protection locked="0"/>
    </xf>
    <xf numFmtId="0" fontId="6" fillId="6" borderId="36" xfId="0" applyFont="1" applyFill="1" applyBorder="1" applyAlignment="1" applyProtection="1">
      <alignment horizontal="center"/>
      <protection locked="0"/>
    </xf>
    <xf numFmtId="0" fontId="6" fillId="6" borderId="37" xfId="0" applyFont="1" applyFill="1" applyBorder="1" applyAlignment="1" applyProtection="1">
      <alignment horizontal="center"/>
      <protection locked="0"/>
    </xf>
    <xf numFmtId="0" fontId="23" fillId="4" borderId="121" xfId="0" quotePrefix="1" applyFont="1" applyFill="1" applyBorder="1" applyAlignment="1" applyProtection="1">
      <alignment horizontal="center" vertical="center"/>
      <protection locked="0"/>
    </xf>
    <xf numFmtId="0" fontId="23" fillId="4" borderId="120" xfId="0" quotePrefix="1" applyFont="1" applyFill="1" applyBorder="1" applyAlignment="1" applyProtection="1">
      <alignment horizontal="center" vertical="center"/>
      <protection locked="0"/>
    </xf>
    <xf numFmtId="0" fontId="23" fillId="4" borderId="120" xfId="0" applyFont="1" applyFill="1" applyBorder="1" applyAlignment="1" applyProtection="1">
      <alignment horizontal="left" vertical="top" wrapText="1"/>
      <protection locked="0"/>
    </xf>
    <xf numFmtId="0" fontId="23" fillId="4" borderId="136" xfId="0" applyFont="1" applyFill="1" applyBorder="1" applyAlignment="1" applyProtection="1">
      <alignment horizontal="left" vertical="top" wrapText="1"/>
      <protection locked="0"/>
    </xf>
    <xf numFmtId="0" fontId="15" fillId="11" borderId="57" xfId="0" applyFont="1" applyFill="1" applyBorder="1" applyAlignment="1" applyProtection="1">
      <alignment horizontal="left" vertical="center"/>
      <protection locked="0"/>
    </xf>
    <xf numFmtId="0" fontId="6" fillId="10" borderId="15" xfId="0" applyFont="1" applyFill="1" applyBorder="1" applyAlignment="1" applyProtection="1">
      <alignment horizontal="center" vertical="center"/>
      <protection locked="0"/>
    </xf>
    <xf numFmtId="0" fontId="3" fillId="11" borderId="19" xfId="0" applyFont="1" applyFill="1" applyBorder="1" applyAlignment="1" applyProtection="1">
      <alignment horizontal="center"/>
      <protection locked="0"/>
    </xf>
    <xf numFmtId="0" fontId="15" fillId="11" borderId="1" xfId="0" applyFont="1" applyFill="1" applyBorder="1" applyAlignment="1" applyProtection="1">
      <alignment horizontal="left" vertical="center"/>
      <protection locked="0"/>
    </xf>
    <xf numFmtId="0" fontId="15" fillId="11" borderId="0" xfId="0" applyFont="1" applyFill="1" applyAlignment="1" applyProtection="1">
      <alignment horizontal="left" vertical="center"/>
      <protection locked="0"/>
    </xf>
    <xf numFmtId="0" fontId="34" fillId="5" borderId="89" xfId="0" applyFont="1" applyFill="1" applyBorder="1" applyAlignment="1" applyProtection="1">
      <alignment horizontal="center" vertical="center"/>
      <protection locked="0"/>
    </xf>
    <xf numFmtId="0" fontId="34" fillId="5" borderId="90" xfId="0" applyFont="1" applyFill="1" applyBorder="1" applyAlignment="1" applyProtection="1">
      <alignment horizontal="center" vertical="center"/>
      <protection locked="0"/>
    </xf>
    <xf numFmtId="0" fontId="34" fillId="5" borderId="27" xfId="0" applyFont="1" applyFill="1" applyBorder="1" applyAlignment="1" applyProtection="1">
      <alignment horizontal="center"/>
      <protection locked="0"/>
    </xf>
    <xf numFmtId="0" fontId="27" fillId="4" borderId="20" xfId="0" applyFont="1" applyFill="1" applyBorder="1" applyAlignment="1" applyProtection="1">
      <alignment horizontal="center" vertical="center" wrapText="1"/>
      <protection locked="0"/>
    </xf>
    <xf numFmtId="0" fontId="27" fillId="4" borderId="19" xfId="0" applyFont="1" applyFill="1" applyBorder="1" applyAlignment="1" applyProtection="1">
      <alignment horizontal="center" vertical="center" wrapText="1"/>
      <protection locked="0"/>
    </xf>
    <xf numFmtId="0" fontId="27" fillId="4" borderId="17" xfId="0" applyFont="1" applyFill="1" applyBorder="1" applyAlignment="1" applyProtection="1">
      <alignment horizontal="center" vertical="center" wrapText="1"/>
      <protection locked="0"/>
    </xf>
    <xf numFmtId="0" fontId="27" fillId="4" borderId="5" xfId="0" applyFont="1" applyFill="1" applyBorder="1" applyAlignment="1" applyProtection="1">
      <alignment horizontal="center" vertical="center" wrapText="1"/>
      <protection locked="0"/>
    </xf>
    <xf numFmtId="0" fontId="27" fillId="4" borderId="21" xfId="0" applyFont="1" applyFill="1" applyBorder="1" applyAlignment="1" applyProtection="1">
      <alignment horizontal="center" vertical="center" wrapText="1"/>
      <protection locked="0"/>
    </xf>
    <xf numFmtId="0" fontId="34" fillId="5" borderId="28" xfId="0" applyFont="1" applyFill="1" applyBorder="1" applyAlignment="1" applyProtection="1">
      <alignment horizontal="center"/>
      <protection locked="0"/>
    </xf>
    <xf numFmtId="0" fontId="34" fillId="5" borderId="29" xfId="0" applyFont="1" applyFill="1" applyBorder="1" applyAlignment="1" applyProtection="1">
      <alignment horizontal="center"/>
      <protection locked="0"/>
    </xf>
    <xf numFmtId="0" fontId="15" fillId="11" borderId="108" xfId="0" applyFont="1" applyFill="1" applyBorder="1" applyAlignment="1" applyProtection="1">
      <alignment horizontal="left" vertical="center"/>
      <protection locked="0"/>
    </xf>
    <xf numFmtId="0" fontId="15" fillId="2" borderId="87" xfId="0" applyFont="1" applyFill="1" applyBorder="1" applyAlignment="1" applyProtection="1">
      <alignment horizontal="center" vertical="center"/>
      <protection locked="0"/>
    </xf>
    <xf numFmtId="0" fontId="15" fillId="2" borderId="91" xfId="0" applyFont="1" applyFill="1" applyBorder="1" applyAlignment="1" applyProtection="1">
      <alignment horizontal="center" vertical="center"/>
      <protection locked="0"/>
    </xf>
    <xf numFmtId="0" fontId="15" fillId="2" borderId="88" xfId="0" applyFont="1" applyFill="1" applyBorder="1" applyAlignment="1" applyProtection="1">
      <alignment horizontal="center" vertical="center"/>
      <protection locked="0"/>
    </xf>
    <xf numFmtId="0" fontId="35" fillId="5" borderId="28" xfId="0" applyFont="1" applyFill="1" applyBorder="1" applyAlignment="1" applyProtection="1">
      <alignment horizontal="center"/>
      <protection locked="0"/>
    </xf>
    <xf numFmtId="0" fontId="35" fillId="5" borderId="29" xfId="0" applyFont="1" applyFill="1" applyBorder="1" applyAlignment="1" applyProtection="1">
      <alignment horizontal="center"/>
      <protection locked="0"/>
    </xf>
    <xf numFmtId="0" fontId="14" fillId="14" borderId="24" xfId="0" applyFont="1" applyFill="1" applyBorder="1" applyAlignment="1" applyProtection="1">
      <alignment horizontal="left" vertical="center" wrapText="1"/>
      <protection locked="0"/>
    </xf>
    <xf numFmtId="0" fontId="26" fillId="11" borderId="24" xfId="0" applyFont="1" applyFill="1" applyBorder="1" applyAlignment="1" applyProtection="1">
      <alignment horizontal="left" vertical="center" wrapText="1"/>
      <protection locked="0"/>
    </xf>
    <xf numFmtId="0" fontId="26" fillId="2" borderId="24" xfId="0" applyFont="1" applyFill="1" applyBorder="1" applyAlignment="1" applyProtection="1">
      <alignment horizontal="left" vertical="center" wrapText="1"/>
      <protection locked="0"/>
    </xf>
    <xf numFmtId="0" fontId="26" fillId="2" borderId="24" xfId="0" applyFont="1" applyFill="1" applyBorder="1" applyAlignment="1" applyProtection="1">
      <alignment horizontal="center" vertical="center" wrapText="1"/>
      <protection locked="0"/>
    </xf>
    <xf numFmtId="0" fontId="26" fillId="2" borderId="66" xfId="0" applyFont="1" applyFill="1" applyBorder="1" applyAlignment="1" applyProtection="1">
      <alignment horizontal="center" vertical="center" wrapText="1"/>
      <protection locked="0"/>
    </xf>
    <xf numFmtId="0" fontId="26" fillId="11" borderId="86" xfId="0" applyFont="1" applyFill="1" applyBorder="1" applyAlignment="1" applyProtection="1">
      <alignment horizontal="left" vertical="center" wrapText="1"/>
      <protection locked="0"/>
    </xf>
    <xf numFmtId="0" fontId="26" fillId="11" borderId="43" xfId="0" applyFont="1" applyFill="1" applyBorder="1" applyAlignment="1" applyProtection="1">
      <alignment horizontal="left" vertical="center" wrapText="1"/>
      <protection locked="0"/>
    </xf>
    <xf numFmtId="0" fontId="26" fillId="11" borderId="25"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center" vertical="center"/>
      <protection locked="0"/>
    </xf>
    <xf numFmtId="0" fontId="48" fillId="11" borderId="24" xfId="0" applyFont="1" applyFill="1" applyBorder="1" applyAlignment="1" applyProtection="1">
      <alignment horizontal="left" vertical="center" wrapText="1"/>
      <protection locked="0"/>
    </xf>
    <xf numFmtId="0" fontId="15" fillId="2" borderId="24" xfId="0" applyFont="1" applyFill="1" applyBorder="1" applyAlignment="1" applyProtection="1">
      <alignment horizontal="center" vertical="top"/>
      <protection locked="0"/>
    </xf>
    <xf numFmtId="0" fontId="29" fillId="2" borderId="24" xfId="0" applyFont="1" applyFill="1" applyBorder="1" applyAlignment="1" applyProtection="1">
      <alignment horizontal="center" vertical="top"/>
      <protection locked="0"/>
    </xf>
    <xf numFmtId="0" fontId="29" fillId="2" borderId="24" xfId="0" applyFont="1" applyFill="1" applyBorder="1" applyAlignment="1" applyProtection="1">
      <alignment horizontal="center" vertical="center"/>
      <protection locked="0"/>
    </xf>
    <xf numFmtId="0" fontId="29" fillId="2" borderId="66" xfId="0" applyFont="1" applyFill="1" applyBorder="1" applyAlignment="1" applyProtection="1">
      <alignment horizontal="center" vertical="center"/>
      <protection locked="0"/>
    </xf>
    <xf numFmtId="0" fontId="29" fillId="2" borderId="86" xfId="0" applyFont="1" applyFill="1" applyBorder="1" applyAlignment="1" applyProtection="1">
      <alignment horizontal="center" vertical="top"/>
      <protection locked="0"/>
    </xf>
    <xf numFmtId="0" fontId="29" fillId="2" borderId="43" xfId="0" applyFont="1" applyFill="1" applyBorder="1" applyAlignment="1" applyProtection="1">
      <alignment horizontal="center" vertical="top"/>
      <protection locked="0"/>
    </xf>
    <xf numFmtId="0" fontId="29" fillId="2" borderId="25" xfId="0" applyFont="1" applyFill="1" applyBorder="1" applyAlignment="1" applyProtection="1">
      <alignment horizontal="center" vertical="top"/>
      <protection locked="0"/>
    </xf>
    <xf numFmtId="0" fontId="3" fillId="2" borderId="0" xfId="0" applyFont="1" applyFill="1" applyAlignment="1" applyProtection="1">
      <alignment horizontal="center" wrapText="1"/>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3"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protection locked="0"/>
    </xf>
    <xf numFmtId="0" fontId="20" fillId="2" borderId="2" xfId="0"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0" fontId="20" fillId="2" borderId="7"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20" fillId="2" borderId="5" xfId="0" applyFont="1" applyFill="1" applyBorder="1" applyAlignment="1" applyProtection="1">
      <alignment horizontal="left" vertical="center"/>
      <protection locked="0"/>
    </xf>
    <xf numFmtId="0" fontId="20" fillId="2" borderId="21" xfId="0" applyFont="1" applyFill="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8" fillId="2" borderId="55" xfId="0" applyFont="1" applyFill="1" applyBorder="1" applyAlignment="1" applyProtection="1">
      <alignment horizontal="center" vertical="center"/>
      <protection locked="0"/>
    </xf>
    <xf numFmtId="0" fontId="14" fillId="11" borderId="1" xfId="0" applyFont="1" applyFill="1" applyBorder="1" applyAlignment="1" applyProtection="1">
      <alignment horizontal="left" vertical="center"/>
      <protection locked="0"/>
    </xf>
    <xf numFmtId="0" fontId="14" fillId="11" borderId="0" xfId="0" applyFont="1" applyFill="1" applyAlignment="1" applyProtection="1">
      <alignment horizontal="left" vertical="center"/>
      <protection locked="0"/>
    </xf>
    <xf numFmtId="0" fontId="3" fillId="11" borderId="19" xfId="0" applyFont="1" applyFill="1" applyBorder="1" applyAlignment="1" applyProtection="1">
      <alignment horizontal="left" vertical="center" wrapText="1"/>
      <protection locked="0"/>
    </xf>
    <xf numFmtId="0" fontId="3" fillId="11" borderId="0" xfId="0" applyFont="1" applyFill="1" applyAlignment="1" applyProtection="1">
      <alignment horizontal="left" vertical="center" wrapText="1"/>
      <protection locked="0"/>
    </xf>
    <xf numFmtId="0" fontId="37" fillId="2" borderId="19" xfId="0" applyFont="1" applyFill="1" applyBorder="1" applyAlignment="1" applyProtection="1">
      <alignment horizontal="center" vertical="center" wrapText="1"/>
      <protection locked="0"/>
    </xf>
    <xf numFmtId="0" fontId="37" fillId="2" borderId="106" xfId="0" applyFont="1" applyFill="1" applyBorder="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12" xfId="0" applyFont="1" applyFill="1" applyBorder="1" applyAlignment="1" applyProtection="1">
      <alignment horizontal="center" vertical="center" wrapText="1"/>
      <protection locked="0"/>
    </xf>
    <xf numFmtId="0" fontId="37" fillId="2" borderId="107" xfId="0" applyFont="1" applyFill="1" applyBorder="1" applyAlignment="1" applyProtection="1">
      <alignment horizontal="center" vertical="center" wrapText="1"/>
      <protection locked="0"/>
    </xf>
    <xf numFmtId="0" fontId="15" fillId="11" borderId="1" xfId="3" applyFont="1" applyFill="1" applyBorder="1" applyAlignment="1" applyProtection="1">
      <alignment horizontal="left"/>
      <protection locked="0"/>
    </xf>
    <xf numFmtId="0" fontId="15" fillId="11" borderId="0" xfId="3" applyFont="1" applyFill="1" applyAlignment="1" applyProtection="1">
      <alignment horizontal="left"/>
      <protection locked="0"/>
    </xf>
    <xf numFmtId="0" fontId="15" fillId="2" borderId="30" xfId="0" applyFont="1" applyFill="1" applyBorder="1" applyAlignment="1" applyProtection="1">
      <alignment horizontal="center" vertical="center" wrapText="1"/>
      <protection locked="0"/>
    </xf>
    <xf numFmtId="0" fontId="15" fillId="2" borderId="31" xfId="0" applyFont="1" applyFill="1" applyBorder="1" applyAlignment="1" applyProtection="1">
      <alignment horizontal="center" vertical="center" wrapText="1"/>
      <protection locked="0"/>
    </xf>
    <xf numFmtId="0" fontId="15" fillId="2" borderId="135" xfId="0" applyFont="1" applyFill="1" applyBorder="1" applyAlignment="1" applyProtection="1">
      <alignment horizontal="center" vertical="center" wrapText="1"/>
      <protection locked="0"/>
    </xf>
    <xf numFmtId="0" fontId="12" fillId="5" borderId="140" xfId="0" applyFont="1" applyFill="1" applyBorder="1" applyAlignment="1" applyProtection="1">
      <alignment horizontal="center" vertical="center" wrapText="1"/>
      <protection locked="0"/>
    </xf>
    <xf numFmtId="0" fontId="12" fillId="5" borderId="70" xfId="0" applyFont="1" applyFill="1" applyBorder="1" applyAlignment="1" applyProtection="1">
      <alignment horizontal="center" vertical="center" wrapText="1"/>
      <protection locked="0"/>
    </xf>
    <xf numFmtId="0" fontId="12" fillId="5" borderId="141" xfId="0" applyFont="1" applyFill="1" applyBorder="1" applyAlignment="1" applyProtection="1">
      <alignment horizontal="center" vertical="center" wrapText="1"/>
      <protection locked="0"/>
    </xf>
    <xf numFmtId="0" fontId="12" fillId="5" borderId="116" xfId="0" applyFont="1" applyFill="1" applyBorder="1" applyAlignment="1" applyProtection="1">
      <alignment horizontal="center" vertical="center" wrapText="1"/>
      <protection locked="0"/>
    </xf>
    <xf numFmtId="0" fontId="12" fillId="5" borderId="5"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5" fillId="11" borderId="0" xfId="0" applyFont="1" applyFill="1" applyBorder="1" applyAlignment="1" applyProtection="1">
      <alignment horizontal="left" vertical="top" wrapText="1"/>
      <protection locked="0"/>
    </xf>
    <xf numFmtId="0" fontId="2" fillId="11" borderId="0" xfId="0" applyFont="1" applyFill="1" applyAlignment="1" applyProtection="1">
      <alignment horizontal="left" vertical="center" wrapText="1"/>
      <protection locked="0"/>
    </xf>
    <xf numFmtId="0" fontId="15" fillId="2" borderId="79" xfId="0" applyFont="1" applyFill="1" applyBorder="1" applyAlignment="1" applyProtection="1">
      <alignment horizontal="center" vertical="top" wrapText="1"/>
      <protection locked="0"/>
    </xf>
    <xf numFmtId="0" fontId="15" fillId="2" borderId="70" xfId="0" applyFont="1" applyFill="1" applyBorder="1" applyAlignment="1" applyProtection="1">
      <alignment horizontal="center" vertical="top" wrapText="1"/>
      <protection locked="0"/>
    </xf>
    <xf numFmtId="0" fontId="15" fillId="2" borderId="141" xfId="0" applyFont="1" applyFill="1" applyBorder="1" applyAlignment="1" applyProtection="1">
      <alignment horizontal="center" vertical="top" wrapText="1"/>
      <protection locked="0"/>
    </xf>
    <xf numFmtId="0" fontId="15" fillId="2" borderId="2" xfId="0" applyFont="1" applyFill="1" applyBorder="1" applyAlignment="1" applyProtection="1">
      <alignment horizontal="center" vertical="top" wrapText="1"/>
      <protection locked="0"/>
    </xf>
    <xf numFmtId="0" fontId="15" fillId="2" borderId="0" xfId="0" applyFont="1" applyFill="1" applyBorder="1" applyAlignment="1" applyProtection="1">
      <alignment horizontal="center" vertical="top" wrapText="1"/>
      <protection locked="0"/>
    </xf>
    <xf numFmtId="0" fontId="15" fillId="2" borderId="3" xfId="0" applyFont="1" applyFill="1" applyBorder="1" applyAlignment="1" applyProtection="1">
      <alignment horizontal="center" vertical="top" wrapText="1"/>
      <protection locked="0"/>
    </xf>
    <xf numFmtId="0" fontId="15" fillId="2" borderId="4" xfId="0" applyFont="1" applyFill="1" applyBorder="1" applyAlignment="1" applyProtection="1">
      <alignment horizontal="center" vertical="top" wrapText="1"/>
      <protection locked="0"/>
    </xf>
    <xf numFmtId="0" fontId="15" fillId="2" borderId="5" xfId="0" applyFont="1" applyFill="1" applyBorder="1" applyAlignment="1" applyProtection="1">
      <alignment horizontal="center" vertical="top" wrapText="1"/>
      <protection locked="0"/>
    </xf>
    <xf numFmtId="0" fontId="15" fillId="2" borderId="6" xfId="0" applyFont="1" applyFill="1" applyBorder="1" applyAlignment="1" applyProtection="1">
      <alignment horizontal="center" vertical="top" wrapText="1"/>
      <protection locked="0"/>
    </xf>
    <xf numFmtId="0" fontId="2" fillId="11" borderId="7" xfId="0" applyFont="1" applyFill="1" applyBorder="1" applyAlignment="1" applyProtection="1">
      <alignment horizontal="center"/>
      <protection locked="0"/>
    </xf>
    <xf numFmtId="0" fontId="14" fillId="11" borderId="19" xfId="0" applyFont="1" applyFill="1" applyBorder="1" applyAlignment="1" applyProtection="1">
      <alignment horizontal="left" vertical="center"/>
      <protection locked="0"/>
    </xf>
    <xf numFmtId="0" fontId="15" fillId="2" borderId="87" xfId="0" applyFont="1" applyFill="1" applyBorder="1" applyAlignment="1" applyProtection="1">
      <alignment horizontal="center" vertical="center" wrapText="1"/>
      <protection locked="0"/>
    </xf>
    <xf numFmtId="0" fontId="15" fillId="2" borderId="88" xfId="0" applyFont="1" applyFill="1" applyBorder="1" applyAlignment="1" applyProtection="1">
      <alignment horizontal="center" vertical="center" wrapText="1"/>
      <protection locked="0"/>
    </xf>
    <xf numFmtId="0" fontId="12" fillId="11" borderId="34" xfId="0" applyFont="1" applyFill="1" applyBorder="1" applyAlignment="1" applyProtection="1">
      <alignment horizontal="center"/>
      <protection locked="0"/>
    </xf>
    <xf numFmtId="0" fontId="2" fillId="11" borderId="34" xfId="0" applyFont="1" applyFill="1" applyBorder="1" applyAlignment="1" applyProtection="1">
      <alignment horizontal="center"/>
      <protection locked="0"/>
    </xf>
    <xf numFmtId="0" fontId="2" fillId="5" borderId="0" xfId="0" quotePrefix="1" applyFont="1" applyFill="1" applyAlignment="1" applyProtection="1">
      <alignment horizontal="center"/>
      <protection locked="0"/>
    </xf>
    <xf numFmtId="0" fontId="6" fillId="11" borderId="0" xfId="0" applyFont="1" applyFill="1" applyAlignment="1" applyProtection="1">
      <alignment horizontal="center" vertical="center"/>
      <protection locked="0"/>
    </xf>
    <xf numFmtId="0" fontId="15" fillId="11" borderId="18" xfId="0" applyFont="1" applyFill="1" applyBorder="1" applyAlignment="1" applyProtection="1">
      <alignment horizontal="left" vertical="center"/>
      <protection locked="0"/>
    </xf>
    <xf numFmtId="0" fontId="15" fillId="2" borderId="99" xfId="0" applyFont="1" applyFill="1" applyBorder="1" applyAlignment="1" applyProtection="1">
      <alignment horizontal="center" vertical="center"/>
      <protection locked="0"/>
    </xf>
    <xf numFmtId="0" fontId="15" fillId="2" borderId="100" xfId="0" applyFont="1" applyFill="1" applyBorder="1" applyAlignment="1" applyProtection="1">
      <alignment horizontal="center" vertical="center"/>
      <protection locked="0"/>
    </xf>
    <xf numFmtId="0" fontId="15" fillId="2" borderId="101" xfId="0" applyFont="1" applyFill="1" applyBorder="1" applyAlignment="1" applyProtection="1">
      <alignment horizontal="center" vertical="center"/>
      <protection locked="0"/>
    </xf>
    <xf numFmtId="0" fontId="15" fillId="2" borderId="86" xfId="0" applyFont="1" applyFill="1" applyBorder="1" applyAlignment="1" applyProtection="1">
      <alignment horizontal="center" vertical="center" wrapText="1"/>
      <protection locked="0"/>
    </xf>
    <xf numFmtId="0" fontId="15" fillId="2" borderId="43" xfId="0" applyFont="1" applyFill="1" applyBorder="1" applyAlignment="1" applyProtection="1">
      <alignment horizontal="center" vertical="center" wrapText="1"/>
      <protection locked="0"/>
    </xf>
    <xf numFmtId="0" fontId="15" fillId="2" borderId="25" xfId="0" applyFont="1" applyFill="1" applyBorder="1" applyAlignment="1" applyProtection="1">
      <alignment horizontal="center" vertical="center" wrapText="1"/>
      <protection locked="0"/>
    </xf>
    <xf numFmtId="0" fontId="12" fillId="5" borderId="65" xfId="0" applyFont="1" applyFill="1" applyBorder="1" applyAlignment="1" applyProtection="1">
      <alignment horizontal="center" vertical="center"/>
      <protection locked="0"/>
    </xf>
    <xf numFmtId="0" fontId="12" fillId="5" borderId="43" xfId="0" applyFont="1" applyFill="1" applyBorder="1" applyAlignment="1" applyProtection="1">
      <alignment horizontal="center" vertical="center"/>
      <protection locked="0"/>
    </xf>
    <xf numFmtId="0" fontId="12" fillId="5" borderId="25" xfId="0" applyFont="1" applyFill="1" applyBorder="1" applyAlignment="1" applyProtection="1">
      <alignment horizontal="center" vertical="center"/>
      <protection locked="0"/>
    </xf>
    <xf numFmtId="0" fontId="6" fillId="11" borderId="12" xfId="0" applyFont="1" applyFill="1" applyBorder="1" applyAlignment="1" applyProtection="1">
      <alignment horizontal="center"/>
      <protection locked="0"/>
    </xf>
    <xf numFmtId="0" fontId="28" fillId="4" borderId="45" xfId="0" applyFont="1" applyFill="1" applyBorder="1" applyAlignment="1" applyProtection="1">
      <alignment horizontal="center" vertical="center" wrapText="1"/>
      <protection locked="0"/>
    </xf>
    <xf numFmtId="0" fontId="27" fillId="4" borderId="45" xfId="0" applyFont="1" applyFill="1" applyBorder="1" applyAlignment="1" applyProtection="1">
      <alignment horizontal="center" vertical="center" wrapText="1"/>
      <protection locked="0"/>
    </xf>
    <xf numFmtId="0" fontId="2" fillId="11" borderId="1" xfId="0" applyFont="1" applyFill="1" applyBorder="1" applyAlignment="1" applyProtection="1">
      <alignment horizontal="left"/>
      <protection locked="0"/>
    </xf>
    <xf numFmtId="0" fontId="2" fillId="11" borderId="0" xfId="0" applyFont="1" applyFill="1" applyAlignment="1" applyProtection="1">
      <alignment horizontal="left"/>
      <protection locked="0"/>
    </xf>
    <xf numFmtId="0" fontId="2" fillId="2" borderId="146" xfId="0" applyFont="1" applyFill="1" applyBorder="1" applyAlignment="1" applyProtection="1">
      <alignment horizontal="center" vertical="center"/>
      <protection locked="0"/>
    </xf>
    <xf numFmtId="0" fontId="2" fillId="2" borderId="147" xfId="0" applyFont="1" applyFill="1" applyBorder="1" applyAlignment="1" applyProtection="1">
      <alignment horizontal="center" vertical="center"/>
      <protection locked="0"/>
    </xf>
    <xf numFmtId="0" fontId="15" fillId="11" borderId="85" xfId="0" applyFont="1" applyFill="1" applyBorder="1" applyAlignment="1" applyProtection="1">
      <alignment horizontal="center" vertical="center"/>
      <protection locked="0"/>
    </xf>
    <xf numFmtId="0" fontId="15" fillId="11" borderId="84" xfId="0" applyFont="1" applyFill="1" applyBorder="1" applyAlignment="1" applyProtection="1">
      <alignment horizontal="center" vertical="center"/>
      <protection locked="0"/>
    </xf>
    <xf numFmtId="0" fontId="28" fillId="4" borderId="112" xfId="0" applyFont="1" applyFill="1" applyBorder="1" applyAlignment="1" applyProtection="1">
      <alignment horizontal="center" vertical="center" wrapText="1"/>
      <protection locked="0"/>
    </xf>
    <xf numFmtId="0" fontId="28" fillId="4" borderId="100" xfId="0" applyFont="1" applyFill="1" applyBorder="1" applyAlignment="1" applyProtection="1">
      <alignment horizontal="center" vertical="center" wrapText="1"/>
      <protection locked="0"/>
    </xf>
    <xf numFmtId="0" fontId="28" fillId="4" borderId="114" xfId="0" applyFont="1" applyFill="1" applyBorder="1" applyAlignment="1" applyProtection="1">
      <alignment horizontal="center" vertical="center" wrapText="1"/>
      <protection locked="0"/>
    </xf>
    <xf numFmtId="0" fontId="12" fillId="5" borderId="150" xfId="0" applyFont="1" applyFill="1" applyBorder="1" applyAlignment="1" applyProtection="1">
      <alignment horizontal="center" vertical="center" wrapText="1"/>
      <protection locked="0"/>
    </xf>
    <xf numFmtId="0" fontId="12" fillId="5" borderId="31" xfId="0" applyFont="1" applyFill="1" applyBorder="1" applyAlignment="1" applyProtection="1">
      <alignment horizontal="center" vertical="center" wrapText="1"/>
      <protection locked="0"/>
    </xf>
    <xf numFmtId="0" fontId="12" fillId="5" borderId="148" xfId="0" applyFont="1" applyFill="1" applyBorder="1" applyAlignment="1" applyProtection="1">
      <alignment horizontal="center" vertical="center" wrapText="1"/>
      <protection locked="0"/>
    </xf>
    <xf numFmtId="0" fontId="12" fillId="5" borderId="151" xfId="0" applyFont="1" applyFill="1" applyBorder="1" applyAlignment="1" applyProtection="1">
      <alignment horizontal="center" vertical="center" wrapText="1"/>
      <protection locked="0"/>
    </xf>
    <xf numFmtId="0" fontId="12" fillId="5" borderId="34" xfId="0" applyFont="1" applyFill="1" applyBorder="1" applyAlignment="1" applyProtection="1">
      <alignment horizontal="center" vertical="center" wrapText="1"/>
      <protection locked="0"/>
    </xf>
    <xf numFmtId="0" fontId="12" fillId="5" borderId="149" xfId="0" applyFont="1" applyFill="1" applyBorder="1" applyAlignment="1" applyProtection="1">
      <alignment horizontal="center" vertical="center" wrapText="1"/>
      <protection locked="0"/>
    </xf>
    <xf numFmtId="0" fontId="2" fillId="5" borderId="0" xfId="0" quotePrefix="1" applyFont="1" applyFill="1" applyAlignment="1" applyProtection="1">
      <alignment horizontal="left" vertical="center"/>
      <protection locked="0"/>
    </xf>
    <xf numFmtId="0" fontId="14" fillId="14" borderId="68" xfId="0" applyFont="1" applyFill="1" applyBorder="1" applyAlignment="1" applyProtection="1">
      <alignment horizontal="left" vertical="center" wrapText="1"/>
      <protection locked="0"/>
    </xf>
    <xf numFmtId="0" fontId="25" fillId="11" borderId="68" xfId="0" applyFont="1" applyFill="1" applyBorder="1" applyAlignment="1" applyProtection="1">
      <alignment horizontal="left" vertical="top" wrapText="1"/>
      <protection locked="0"/>
    </xf>
    <xf numFmtId="0" fontId="15" fillId="11" borderId="1" xfId="0" applyFont="1" applyFill="1" applyBorder="1" applyAlignment="1" applyProtection="1">
      <alignment horizontal="left" wrapText="1"/>
      <protection locked="0"/>
    </xf>
    <xf numFmtId="0" fontId="15" fillId="11" borderId="0" xfId="0" applyFont="1" applyFill="1" applyAlignment="1" applyProtection="1">
      <alignment horizontal="left" wrapText="1"/>
      <protection locked="0"/>
    </xf>
    <xf numFmtId="0" fontId="48" fillId="2" borderId="24" xfId="0" applyFont="1" applyFill="1" applyBorder="1" applyAlignment="1" applyProtection="1">
      <alignment horizontal="left" vertical="center" wrapText="1"/>
      <protection locked="0"/>
    </xf>
    <xf numFmtId="0" fontId="3" fillId="3" borderId="137" xfId="0" applyFont="1" applyFill="1" applyBorder="1" applyAlignment="1" applyProtection="1">
      <alignment horizontal="center" vertical="center" wrapText="1"/>
      <protection locked="0"/>
    </xf>
    <xf numFmtId="0" fontId="3" fillId="3" borderId="138" xfId="0" applyFont="1" applyFill="1" applyBorder="1" applyAlignment="1" applyProtection="1">
      <alignment horizontal="center" vertical="center" wrapText="1"/>
      <protection locked="0"/>
    </xf>
    <xf numFmtId="0" fontId="14" fillId="14" borderId="30" xfId="0" applyFont="1" applyFill="1" applyBorder="1" applyAlignment="1" applyProtection="1">
      <alignment horizontal="left" vertical="center" wrapText="1"/>
      <protection locked="0"/>
    </xf>
    <xf numFmtId="0" fontId="14" fillId="14" borderId="31" xfId="0" applyFont="1" applyFill="1" applyBorder="1" applyAlignment="1" applyProtection="1">
      <alignment horizontal="left" vertical="center" wrapText="1"/>
      <protection locked="0"/>
    </xf>
    <xf numFmtId="0" fontId="14" fillId="14" borderId="135" xfId="0" applyFont="1" applyFill="1" applyBorder="1" applyAlignment="1" applyProtection="1">
      <alignment horizontal="left" vertical="center" wrapText="1"/>
      <protection locked="0"/>
    </xf>
    <xf numFmtId="0" fontId="14" fillId="14" borderId="33" xfId="0" applyFont="1" applyFill="1" applyBorder="1" applyAlignment="1" applyProtection="1">
      <alignment horizontal="left" vertical="center" wrapText="1"/>
      <protection locked="0"/>
    </xf>
    <xf numFmtId="0" fontId="14" fillId="14" borderId="34" xfId="0" applyFont="1" applyFill="1" applyBorder="1" applyAlignment="1" applyProtection="1">
      <alignment horizontal="left" vertical="center" wrapText="1"/>
      <protection locked="0"/>
    </xf>
    <xf numFmtId="0" fontId="14" fillId="14" borderId="139" xfId="0" applyFont="1" applyFill="1" applyBorder="1" applyAlignment="1" applyProtection="1">
      <alignment horizontal="left" vertical="center" wrapText="1"/>
      <protection locked="0"/>
    </xf>
    <xf numFmtId="0" fontId="61" fillId="2" borderId="86" xfId="0" applyFont="1" applyFill="1" applyBorder="1" applyAlignment="1" applyProtection="1">
      <alignment horizontal="left" vertical="center" wrapText="1"/>
      <protection locked="0"/>
    </xf>
    <xf numFmtId="0" fontId="61" fillId="2" borderId="43" xfId="0" applyFont="1" applyFill="1" applyBorder="1" applyAlignment="1" applyProtection="1">
      <alignment horizontal="left" vertical="center" wrapText="1"/>
      <protection locked="0"/>
    </xf>
    <xf numFmtId="0" fontId="61" fillId="2" borderId="25" xfId="0" applyFont="1" applyFill="1" applyBorder="1" applyAlignment="1" applyProtection="1">
      <alignment horizontal="left" vertical="center" wrapText="1"/>
      <protection locked="0"/>
    </xf>
    <xf numFmtId="0" fontId="61" fillId="2" borderId="86" xfId="0" applyFont="1" applyFill="1" applyBorder="1" applyAlignment="1" applyProtection="1">
      <alignment horizontal="left" vertical="center"/>
      <protection locked="0"/>
    </xf>
    <xf numFmtId="0" fontId="61" fillId="2" borderId="43" xfId="0" applyFont="1" applyFill="1" applyBorder="1" applyAlignment="1" applyProtection="1">
      <alignment horizontal="left" vertical="center"/>
      <protection locked="0"/>
    </xf>
    <xf numFmtId="0" fontId="61" fillId="2" borderId="25" xfId="0" applyFont="1" applyFill="1" applyBorder="1" applyAlignment="1" applyProtection="1">
      <alignment horizontal="left" vertical="center"/>
      <protection locked="0"/>
    </xf>
    <xf numFmtId="0" fontId="26" fillId="2" borderId="30" xfId="0" applyFont="1" applyFill="1" applyBorder="1" applyAlignment="1" applyProtection="1">
      <alignment horizontal="center" vertical="center" wrapText="1"/>
      <protection locked="0"/>
    </xf>
    <xf numFmtId="0" fontId="26" fillId="2" borderId="31" xfId="0" applyFont="1" applyFill="1" applyBorder="1" applyAlignment="1" applyProtection="1">
      <alignment horizontal="center" vertical="center" wrapText="1"/>
      <protection locked="0"/>
    </xf>
    <xf numFmtId="0" fontId="26" fillId="2" borderId="32" xfId="0" applyFont="1" applyFill="1" applyBorder="1" applyAlignment="1" applyProtection="1">
      <alignment horizontal="center" vertical="center" wrapText="1"/>
      <protection locked="0"/>
    </xf>
    <xf numFmtId="0" fontId="26" fillId="2" borderId="33" xfId="0" applyFont="1" applyFill="1" applyBorder="1" applyAlignment="1" applyProtection="1">
      <alignment horizontal="center" vertical="center" wrapText="1"/>
      <protection locked="0"/>
    </xf>
    <xf numFmtId="0" fontId="26" fillId="2" borderId="34" xfId="0" applyFont="1" applyFill="1" applyBorder="1" applyAlignment="1" applyProtection="1">
      <alignment horizontal="center" vertical="center" wrapText="1"/>
      <protection locked="0"/>
    </xf>
    <xf numFmtId="0" fontId="26" fillId="2" borderId="35" xfId="0" applyFont="1" applyFill="1" applyBorder="1" applyAlignment="1" applyProtection="1">
      <alignment horizontal="center" vertical="center" wrapText="1"/>
      <protection locked="0"/>
    </xf>
    <xf numFmtId="0" fontId="61" fillId="11" borderId="30" xfId="0" applyFont="1" applyFill="1" applyBorder="1" applyAlignment="1" applyProtection="1">
      <alignment horizontal="left" vertical="center"/>
      <protection locked="0"/>
    </xf>
    <xf numFmtId="0" fontId="61" fillId="11" borderId="31" xfId="0" applyFont="1" applyFill="1" applyBorder="1" applyAlignment="1" applyProtection="1">
      <alignment horizontal="left" vertical="center"/>
      <protection locked="0"/>
    </xf>
    <xf numFmtId="0" fontId="61" fillId="11" borderId="135" xfId="0" applyFont="1" applyFill="1" applyBorder="1" applyAlignment="1" applyProtection="1">
      <alignment horizontal="left" vertical="center"/>
      <protection locked="0"/>
    </xf>
    <xf numFmtId="0" fontId="0" fillId="2" borderId="0" xfId="0" applyNumberFormat="1" applyFill="1" applyAlignment="1" applyProtection="1">
      <alignment horizontal="center"/>
      <protection hidden="1"/>
    </xf>
    <xf numFmtId="0" fontId="2" fillId="2" borderId="0" xfId="0" applyFont="1" applyFill="1" applyAlignment="1" applyProtection="1">
      <alignment horizontal="center" wrapText="1"/>
      <protection hidden="1"/>
    </xf>
    <xf numFmtId="0" fontId="0" fillId="2" borderId="0" xfId="0" applyFill="1" applyAlignment="1" applyProtection="1">
      <alignment horizontal="center"/>
      <protection hidden="1"/>
    </xf>
    <xf numFmtId="0" fontId="29" fillId="11" borderId="30" xfId="0" applyFont="1" applyFill="1" applyBorder="1" applyAlignment="1" applyProtection="1">
      <alignment horizontal="center" vertical="center"/>
      <protection locked="0"/>
    </xf>
    <xf numFmtId="0" fontId="29" fillId="11" borderId="31" xfId="0" applyFont="1" applyFill="1" applyBorder="1" applyAlignment="1" applyProtection="1">
      <alignment horizontal="center" vertical="center"/>
      <protection locked="0"/>
    </xf>
    <xf numFmtId="0" fontId="29" fillId="11" borderId="32" xfId="0" applyFont="1" applyFill="1" applyBorder="1" applyAlignment="1" applyProtection="1">
      <alignment horizontal="center" vertical="center"/>
      <protection locked="0"/>
    </xf>
    <xf numFmtId="0" fontId="48" fillId="11" borderId="122" xfId="0" applyFont="1" applyFill="1" applyBorder="1" applyAlignment="1" applyProtection="1">
      <alignment horizontal="center" vertical="center"/>
      <protection locked="0"/>
    </xf>
    <xf numFmtId="0" fontId="48" fillId="11" borderId="123" xfId="0" applyFont="1" applyFill="1" applyBorder="1" applyAlignment="1" applyProtection="1">
      <alignment horizontal="center" vertical="center"/>
      <protection locked="0"/>
    </xf>
    <xf numFmtId="0" fontId="48" fillId="11" borderId="124" xfId="0" applyFont="1" applyFill="1" applyBorder="1" applyAlignment="1" applyProtection="1">
      <alignment horizontal="center" vertical="center"/>
      <protection locked="0"/>
    </xf>
    <xf numFmtId="0" fontId="48" fillId="11" borderId="44" xfId="0" applyFont="1" applyFill="1" applyBorder="1" applyAlignment="1" applyProtection="1">
      <alignment horizontal="center" vertical="center"/>
      <protection locked="0"/>
    </xf>
    <xf numFmtId="0" fontId="48" fillId="11" borderId="40" xfId="0" applyFont="1" applyFill="1" applyBorder="1" applyAlignment="1" applyProtection="1">
      <alignment horizontal="center" vertical="center"/>
      <protection locked="0"/>
    </xf>
    <xf numFmtId="0" fontId="48" fillId="11" borderId="125" xfId="0" applyFont="1" applyFill="1" applyBorder="1" applyAlignment="1" applyProtection="1">
      <alignment horizontal="center" vertical="center"/>
      <protection locked="0"/>
    </xf>
    <xf numFmtId="0" fontId="14" fillId="7" borderId="121" xfId="0" applyFont="1" applyFill="1" applyBorder="1" applyAlignment="1" applyProtection="1">
      <alignment horizontal="center" vertical="center" wrapText="1"/>
      <protection locked="0"/>
    </xf>
    <xf numFmtId="0" fontId="14" fillId="7" borderId="120" xfId="0" applyFont="1" applyFill="1" applyBorder="1" applyAlignment="1" applyProtection="1">
      <alignment horizontal="center" vertical="center" wrapText="1"/>
      <protection locked="0"/>
    </xf>
    <xf numFmtId="0" fontId="15" fillId="11" borderId="122" xfId="0" applyFont="1" applyFill="1" applyBorder="1" applyAlignment="1" applyProtection="1">
      <alignment horizontal="left" vertical="center"/>
      <protection locked="0"/>
    </xf>
    <xf numFmtId="0" fontId="15" fillId="11" borderId="123" xfId="0" applyFont="1" applyFill="1" applyBorder="1" applyAlignment="1" applyProtection="1">
      <alignment horizontal="left" vertical="center"/>
      <protection locked="0"/>
    </xf>
    <xf numFmtId="0" fontId="15" fillId="11" borderId="105" xfId="0" applyFont="1" applyFill="1" applyBorder="1" applyAlignment="1" applyProtection="1">
      <alignment horizontal="left" vertical="center"/>
      <protection locked="0"/>
    </xf>
    <xf numFmtId="0" fontId="29" fillId="11" borderId="86" xfId="0" applyFont="1" applyFill="1" applyBorder="1" applyAlignment="1" applyProtection="1">
      <alignment horizontal="center" vertical="center"/>
      <protection locked="0"/>
    </xf>
    <xf numFmtId="0" fontId="29" fillId="11" borderId="43" xfId="0" applyFont="1" applyFill="1" applyBorder="1" applyAlignment="1" applyProtection="1">
      <alignment horizontal="center" vertical="center"/>
      <protection locked="0"/>
    </xf>
    <xf numFmtId="0" fontId="29" fillId="11" borderId="98" xfId="0" applyFont="1" applyFill="1" applyBorder="1" applyAlignment="1" applyProtection="1">
      <alignment horizontal="center" vertical="center"/>
      <protection locked="0"/>
    </xf>
    <xf numFmtId="0" fontId="25" fillId="11" borderId="109" xfId="0" applyFont="1" applyFill="1" applyBorder="1" applyAlignment="1" applyProtection="1">
      <alignment horizontal="left" vertical="top" wrapText="1"/>
      <protection locked="0"/>
    </xf>
    <xf numFmtId="0" fontId="25" fillId="11" borderId="110" xfId="0" applyFont="1" applyFill="1" applyBorder="1" applyAlignment="1" applyProtection="1">
      <alignment horizontal="left" vertical="top" wrapText="1"/>
      <protection locked="0"/>
    </xf>
    <xf numFmtId="0" fontId="25" fillId="11" borderId="111" xfId="0" applyFont="1" applyFill="1" applyBorder="1" applyAlignment="1" applyProtection="1">
      <alignment horizontal="left" vertical="top" wrapText="1"/>
      <protection locked="0"/>
    </xf>
    <xf numFmtId="0" fontId="2" fillId="2" borderId="115"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2" fillId="2" borderId="116" xfId="0" applyFont="1" applyFill="1" applyBorder="1" applyAlignment="1" applyProtection="1">
      <alignment horizontal="center" vertical="center"/>
      <protection locked="0"/>
    </xf>
    <xf numFmtId="0" fontId="2" fillId="2" borderId="117" xfId="0" applyFont="1" applyFill="1" applyBorder="1" applyAlignment="1" applyProtection="1">
      <alignment horizontal="center" vertical="center"/>
      <protection locked="0"/>
    </xf>
    <xf numFmtId="0" fontId="14" fillId="11" borderId="30" xfId="0" applyFont="1" applyFill="1" applyBorder="1" applyAlignment="1" applyProtection="1">
      <alignment horizontal="left" vertical="center" wrapText="1"/>
      <protection locked="0"/>
    </xf>
    <xf numFmtId="0" fontId="14" fillId="11" borderId="31" xfId="0" applyFont="1" applyFill="1" applyBorder="1" applyAlignment="1" applyProtection="1">
      <alignment horizontal="left" vertical="center" wrapText="1"/>
      <protection locked="0"/>
    </xf>
    <xf numFmtId="0" fontId="14" fillId="11" borderId="135" xfId="0" applyFont="1" applyFill="1" applyBorder="1" applyAlignment="1" applyProtection="1">
      <alignment horizontal="left" vertical="center" wrapText="1"/>
      <protection locked="0"/>
    </xf>
    <xf numFmtId="0" fontId="14" fillId="11" borderId="33" xfId="0" applyFont="1" applyFill="1" applyBorder="1" applyAlignment="1" applyProtection="1">
      <alignment horizontal="left" vertical="center" wrapText="1"/>
      <protection locked="0"/>
    </xf>
    <xf numFmtId="0" fontId="14" fillId="11" borderId="34" xfId="0" applyFont="1" applyFill="1" applyBorder="1" applyAlignment="1" applyProtection="1">
      <alignment horizontal="left" vertical="center" wrapText="1"/>
      <protection locked="0"/>
    </xf>
    <xf numFmtId="0" fontId="14" fillId="11" borderId="139" xfId="0" applyFont="1" applyFill="1" applyBorder="1" applyAlignment="1" applyProtection="1">
      <alignment horizontal="left" vertical="center" wrapText="1"/>
      <protection locked="0"/>
    </xf>
    <xf numFmtId="0" fontId="48" fillId="11" borderId="31" xfId="0" applyFont="1" applyFill="1" applyBorder="1" applyAlignment="1" applyProtection="1">
      <alignment horizontal="left" vertical="center"/>
      <protection locked="0"/>
    </xf>
    <xf numFmtId="0" fontId="62" fillId="11" borderId="31" xfId="0" applyFont="1" applyFill="1" applyBorder="1" applyAlignment="1" applyProtection="1">
      <alignment horizontal="left" vertical="center"/>
      <protection locked="0"/>
    </xf>
    <xf numFmtId="0" fontId="15" fillId="11" borderId="126" xfId="0" applyFont="1" applyFill="1" applyBorder="1" applyAlignment="1" applyProtection="1">
      <alignment horizontal="left" vertical="center"/>
      <protection locked="0"/>
    </xf>
    <xf numFmtId="0" fontId="15" fillId="11" borderId="127" xfId="0" applyFont="1" applyFill="1" applyBorder="1" applyAlignment="1" applyProtection="1">
      <alignment horizontal="left" vertical="center"/>
      <protection locked="0"/>
    </xf>
    <xf numFmtId="0" fontId="15" fillId="11" borderId="119" xfId="0" applyFont="1" applyFill="1" applyBorder="1" applyAlignment="1" applyProtection="1">
      <alignment horizontal="left" vertical="center"/>
      <protection locked="0"/>
    </xf>
    <xf numFmtId="0" fontId="48" fillId="11" borderId="126" xfId="0" applyFont="1" applyFill="1" applyBorder="1" applyAlignment="1" applyProtection="1">
      <alignment horizontal="center" vertical="center"/>
      <protection locked="0"/>
    </xf>
    <xf numFmtId="0" fontId="48" fillId="11" borderId="127" xfId="0" applyFont="1" applyFill="1" applyBorder="1" applyAlignment="1" applyProtection="1">
      <alignment horizontal="center" vertical="center"/>
      <protection locked="0"/>
    </xf>
    <xf numFmtId="0" fontId="48" fillId="11" borderId="128" xfId="0" applyFont="1" applyFill="1" applyBorder="1" applyAlignment="1" applyProtection="1">
      <alignment horizontal="center" vertical="center"/>
      <protection locked="0"/>
    </xf>
    <xf numFmtId="0" fontId="48" fillId="11" borderId="30" xfId="0" applyFont="1" applyFill="1" applyBorder="1" applyAlignment="1" applyProtection="1">
      <alignment horizontal="center" vertical="center" wrapText="1"/>
      <protection locked="0"/>
    </xf>
    <xf numFmtId="0" fontId="48" fillId="11" borderId="31" xfId="0" applyFont="1" applyFill="1" applyBorder="1" applyAlignment="1" applyProtection="1">
      <alignment horizontal="center" vertical="center" wrapText="1"/>
      <protection locked="0"/>
    </xf>
    <xf numFmtId="0" fontId="48" fillId="11" borderId="135" xfId="0" applyFont="1" applyFill="1" applyBorder="1" applyAlignment="1" applyProtection="1">
      <alignment horizontal="center" vertical="center" wrapText="1"/>
      <protection locked="0"/>
    </xf>
    <xf numFmtId="0" fontId="48" fillId="11" borderId="86" xfId="0" applyFont="1" applyFill="1" applyBorder="1" applyAlignment="1" applyProtection="1">
      <alignment horizontal="center" vertical="center" wrapText="1"/>
      <protection locked="0"/>
    </xf>
    <xf numFmtId="0" fontId="48" fillId="11" borderId="43" xfId="0" applyFont="1" applyFill="1" applyBorder="1" applyAlignment="1" applyProtection="1">
      <alignment horizontal="center" vertical="center" wrapText="1"/>
      <protection locked="0"/>
    </xf>
    <xf numFmtId="0" fontId="48" fillId="11" borderId="25" xfId="0" applyFont="1" applyFill="1" applyBorder="1" applyAlignment="1" applyProtection="1">
      <alignment horizontal="center" vertical="center" wrapText="1"/>
      <protection locked="0"/>
    </xf>
    <xf numFmtId="0" fontId="48" fillId="11" borderId="122" xfId="0" applyFont="1" applyFill="1" applyBorder="1" applyAlignment="1" applyProtection="1">
      <alignment horizontal="left" vertical="center"/>
      <protection locked="0"/>
    </xf>
    <xf numFmtId="0" fontId="48" fillId="11" borderId="123" xfId="0" applyFont="1" applyFill="1" applyBorder="1" applyAlignment="1" applyProtection="1">
      <alignment horizontal="left" vertical="center"/>
      <protection locked="0"/>
    </xf>
    <xf numFmtId="0" fontId="48" fillId="11" borderId="105" xfId="0" applyFont="1" applyFill="1" applyBorder="1" applyAlignment="1" applyProtection="1">
      <alignment horizontal="left" vertical="center"/>
      <protection locked="0"/>
    </xf>
    <xf numFmtId="0" fontId="48" fillId="11" borderId="129" xfId="0" applyFont="1" applyFill="1" applyBorder="1" applyAlignment="1" applyProtection="1">
      <alignment horizontal="left" vertical="center"/>
      <protection locked="0"/>
    </xf>
    <xf numFmtId="0" fontId="48" fillId="11" borderId="130" xfId="0" applyFont="1" applyFill="1" applyBorder="1" applyAlignment="1" applyProtection="1">
      <alignment horizontal="left" vertical="center"/>
      <protection locked="0"/>
    </xf>
    <xf numFmtId="0" fontId="48" fillId="11" borderId="131" xfId="0" applyFont="1" applyFill="1" applyBorder="1" applyAlignment="1" applyProtection="1">
      <alignment horizontal="left" vertical="center"/>
      <protection locked="0"/>
    </xf>
    <xf numFmtId="0" fontId="2" fillId="2" borderId="104" xfId="0" applyFont="1" applyFill="1" applyBorder="1" applyAlignment="1" applyProtection="1">
      <alignment horizontal="center" vertical="center"/>
      <protection locked="0"/>
    </xf>
    <xf numFmtId="0" fontId="2" fillId="2" borderId="105" xfId="0" applyFont="1" applyFill="1" applyBorder="1" applyAlignment="1" applyProtection="1">
      <alignment horizontal="center" vertical="center"/>
      <protection locked="0"/>
    </xf>
    <xf numFmtId="0" fontId="23" fillId="12" borderId="14" xfId="0" applyFont="1" applyFill="1" applyBorder="1" applyAlignment="1" applyProtection="1">
      <alignment horizontal="center" vertical="center"/>
      <protection locked="0"/>
    </xf>
    <xf numFmtId="0" fontId="23" fillId="12" borderId="15" xfId="0" applyFont="1" applyFill="1" applyBorder="1" applyAlignment="1" applyProtection="1">
      <alignment horizontal="center" vertical="center"/>
      <protection locked="0"/>
    </xf>
    <xf numFmtId="0" fontId="2" fillId="2" borderId="118" xfId="0" applyFont="1" applyFill="1" applyBorder="1" applyAlignment="1" applyProtection="1">
      <alignment horizontal="center" vertical="center"/>
      <protection locked="0"/>
    </xf>
    <xf numFmtId="0" fontId="2" fillId="2" borderId="119" xfId="0" applyFont="1" applyFill="1" applyBorder="1" applyAlignment="1" applyProtection="1">
      <alignment horizontal="center" vertical="center"/>
      <protection locked="0"/>
    </xf>
    <xf numFmtId="0" fontId="48" fillId="11" borderId="129" xfId="0" applyFont="1" applyFill="1" applyBorder="1" applyAlignment="1" applyProtection="1">
      <alignment horizontal="center" vertical="center"/>
      <protection locked="0"/>
    </xf>
    <xf numFmtId="0" fontId="48" fillId="11" borderId="130" xfId="0" applyFont="1" applyFill="1" applyBorder="1" applyAlignment="1" applyProtection="1">
      <alignment horizontal="center" vertical="center"/>
      <protection locked="0"/>
    </xf>
    <xf numFmtId="0" fontId="48" fillId="11" borderId="13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32" xfId="0" applyFont="1" applyFill="1" applyBorder="1" applyAlignment="1" applyProtection="1">
      <alignment horizontal="center" vertical="center"/>
      <protection locked="0"/>
    </xf>
    <xf numFmtId="0" fontId="14" fillId="11" borderId="24" xfId="0" applyFont="1" applyFill="1" applyBorder="1" applyAlignment="1" applyProtection="1">
      <alignment horizontal="left" vertical="center" wrapText="1"/>
      <protection locked="0"/>
    </xf>
    <xf numFmtId="0" fontId="14" fillId="11" borderId="68"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center" vertical="center"/>
      <protection locked="0"/>
    </xf>
    <xf numFmtId="0" fontId="2" fillId="5" borderId="0" xfId="0" quotePrefix="1" applyFont="1" applyFill="1" applyAlignment="1" applyProtection="1">
      <alignment horizontal="center" vertical="center"/>
      <protection locked="0"/>
    </xf>
    <xf numFmtId="0" fontId="14" fillId="11" borderId="86" xfId="0" applyFont="1" applyFill="1" applyBorder="1" applyAlignment="1" applyProtection="1">
      <alignment horizontal="left" vertical="center" wrapText="1"/>
      <protection locked="0"/>
    </xf>
    <xf numFmtId="0" fontId="14" fillId="11" borderId="43" xfId="0" applyFont="1" applyFill="1" applyBorder="1" applyAlignment="1" applyProtection="1">
      <alignment horizontal="left" vertical="center" wrapText="1"/>
      <protection locked="0"/>
    </xf>
    <xf numFmtId="0" fontId="14" fillId="11" borderId="25" xfId="0" applyFont="1" applyFill="1" applyBorder="1" applyAlignment="1" applyProtection="1">
      <alignment horizontal="left" vertical="center" wrapText="1"/>
      <protection locked="0"/>
    </xf>
    <xf numFmtId="0" fontId="48" fillId="11" borderId="86" xfId="0" applyFont="1" applyFill="1" applyBorder="1" applyAlignment="1" applyProtection="1">
      <alignment horizontal="center" vertical="center"/>
      <protection locked="0"/>
    </xf>
    <xf numFmtId="0" fontId="48" fillId="11" borderId="43" xfId="0" applyFont="1" applyFill="1" applyBorder="1" applyAlignment="1" applyProtection="1">
      <alignment horizontal="center" vertical="center"/>
      <protection locked="0"/>
    </xf>
    <xf numFmtId="0" fontId="48" fillId="11" borderId="25" xfId="0" applyFont="1" applyFill="1" applyBorder="1" applyAlignment="1" applyProtection="1">
      <alignment horizontal="center" vertical="center"/>
      <protection locked="0"/>
    </xf>
    <xf numFmtId="0" fontId="15" fillId="2" borderId="158"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15" fillId="2" borderId="108" xfId="0" applyFont="1" applyFill="1" applyBorder="1" applyAlignment="1" applyProtection="1">
      <alignment horizontal="center" vertical="center" wrapText="1"/>
      <protection locked="0"/>
    </xf>
    <xf numFmtId="0" fontId="14" fillId="11" borderId="1" xfId="0"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2" fillId="5" borderId="140" xfId="0" applyFont="1" applyFill="1" applyBorder="1" applyAlignment="1" applyProtection="1">
      <alignment horizontal="left" vertical="center" wrapText="1"/>
      <protection locked="0"/>
    </xf>
    <xf numFmtId="0" fontId="12" fillId="5" borderId="70" xfId="0" applyFont="1" applyFill="1" applyBorder="1" applyAlignment="1" applyProtection="1">
      <alignment horizontal="left" vertical="center" wrapText="1"/>
      <protection locked="0"/>
    </xf>
    <xf numFmtId="0" fontId="12" fillId="5" borderId="141" xfId="0" applyFont="1" applyFill="1" applyBorder="1" applyAlignment="1" applyProtection="1">
      <alignment horizontal="left" vertical="center" wrapText="1"/>
      <protection locked="0"/>
    </xf>
    <xf numFmtId="0" fontId="12" fillId="5" borderId="116" xfId="0" applyFont="1" applyFill="1" applyBorder="1" applyAlignment="1" applyProtection="1">
      <alignment horizontal="left" vertical="center" wrapText="1"/>
      <protection locked="0"/>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4" fillId="11" borderId="70" xfId="0" applyFont="1" applyFill="1" applyBorder="1" applyAlignment="1" applyProtection="1">
      <alignment horizontal="left" vertical="center"/>
      <protection locked="0"/>
    </xf>
    <xf numFmtId="0" fontId="2" fillId="11" borderId="0" xfId="0" applyFont="1" applyFill="1" applyBorder="1" applyAlignment="1" applyProtection="1">
      <alignment horizontal="left" vertical="center" wrapText="1"/>
      <protection locked="0"/>
    </xf>
    <xf numFmtId="0" fontId="15" fillId="2" borderId="157" xfId="0" applyFont="1" applyFill="1" applyBorder="1" applyAlignment="1" applyProtection="1">
      <alignment horizontal="center" vertical="top" wrapText="1"/>
      <protection locked="0"/>
    </xf>
    <xf numFmtId="0" fontId="15" fillId="2" borderId="7" xfId="0" applyFont="1" applyFill="1" applyBorder="1" applyAlignment="1" applyProtection="1">
      <alignment horizontal="center" vertical="top" wrapText="1"/>
      <protection locked="0"/>
    </xf>
    <xf numFmtId="0" fontId="15" fillId="2" borderId="21" xfId="0" applyFont="1" applyFill="1" applyBorder="1" applyAlignment="1" applyProtection="1">
      <alignment horizontal="center" vertical="top" wrapText="1"/>
      <protection locked="0"/>
    </xf>
    <xf numFmtId="0" fontId="3" fillId="11" borderId="19" xfId="0" applyFont="1" applyFill="1" applyBorder="1" applyAlignment="1" applyProtection="1">
      <alignment horizontal="center" vertical="center" wrapText="1"/>
      <protection locked="0"/>
    </xf>
    <xf numFmtId="0" fontId="3" fillId="11" borderId="0" xfId="0" applyFont="1" applyFill="1" applyAlignment="1" applyProtection="1">
      <alignment horizontal="center" vertical="center" wrapText="1"/>
      <protection locked="0"/>
    </xf>
    <xf numFmtId="0" fontId="15" fillId="2" borderId="161" xfId="0" applyFont="1" applyFill="1" applyBorder="1" applyAlignment="1" applyProtection="1">
      <alignment horizontal="left" vertical="center"/>
      <protection locked="0"/>
    </xf>
    <xf numFmtId="0" fontId="15" fillId="2" borderId="120" xfId="0" applyFont="1" applyFill="1" applyBorder="1" applyAlignment="1" applyProtection="1">
      <alignment horizontal="left" vertical="center"/>
      <protection locked="0"/>
    </xf>
    <xf numFmtId="0" fontId="15" fillId="2" borderId="136" xfId="0" applyFont="1" applyFill="1" applyBorder="1" applyAlignment="1" applyProtection="1">
      <alignment horizontal="left" vertical="center"/>
      <protection locked="0"/>
    </xf>
    <xf numFmtId="0" fontId="15" fillId="2" borderId="159"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160" xfId="0" applyFont="1" applyFill="1" applyBorder="1" applyAlignment="1" applyProtection="1">
      <alignment horizontal="center" vertical="center" wrapText="1"/>
      <protection locked="0"/>
    </xf>
    <xf numFmtId="0" fontId="27" fillId="4" borderId="112" xfId="0" applyFont="1" applyFill="1" applyBorder="1" applyAlignment="1" applyProtection="1">
      <alignment horizontal="center" vertical="center" wrapText="1"/>
      <protection locked="0"/>
    </xf>
    <xf numFmtId="0" fontId="27" fillId="4" borderId="100" xfId="0" applyFont="1" applyFill="1" applyBorder="1" applyAlignment="1" applyProtection="1">
      <alignment horizontal="center" vertical="center" wrapText="1"/>
      <protection locked="0"/>
    </xf>
    <xf numFmtId="0" fontId="27" fillId="4" borderId="114" xfId="0" applyFont="1" applyFill="1" applyBorder="1" applyAlignment="1" applyProtection="1">
      <alignment horizontal="center" vertical="center" wrapText="1"/>
      <protection locked="0"/>
    </xf>
    <xf numFmtId="0" fontId="12" fillId="11" borderId="1" xfId="0" applyFont="1" applyFill="1" applyBorder="1" applyAlignment="1" applyProtection="1">
      <alignment horizontal="left" vertical="center"/>
      <protection locked="0"/>
    </xf>
    <xf numFmtId="0" fontId="12" fillId="11" borderId="0" xfId="0" applyFont="1" applyFill="1" applyAlignment="1" applyProtection="1">
      <alignment horizontal="left" vertical="center"/>
      <protection locked="0"/>
    </xf>
    <xf numFmtId="0" fontId="14" fillId="11" borderId="108" xfId="0" applyFont="1" applyFill="1" applyBorder="1" applyAlignment="1" applyProtection="1">
      <alignment vertical="center"/>
      <protection locked="0"/>
    </xf>
    <xf numFmtId="0" fontId="15" fillId="2" borderId="86" xfId="0" applyFont="1" applyFill="1" applyBorder="1" applyAlignment="1" applyProtection="1">
      <alignment horizontal="center" vertical="center"/>
      <protection locked="0"/>
    </xf>
    <xf numFmtId="0" fontId="15" fillId="2" borderId="25" xfId="0" applyFont="1" applyFill="1" applyBorder="1" applyAlignment="1" applyProtection="1">
      <alignment horizontal="center" vertical="center"/>
      <protection locked="0"/>
    </xf>
    <xf numFmtId="0" fontId="15" fillId="2" borderId="153" xfId="0" applyFont="1" applyFill="1" applyBorder="1" applyAlignment="1" applyProtection="1">
      <alignment horizontal="center" vertical="center"/>
      <protection locked="0"/>
    </xf>
    <xf numFmtId="0" fontId="15" fillId="2" borderId="154" xfId="0" applyFont="1" applyFill="1" applyBorder="1" applyAlignment="1" applyProtection="1">
      <alignment horizontal="center" vertical="center"/>
      <protection locked="0"/>
    </xf>
    <xf numFmtId="0" fontId="27" fillId="4" borderId="113" xfId="0" applyFont="1" applyFill="1" applyBorder="1" applyAlignment="1" applyProtection="1">
      <alignment horizontal="center" vertical="center" wrapText="1"/>
      <protection locked="0"/>
    </xf>
    <xf numFmtId="0" fontId="29" fillId="11" borderId="109" xfId="0" applyFont="1" applyFill="1" applyBorder="1" applyAlignment="1" applyProtection="1">
      <alignment horizontal="center" vertical="center"/>
      <protection locked="0"/>
    </xf>
    <xf numFmtId="0" fontId="29" fillId="11" borderId="110" xfId="0" applyFont="1" applyFill="1" applyBorder="1" applyAlignment="1" applyProtection="1">
      <alignment horizontal="center" vertical="center"/>
      <protection locked="0"/>
    </xf>
    <xf numFmtId="0" fontId="29" fillId="11" borderId="134" xfId="0" applyFont="1" applyFill="1" applyBorder="1" applyAlignment="1" applyProtection="1">
      <alignment horizontal="center" vertical="center"/>
      <protection locked="0"/>
    </xf>
    <xf numFmtId="0" fontId="48" fillId="11" borderId="31" xfId="0" applyFont="1" applyFill="1" applyBorder="1" applyAlignment="1" applyProtection="1">
      <alignment horizontal="left" vertical="center" wrapText="1"/>
      <protection locked="0"/>
    </xf>
    <xf numFmtId="0" fontId="48" fillId="11" borderId="43" xfId="0" applyFont="1" applyFill="1" applyBorder="1" applyAlignment="1" applyProtection="1">
      <alignment horizontal="left" vertical="center" wrapText="1"/>
      <protection locked="0"/>
    </xf>
    <xf numFmtId="0" fontId="48" fillId="11" borderId="25" xfId="0" applyFont="1" applyFill="1" applyBorder="1" applyAlignment="1" applyProtection="1">
      <alignment horizontal="left" vertical="center" wrapText="1"/>
      <protection locked="0"/>
    </xf>
    <xf numFmtId="0" fontId="2" fillId="2" borderId="137" xfId="0" applyFont="1" applyFill="1" applyBorder="1" applyAlignment="1" applyProtection="1">
      <alignment horizontal="center" vertical="center"/>
      <protection locked="0"/>
    </xf>
    <xf numFmtId="0" fontId="2" fillId="2" borderId="138" xfId="0" applyFont="1" applyFill="1" applyBorder="1" applyAlignment="1" applyProtection="1">
      <alignment horizontal="center" vertical="center"/>
      <protection locked="0"/>
    </xf>
    <xf numFmtId="0" fontId="26" fillId="11" borderId="30" xfId="0" applyFont="1" applyFill="1" applyBorder="1" applyAlignment="1" applyProtection="1">
      <alignment horizontal="center" vertical="center"/>
      <protection locked="0"/>
    </xf>
    <xf numFmtId="0" fontId="26" fillId="11" borderId="31" xfId="0" applyFont="1" applyFill="1" applyBorder="1" applyAlignment="1" applyProtection="1">
      <alignment horizontal="center" vertical="center"/>
      <protection locked="0"/>
    </xf>
    <xf numFmtId="0" fontId="26" fillId="11" borderId="32" xfId="0" applyFont="1" applyFill="1" applyBorder="1" applyAlignment="1" applyProtection="1">
      <alignment horizontal="center" vertical="center"/>
      <protection locked="0"/>
    </xf>
    <xf numFmtId="0" fontId="26" fillId="11" borderId="33" xfId="0" applyFont="1" applyFill="1" applyBorder="1" applyAlignment="1" applyProtection="1">
      <alignment horizontal="center" vertical="center"/>
      <protection locked="0"/>
    </xf>
    <xf numFmtId="0" fontId="26" fillId="11" borderId="34" xfId="0" applyFont="1" applyFill="1" applyBorder="1" applyAlignment="1" applyProtection="1">
      <alignment horizontal="center" vertical="center"/>
      <protection locked="0"/>
    </xf>
    <xf numFmtId="0" fontId="26" fillId="11" borderId="35" xfId="0" applyFont="1" applyFill="1" applyBorder="1" applyAlignment="1" applyProtection="1">
      <alignment horizontal="center" vertical="center"/>
      <protection locked="0"/>
    </xf>
    <xf numFmtId="0" fontId="48" fillId="11" borderId="86" xfId="0" applyFont="1" applyFill="1" applyBorder="1" applyAlignment="1" applyProtection="1">
      <alignment horizontal="left" vertical="center" wrapText="1"/>
      <protection locked="0"/>
    </xf>
    <xf numFmtId="0" fontId="48" fillId="11" borderId="86" xfId="0" applyFont="1" applyFill="1" applyBorder="1" applyAlignment="1" applyProtection="1">
      <alignment horizontal="left" vertical="center"/>
      <protection locked="0"/>
    </xf>
    <xf numFmtId="0" fontId="48" fillId="11" borderId="43" xfId="0" applyFont="1" applyFill="1" applyBorder="1" applyAlignment="1" applyProtection="1">
      <alignment horizontal="left" vertical="center"/>
      <protection locked="0"/>
    </xf>
    <xf numFmtId="0" fontId="48" fillId="11" borderId="25" xfId="0" applyFont="1" applyFill="1" applyBorder="1" applyAlignment="1" applyProtection="1">
      <alignment horizontal="left" vertical="center"/>
      <protection locked="0"/>
    </xf>
    <xf numFmtId="0" fontId="29" fillId="11" borderId="33" xfId="0" applyFont="1" applyFill="1" applyBorder="1" applyAlignment="1" applyProtection="1">
      <alignment horizontal="center" vertical="center"/>
      <protection locked="0"/>
    </xf>
    <xf numFmtId="0" fontId="29" fillId="11" borderId="34" xfId="0" applyFont="1" applyFill="1" applyBorder="1" applyAlignment="1" applyProtection="1">
      <alignment horizontal="center" vertical="center"/>
      <protection locked="0"/>
    </xf>
    <xf numFmtId="0" fontId="29" fillId="11" borderId="35" xfId="0" applyFont="1" applyFill="1" applyBorder="1" applyAlignment="1" applyProtection="1">
      <alignment horizontal="center" vertical="center"/>
      <protection locked="0"/>
    </xf>
    <xf numFmtId="0" fontId="26" fillId="2" borderId="68" xfId="0" applyFont="1" applyFill="1" applyBorder="1" applyAlignment="1" applyProtection="1">
      <alignment horizontal="center" vertical="center" wrapText="1"/>
      <protection locked="0"/>
    </xf>
    <xf numFmtId="0" fontId="26" fillId="2" borderId="69" xfId="0" applyFont="1" applyFill="1" applyBorder="1" applyAlignment="1" applyProtection="1">
      <alignment horizontal="center" vertical="center" wrapText="1"/>
      <protection locked="0"/>
    </xf>
  </cellXfs>
  <cellStyles count="7">
    <cellStyle name="Comma 2" xfId="1" xr:uid="{00000000-0005-0000-0000-000000000000}"/>
    <cellStyle name="Comma 3" xfId="6" xr:uid="{00000000-0005-0000-0000-000001000000}"/>
    <cellStyle name="Hyperlink" xfId="2" builtinId="8"/>
    <cellStyle name="Normal" xfId="0" builtinId="0"/>
    <cellStyle name="Normal 2" xfId="3" xr:uid="{00000000-0005-0000-0000-000004000000}"/>
    <cellStyle name="Normal 3" xfId="5" xr:uid="{00000000-0005-0000-0000-000005000000}"/>
    <cellStyle name="Normal 4" xfId="4" xr:uid="{00000000-0005-0000-0000-000006000000}"/>
  </cellStyles>
  <dxfs count="126">
    <dxf>
      <font>
        <color theme="1"/>
      </font>
      <fill>
        <patternFill>
          <bgColor theme="0"/>
        </patternFill>
      </fill>
    </dxf>
    <dxf>
      <font>
        <color theme="1"/>
      </font>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1"/>
      </font>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1"/>
      </font>
      <fill>
        <patternFill>
          <bgColor theme="0"/>
        </patternFill>
      </fill>
    </dxf>
    <dxf>
      <font>
        <color theme="1"/>
      </font>
      <fill>
        <patternFill>
          <bgColor theme="0"/>
        </patternFill>
      </fill>
    </dxf>
    <dxf>
      <font>
        <color rgb="FFE4E4E4"/>
      </font>
    </dxf>
    <dxf>
      <font>
        <color theme="1"/>
      </font>
      <fill>
        <patternFill>
          <bgColor theme="0"/>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font>
      <fill>
        <patternFill>
          <bgColor theme="0"/>
        </patternFill>
      </fill>
    </dxf>
    <dxf>
      <font>
        <color theme="1"/>
      </font>
      <fill>
        <patternFill>
          <bgColor theme="0"/>
        </patternFill>
      </fill>
    </dxf>
    <dxf>
      <font>
        <color theme="1"/>
      </font>
      <fill>
        <patternFill>
          <bgColor theme="0"/>
        </patternFill>
      </fill>
    </dxf>
    <dxf>
      <font>
        <color rgb="FFE4E4E4"/>
      </font>
    </dxf>
    <dxf>
      <font>
        <color rgb="FFE4E4E4"/>
      </font>
      <fill>
        <patternFill>
          <bgColor rgb="FFE4E4E4"/>
        </patternFill>
      </fill>
    </dxf>
    <dxf>
      <font>
        <color theme="1"/>
      </font>
      <fill>
        <patternFill>
          <bgColor theme="0"/>
        </patternFill>
      </fill>
    </dxf>
    <dxf>
      <font>
        <color theme="0"/>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1"/>
      </font>
      <fill>
        <patternFill>
          <bgColor theme="0"/>
        </patternFill>
      </fill>
    </dxf>
    <dxf>
      <font>
        <color theme="0" tint="-0.14996795556505021"/>
      </font>
      <fill>
        <patternFill>
          <bgColor theme="0" tint="-0.14996795556505021"/>
        </patternFill>
      </fill>
    </dxf>
    <dxf>
      <font>
        <color theme="1"/>
      </font>
      <fill>
        <patternFill>
          <bgColor theme="0"/>
        </patternFill>
      </fill>
    </dxf>
    <dxf>
      <font>
        <color theme="0" tint="-0.14996795556505021"/>
      </font>
      <fill>
        <patternFill>
          <bgColor theme="0" tint="-0.14996795556505021"/>
        </patternFill>
      </fill>
    </dxf>
    <dxf>
      <font>
        <color auto="1"/>
      </font>
      <fill>
        <patternFill>
          <bgColor theme="0"/>
        </patternFill>
      </fill>
    </dxf>
    <dxf>
      <font>
        <color theme="0" tint="-0.14996795556505021"/>
      </font>
      <fill>
        <patternFill>
          <bgColor theme="0" tint="-0.14996795556505021"/>
        </patternFill>
      </fill>
    </dxf>
    <dxf>
      <font>
        <color auto="1"/>
      </font>
      <fill>
        <patternFill>
          <bgColor theme="0"/>
        </patternFill>
      </fill>
    </dxf>
    <dxf>
      <font>
        <color theme="0" tint="-0.14996795556505021"/>
      </font>
      <fill>
        <patternFill>
          <fgColor theme="0" tint="-0.1498764000366222"/>
          <bgColor theme="0" tint="-0.14996795556505021"/>
        </patternFill>
      </fill>
    </dxf>
    <dxf>
      <font>
        <color auto="1"/>
      </font>
      <fill>
        <patternFill>
          <bgColor theme="0"/>
        </patternFill>
      </fill>
    </dxf>
    <dxf>
      <font>
        <color theme="0" tint="-0.14996795556505021"/>
      </font>
      <fill>
        <patternFill>
          <bgColor theme="0" tint="-0.14996795556505021"/>
        </patternFill>
      </fill>
    </dxf>
    <dxf>
      <font>
        <color auto="1"/>
      </font>
      <fill>
        <patternFill>
          <bgColor theme="0"/>
        </patternFill>
      </fill>
    </dxf>
    <dxf>
      <font>
        <color theme="1"/>
      </font>
      <fill>
        <patternFill>
          <bgColor theme="0"/>
        </patternFill>
      </fill>
    </dxf>
    <dxf>
      <font>
        <color theme="0"/>
      </font>
      <fill>
        <patternFill>
          <bgColor theme="0"/>
        </patternFill>
      </fill>
    </dxf>
    <dxf>
      <font>
        <color theme="0"/>
      </font>
      <fill>
        <patternFill>
          <bgColor theme="0"/>
        </patternFill>
      </fill>
    </dxf>
    <dxf>
      <font>
        <color theme="1"/>
      </font>
      <fill>
        <patternFill>
          <bgColor theme="0"/>
        </patternFill>
      </fill>
    </dxf>
    <dxf>
      <font>
        <color theme="0"/>
      </font>
      <fill>
        <patternFill>
          <bgColor theme="0"/>
        </patternFill>
      </fill>
    </dxf>
    <dxf>
      <font>
        <color theme="0"/>
      </font>
      <fill>
        <patternFill>
          <bgColor theme="0"/>
        </patternFill>
      </fill>
    </dxf>
    <dxf>
      <font>
        <color theme="1"/>
      </font>
      <fill>
        <patternFill>
          <bgColor theme="0"/>
        </patternFill>
      </fill>
    </dxf>
    <dxf>
      <font>
        <color theme="1"/>
      </font>
      <fill>
        <patternFill>
          <bgColor theme="0"/>
        </patternFill>
      </fill>
    </dxf>
    <dxf>
      <font>
        <color theme="0"/>
      </font>
      <fill>
        <patternFill>
          <bgColor theme="0"/>
        </patternFill>
      </fill>
    </dxf>
    <dxf>
      <font>
        <color theme="1"/>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bgColor theme="0"/>
        </patternFill>
      </fill>
    </dxf>
    <dxf>
      <font>
        <color rgb="FFE4E4E4"/>
      </font>
      <fill>
        <patternFill>
          <bgColor rgb="FFE4E4E4"/>
        </patternFill>
      </fill>
    </dxf>
    <dxf>
      <font>
        <color theme="1"/>
      </font>
      <fill>
        <patternFill>
          <bgColor theme="0"/>
        </patternFill>
      </fill>
    </dxf>
    <dxf>
      <font>
        <color rgb="FFE4E4E4"/>
      </font>
      <fill>
        <patternFill>
          <bgColor rgb="FFE4E4E4"/>
        </patternFill>
      </fill>
    </dxf>
    <dxf>
      <font>
        <color theme="1"/>
      </font>
      <fill>
        <patternFill>
          <bgColor theme="0"/>
        </patternFill>
      </fill>
    </dxf>
    <dxf>
      <font>
        <color rgb="FFE4E4E4"/>
      </font>
      <fill>
        <patternFill>
          <bgColor rgb="FFE4E4E4"/>
        </patternFill>
      </fill>
    </dxf>
    <dxf>
      <font>
        <color auto="1"/>
      </font>
      <fill>
        <patternFill>
          <bgColor theme="0"/>
        </patternFill>
      </fill>
    </dxf>
    <dxf>
      <font>
        <color rgb="FFE4E4E4"/>
      </font>
      <fill>
        <patternFill>
          <bgColor rgb="FFE4E4E4"/>
        </patternFill>
      </fill>
    </dxf>
    <dxf>
      <font>
        <color theme="1"/>
      </font>
      <fill>
        <patternFill>
          <bgColor theme="0"/>
        </patternFill>
      </fill>
    </dxf>
    <dxf>
      <font>
        <color rgb="FFE4E4E4"/>
      </font>
      <fill>
        <patternFill>
          <bgColor rgb="FFE4E4E4"/>
        </patternFill>
      </fill>
    </dxf>
    <dxf>
      <font>
        <color theme="1"/>
      </font>
      <fill>
        <patternFill>
          <bgColor theme="0"/>
        </patternFill>
      </fill>
    </dxf>
    <dxf>
      <font>
        <color rgb="FFE4E4E4"/>
      </font>
      <fill>
        <patternFill>
          <bgColor rgb="FFE4E4E4"/>
        </patternFill>
      </fill>
    </dxf>
  </dxfs>
  <tableStyles count="0" defaultTableStyle="TableStyleMedium2" defaultPivotStyle="PivotStyleLight16"/>
  <colors>
    <mruColors>
      <color rgb="FFE4E4E4"/>
      <color rgb="FFFFFFFF"/>
      <color rgb="FFE0E0E0"/>
      <color rgb="FFDAEEF3"/>
      <color rgb="FFF4F3EC"/>
      <color rgb="FFFFFF99"/>
      <color rgb="FF8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36635</xdr:colOff>
      <xdr:row>100</xdr:row>
      <xdr:rowOff>29309</xdr:rowOff>
    </xdr:from>
    <xdr:to>
      <xdr:col>6</xdr:col>
      <xdr:colOff>131885</xdr:colOff>
      <xdr:row>100</xdr:row>
      <xdr:rowOff>652097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644770" y="10550771"/>
          <a:ext cx="2256692" cy="6227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 Wall addition or upgrade</a:t>
          </a:r>
        </a:p>
        <a:p>
          <a:pPr algn="ctr"/>
          <a:r>
            <a:rPr lang="en-US" sz="1100"/>
            <a:t>&lt;5% total home wall area = </a:t>
          </a:r>
        </a:p>
        <a:p>
          <a:pPr algn="ctr"/>
          <a:r>
            <a:rPr lang="en-US" sz="1100"/>
            <a:t>exempt from full R values</a:t>
          </a:r>
        </a:p>
      </xdr:txBody>
    </xdr:sp>
    <xdr:clientData/>
  </xdr:twoCellAnchor>
  <xdr:twoCellAnchor>
    <xdr:from>
      <xdr:col>6</xdr:col>
      <xdr:colOff>315058</xdr:colOff>
      <xdr:row>100</xdr:row>
      <xdr:rowOff>14653</xdr:rowOff>
    </xdr:from>
    <xdr:to>
      <xdr:col>10</xdr:col>
      <xdr:colOff>139212</xdr:colOff>
      <xdr:row>100</xdr:row>
      <xdr:rowOff>652096</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3084635" y="10536115"/>
          <a:ext cx="2256692" cy="637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B) Ceiling</a:t>
          </a:r>
          <a:r>
            <a:rPr lang="en-US" sz="1100" b="1" baseline="0"/>
            <a:t> </a:t>
          </a:r>
          <a:r>
            <a:rPr lang="en-US" sz="1100" b="1"/>
            <a:t>addition or upgrade</a:t>
          </a:r>
        </a:p>
        <a:p>
          <a:pPr algn="ctr"/>
          <a:r>
            <a:rPr lang="en-US" sz="1100"/>
            <a:t>&lt;5% total home ceiling (roof) area = </a:t>
          </a:r>
        </a:p>
        <a:p>
          <a:pPr algn="ctr"/>
          <a:r>
            <a:rPr lang="en-US" sz="1100"/>
            <a:t>exempt from full R values</a:t>
          </a:r>
        </a:p>
      </xdr:txBody>
    </xdr:sp>
    <xdr:clientData/>
  </xdr:twoCellAnchor>
  <xdr:twoCellAnchor>
    <xdr:from>
      <xdr:col>10</xdr:col>
      <xdr:colOff>278424</xdr:colOff>
      <xdr:row>100</xdr:row>
      <xdr:rowOff>0</xdr:rowOff>
    </xdr:from>
    <xdr:to>
      <xdr:col>14</xdr:col>
      <xdr:colOff>102577</xdr:colOff>
      <xdr:row>100</xdr:row>
      <xdr:rowOff>652096</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5480539" y="10521462"/>
          <a:ext cx="2256692" cy="652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 Localized</a:t>
          </a:r>
          <a:r>
            <a:rPr lang="en-US" sz="1100" b="1" baseline="0"/>
            <a:t> repair</a:t>
          </a:r>
          <a:endParaRPr lang="en-US" sz="1100" b="1"/>
        </a:p>
        <a:p>
          <a:pPr algn="ctr"/>
          <a:r>
            <a:rPr lang="en-US" sz="1100"/>
            <a:t>&lt;60% of a single wall / ceiling face</a:t>
          </a:r>
        </a:p>
        <a:p>
          <a:pPr algn="ctr"/>
          <a:r>
            <a:rPr lang="en-US" sz="1100"/>
            <a:t>exempt from full R values</a:t>
          </a:r>
        </a:p>
      </xdr:txBody>
    </xdr:sp>
    <xdr:clientData/>
  </xdr:twoCellAnchor>
  <xdr:twoCellAnchor editAs="oneCell">
    <xdr:from>
      <xdr:col>1</xdr:col>
      <xdr:colOff>36635</xdr:colOff>
      <xdr:row>100</xdr:row>
      <xdr:rowOff>681404</xdr:rowOff>
    </xdr:from>
    <xdr:to>
      <xdr:col>14</xdr:col>
      <xdr:colOff>98768</xdr:colOff>
      <xdr:row>100</xdr:row>
      <xdr:rowOff>2682713</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1"/>
        <a:srcRect t="26024"/>
        <a:stretch/>
      </xdr:blipFill>
      <xdr:spPr>
        <a:xfrm>
          <a:off x="644770" y="11041673"/>
          <a:ext cx="7092462" cy="2003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58614</xdr:colOff>
      <xdr:row>1</xdr:row>
      <xdr:rowOff>7328</xdr:rowOff>
    </xdr:from>
    <xdr:to>
      <xdr:col>5</xdr:col>
      <xdr:colOff>101188</xdr:colOff>
      <xdr:row>4</xdr:row>
      <xdr:rowOff>149840</xdr:rowOff>
    </xdr:to>
    <xdr:pic>
      <xdr:nvPicPr>
        <xdr:cNvPr id="3" name="Picture 2" descr="Mexi+Can Forum 2018 — Red Global MX BC">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8922" y="175847"/>
          <a:ext cx="945173" cy="494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58615</xdr:colOff>
      <xdr:row>1</xdr:row>
      <xdr:rowOff>7329</xdr:rowOff>
    </xdr:from>
    <xdr:to>
      <xdr:col>5</xdr:col>
      <xdr:colOff>159729</xdr:colOff>
      <xdr:row>4</xdr:row>
      <xdr:rowOff>94365</xdr:rowOff>
    </xdr:to>
    <xdr:pic>
      <xdr:nvPicPr>
        <xdr:cNvPr id="2" name="Picture 1" descr="Mexi+Can Forum 2018 — Red Global MX BC">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077" y="175848"/>
          <a:ext cx="864578" cy="45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ree.bcpublications.ca/civix/document/id/public/vbbl2019/564929486" TargetMode="External"/><Relationship Id="rId1" Type="http://schemas.openxmlformats.org/officeDocument/2006/relationships/hyperlink" Target="https://vancouver.ca/files/cov/building-by-law-update-guide.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free.bcpublications.ca/civix/document/id/public/vbbl2019/207876663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vancouver.ca/home-energy-renovation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vancouver.ca/home-energy-renovation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J21"/>
  <sheetViews>
    <sheetView showGridLines="0" topLeftCell="A18" zoomScale="130" zoomScaleNormal="130" workbookViewId="0">
      <selection activeCell="E21" sqref="E21"/>
    </sheetView>
  </sheetViews>
  <sheetFormatPr defaultColWidth="3.21875" defaultRowHeight="13.2" x14ac:dyDescent="0.25"/>
  <cols>
    <col min="1" max="1" width="3.21875" style="7"/>
    <col min="2" max="2" width="23.21875" style="7" customWidth="1"/>
    <col min="3" max="3" width="25.77734375" style="7" customWidth="1"/>
    <col min="4" max="4" width="49" style="7" customWidth="1"/>
    <col min="5" max="5" width="23.44140625" style="7" customWidth="1"/>
    <col min="6" max="9" width="3.21875" style="7"/>
    <col min="10" max="10" width="23.5546875" style="7" customWidth="1"/>
    <col min="11" max="16384" width="3.21875" style="7"/>
  </cols>
  <sheetData>
    <row r="1" spans="1:10" x14ac:dyDescent="0.25">
      <c r="A1" s="8"/>
      <c r="B1" s="9"/>
      <c r="C1" s="9"/>
      <c r="D1" s="9"/>
      <c r="E1" s="9"/>
    </row>
    <row r="2" spans="1:10" ht="16.95" customHeight="1" x14ac:dyDescent="0.25">
      <c r="A2" s="10"/>
      <c r="B2" s="238" t="s">
        <v>0</v>
      </c>
      <c r="C2" s="238"/>
      <c r="D2" s="238"/>
      <c r="E2" s="238"/>
    </row>
    <row r="3" spans="1:10" ht="16.95" customHeight="1" x14ac:dyDescent="0.25">
      <c r="A3" s="10"/>
      <c r="B3" s="239" t="s">
        <v>1</v>
      </c>
      <c r="C3" s="239"/>
      <c r="D3" s="239"/>
      <c r="E3" s="239"/>
    </row>
    <row r="4" spans="1:10" ht="13.2" customHeight="1" x14ac:dyDescent="0.25">
      <c r="A4" s="11"/>
    </row>
    <row r="5" spans="1:10" ht="18" customHeight="1" x14ac:dyDescent="0.25">
      <c r="A5" s="12"/>
      <c r="B5" s="240" t="s">
        <v>2</v>
      </c>
      <c r="C5" s="240"/>
      <c r="D5" s="240"/>
      <c r="E5" s="240"/>
      <c r="J5" s="13"/>
    </row>
    <row r="6" spans="1:10" ht="13.2" customHeight="1" thickBot="1" x14ac:dyDescent="0.3">
      <c r="A6" s="12"/>
      <c r="B6" s="13"/>
      <c r="C6" s="13"/>
      <c r="D6" s="14"/>
      <c r="E6" s="13"/>
      <c r="J6" s="13"/>
    </row>
    <row r="7" spans="1:10" ht="33.75" customHeight="1" thickTop="1" x14ac:dyDescent="0.25">
      <c r="A7" s="12"/>
      <c r="B7" s="15" t="s">
        <v>3</v>
      </c>
      <c r="C7" s="16" t="s">
        <v>4</v>
      </c>
      <c r="D7" s="16" t="s">
        <v>5</v>
      </c>
      <c r="E7" s="17" t="s">
        <v>6</v>
      </c>
      <c r="J7" s="13"/>
    </row>
    <row r="8" spans="1:10" ht="16.95" customHeight="1" x14ac:dyDescent="0.25">
      <c r="A8" s="13"/>
      <c r="B8" s="241" t="s">
        <v>7</v>
      </c>
      <c r="C8" s="242"/>
      <c r="D8" s="242"/>
      <c r="E8" s="243"/>
      <c r="J8" s="13"/>
    </row>
    <row r="9" spans="1:10" ht="22.5" customHeight="1" x14ac:dyDescent="0.25">
      <c r="B9" s="18" t="s">
        <v>8</v>
      </c>
      <c r="C9" s="18" t="s">
        <v>9</v>
      </c>
      <c r="D9" s="21" t="s">
        <v>10</v>
      </c>
      <c r="E9" s="18" t="s">
        <v>11</v>
      </c>
    </row>
    <row r="10" spans="1:10" ht="26.4" x14ac:dyDescent="0.25">
      <c r="B10" s="18" t="s">
        <v>12</v>
      </c>
      <c r="C10" s="19" t="s">
        <v>13</v>
      </c>
      <c r="D10" s="70" t="s">
        <v>14</v>
      </c>
      <c r="E10" s="20" t="s">
        <v>15</v>
      </c>
    </row>
    <row r="11" spans="1:10" ht="26.4" x14ac:dyDescent="0.25">
      <c r="B11" s="18" t="s">
        <v>16</v>
      </c>
      <c r="C11" s="19" t="s">
        <v>17</v>
      </c>
      <c r="D11" s="21" t="s">
        <v>18</v>
      </c>
      <c r="E11" s="20" t="s">
        <v>15</v>
      </c>
    </row>
    <row r="12" spans="1:10" ht="66" x14ac:dyDescent="0.25">
      <c r="B12" s="18" t="s">
        <v>19</v>
      </c>
      <c r="C12" s="19" t="s">
        <v>20</v>
      </c>
      <c r="D12" s="21" t="s">
        <v>21</v>
      </c>
      <c r="E12" s="20" t="s">
        <v>22</v>
      </c>
    </row>
    <row r="13" spans="1:10" ht="26.4" x14ac:dyDescent="0.25">
      <c r="B13" s="18" t="s">
        <v>23</v>
      </c>
      <c r="C13" s="19" t="s">
        <v>20</v>
      </c>
      <c r="D13" s="21" t="s">
        <v>24</v>
      </c>
      <c r="E13" s="20" t="s">
        <v>22</v>
      </c>
      <c r="H13" s="7" t="s">
        <v>25</v>
      </c>
    </row>
    <row r="14" spans="1:10" ht="26.4" x14ac:dyDescent="0.25">
      <c r="B14" s="18" t="s">
        <v>26</v>
      </c>
      <c r="C14" s="19" t="s">
        <v>27</v>
      </c>
      <c r="D14" s="21" t="s">
        <v>18</v>
      </c>
      <c r="E14" s="20" t="s">
        <v>22</v>
      </c>
    </row>
    <row r="15" spans="1:10" ht="39" customHeight="1" x14ac:dyDescent="0.25">
      <c r="B15" s="18">
        <v>2.1</v>
      </c>
      <c r="C15" s="19" t="s">
        <v>28</v>
      </c>
      <c r="D15" s="21" t="s">
        <v>29</v>
      </c>
      <c r="E15" s="20" t="s">
        <v>22</v>
      </c>
    </row>
    <row r="16" spans="1:10" ht="81.75" customHeight="1" x14ac:dyDescent="0.25">
      <c r="B16" s="18">
        <v>2.2000000000000002</v>
      </c>
      <c r="C16" s="19" t="s">
        <v>30</v>
      </c>
      <c r="D16" s="69" t="s">
        <v>31</v>
      </c>
      <c r="E16" s="20" t="s">
        <v>32</v>
      </c>
      <c r="J16" s="7" t="s">
        <v>25</v>
      </c>
    </row>
    <row r="17" spans="2:5" ht="139.5" customHeight="1" x14ac:dyDescent="0.25">
      <c r="B17" s="18">
        <v>2.2999999999999998</v>
      </c>
      <c r="C17" s="19" t="s">
        <v>33</v>
      </c>
      <c r="D17" s="68" t="s">
        <v>34</v>
      </c>
      <c r="E17" s="20" t="s">
        <v>35</v>
      </c>
    </row>
    <row r="18" spans="2:5" ht="87.75" customHeight="1" x14ac:dyDescent="0.25">
      <c r="B18" s="18">
        <v>2.4</v>
      </c>
      <c r="C18" s="19" t="s">
        <v>36</v>
      </c>
      <c r="D18" s="93" t="s">
        <v>37</v>
      </c>
      <c r="E18" s="20" t="s">
        <v>38</v>
      </c>
    </row>
    <row r="19" spans="2:5" ht="87.75" customHeight="1" x14ac:dyDescent="0.25">
      <c r="B19" s="18" t="s">
        <v>39</v>
      </c>
      <c r="C19" s="19" t="s">
        <v>40</v>
      </c>
      <c r="D19" s="93" t="s">
        <v>41</v>
      </c>
      <c r="E19" s="20" t="s">
        <v>38</v>
      </c>
    </row>
    <row r="20" spans="2:5" ht="116.55" customHeight="1" x14ac:dyDescent="0.25">
      <c r="B20" s="96">
        <v>2.5</v>
      </c>
      <c r="C20" s="19" t="s">
        <v>42</v>
      </c>
      <c r="D20" s="93" t="s">
        <v>43</v>
      </c>
      <c r="E20" s="20" t="s">
        <v>382</v>
      </c>
    </row>
    <row r="21" spans="2:5" ht="116.55" customHeight="1" x14ac:dyDescent="0.25">
      <c r="B21" s="96">
        <v>3</v>
      </c>
      <c r="C21" s="19" t="s">
        <v>363</v>
      </c>
      <c r="D21" s="93" t="s">
        <v>365</v>
      </c>
      <c r="E21" s="20" t="s">
        <v>364</v>
      </c>
    </row>
  </sheetData>
  <mergeCells count="4">
    <mergeCell ref="B2:E2"/>
    <mergeCell ref="B3:E3"/>
    <mergeCell ref="B5:E5"/>
    <mergeCell ref="B8:E8"/>
  </mergeCells>
  <printOptions horizontalCentered="1" verticalCentered="1"/>
  <pageMargins left="0.45" right="0.3" top="0.3" bottom="0.3" header="0.3" footer="0.3"/>
  <pageSetup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C2:H41"/>
  <sheetViews>
    <sheetView topLeftCell="A27" workbookViewId="0">
      <selection activeCell="L30" sqref="L30"/>
    </sheetView>
  </sheetViews>
  <sheetFormatPr defaultColWidth="9.21875" defaultRowHeight="13.2" x14ac:dyDescent="0.25"/>
  <cols>
    <col min="1" max="3" width="9.21875" style="13"/>
    <col min="4" max="4" width="31.21875" style="13" customWidth="1"/>
    <col min="5" max="5" width="37.21875" style="13" customWidth="1"/>
    <col min="6" max="16384" width="9.21875" style="13"/>
  </cols>
  <sheetData>
    <row r="2" spans="3:8" ht="21" x14ac:dyDescent="0.4">
      <c r="C2" s="76" t="s">
        <v>44</v>
      </c>
    </row>
    <row r="3" spans="3:8" ht="13.8" x14ac:dyDescent="0.25">
      <c r="C3" s="89" t="s">
        <v>45</v>
      </c>
    </row>
    <row r="4" spans="3:8" ht="13.8" x14ac:dyDescent="0.25">
      <c r="C4" s="89" t="s">
        <v>46</v>
      </c>
    </row>
    <row r="5" spans="3:8" x14ac:dyDescent="0.25">
      <c r="C5" s="95" t="s">
        <v>47</v>
      </c>
    </row>
    <row r="6" spans="3:8" x14ac:dyDescent="0.25">
      <c r="C6" s="95" t="s">
        <v>48</v>
      </c>
    </row>
    <row r="7" spans="3:8" ht="13.8" thickBot="1" x14ac:dyDescent="0.3"/>
    <row r="8" spans="3:8" ht="37.5" customHeight="1" thickTop="1" thickBot="1" x14ac:dyDescent="0.3">
      <c r="C8" s="85"/>
      <c r="D8" s="86" t="s">
        <v>49</v>
      </c>
      <c r="E8" s="87" t="s">
        <v>50</v>
      </c>
    </row>
    <row r="9" spans="3:8" ht="25.5" customHeight="1" x14ac:dyDescent="0.25">
      <c r="C9" s="249" t="s">
        <v>51</v>
      </c>
      <c r="D9" s="77" t="s">
        <v>52</v>
      </c>
      <c r="E9" s="250" t="s">
        <v>53</v>
      </c>
    </row>
    <row r="10" spans="3:8" ht="25.5" customHeight="1" x14ac:dyDescent="0.25">
      <c r="C10" s="245"/>
      <c r="D10" s="78" t="s">
        <v>54</v>
      </c>
      <c r="E10" s="251"/>
      <c r="H10" s="13" t="s">
        <v>25</v>
      </c>
    </row>
    <row r="11" spans="3:8" ht="25.5" customHeight="1" thickBot="1" x14ac:dyDescent="0.3">
      <c r="C11" s="245"/>
      <c r="D11" s="79" t="s">
        <v>55</v>
      </c>
      <c r="E11" s="252"/>
    </row>
    <row r="12" spans="3:8" ht="25.5" customHeight="1" thickBot="1" x14ac:dyDescent="0.3">
      <c r="C12" s="245"/>
      <c r="D12" s="259" t="s">
        <v>338</v>
      </c>
      <c r="E12" s="88" t="s">
        <v>339</v>
      </c>
    </row>
    <row r="13" spans="3:8" ht="25.5" customHeight="1" thickBot="1" x14ac:dyDescent="0.3">
      <c r="C13" s="245"/>
      <c r="D13" s="260"/>
      <c r="E13" s="88" t="s">
        <v>340</v>
      </c>
    </row>
    <row r="14" spans="3:8" ht="25.5" customHeight="1" thickBot="1" x14ac:dyDescent="0.3">
      <c r="C14" s="245"/>
      <c r="D14" s="80" t="s">
        <v>56</v>
      </c>
      <c r="E14" s="81" t="s">
        <v>57</v>
      </c>
    </row>
    <row r="15" spans="3:8" ht="44.25" customHeight="1" thickBot="1" x14ac:dyDescent="0.3">
      <c r="C15" s="245"/>
      <c r="D15" s="80" t="s">
        <v>58</v>
      </c>
      <c r="E15" s="103" t="s">
        <v>334</v>
      </c>
    </row>
    <row r="16" spans="3:8" ht="25.5" customHeight="1" thickBot="1" x14ac:dyDescent="0.3">
      <c r="C16" s="245"/>
      <c r="D16" s="80" t="s">
        <v>59</v>
      </c>
      <c r="E16" s="103" t="s">
        <v>335</v>
      </c>
    </row>
    <row r="17" spans="3:5" ht="25.5" customHeight="1" thickBot="1" x14ac:dyDescent="0.3">
      <c r="C17" s="245"/>
      <c r="D17" s="80" t="s">
        <v>60</v>
      </c>
      <c r="E17" s="103" t="s">
        <v>336</v>
      </c>
    </row>
    <row r="18" spans="3:5" ht="25.5" customHeight="1" thickBot="1" x14ac:dyDescent="0.3">
      <c r="C18" s="245"/>
      <c r="D18" s="80" t="s">
        <v>61</v>
      </c>
      <c r="E18" s="88" t="s">
        <v>337</v>
      </c>
    </row>
    <row r="19" spans="3:5" ht="25.5" customHeight="1" x14ac:dyDescent="0.25">
      <c r="C19" s="245"/>
      <c r="D19" s="82" t="s">
        <v>62</v>
      </c>
      <c r="E19" s="253" t="s">
        <v>63</v>
      </c>
    </row>
    <row r="20" spans="3:5" ht="25.5" customHeight="1" thickBot="1" x14ac:dyDescent="0.3">
      <c r="C20" s="245"/>
      <c r="D20" s="82" t="s">
        <v>64</v>
      </c>
      <c r="E20" s="254"/>
    </row>
    <row r="21" spans="3:5" ht="25.5" customHeight="1" thickTop="1" thickBot="1" x14ac:dyDescent="0.3">
      <c r="C21" s="244" t="s">
        <v>65</v>
      </c>
      <c r="D21" s="92" t="s">
        <v>66</v>
      </c>
      <c r="E21" s="104" t="s">
        <v>341</v>
      </c>
    </row>
    <row r="22" spans="3:5" ht="25.5" customHeight="1" x14ac:dyDescent="0.25">
      <c r="C22" s="245"/>
      <c r="D22" s="77" t="s">
        <v>67</v>
      </c>
      <c r="E22" s="257" t="s">
        <v>342</v>
      </c>
    </row>
    <row r="23" spans="3:5" ht="25.5" customHeight="1" thickBot="1" x14ac:dyDescent="0.3">
      <c r="C23" s="245"/>
      <c r="D23" s="79" t="s">
        <v>68</v>
      </c>
      <c r="E23" s="258"/>
    </row>
    <row r="24" spans="3:5" ht="25.5" customHeight="1" thickBot="1" x14ac:dyDescent="0.3">
      <c r="C24" s="245"/>
      <c r="D24" s="259" t="s">
        <v>69</v>
      </c>
      <c r="E24" s="88" t="s">
        <v>345</v>
      </c>
    </row>
    <row r="25" spans="3:5" ht="25.5" customHeight="1" thickBot="1" x14ac:dyDescent="0.3">
      <c r="C25" s="245"/>
      <c r="D25" s="260"/>
      <c r="E25" s="105" t="s">
        <v>344</v>
      </c>
    </row>
    <row r="26" spans="3:5" ht="25.5" customHeight="1" thickBot="1" x14ac:dyDescent="0.3">
      <c r="C26" s="246"/>
      <c r="D26" s="84" t="s">
        <v>70</v>
      </c>
      <c r="E26" s="88" t="s">
        <v>343</v>
      </c>
    </row>
    <row r="27" spans="3:5" ht="62.25" customHeight="1" thickTop="1" thickBot="1" x14ac:dyDescent="0.3">
      <c r="C27" s="244" t="s">
        <v>71</v>
      </c>
      <c r="D27" s="80" t="s">
        <v>72</v>
      </c>
      <c r="E27" s="102" t="s">
        <v>73</v>
      </c>
    </row>
    <row r="28" spans="3:5" ht="39" customHeight="1" thickBot="1" x14ac:dyDescent="0.3">
      <c r="C28" s="245"/>
      <c r="D28" s="80" t="s">
        <v>74</v>
      </c>
      <c r="E28" s="102" t="s">
        <v>75</v>
      </c>
    </row>
    <row r="29" spans="3:5" ht="25.5" customHeight="1" x14ac:dyDescent="0.25">
      <c r="C29" s="245"/>
      <c r="D29" s="247" t="s">
        <v>76</v>
      </c>
      <c r="E29" s="83" t="s">
        <v>77</v>
      </c>
    </row>
    <row r="30" spans="3:5" ht="25.5" customHeight="1" thickBot="1" x14ac:dyDescent="0.3">
      <c r="C30" s="245"/>
      <c r="D30" s="248"/>
      <c r="E30" s="81" t="s">
        <v>78</v>
      </c>
    </row>
    <row r="31" spans="3:5" ht="66" customHeight="1" thickBot="1" x14ac:dyDescent="0.3">
      <c r="C31" s="245"/>
      <c r="D31" s="80" t="s">
        <v>79</v>
      </c>
      <c r="E31" s="101" t="s">
        <v>80</v>
      </c>
    </row>
    <row r="32" spans="3:5" ht="25.5" customHeight="1" thickTop="1" x14ac:dyDescent="0.25">
      <c r="C32" s="245"/>
      <c r="D32" s="261" t="s">
        <v>81</v>
      </c>
      <c r="E32" s="107" t="s">
        <v>347</v>
      </c>
    </row>
    <row r="33" spans="3:5" ht="25.5" customHeight="1" thickBot="1" x14ac:dyDescent="0.3">
      <c r="C33" s="245"/>
      <c r="D33" s="262"/>
      <c r="E33" s="106" t="s">
        <v>346</v>
      </c>
    </row>
    <row r="34" spans="3:5" ht="25.5" customHeight="1" x14ac:dyDescent="0.25">
      <c r="C34" s="245"/>
      <c r="D34" s="82" t="s">
        <v>82</v>
      </c>
      <c r="E34" s="254" t="s">
        <v>83</v>
      </c>
    </row>
    <row r="35" spans="3:5" ht="25.5" customHeight="1" thickBot="1" x14ac:dyDescent="0.3">
      <c r="C35" s="245"/>
      <c r="D35" s="80" t="s">
        <v>84</v>
      </c>
      <c r="E35" s="255"/>
    </row>
    <row r="36" spans="3:5" ht="25.5" customHeight="1" thickBot="1" x14ac:dyDescent="0.3">
      <c r="C36" s="246"/>
      <c r="D36" s="247" t="s">
        <v>85</v>
      </c>
      <c r="E36" s="90" t="s">
        <v>83</v>
      </c>
    </row>
    <row r="37" spans="3:5" ht="15.6" thickTop="1" thickBot="1" x14ac:dyDescent="0.3">
      <c r="D37" s="256"/>
      <c r="E37" s="91"/>
    </row>
    <row r="38" spans="3:5" ht="13.8" thickTop="1" x14ac:dyDescent="0.25"/>
    <row r="41" spans="3:5" x14ac:dyDescent="0.25">
      <c r="E41" s="13" t="s">
        <v>25</v>
      </c>
    </row>
  </sheetData>
  <mergeCells count="12">
    <mergeCell ref="C27:C36"/>
    <mergeCell ref="D29:D30"/>
    <mergeCell ref="C9:C20"/>
    <mergeCell ref="C21:C26"/>
    <mergeCell ref="E9:E11"/>
    <mergeCell ref="E19:E20"/>
    <mergeCell ref="E34:E35"/>
    <mergeCell ref="D36:D37"/>
    <mergeCell ref="E22:E23"/>
    <mergeCell ref="D12:D13"/>
    <mergeCell ref="D24:D25"/>
    <mergeCell ref="D32:D33"/>
  </mergeCells>
  <hyperlinks>
    <hyperlink ref="C6" r:id="rId1" xr:uid="{00000000-0004-0000-0100-000000000000}"/>
    <hyperlink ref="C5"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tint="0.79998168889431442"/>
    <pageSetUpPr fitToPage="1"/>
  </sheetPr>
  <dimension ref="B3:AC401"/>
  <sheetViews>
    <sheetView topLeftCell="B1" zoomScale="130" zoomScaleNormal="130" workbookViewId="0">
      <selection activeCell="U14" sqref="U14"/>
    </sheetView>
  </sheetViews>
  <sheetFormatPr defaultColWidth="9.21875" defaultRowHeight="13.2" x14ac:dyDescent="0.25"/>
  <cols>
    <col min="1" max="1" width="9.21875" style="23"/>
    <col min="2" max="2" width="3.21875" style="23" customWidth="1"/>
    <col min="3" max="3" width="7" style="23" customWidth="1"/>
    <col min="4" max="4" width="4" style="23" customWidth="1"/>
    <col min="5" max="14" width="9.21875" style="23"/>
    <col min="15" max="15" width="2.5546875" style="23" customWidth="1"/>
    <col min="16" max="16384" width="9.21875" style="23"/>
  </cols>
  <sheetData>
    <row r="3" spans="2:18" ht="27.75" customHeight="1" x14ac:dyDescent="0.25">
      <c r="B3" s="274" t="s">
        <v>86</v>
      </c>
      <c r="C3" s="275"/>
      <c r="D3" s="275"/>
      <c r="E3" s="275"/>
      <c r="F3" s="275"/>
      <c r="G3" s="275"/>
      <c r="H3" s="275"/>
      <c r="I3" s="275"/>
      <c r="J3" s="275"/>
      <c r="K3" s="275"/>
      <c r="L3" s="275"/>
      <c r="M3" s="275"/>
      <c r="N3" s="275"/>
      <c r="O3" s="276"/>
    </row>
    <row r="4" spans="2:18" ht="12.75" customHeight="1" x14ac:dyDescent="0.25">
      <c r="B4" s="277" t="s">
        <v>87</v>
      </c>
      <c r="C4" s="278"/>
      <c r="D4" s="278"/>
      <c r="E4" s="278"/>
      <c r="F4" s="278"/>
      <c r="G4" s="278"/>
      <c r="H4" s="278"/>
      <c r="I4" s="278"/>
      <c r="J4" s="278"/>
      <c r="K4" s="278"/>
      <c r="L4" s="278"/>
      <c r="M4" s="278"/>
      <c r="N4" s="278"/>
      <c r="O4" s="279"/>
    </row>
    <row r="5" spans="2:18" ht="79.5" customHeight="1" x14ac:dyDescent="0.25">
      <c r="B5" s="277"/>
      <c r="C5" s="278"/>
      <c r="D5" s="278"/>
      <c r="E5" s="278"/>
      <c r="F5" s="278"/>
      <c r="G5" s="278"/>
      <c r="H5" s="278"/>
      <c r="I5" s="278"/>
      <c r="J5" s="278"/>
      <c r="K5" s="278"/>
      <c r="L5" s="278"/>
      <c r="M5" s="278"/>
      <c r="N5" s="278"/>
      <c r="O5" s="279"/>
    </row>
    <row r="6" spans="2:18" ht="25.2" customHeight="1" x14ac:dyDescent="0.25">
      <c r="B6" s="280" t="s">
        <v>321</v>
      </c>
      <c r="C6" s="281"/>
      <c r="D6" s="281"/>
      <c r="E6" s="281"/>
      <c r="F6" s="281"/>
      <c r="G6" s="281"/>
      <c r="H6" s="281"/>
      <c r="I6" s="281"/>
      <c r="J6" s="281"/>
      <c r="K6" s="281"/>
      <c r="L6" s="281"/>
      <c r="M6" s="281"/>
      <c r="N6" s="281"/>
      <c r="O6" s="282"/>
      <c r="P6" s="24"/>
    </row>
    <row r="7" spans="2:18" x14ac:dyDescent="0.25">
      <c r="B7" s="27"/>
      <c r="C7" s="33" t="s">
        <v>88</v>
      </c>
      <c r="O7" s="28"/>
    </row>
    <row r="8" spans="2:18" x14ac:dyDescent="0.25">
      <c r="B8" s="27"/>
      <c r="O8" s="28"/>
      <c r="R8" s="23" t="s">
        <v>25</v>
      </c>
    </row>
    <row r="9" spans="2:18" ht="14.4" x14ac:dyDescent="0.3">
      <c r="B9" s="27"/>
      <c r="D9" s="97" t="s">
        <v>89</v>
      </c>
      <c r="E9" s="22" t="s">
        <v>322</v>
      </c>
      <c r="O9" s="28"/>
    </row>
    <row r="10" spans="2:18" ht="11.55" customHeight="1" x14ac:dyDescent="0.3">
      <c r="B10" s="27"/>
      <c r="D10" s="97"/>
      <c r="E10" s="22"/>
      <c r="O10" s="28"/>
    </row>
    <row r="11" spans="2:18" ht="14.4" x14ac:dyDescent="0.3">
      <c r="B11" s="27"/>
      <c r="D11" s="97" t="s">
        <v>89</v>
      </c>
      <c r="E11" s="22" t="s">
        <v>90</v>
      </c>
      <c r="O11" s="28"/>
    </row>
    <row r="12" spans="2:18" x14ac:dyDescent="0.25">
      <c r="B12" s="27"/>
      <c r="O12" s="28"/>
    </row>
    <row r="13" spans="2:18" ht="25.5" customHeight="1" x14ac:dyDescent="0.25">
      <c r="B13" s="27"/>
      <c r="C13" s="33" t="s">
        <v>91</v>
      </c>
      <c r="D13" s="34"/>
      <c r="E13" s="34"/>
      <c r="F13" s="34"/>
      <c r="G13" s="34"/>
      <c r="H13" s="34"/>
      <c r="I13" s="34"/>
      <c r="J13" s="34"/>
      <c r="K13" s="34"/>
      <c r="L13" s="34"/>
      <c r="M13" s="34"/>
      <c r="N13" s="34"/>
      <c r="O13" s="28"/>
    </row>
    <row r="14" spans="2:18" ht="14.4" x14ac:dyDescent="0.3">
      <c r="B14" s="27"/>
      <c r="C14" s="35"/>
      <c r="D14" s="97" t="s">
        <v>89</v>
      </c>
      <c r="E14" s="22" t="s">
        <v>392</v>
      </c>
      <c r="O14" s="28"/>
    </row>
    <row r="15" spans="2:18" x14ac:dyDescent="0.25">
      <c r="B15" s="27"/>
      <c r="O15" s="28"/>
    </row>
    <row r="16" spans="2:18" ht="25.5" customHeight="1" x14ac:dyDescent="0.25">
      <c r="B16" s="27"/>
      <c r="C16" s="33" t="s">
        <v>92</v>
      </c>
      <c r="D16" s="34"/>
      <c r="E16" s="34"/>
      <c r="F16" s="34"/>
      <c r="G16" s="34"/>
      <c r="H16" s="34"/>
      <c r="I16" s="34"/>
      <c r="J16" s="34"/>
      <c r="K16" s="34"/>
      <c r="L16" s="34"/>
      <c r="M16" s="34"/>
      <c r="N16" s="34"/>
      <c r="O16" s="28"/>
    </row>
    <row r="17" spans="2:18" ht="14.4" x14ac:dyDescent="0.3">
      <c r="B17" s="27"/>
      <c r="C17" s="35"/>
      <c r="D17" s="97" t="s">
        <v>89</v>
      </c>
      <c r="E17" s="22" t="s">
        <v>393</v>
      </c>
      <c r="O17" s="28"/>
    </row>
    <row r="18" spans="2:18" x14ac:dyDescent="0.25">
      <c r="B18" s="27"/>
      <c r="O18" s="28"/>
    </row>
    <row r="19" spans="2:18" ht="25.5" customHeight="1" x14ac:dyDescent="0.25">
      <c r="B19" s="27"/>
      <c r="C19" s="36" t="s">
        <v>93</v>
      </c>
      <c r="D19" s="34"/>
      <c r="E19" s="34"/>
      <c r="F19" s="34"/>
      <c r="G19" s="34"/>
      <c r="H19" s="34"/>
      <c r="I19" s="34"/>
      <c r="J19" s="34"/>
      <c r="K19" s="34"/>
      <c r="L19" s="34"/>
      <c r="M19" s="34"/>
      <c r="N19" s="34"/>
      <c r="O19" s="28"/>
      <c r="R19" s="22" t="s">
        <v>25</v>
      </c>
    </row>
    <row r="20" spans="2:18" ht="14.4" x14ac:dyDescent="0.3">
      <c r="B20" s="27"/>
      <c r="C20" s="35"/>
      <c r="D20" s="97" t="s">
        <v>89</v>
      </c>
      <c r="E20" s="22" t="s">
        <v>394</v>
      </c>
      <c r="O20" s="28"/>
      <c r="Q20" s="22"/>
    </row>
    <row r="21" spans="2:18" ht="6" customHeight="1" x14ac:dyDescent="0.25">
      <c r="B21" s="27"/>
      <c r="C21" s="35"/>
      <c r="D21" s="35"/>
      <c r="E21" s="22"/>
      <c r="O21" s="28"/>
    </row>
    <row r="22" spans="2:18" ht="6.75" customHeight="1" x14ac:dyDescent="0.25">
      <c r="B22" s="27"/>
      <c r="C22" s="35"/>
      <c r="D22" s="35"/>
      <c r="E22" s="22"/>
      <c r="O22" s="28"/>
    </row>
    <row r="23" spans="2:18" ht="12.75" customHeight="1" x14ac:dyDescent="0.3">
      <c r="B23" s="27"/>
      <c r="C23" s="35"/>
      <c r="D23" s="97" t="s">
        <v>89</v>
      </c>
      <c r="E23" s="22" t="s">
        <v>94</v>
      </c>
      <c r="O23" s="28"/>
    </row>
    <row r="24" spans="2:18" ht="12.75" customHeight="1" x14ac:dyDescent="0.3">
      <c r="B24" s="27"/>
      <c r="C24" s="35"/>
      <c r="D24" s="97"/>
      <c r="E24" s="22"/>
      <c r="O24" s="28"/>
    </row>
    <row r="25" spans="2:18" ht="25.5" customHeight="1" x14ac:dyDescent="0.25">
      <c r="B25" s="27"/>
      <c r="C25" s="36" t="s">
        <v>395</v>
      </c>
      <c r="D25" s="34"/>
      <c r="E25" s="34"/>
      <c r="F25" s="34"/>
      <c r="G25" s="34"/>
      <c r="H25" s="34"/>
      <c r="I25" s="34"/>
      <c r="J25" s="34"/>
      <c r="K25" s="34"/>
      <c r="L25" s="34"/>
      <c r="M25" s="34"/>
      <c r="N25" s="34"/>
      <c r="O25" s="28"/>
      <c r="R25" s="22" t="s">
        <v>25</v>
      </c>
    </row>
    <row r="26" spans="2:18" ht="14.4" x14ac:dyDescent="0.3">
      <c r="B26" s="27"/>
      <c r="C26" s="35"/>
      <c r="D26" s="97" t="s">
        <v>89</v>
      </c>
      <c r="E26" s="22" t="s">
        <v>95</v>
      </c>
      <c r="O26" s="28"/>
      <c r="Q26" s="22"/>
    </row>
    <row r="27" spans="2:18" ht="4.2" customHeight="1" x14ac:dyDescent="0.25">
      <c r="B27" s="27"/>
      <c r="C27" s="35"/>
      <c r="D27" s="35"/>
      <c r="E27" s="22"/>
      <c r="O27" s="28"/>
    </row>
    <row r="28" spans="2:18" ht="15" customHeight="1" x14ac:dyDescent="0.25">
      <c r="B28" s="27"/>
      <c r="C28" s="46" t="s">
        <v>96</v>
      </c>
      <c r="D28" s="46"/>
      <c r="E28" s="22"/>
      <c r="O28" s="28"/>
    </row>
    <row r="29" spans="2:18" ht="4.95" customHeight="1" x14ac:dyDescent="0.25">
      <c r="B29" s="27"/>
      <c r="C29" s="35"/>
      <c r="D29" s="35"/>
      <c r="E29" s="22"/>
      <c r="O29" s="28"/>
    </row>
    <row r="30" spans="2:18" ht="28.2" customHeight="1" x14ac:dyDescent="0.25">
      <c r="B30" s="27"/>
      <c r="C30" s="35"/>
      <c r="D30" s="99" t="s">
        <v>89</v>
      </c>
      <c r="E30" s="273" t="s">
        <v>97</v>
      </c>
      <c r="F30" s="273"/>
      <c r="G30" s="273"/>
      <c r="H30" s="273"/>
      <c r="I30" s="273"/>
      <c r="J30" s="273"/>
      <c r="K30" s="273"/>
      <c r="L30" s="273"/>
      <c r="M30" s="273"/>
      <c r="N30" s="273"/>
      <c r="O30" s="28"/>
    </row>
    <row r="31" spans="2:18" ht="12.6" customHeight="1" x14ac:dyDescent="0.3">
      <c r="B31" s="27"/>
      <c r="C31" s="35"/>
      <c r="D31" s="97"/>
      <c r="E31" s="37"/>
      <c r="F31" s="37"/>
      <c r="G31" s="37"/>
      <c r="H31" s="37"/>
      <c r="I31" s="37"/>
      <c r="J31" s="37"/>
      <c r="K31" s="37"/>
      <c r="L31" s="37"/>
      <c r="M31" s="37"/>
      <c r="N31" s="37"/>
      <c r="O31" s="28"/>
    </row>
    <row r="32" spans="2:18" ht="12.6" customHeight="1" x14ac:dyDescent="0.3">
      <c r="B32" s="27"/>
      <c r="C32" s="35"/>
      <c r="D32" s="97" t="s">
        <v>89</v>
      </c>
      <c r="E32" s="98" t="s">
        <v>98</v>
      </c>
      <c r="F32" s="37"/>
      <c r="G32" s="37"/>
      <c r="H32" s="37"/>
      <c r="I32" s="37"/>
      <c r="J32" s="37"/>
      <c r="K32" s="37"/>
      <c r="L32" s="37"/>
      <c r="M32" s="37"/>
      <c r="N32" s="37"/>
      <c r="O32" s="28"/>
    </row>
    <row r="33" spans="2:29" ht="12.6" customHeight="1" x14ac:dyDescent="0.3">
      <c r="B33" s="27"/>
      <c r="C33" s="35"/>
      <c r="D33" s="97"/>
      <c r="E33" s="98"/>
      <c r="F33" s="37"/>
      <c r="G33" s="37"/>
      <c r="H33" s="37"/>
      <c r="I33" s="37"/>
      <c r="J33" s="37"/>
      <c r="K33" s="37"/>
      <c r="L33" s="37"/>
      <c r="M33" s="37"/>
      <c r="N33" s="37"/>
      <c r="O33" s="28"/>
    </row>
    <row r="34" spans="2:29" ht="12.6" customHeight="1" x14ac:dyDescent="0.3">
      <c r="B34" s="27"/>
      <c r="C34" s="35"/>
      <c r="D34" s="97" t="s">
        <v>89</v>
      </c>
      <c r="E34" s="22" t="s">
        <v>99</v>
      </c>
      <c r="F34" s="37"/>
      <c r="G34" s="37"/>
      <c r="H34" s="37"/>
      <c r="I34" s="37"/>
      <c r="J34" s="37"/>
      <c r="K34" s="37"/>
      <c r="L34" s="37"/>
      <c r="M34" s="37"/>
      <c r="N34" s="37"/>
      <c r="O34" s="28"/>
    </row>
    <row r="35" spans="2:29" ht="12.6" customHeight="1" x14ac:dyDescent="0.3">
      <c r="B35" s="27"/>
      <c r="C35" s="35"/>
      <c r="D35" s="97"/>
      <c r="E35" s="37"/>
      <c r="F35" s="37"/>
      <c r="G35" s="37"/>
      <c r="H35" s="37"/>
      <c r="I35" s="37"/>
      <c r="J35" s="37"/>
      <c r="K35" s="37"/>
      <c r="L35" s="37"/>
      <c r="M35" s="37"/>
      <c r="N35" s="37"/>
      <c r="O35" s="28"/>
    </row>
    <row r="36" spans="2:29" ht="12.6" customHeight="1" x14ac:dyDescent="0.3">
      <c r="B36" s="27"/>
      <c r="C36" s="35"/>
      <c r="D36" s="97" t="s">
        <v>89</v>
      </c>
      <c r="E36" s="22" t="s">
        <v>100</v>
      </c>
      <c r="F36" s="37"/>
      <c r="G36" s="37"/>
      <c r="H36" s="37"/>
      <c r="I36" s="37"/>
      <c r="J36" s="37"/>
      <c r="K36" s="37"/>
      <c r="L36" s="37"/>
      <c r="M36" s="37"/>
      <c r="N36" s="37"/>
      <c r="O36" s="28"/>
    </row>
    <row r="37" spans="2:29" ht="7.95" customHeight="1" x14ac:dyDescent="0.3">
      <c r="B37" s="27"/>
      <c r="C37" s="35"/>
      <c r="D37" s="97"/>
      <c r="E37" s="22"/>
      <c r="F37" s="37"/>
      <c r="G37" s="37"/>
      <c r="H37" s="37"/>
      <c r="I37" s="37"/>
      <c r="J37" s="37"/>
      <c r="K37" s="37"/>
      <c r="L37" s="37"/>
      <c r="M37" s="37"/>
      <c r="N37" s="37"/>
      <c r="O37" s="28"/>
    </row>
    <row r="38" spans="2:29" ht="26.55" customHeight="1" x14ac:dyDescent="0.25">
      <c r="B38" s="27"/>
      <c r="C38" s="35"/>
      <c r="D38" s="99" t="s">
        <v>89</v>
      </c>
      <c r="E38" s="273" t="s">
        <v>101</v>
      </c>
      <c r="F38" s="273"/>
      <c r="G38" s="273"/>
      <c r="H38" s="273"/>
      <c r="I38" s="273"/>
      <c r="J38" s="273"/>
      <c r="K38" s="273"/>
      <c r="L38" s="273"/>
      <c r="M38" s="273"/>
      <c r="N38" s="273"/>
      <c r="O38" s="28"/>
    </row>
    <row r="39" spans="2:29" ht="15.6" customHeight="1" x14ac:dyDescent="0.25">
      <c r="B39" s="27"/>
      <c r="C39" s="35"/>
      <c r="D39" s="35"/>
      <c r="E39" s="34" t="s">
        <v>25</v>
      </c>
      <c r="F39" s="34"/>
      <c r="G39" s="34"/>
      <c r="H39" s="34"/>
      <c r="I39" s="34"/>
      <c r="J39" s="34"/>
      <c r="K39" s="34"/>
      <c r="L39" s="34"/>
      <c r="M39" s="34"/>
      <c r="N39" s="34"/>
      <c r="O39" s="28"/>
    </row>
    <row r="40" spans="2:29" ht="20.25" customHeight="1" x14ac:dyDescent="0.25">
      <c r="B40" s="27"/>
      <c r="C40" s="271" t="s">
        <v>102</v>
      </c>
      <c r="D40" s="271"/>
      <c r="E40" s="271"/>
      <c r="F40" s="271"/>
      <c r="G40" s="271"/>
      <c r="H40" s="271"/>
      <c r="I40" s="271"/>
      <c r="J40" s="271"/>
      <c r="K40" s="271"/>
      <c r="L40" s="271"/>
      <c r="M40" s="271"/>
      <c r="N40" s="271"/>
      <c r="O40" s="28"/>
      <c r="R40" s="266"/>
      <c r="S40" s="266"/>
      <c r="T40" s="266"/>
      <c r="U40" s="266"/>
      <c r="V40" s="266"/>
      <c r="W40" s="266"/>
      <c r="X40" s="266"/>
      <c r="Y40" s="266"/>
      <c r="Z40" s="266"/>
      <c r="AA40" s="266"/>
      <c r="AB40" s="266"/>
      <c r="AC40" s="266"/>
    </row>
    <row r="41" spans="2:29" ht="14.4" x14ac:dyDescent="0.3">
      <c r="B41" s="27"/>
      <c r="C41" s="35"/>
      <c r="D41" s="97" t="s">
        <v>89</v>
      </c>
      <c r="E41" s="22" t="s">
        <v>103</v>
      </c>
      <c r="F41" s="38"/>
      <c r="G41" s="38"/>
      <c r="H41" s="38"/>
      <c r="I41" s="38"/>
      <c r="J41" s="38"/>
      <c r="K41" s="38"/>
      <c r="L41" s="38"/>
      <c r="M41" s="38"/>
      <c r="N41" s="38"/>
      <c r="O41" s="28"/>
    </row>
    <row r="42" spans="2:29" ht="8.25" customHeight="1" x14ac:dyDescent="0.25">
      <c r="B42" s="27"/>
      <c r="C42" s="35"/>
      <c r="D42" s="35"/>
      <c r="E42" s="38"/>
      <c r="F42" s="38"/>
      <c r="G42" s="38"/>
      <c r="H42" s="38"/>
      <c r="I42" s="38"/>
      <c r="J42" s="38"/>
      <c r="K42" s="38"/>
      <c r="L42" s="38"/>
      <c r="M42" s="38"/>
      <c r="N42" s="38"/>
      <c r="O42" s="28"/>
    </row>
    <row r="43" spans="2:29" ht="14.4" x14ac:dyDescent="0.3">
      <c r="B43" s="27"/>
      <c r="C43" s="35"/>
      <c r="D43" s="97" t="s">
        <v>89</v>
      </c>
      <c r="E43" s="22" t="s">
        <v>104</v>
      </c>
      <c r="F43" s="38"/>
      <c r="G43" s="38"/>
      <c r="H43" s="38"/>
      <c r="I43" s="38"/>
      <c r="J43" s="38"/>
      <c r="K43" s="38"/>
      <c r="L43" s="38"/>
      <c r="M43" s="38"/>
      <c r="N43" s="38"/>
      <c r="O43" s="28"/>
    </row>
    <row r="44" spans="2:29" ht="8.25" customHeight="1" x14ac:dyDescent="0.25">
      <c r="B44" s="27"/>
      <c r="C44" s="35"/>
      <c r="D44" s="35"/>
      <c r="E44" s="38"/>
      <c r="F44" s="38"/>
      <c r="G44" s="38"/>
      <c r="H44" s="38"/>
      <c r="I44" s="38"/>
      <c r="J44" s="38"/>
      <c r="K44" s="38"/>
      <c r="L44" s="38"/>
      <c r="M44" s="38"/>
      <c r="N44" s="38"/>
      <c r="O44" s="28"/>
    </row>
    <row r="45" spans="2:29" ht="14.4" x14ac:dyDescent="0.3">
      <c r="B45" s="27"/>
      <c r="C45" s="35"/>
      <c r="D45" s="97" t="s">
        <v>89</v>
      </c>
      <c r="E45" s="22" t="s">
        <v>105</v>
      </c>
      <c r="F45" s="38"/>
      <c r="G45" s="38"/>
      <c r="H45" s="38"/>
      <c r="I45" s="38"/>
      <c r="J45" s="38"/>
      <c r="K45" s="38"/>
      <c r="L45" s="38"/>
      <c r="M45" s="38"/>
      <c r="N45" s="38"/>
      <c r="O45" s="28"/>
    </row>
    <row r="46" spans="2:29" ht="8.25" customHeight="1" x14ac:dyDescent="0.25">
      <c r="B46" s="27"/>
      <c r="C46" s="35"/>
      <c r="D46" s="35"/>
      <c r="E46" s="38"/>
      <c r="F46" s="38"/>
      <c r="G46" s="38"/>
      <c r="H46" s="38"/>
      <c r="I46" s="38"/>
      <c r="J46" s="38"/>
      <c r="K46" s="38"/>
      <c r="L46" s="38"/>
      <c r="M46" s="38"/>
      <c r="N46" s="38"/>
      <c r="O46" s="28"/>
    </row>
    <row r="47" spans="2:29" ht="14.4" x14ac:dyDescent="0.3">
      <c r="B47" s="27"/>
      <c r="C47" s="35"/>
      <c r="D47" s="97" t="s">
        <v>89</v>
      </c>
      <c r="E47" s="22" t="s">
        <v>106</v>
      </c>
      <c r="F47" s="38"/>
      <c r="G47" s="38"/>
      <c r="H47" s="38"/>
      <c r="I47" s="38"/>
      <c r="J47" s="38"/>
      <c r="K47" s="38"/>
      <c r="L47" s="38"/>
      <c r="M47" s="38"/>
      <c r="N47" s="38"/>
      <c r="O47" s="28"/>
    </row>
    <row r="48" spans="2:29" ht="10.5" customHeight="1" x14ac:dyDescent="0.25">
      <c r="B48" s="27"/>
      <c r="C48" s="35"/>
      <c r="D48" s="35"/>
      <c r="E48" s="38"/>
      <c r="F48" s="38"/>
      <c r="G48" s="38"/>
      <c r="H48" s="38"/>
      <c r="I48" s="38"/>
      <c r="J48" s="38"/>
      <c r="K48" s="38"/>
      <c r="L48" s="38"/>
      <c r="M48" s="38"/>
      <c r="N48" s="38"/>
      <c r="O48" s="28"/>
    </row>
    <row r="49" spans="2:19" ht="14.4" x14ac:dyDescent="0.3">
      <c r="B49" s="27"/>
      <c r="C49" s="35"/>
      <c r="D49" s="97" t="s">
        <v>89</v>
      </c>
      <c r="E49" s="22" t="s">
        <v>107</v>
      </c>
      <c r="F49" s="38"/>
      <c r="G49" s="38"/>
      <c r="H49" s="38"/>
      <c r="I49" s="38"/>
      <c r="J49" s="38"/>
      <c r="K49" s="38"/>
      <c r="L49" s="38"/>
      <c r="M49" s="38"/>
      <c r="N49" s="38"/>
      <c r="O49" s="28"/>
    </row>
    <row r="50" spans="2:19" ht="10.5" customHeight="1" x14ac:dyDescent="0.25">
      <c r="B50" s="27"/>
      <c r="C50" s="35"/>
      <c r="D50" s="35"/>
      <c r="E50" s="38"/>
      <c r="F50" s="38"/>
      <c r="G50" s="38"/>
      <c r="H50" s="38"/>
      <c r="I50" s="38"/>
      <c r="J50" s="38"/>
      <c r="K50" s="38"/>
      <c r="L50" s="38"/>
      <c r="M50" s="38"/>
      <c r="N50" s="38"/>
      <c r="O50" s="28"/>
    </row>
    <row r="51" spans="2:19" ht="14.4" x14ac:dyDescent="0.3">
      <c r="B51" s="27"/>
      <c r="C51" s="35"/>
      <c r="D51" s="97" t="s">
        <v>89</v>
      </c>
      <c r="E51" s="22" t="s">
        <v>108</v>
      </c>
      <c r="F51" s="38"/>
      <c r="G51" s="38"/>
      <c r="H51" s="38"/>
      <c r="I51" s="38"/>
      <c r="J51" s="38"/>
      <c r="K51" s="38"/>
      <c r="L51" s="38"/>
      <c r="M51" s="38"/>
      <c r="N51" s="38"/>
      <c r="O51" s="28"/>
    </row>
    <row r="52" spans="2:19" ht="8.25" customHeight="1" x14ac:dyDescent="0.25">
      <c r="B52" s="27"/>
      <c r="C52" s="35"/>
      <c r="E52" s="38"/>
      <c r="F52" s="38"/>
      <c r="G52" s="38"/>
      <c r="H52" s="38"/>
      <c r="I52" s="38"/>
      <c r="J52" s="38"/>
      <c r="K52" s="38"/>
      <c r="L52" s="38"/>
      <c r="M52" s="38"/>
      <c r="N52" s="38"/>
      <c r="O52" s="28"/>
    </row>
    <row r="53" spans="2:19" ht="14.4" x14ac:dyDescent="0.3">
      <c r="B53" s="27"/>
      <c r="C53" s="35"/>
      <c r="D53" s="97" t="s">
        <v>89</v>
      </c>
      <c r="E53" s="22" t="s">
        <v>109</v>
      </c>
      <c r="F53" s="38"/>
      <c r="G53" s="38"/>
      <c r="H53" s="38"/>
      <c r="I53" s="38"/>
      <c r="J53" s="38"/>
      <c r="K53" s="38"/>
      <c r="L53" s="38"/>
      <c r="M53" s="38"/>
      <c r="N53" s="38"/>
      <c r="O53" s="28"/>
    </row>
    <row r="54" spans="2:19" ht="8.25" customHeight="1" x14ac:dyDescent="0.25">
      <c r="B54" s="27"/>
      <c r="C54" s="35"/>
      <c r="E54" s="38"/>
      <c r="F54" s="38"/>
      <c r="G54" s="38"/>
      <c r="H54" s="38"/>
      <c r="I54" s="38"/>
      <c r="J54" s="38"/>
      <c r="K54" s="38"/>
      <c r="L54" s="38"/>
      <c r="M54" s="38"/>
      <c r="N54" s="38"/>
      <c r="O54" s="28"/>
    </row>
    <row r="55" spans="2:19" ht="14.4" x14ac:dyDescent="0.3">
      <c r="B55" s="27"/>
      <c r="C55" s="35"/>
      <c r="D55" s="97" t="s">
        <v>89</v>
      </c>
      <c r="E55" s="22" t="s">
        <v>110</v>
      </c>
      <c r="F55" s="38"/>
      <c r="G55" s="38"/>
      <c r="H55" s="38"/>
      <c r="I55" s="38"/>
      <c r="J55" s="38"/>
      <c r="K55" s="38"/>
      <c r="L55" s="38"/>
      <c r="M55" s="38"/>
      <c r="N55" s="38"/>
      <c r="O55" s="28"/>
    </row>
    <row r="56" spans="2:19" ht="8.25" customHeight="1" x14ac:dyDescent="0.25">
      <c r="B56" s="27"/>
      <c r="C56" s="35"/>
      <c r="E56" s="38"/>
      <c r="F56" s="38"/>
      <c r="G56" s="38"/>
      <c r="H56" s="38"/>
      <c r="I56" s="38"/>
      <c r="J56" s="38"/>
      <c r="K56" s="38"/>
      <c r="L56" s="38"/>
      <c r="M56" s="38"/>
      <c r="N56" s="38"/>
      <c r="O56" s="28"/>
    </row>
    <row r="57" spans="2:19" ht="14.4" x14ac:dyDescent="0.3">
      <c r="B57" s="27"/>
      <c r="C57" s="35"/>
      <c r="D57" s="97" t="s">
        <v>89</v>
      </c>
      <c r="E57" s="273" t="s">
        <v>111</v>
      </c>
      <c r="F57" s="273"/>
      <c r="G57" s="273"/>
      <c r="H57" s="273"/>
      <c r="I57" s="273"/>
      <c r="J57" s="273"/>
      <c r="K57" s="273"/>
      <c r="L57" s="273"/>
      <c r="M57" s="273"/>
      <c r="N57" s="273"/>
      <c r="O57" s="28"/>
    </row>
    <row r="58" spans="2:19" ht="25.5" customHeight="1" x14ac:dyDescent="0.25">
      <c r="B58" s="27"/>
      <c r="C58" s="35"/>
      <c r="E58" s="273"/>
      <c r="F58" s="273"/>
      <c r="G58" s="273"/>
      <c r="H58" s="273"/>
      <c r="I58" s="273"/>
      <c r="J58" s="273"/>
      <c r="K58" s="273"/>
      <c r="L58" s="273"/>
      <c r="M58" s="273"/>
      <c r="N58" s="273"/>
      <c r="O58" s="28"/>
    </row>
    <row r="59" spans="2:19" ht="8.25" customHeight="1" x14ac:dyDescent="0.25">
      <c r="B59" s="27"/>
      <c r="C59" s="35"/>
      <c r="E59" s="38"/>
      <c r="F59" s="38"/>
      <c r="G59" s="38"/>
      <c r="H59" s="38"/>
      <c r="I59" s="38"/>
      <c r="J59" s="38"/>
      <c r="K59" s="38"/>
      <c r="L59" s="38"/>
      <c r="M59" s="38"/>
      <c r="N59" s="38"/>
      <c r="O59" s="28"/>
      <c r="S59" s="22" t="s">
        <v>25</v>
      </c>
    </row>
    <row r="60" spans="2:19" ht="13.5" customHeight="1" x14ac:dyDescent="0.3">
      <c r="B60" s="27"/>
      <c r="C60" s="35"/>
      <c r="D60" s="97" t="s">
        <v>89</v>
      </c>
      <c r="E60" s="265" t="s">
        <v>112</v>
      </c>
      <c r="F60" s="265"/>
      <c r="G60" s="265"/>
      <c r="H60" s="265"/>
      <c r="I60" s="265"/>
      <c r="J60" s="265"/>
      <c r="K60" s="265"/>
      <c r="L60" s="265"/>
      <c r="M60" s="265"/>
      <c r="N60" s="265"/>
      <c r="O60" s="28"/>
    </row>
    <row r="61" spans="2:19" ht="13.95" customHeight="1" x14ac:dyDescent="0.25">
      <c r="B61" s="27"/>
      <c r="C61" s="35"/>
      <c r="E61" s="265"/>
      <c r="F61" s="265"/>
      <c r="G61" s="265"/>
      <c r="H61" s="265"/>
      <c r="I61" s="265"/>
      <c r="J61" s="265"/>
      <c r="K61" s="265"/>
      <c r="L61" s="265"/>
      <c r="M61" s="265"/>
      <c r="N61" s="265"/>
      <c r="O61" s="28"/>
    </row>
    <row r="62" spans="2:19" ht="8.25" customHeight="1" x14ac:dyDescent="0.25">
      <c r="B62" s="27"/>
      <c r="C62" s="35"/>
      <c r="E62" s="38"/>
      <c r="F62" s="38"/>
      <c r="G62" s="38"/>
      <c r="H62" s="38"/>
      <c r="I62" s="38"/>
      <c r="J62" s="38"/>
      <c r="K62" s="38"/>
      <c r="L62" s="38"/>
      <c r="M62" s="38"/>
      <c r="N62" s="38"/>
      <c r="O62" s="28"/>
      <c r="S62" s="22" t="s">
        <v>25</v>
      </c>
    </row>
    <row r="63" spans="2:19" ht="13.5" customHeight="1" x14ac:dyDescent="0.3">
      <c r="B63" s="27"/>
      <c r="C63" s="35"/>
      <c r="D63" s="97" t="s">
        <v>89</v>
      </c>
      <c r="E63" s="265" t="s">
        <v>113</v>
      </c>
      <c r="F63" s="265"/>
      <c r="G63" s="265"/>
      <c r="H63" s="265"/>
      <c r="I63" s="265"/>
      <c r="J63" s="265"/>
      <c r="K63" s="265"/>
      <c r="L63" s="265"/>
      <c r="M63" s="265"/>
      <c r="N63" s="265"/>
      <c r="O63" s="28"/>
    </row>
    <row r="64" spans="2:19" ht="15.75" customHeight="1" x14ac:dyDescent="0.25">
      <c r="B64" s="27"/>
      <c r="C64" s="35"/>
      <c r="E64" s="265"/>
      <c r="F64" s="265"/>
      <c r="G64" s="265"/>
      <c r="H64" s="265"/>
      <c r="I64" s="265"/>
      <c r="J64" s="265"/>
      <c r="K64" s="265"/>
      <c r="L64" s="265"/>
      <c r="M64" s="265"/>
      <c r="N64" s="265"/>
      <c r="O64" s="28"/>
    </row>
    <row r="65" spans="2:27" ht="8.25" customHeight="1" x14ac:dyDescent="0.25">
      <c r="B65" s="27"/>
      <c r="C65" s="35"/>
      <c r="E65" s="38"/>
      <c r="F65" s="38"/>
      <c r="G65" s="38"/>
      <c r="H65" s="38"/>
      <c r="I65" s="38"/>
      <c r="J65" s="38"/>
      <c r="K65" s="38"/>
      <c r="L65" s="38"/>
      <c r="M65" s="38"/>
      <c r="N65" s="38"/>
      <c r="O65" s="28"/>
    </row>
    <row r="66" spans="2:27" ht="14.4" x14ac:dyDescent="0.3">
      <c r="B66" s="27"/>
      <c r="C66" s="35"/>
      <c r="D66" s="97" t="s">
        <v>89</v>
      </c>
      <c r="E66" s="265" t="s">
        <v>114</v>
      </c>
      <c r="F66" s="265"/>
      <c r="G66" s="265"/>
      <c r="H66" s="265"/>
      <c r="I66" s="265"/>
      <c r="J66" s="265"/>
      <c r="K66" s="265"/>
      <c r="L66" s="265"/>
      <c r="M66" s="265"/>
      <c r="N66" s="265"/>
      <c r="O66" s="28"/>
    </row>
    <row r="67" spans="2:27" ht="26.25" customHeight="1" x14ac:dyDescent="0.25">
      <c r="B67" s="27"/>
      <c r="C67" s="35"/>
      <c r="E67" s="265"/>
      <c r="F67" s="265"/>
      <c r="G67" s="265"/>
      <c r="H67" s="265"/>
      <c r="I67" s="265"/>
      <c r="J67" s="265"/>
      <c r="K67" s="265"/>
      <c r="L67" s="265"/>
      <c r="M67" s="265"/>
      <c r="N67" s="265"/>
      <c r="O67" s="28"/>
    </row>
    <row r="68" spans="2:27" ht="5.25" customHeight="1" x14ac:dyDescent="0.25">
      <c r="B68" s="27"/>
      <c r="C68" s="35"/>
      <c r="E68" s="272"/>
      <c r="F68" s="272"/>
      <c r="G68" s="272"/>
      <c r="H68" s="272"/>
      <c r="I68" s="272"/>
      <c r="J68" s="272"/>
      <c r="K68" s="272"/>
      <c r="L68" s="272"/>
      <c r="M68" s="272"/>
      <c r="N68" s="272"/>
      <c r="O68" s="28"/>
      <c r="AA68" s="23" t="s">
        <v>25</v>
      </c>
    </row>
    <row r="69" spans="2:27" ht="14.4" x14ac:dyDescent="0.3">
      <c r="B69" s="27"/>
      <c r="C69" s="35"/>
      <c r="D69" s="97" t="s">
        <v>89</v>
      </c>
      <c r="E69" s="265" t="s">
        <v>115</v>
      </c>
      <c r="F69" s="265"/>
      <c r="G69" s="265"/>
      <c r="H69" s="265"/>
      <c r="I69" s="265"/>
      <c r="J69" s="265"/>
      <c r="K69" s="265"/>
      <c r="L69" s="265"/>
      <c r="M69" s="265"/>
      <c r="N69" s="265"/>
      <c r="O69" s="28"/>
    </row>
    <row r="70" spans="2:27" ht="19.5" customHeight="1" x14ac:dyDescent="0.25">
      <c r="B70" s="27"/>
      <c r="C70" s="35"/>
      <c r="E70" s="265"/>
      <c r="F70" s="265"/>
      <c r="G70" s="265"/>
      <c r="H70" s="265"/>
      <c r="I70" s="265"/>
      <c r="J70" s="265"/>
      <c r="K70" s="265"/>
      <c r="L70" s="265"/>
      <c r="M70" s="265"/>
      <c r="N70" s="265"/>
      <c r="O70" s="28"/>
      <c r="R70" s="22"/>
    </row>
    <row r="71" spans="2:27" ht="14.4" x14ac:dyDescent="0.3">
      <c r="B71" s="27"/>
      <c r="C71" s="35"/>
      <c r="D71" s="97" t="s">
        <v>89</v>
      </c>
      <c r="E71" s="265" t="s">
        <v>116</v>
      </c>
      <c r="F71" s="265"/>
      <c r="G71" s="265"/>
      <c r="H71" s="265"/>
      <c r="I71" s="265"/>
      <c r="J71" s="265"/>
      <c r="K71" s="265"/>
      <c r="L71" s="265"/>
      <c r="M71" s="265"/>
      <c r="N71" s="265"/>
      <c r="O71" s="28"/>
    </row>
    <row r="72" spans="2:27" ht="32.25" customHeight="1" x14ac:dyDescent="0.25">
      <c r="B72" s="27"/>
      <c r="C72" s="35"/>
      <c r="D72" s="35"/>
      <c r="E72" s="265"/>
      <c r="F72" s="265"/>
      <c r="G72" s="265"/>
      <c r="H72" s="265"/>
      <c r="I72" s="265"/>
      <c r="J72" s="265"/>
      <c r="K72" s="265"/>
      <c r="L72" s="265"/>
      <c r="M72" s="265"/>
      <c r="N72" s="265"/>
      <c r="O72" s="28"/>
      <c r="P72" s="22" t="s">
        <v>25</v>
      </c>
      <c r="R72" s="22"/>
    </row>
    <row r="73" spans="2:27" ht="30" hidden="1" customHeight="1" x14ac:dyDescent="0.3">
      <c r="B73" s="29"/>
      <c r="C73" s="30" t="s">
        <v>117</v>
      </c>
      <c r="D73" s="30"/>
      <c r="E73" s="39"/>
      <c r="F73" s="39"/>
      <c r="G73" s="39"/>
      <c r="H73" s="39"/>
      <c r="I73" s="39"/>
      <c r="J73" s="39"/>
      <c r="K73" s="39"/>
      <c r="L73" s="39"/>
      <c r="M73" s="39"/>
      <c r="N73" s="39"/>
      <c r="O73" s="32"/>
      <c r="R73" s="22" t="s">
        <v>118</v>
      </c>
    </row>
    <row r="74" spans="2:27" hidden="1" x14ac:dyDescent="0.25">
      <c r="B74" s="27"/>
      <c r="C74" s="37"/>
      <c r="D74" s="37"/>
      <c r="E74" s="37"/>
      <c r="F74" s="37"/>
      <c r="G74" s="37"/>
      <c r="H74" s="37"/>
      <c r="I74" s="37"/>
      <c r="J74" s="37"/>
      <c r="K74" s="37"/>
      <c r="L74" s="37"/>
      <c r="M74" s="37"/>
      <c r="N74" s="37"/>
      <c r="O74" s="28"/>
    </row>
    <row r="75" spans="2:27" hidden="1" x14ac:dyDescent="0.25">
      <c r="B75" s="27"/>
      <c r="C75" s="265" t="s">
        <v>119</v>
      </c>
      <c r="D75" s="265"/>
      <c r="E75" s="265"/>
      <c r="F75" s="265"/>
      <c r="G75" s="265"/>
      <c r="H75" s="265"/>
      <c r="I75" s="265"/>
      <c r="J75" s="265"/>
      <c r="K75" s="265"/>
      <c r="L75" s="265"/>
      <c r="M75" s="265"/>
      <c r="N75" s="265"/>
      <c r="O75" s="28"/>
    </row>
    <row r="76" spans="2:27" ht="39.75" hidden="1" customHeight="1" x14ac:dyDescent="0.25">
      <c r="B76" s="27"/>
      <c r="C76" s="265"/>
      <c r="D76" s="265"/>
      <c r="E76" s="265"/>
      <c r="F76" s="265"/>
      <c r="G76" s="265"/>
      <c r="H76" s="265"/>
      <c r="I76" s="265"/>
      <c r="J76" s="265"/>
      <c r="K76" s="265"/>
      <c r="L76" s="265"/>
      <c r="M76" s="265"/>
      <c r="N76" s="265"/>
      <c r="O76" s="28"/>
    </row>
    <row r="77" spans="2:27" hidden="1" x14ac:dyDescent="0.25">
      <c r="B77" s="27"/>
      <c r="C77" s="40" t="s">
        <v>120</v>
      </c>
      <c r="D77" s="40"/>
      <c r="E77" s="37"/>
      <c r="F77" s="37"/>
      <c r="G77" s="37"/>
      <c r="H77" s="37"/>
      <c r="I77" s="37"/>
      <c r="J77" s="37"/>
      <c r="K77" s="37"/>
      <c r="L77" s="37"/>
      <c r="M77" s="37"/>
      <c r="N77" s="37"/>
      <c r="O77" s="28"/>
    </row>
    <row r="78" spans="2:27" hidden="1" x14ac:dyDescent="0.25">
      <c r="B78" s="27"/>
      <c r="C78" s="265" t="s">
        <v>121</v>
      </c>
      <c r="D78" s="265"/>
      <c r="E78" s="270"/>
      <c r="F78" s="270"/>
      <c r="G78" s="270"/>
      <c r="H78" s="270"/>
      <c r="I78" s="270"/>
      <c r="J78" s="270"/>
      <c r="K78" s="270"/>
      <c r="L78" s="270"/>
      <c r="M78" s="270"/>
      <c r="N78" s="270"/>
      <c r="O78" s="28"/>
    </row>
    <row r="79" spans="2:27" ht="27" hidden="1" customHeight="1" x14ac:dyDescent="0.25">
      <c r="B79" s="27"/>
      <c r="C79" s="270"/>
      <c r="D79" s="270"/>
      <c r="E79" s="270"/>
      <c r="F79" s="270"/>
      <c r="G79" s="270"/>
      <c r="H79" s="270"/>
      <c r="I79" s="270"/>
      <c r="J79" s="270"/>
      <c r="K79" s="270"/>
      <c r="L79" s="270"/>
      <c r="M79" s="270"/>
      <c r="N79" s="270"/>
      <c r="O79" s="28"/>
    </row>
    <row r="80" spans="2:27" hidden="1" x14ac:dyDescent="0.25">
      <c r="B80" s="27"/>
      <c r="C80" s="41"/>
      <c r="D80" s="41"/>
      <c r="E80" s="41"/>
      <c r="F80" s="41"/>
      <c r="G80" s="41"/>
      <c r="H80" s="41"/>
      <c r="I80" s="41"/>
      <c r="J80" s="41"/>
      <c r="K80" s="41"/>
      <c r="L80" s="41"/>
      <c r="M80" s="41"/>
      <c r="N80" s="41"/>
      <c r="O80" s="28"/>
    </row>
    <row r="81" spans="2:17" ht="32.25" hidden="1" customHeight="1" x14ac:dyDescent="0.3">
      <c r="B81" s="29"/>
      <c r="C81" s="30" t="s">
        <v>122</v>
      </c>
      <c r="D81" s="30"/>
      <c r="E81" s="42"/>
      <c r="F81" s="42"/>
      <c r="G81" s="42"/>
      <c r="H81" s="42"/>
      <c r="I81" s="42"/>
      <c r="J81" s="42"/>
      <c r="K81" s="42"/>
      <c r="L81" s="42"/>
      <c r="M81" s="42"/>
      <c r="N81" s="42"/>
      <c r="O81" s="32"/>
    </row>
    <row r="82" spans="2:17" hidden="1" x14ac:dyDescent="0.25">
      <c r="B82" s="27"/>
      <c r="C82" s="35"/>
      <c r="D82" s="35"/>
      <c r="O82" s="28"/>
    </row>
    <row r="83" spans="2:17" hidden="1" x14ac:dyDescent="0.25">
      <c r="B83" s="27"/>
      <c r="C83" s="43" t="s">
        <v>123</v>
      </c>
      <c r="D83" s="43"/>
      <c r="O83" s="28"/>
    </row>
    <row r="84" spans="2:17" hidden="1" x14ac:dyDescent="0.25">
      <c r="B84" s="27"/>
      <c r="C84" s="43" t="s">
        <v>124</v>
      </c>
      <c r="D84" s="43"/>
      <c r="O84" s="28"/>
    </row>
    <row r="85" spans="2:17" hidden="1" x14ac:dyDescent="0.25">
      <c r="B85" s="27"/>
      <c r="O85" s="28"/>
    </row>
    <row r="86" spans="2:17" hidden="1" x14ac:dyDescent="0.25">
      <c r="B86" s="27"/>
      <c r="C86" s="266" t="s">
        <v>125</v>
      </c>
      <c r="D86" s="266"/>
      <c r="E86" s="266"/>
      <c r="F86" s="266"/>
      <c r="G86" s="266"/>
      <c r="H86" s="266"/>
      <c r="I86" s="266"/>
      <c r="J86" s="266"/>
      <c r="K86" s="266"/>
      <c r="L86" s="266"/>
      <c r="M86" s="266"/>
      <c r="N86" s="266"/>
      <c r="O86" s="28"/>
    </row>
    <row r="87" spans="2:17" hidden="1" x14ac:dyDescent="0.25">
      <c r="B87" s="27"/>
      <c r="C87" s="266"/>
      <c r="D87" s="266"/>
      <c r="E87" s="266"/>
      <c r="F87" s="266"/>
      <c r="G87" s="266"/>
      <c r="H87" s="266"/>
      <c r="I87" s="266"/>
      <c r="J87" s="266"/>
      <c r="K87" s="266"/>
      <c r="L87" s="266"/>
      <c r="M87" s="266"/>
      <c r="N87" s="266"/>
      <c r="O87" s="28"/>
      <c r="P87" s="22"/>
      <c r="Q87" s="22"/>
    </row>
    <row r="88" spans="2:17" ht="14.4" hidden="1" x14ac:dyDescent="0.3">
      <c r="B88" s="27"/>
      <c r="O88" s="28"/>
      <c r="P88" s="44"/>
      <c r="Q88" s="22"/>
    </row>
    <row r="89" spans="2:17" ht="19.5" customHeight="1" x14ac:dyDescent="0.3">
      <c r="B89" s="29"/>
      <c r="C89" s="30" t="s">
        <v>126</v>
      </c>
      <c r="D89" s="30"/>
      <c r="E89" s="31"/>
      <c r="F89" s="31"/>
      <c r="G89" s="31"/>
      <c r="H89" s="31"/>
      <c r="I89" s="31"/>
      <c r="J89" s="31"/>
      <c r="K89" s="31"/>
      <c r="L89" s="31"/>
      <c r="M89" s="31"/>
      <c r="N89" s="31"/>
      <c r="O89" s="32"/>
      <c r="P89" s="45"/>
      <c r="Q89" s="22"/>
    </row>
    <row r="90" spans="2:17" x14ac:dyDescent="0.25">
      <c r="B90" s="27"/>
      <c r="C90" s="35"/>
      <c r="D90" s="35"/>
      <c r="O90" s="28"/>
      <c r="Q90" s="22" t="s">
        <v>25</v>
      </c>
    </row>
    <row r="91" spans="2:17" x14ac:dyDescent="0.25">
      <c r="B91" s="27"/>
      <c r="C91" s="43" t="s">
        <v>127</v>
      </c>
      <c r="D91" s="43"/>
      <c r="E91" s="22"/>
      <c r="F91" s="22"/>
      <c r="G91" s="22"/>
      <c r="H91" s="22"/>
      <c r="I91" s="22"/>
      <c r="J91" s="22"/>
      <c r="K91" s="22"/>
      <c r="L91" s="22"/>
      <c r="M91" s="22"/>
      <c r="N91" s="22"/>
      <c r="O91" s="28"/>
    </row>
    <row r="92" spans="2:17" x14ac:dyDescent="0.25">
      <c r="B92" s="27"/>
      <c r="C92" s="43"/>
      <c r="D92" s="43"/>
      <c r="E92" s="22"/>
      <c r="F92" s="22"/>
      <c r="G92" s="22"/>
      <c r="H92" s="22"/>
      <c r="I92" s="22"/>
      <c r="J92" s="22"/>
      <c r="K92" s="22"/>
      <c r="L92" s="22"/>
      <c r="M92" s="22"/>
      <c r="N92" s="22"/>
      <c r="O92" s="28"/>
    </row>
    <row r="93" spans="2:17" x14ac:dyDescent="0.25">
      <c r="B93" s="27"/>
      <c r="C93" s="22" t="s">
        <v>128</v>
      </c>
      <c r="D93" s="43"/>
      <c r="E93" s="22"/>
      <c r="F93" s="22"/>
      <c r="G93" s="22"/>
      <c r="H93" s="22"/>
      <c r="I93" s="22"/>
      <c r="J93" s="22"/>
      <c r="K93" s="22"/>
      <c r="L93" s="22"/>
      <c r="M93" s="22"/>
      <c r="N93" s="22"/>
      <c r="O93" s="28"/>
    </row>
    <row r="94" spans="2:17" ht="8.25" customHeight="1" x14ac:dyDescent="0.25">
      <c r="B94" s="27"/>
      <c r="C94" s="35"/>
      <c r="D94" s="35"/>
      <c r="E94" s="38"/>
      <c r="F94" s="38"/>
      <c r="G94" s="38"/>
      <c r="H94" s="38"/>
      <c r="I94" s="38"/>
      <c r="J94" s="38"/>
      <c r="K94" s="38"/>
      <c r="L94" s="38"/>
      <c r="M94" s="38"/>
      <c r="N94" s="38"/>
      <c r="O94" s="28"/>
    </row>
    <row r="95" spans="2:17" ht="14.4" x14ac:dyDescent="0.3">
      <c r="B95" s="27"/>
      <c r="C95" s="35"/>
      <c r="D95" s="97" t="s">
        <v>89</v>
      </c>
      <c r="E95" s="22" t="s">
        <v>129</v>
      </c>
      <c r="F95" s="38"/>
      <c r="G95" s="38"/>
      <c r="H95" s="38"/>
      <c r="I95" s="38"/>
      <c r="J95" s="38"/>
      <c r="K95" s="38"/>
      <c r="L95" s="38"/>
      <c r="M95" s="38"/>
      <c r="N95" s="38"/>
      <c r="O95" s="28"/>
    </row>
    <row r="96" spans="2:17" ht="8.25" customHeight="1" x14ac:dyDescent="0.25">
      <c r="B96" s="27"/>
      <c r="C96" s="35"/>
      <c r="D96" s="35"/>
      <c r="E96" s="38"/>
      <c r="F96" s="38"/>
      <c r="G96" s="38"/>
      <c r="H96" s="38"/>
      <c r="I96" s="38"/>
      <c r="J96" s="38"/>
      <c r="K96" s="38"/>
      <c r="L96" s="38"/>
      <c r="M96" s="38"/>
      <c r="N96" s="38"/>
      <c r="O96" s="28"/>
    </row>
    <row r="97" spans="2:15" ht="14.4" x14ac:dyDescent="0.3">
      <c r="B97" s="27"/>
      <c r="C97" s="35"/>
      <c r="D97" s="97" t="s">
        <v>89</v>
      </c>
      <c r="E97" s="22" t="s">
        <v>130</v>
      </c>
      <c r="F97" s="38"/>
      <c r="G97" s="38"/>
      <c r="H97" s="38"/>
      <c r="I97" s="38"/>
      <c r="J97" s="38"/>
      <c r="K97" s="38"/>
      <c r="L97" s="38"/>
      <c r="M97" s="38"/>
      <c r="N97" s="38"/>
      <c r="O97" s="28"/>
    </row>
    <row r="98" spans="2:15" ht="8.25" customHeight="1" x14ac:dyDescent="0.25">
      <c r="B98" s="27"/>
      <c r="C98" s="35"/>
      <c r="D98" s="35"/>
      <c r="E98" s="38"/>
      <c r="F98" s="38"/>
      <c r="G98" s="38"/>
      <c r="H98" s="38"/>
      <c r="I98" s="38"/>
      <c r="J98" s="38"/>
      <c r="K98" s="38"/>
      <c r="L98" s="38"/>
      <c r="M98" s="38"/>
      <c r="N98" s="38"/>
      <c r="O98" s="28"/>
    </row>
    <row r="99" spans="2:15" ht="14.4" x14ac:dyDescent="0.3">
      <c r="B99" s="27"/>
      <c r="C99" s="35"/>
      <c r="D99" s="97" t="s">
        <v>89</v>
      </c>
      <c r="E99" s="46" t="s">
        <v>131</v>
      </c>
      <c r="F99" s="38"/>
      <c r="G99" s="38"/>
      <c r="H99" s="38"/>
      <c r="I99" s="38"/>
      <c r="J99" s="38"/>
      <c r="K99" s="38"/>
      <c r="L99" s="38"/>
      <c r="M99" s="38"/>
      <c r="N99" s="38"/>
      <c r="O99" s="28"/>
    </row>
    <row r="100" spans="2:15" x14ac:dyDescent="0.25">
      <c r="B100" s="27"/>
      <c r="C100" s="35"/>
      <c r="D100" s="35"/>
      <c r="E100" s="46"/>
      <c r="F100" s="38"/>
      <c r="G100" s="38"/>
      <c r="H100" s="38"/>
      <c r="I100" s="38"/>
      <c r="J100" s="38"/>
      <c r="K100" s="38"/>
      <c r="L100" s="38"/>
      <c r="M100" s="38"/>
      <c r="N100" s="38"/>
      <c r="O100" s="28"/>
    </row>
    <row r="101" spans="2:15" ht="213.75" customHeight="1" x14ac:dyDescent="0.25">
      <c r="B101" s="27"/>
      <c r="C101" s="22"/>
      <c r="D101" s="43"/>
      <c r="E101" s="22"/>
      <c r="F101" s="22"/>
      <c r="G101" s="22"/>
      <c r="H101" s="22"/>
      <c r="I101" s="22"/>
      <c r="J101" s="22"/>
      <c r="K101" s="22"/>
      <c r="L101" s="22"/>
      <c r="M101" s="22"/>
      <c r="N101" s="22"/>
      <c r="O101" s="47"/>
    </row>
    <row r="102" spans="2:15" ht="43.5" customHeight="1" x14ac:dyDescent="0.25">
      <c r="B102" s="27"/>
      <c r="C102" s="267" t="s">
        <v>132</v>
      </c>
      <c r="D102" s="267"/>
      <c r="E102" s="267"/>
      <c r="F102" s="267"/>
      <c r="G102" s="267"/>
      <c r="H102" s="267"/>
      <c r="I102" s="267"/>
      <c r="J102" s="267"/>
      <c r="K102" s="267"/>
      <c r="L102" s="267"/>
      <c r="M102" s="267"/>
      <c r="N102" s="267"/>
      <c r="O102" s="28"/>
    </row>
    <row r="103" spans="2:15" ht="15" customHeight="1" x14ac:dyDescent="0.25">
      <c r="B103" s="27"/>
      <c r="C103" s="48"/>
      <c r="D103" s="48"/>
      <c r="E103" s="48"/>
      <c r="F103" s="48"/>
      <c r="G103" s="48"/>
      <c r="H103" s="48"/>
      <c r="I103" s="48"/>
      <c r="J103" s="48"/>
      <c r="K103" s="48"/>
      <c r="L103" s="48"/>
      <c r="M103" s="48"/>
      <c r="N103" s="48"/>
      <c r="O103" s="28"/>
    </row>
    <row r="104" spans="2:15" x14ac:dyDescent="0.25">
      <c r="B104" s="27"/>
      <c r="C104" s="43" t="s">
        <v>133</v>
      </c>
      <c r="D104" s="43"/>
      <c r="E104" s="48"/>
      <c r="F104" s="48"/>
      <c r="G104" s="48"/>
      <c r="H104" s="48"/>
      <c r="I104" s="48"/>
      <c r="J104" s="48"/>
      <c r="K104" s="48"/>
      <c r="L104" s="48"/>
      <c r="M104" s="48"/>
      <c r="N104" s="48"/>
      <c r="O104" s="28"/>
    </row>
    <row r="105" spans="2:15" ht="27.75" customHeight="1" x14ac:dyDescent="0.25">
      <c r="B105" s="27"/>
      <c r="C105" s="265" t="s">
        <v>134</v>
      </c>
      <c r="D105" s="265"/>
      <c r="E105" s="265"/>
      <c r="F105" s="265"/>
      <c r="G105" s="265"/>
      <c r="H105" s="265"/>
      <c r="I105" s="265"/>
      <c r="J105" s="265"/>
      <c r="K105" s="265"/>
      <c r="L105" s="265"/>
      <c r="M105" s="265"/>
      <c r="N105" s="265"/>
      <c r="O105" s="28"/>
    </row>
    <row r="106" spans="2:15" ht="34.5" customHeight="1" x14ac:dyDescent="0.3">
      <c r="B106" s="29"/>
      <c r="C106" s="30" t="s">
        <v>135</v>
      </c>
      <c r="D106" s="30"/>
      <c r="E106" s="31"/>
      <c r="F106" s="31"/>
      <c r="G106" s="31"/>
      <c r="H106" s="31"/>
      <c r="I106" s="31"/>
      <c r="J106" s="31"/>
      <c r="K106" s="31"/>
      <c r="L106" s="31"/>
      <c r="M106" s="31"/>
      <c r="N106" s="31"/>
      <c r="O106" s="32"/>
    </row>
    <row r="107" spans="2:15" x14ac:dyDescent="0.25">
      <c r="B107" s="27"/>
      <c r="O107" s="28"/>
    </row>
    <row r="108" spans="2:15" x14ac:dyDescent="0.25">
      <c r="B108" s="27"/>
      <c r="C108" s="268" t="s">
        <v>136</v>
      </c>
      <c r="D108" s="268"/>
      <c r="E108" s="264"/>
      <c r="F108" s="264"/>
      <c r="G108" s="264"/>
      <c r="H108" s="264"/>
      <c r="I108" s="264"/>
      <c r="J108" s="264"/>
      <c r="K108" s="264"/>
      <c r="L108" s="264"/>
      <c r="M108" s="264"/>
      <c r="N108" s="264"/>
      <c r="O108" s="28"/>
    </row>
    <row r="109" spans="2:15" ht="19.5" customHeight="1" x14ac:dyDescent="0.25">
      <c r="B109" s="27"/>
      <c r="C109" s="264"/>
      <c r="D109" s="264"/>
      <c r="E109" s="264"/>
      <c r="F109" s="264"/>
      <c r="G109" s="264"/>
      <c r="H109" s="264"/>
      <c r="I109" s="264"/>
      <c r="J109" s="264"/>
      <c r="K109" s="264"/>
      <c r="L109" s="264"/>
      <c r="M109" s="264"/>
      <c r="N109" s="264"/>
      <c r="O109" s="28"/>
    </row>
    <row r="110" spans="2:15" ht="99.75" customHeight="1" x14ac:dyDescent="0.25">
      <c r="B110" s="27"/>
      <c r="C110" s="263" t="s">
        <v>137</v>
      </c>
      <c r="D110" s="263"/>
      <c r="E110" s="269"/>
      <c r="F110" s="269"/>
      <c r="G110" s="269"/>
      <c r="H110" s="269"/>
      <c r="I110" s="269"/>
      <c r="J110" s="269"/>
      <c r="K110" s="269"/>
      <c r="L110" s="269"/>
      <c r="M110" s="269"/>
      <c r="N110" s="269"/>
      <c r="O110" s="28"/>
    </row>
    <row r="111" spans="2:15" ht="91.5" customHeight="1" x14ac:dyDescent="0.25">
      <c r="B111" s="27"/>
      <c r="C111" s="263" t="s">
        <v>138</v>
      </c>
      <c r="D111" s="263"/>
      <c r="E111" s="264"/>
      <c r="F111" s="264"/>
      <c r="G111" s="264"/>
      <c r="H111" s="264"/>
      <c r="I111" s="264"/>
      <c r="J111" s="264"/>
      <c r="K111" s="264"/>
      <c r="L111" s="264"/>
      <c r="M111" s="264"/>
      <c r="N111" s="264"/>
      <c r="O111" s="28"/>
    </row>
    <row r="112" spans="2:15" x14ac:dyDescent="0.25">
      <c r="B112" s="27"/>
      <c r="O112" s="28"/>
    </row>
    <row r="113" spans="2:18" ht="106.5" customHeight="1" x14ac:dyDescent="0.25">
      <c r="B113" s="27"/>
      <c r="C113" s="263" t="s">
        <v>139</v>
      </c>
      <c r="D113" s="263"/>
      <c r="E113" s="264"/>
      <c r="F113" s="264"/>
      <c r="G113" s="264"/>
      <c r="H113" s="264"/>
      <c r="I113" s="264"/>
      <c r="J113" s="264"/>
      <c r="K113" s="264"/>
      <c r="L113" s="264"/>
      <c r="M113" s="264"/>
      <c r="N113" s="264"/>
      <c r="O113" s="28"/>
    </row>
    <row r="114" spans="2:18" ht="101.25" customHeight="1" x14ac:dyDescent="0.25">
      <c r="B114" s="27"/>
      <c r="C114" s="265" t="s">
        <v>140</v>
      </c>
      <c r="D114" s="265"/>
      <c r="E114" s="264"/>
      <c r="F114" s="264"/>
      <c r="G114" s="264"/>
      <c r="H114" s="264"/>
      <c r="I114" s="264"/>
      <c r="J114" s="264"/>
      <c r="K114" s="264"/>
      <c r="L114" s="264"/>
      <c r="M114" s="264"/>
      <c r="N114" s="264"/>
      <c r="O114" s="28"/>
    </row>
    <row r="115" spans="2:18" x14ac:dyDescent="0.25">
      <c r="B115" s="27"/>
      <c r="O115" s="28"/>
    </row>
    <row r="116" spans="2:18" x14ac:dyDescent="0.25">
      <c r="B116" s="27"/>
      <c r="O116" s="28"/>
    </row>
    <row r="117" spans="2:18" x14ac:dyDescent="0.25">
      <c r="B117" s="27"/>
      <c r="O117" s="28"/>
    </row>
    <row r="118" spans="2:18" x14ac:dyDescent="0.25">
      <c r="B118" s="27"/>
      <c r="O118" s="28"/>
    </row>
    <row r="119" spans="2:18" x14ac:dyDescent="0.25">
      <c r="B119" s="27"/>
      <c r="O119" s="28"/>
      <c r="R119" s="22"/>
    </row>
    <row r="120" spans="2:18" x14ac:dyDescent="0.25">
      <c r="B120" s="27"/>
      <c r="O120" s="28"/>
    </row>
    <row r="121" spans="2:18" x14ac:dyDescent="0.25">
      <c r="B121" s="27"/>
      <c r="O121" s="28"/>
    </row>
    <row r="122" spans="2:18" x14ac:dyDescent="0.25">
      <c r="B122" s="27"/>
      <c r="O122" s="28"/>
    </row>
    <row r="123" spans="2:18" x14ac:dyDescent="0.25">
      <c r="B123" s="27"/>
      <c r="O123" s="28"/>
    </row>
    <row r="124" spans="2:18" x14ac:dyDescent="0.25">
      <c r="B124" s="27"/>
      <c r="O124" s="28"/>
    </row>
    <row r="125" spans="2:18" x14ac:dyDescent="0.25">
      <c r="B125" s="27"/>
      <c r="O125" s="28"/>
      <c r="R125" s="22" t="s">
        <v>141</v>
      </c>
    </row>
    <row r="126" spans="2:18" x14ac:dyDescent="0.25">
      <c r="B126" s="27"/>
      <c r="O126" s="28"/>
    </row>
    <row r="127" spans="2:18" x14ac:dyDescent="0.25">
      <c r="B127" s="27"/>
      <c r="O127" s="28"/>
    </row>
    <row r="128" spans="2:18" x14ac:dyDescent="0.25">
      <c r="B128" s="27"/>
      <c r="O128" s="28"/>
    </row>
    <row r="129" spans="2:18" x14ac:dyDescent="0.25">
      <c r="B129" s="27"/>
      <c r="O129" s="28"/>
      <c r="R129" s="22"/>
    </row>
    <row r="130" spans="2:18" x14ac:dyDescent="0.25">
      <c r="B130" s="27"/>
      <c r="O130" s="28"/>
    </row>
    <row r="131" spans="2:18" x14ac:dyDescent="0.25">
      <c r="B131" s="27"/>
      <c r="O131" s="28"/>
    </row>
    <row r="132" spans="2:18" x14ac:dyDescent="0.25">
      <c r="B132" s="27"/>
      <c r="O132" s="28"/>
    </row>
    <row r="133" spans="2:18" x14ac:dyDescent="0.25">
      <c r="B133" s="27"/>
      <c r="O133" s="28"/>
    </row>
    <row r="134" spans="2:18" x14ac:dyDescent="0.25">
      <c r="B134" s="27"/>
      <c r="O134" s="28"/>
      <c r="R134" s="23" t="s">
        <v>142</v>
      </c>
    </row>
    <row r="135" spans="2:18" x14ac:dyDescent="0.25">
      <c r="B135" s="27"/>
      <c r="O135" s="28"/>
    </row>
    <row r="136" spans="2:18" x14ac:dyDescent="0.25">
      <c r="B136" s="27"/>
      <c r="O136" s="28"/>
    </row>
    <row r="137" spans="2:18" x14ac:dyDescent="0.25">
      <c r="B137" s="27"/>
      <c r="O137" s="28"/>
    </row>
    <row r="138" spans="2:18" x14ac:dyDescent="0.25">
      <c r="B138" s="27"/>
      <c r="O138" s="28"/>
    </row>
    <row r="139" spans="2:18" x14ac:dyDescent="0.25">
      <c r="B139" s="27"/>
      <c r="O139" s="28"/>
    </row>
    <row r="140" spans="2:18" x14ac:dyDescent="0.25">
      <c r="B140" s="27"/>
      <c r="O140" s="28"/>
    </row>
    <row r="141" spans="2:18" x14ac:dyDescent="0.25">
      <c r="B141" s="27"/>
      <c r="O141" s="28"/>
    </row>
    <row r="142" spans="2:18" x14ac:dyDescent="0.25">
      <c r="B142" s="27"/>
      <c r="O142" s="28"/>
    </row>
    <row r="143" spans="2:18" x14ac:dyDescent="0.25">
      <c r="B143" s="27"/>
      <c r="O143" s="28"/>
    </row>
    <row r="144" spans="2:18" x14ac:dyDescent="0.25">
      <c r="B144" s="27"/>
      <c r="O144" s="28"/>
    </row>
    <row r="145" spans="2:15" x14ac:dyDescent="0.25">
      <c r="B145" s="27"/>
      <c r="O145" s="28"/>
    </row>
    <row r="146" spans="2:15" x14ac:dyDescent="0.25">
      <c r="B146" s="27"/>
      <c r="O146" s="28"/>
    </row>
    <row r="147" spans="2:15" x14ac:dyDescent="0.25">
      <c r="B147" s="27"/>
      <c r="O147" s="28"/>
    </row>
    <row r="148" spans="2:15" x14ac:dyDescent="0.25">
      <c r="B148" s="27"/>
      <c r="O148" s="28"/>
    </row>
    <row r="149" spans="2:15" x14ac:dyDescent="0.25">
      <c r="B149" s="27"/>
      <c r="O149" s="28"/>
    </row>
    <row r="150" spans="2:15" x14ac:dyDescent="0.25">
      <c r="B150" s="27"/>
      <c r="O150" s="28"/>
    </row>
    <row r="151" spans="2:15" x14ac:dyDescent="0.25">
      <c r="B151" s="27"/>
      <c r="O151" s="28"/>
    </row>
    <row r="152" spans="2:15" x14ac:dyDescent="0.25">
      <c r="B152" s="27"/>
      <c r="O152" s="28"/>
    </row>
    <row r="153" spans="2:15" x14ac:dyDescent="0.25">
      <c r="B153" s="27"/>
      <c r="O153" s="28"/>
    </row>
    <row r="154" spans="2:15" x14ac:dyDescent="0.25">
      <c r="B154" s="27"/>
      <c r="O154" s="28"/>
    </row>
    <row r="155" spans="2:15" x14ac:dyDescent="0.25">
      <c r="B155" s="27"/>
      <c r="O155" s="28"/>
    </row>
    <row r="156" spans="2:15" x14ac:dyDescent="0.25">
      <c r="B156" s="27"/>
      <c r="O156" s="28"/>
    </row>
    <row r="157" spans="2:15" x14ac:dyDescent="0.25">
      <c r="B157" s="27"/>
      <c r="O157" s="28"/>
    </row>
    <row r="158" spans="2:15" x14ac:dyDescent="0.25">
      <c r="B158" s="27"/>
      <c r="O158" s="28"/>
    </row>
    <row r="159" spans="2:15" x14ac:dyDescent="0.25">
      <c r="B159" s="27"/>
      <c r="O159" s="28"/>
    </row>
    <row r="160" spans="2:15" x14ac:dyDescent="0.25">
      <c r="B160" s="27"/>
      <c r="O160" s="28"/>
    </row>
    <row r="161" spans="2:15" x14ac:dyDescent="0.25">
      <c r="B161" s="27"/>
      <c r="O161" s="28"/>
    </row>
    <row r="162" spans="2:15" x14ac:dyDescent="0.25">
      <c r="B162" s="27"/>
      <c r="O162" s="28"/>
    </row>
    <row r="163" spans="2:15" x14ac:dyDescent="0.25">
      <c r="B163" s="27"/>
      <c r="O163" s="28"/>
    </row>
    <row r="164" spans="2:15" x14ac:dyDescent="0.25">
      <c r="B164" s="27"/>
      <c r="O164" s="28"/>
    </row>
    <row r="165" spans="2:15" x14ac:dyDescent="0.25">
      <c r="B165" s="27"/>
      <c r="O165" s="28"/>
    </row>
    <row r="166" spans="2:15" x14ac:dyDescent="0.25">
      <c r="B166" s="27"/>
      <c r="O166" s="28"/>
    </row>
    <row r="167" spans="2:15" x14ac:dyDescent="0.25">
      <c r="B167" s="27"/>
      <c r="O167" s="28"/>
    </row>
    <row r="168" spans="2:15" x14ac:dyDescent="0.25">
      <c r="B168" s="27"/>
      <c r="O168" s="28"/>
    </row>
    <row r="169" spans="2:15" x14ac:dyDescent="0.25">
      <c r="B169" s="27"/>
      <c r="O169" s="28"/>
    </row>
    <row r="170" spans="2:15" x14ac:dyDescent="0.25">
      <c r="B170" s="27"/>
      <c r="O170" s="28"/>
    </row>
    <row r="171" spans="2:15" x14ac:dyDescent="0.25">
      <c r="B171" s="27"/>
      <c r="O171" s="28"/>
    </row>
    <row r="172" spans="2:15" x14ac:dyDescent="0.25">
      <c r="B172" s="27"/>
      <c r="O172" s="28"/>
    </row>
    <row r="173" spans="2:15" x14ac:dyDescent="0.25">
      <c r="B173" s="27"/>
      <c r="O173" s="28"/>
    </row>
    <row r="174" spans="2:15" x14ac:dyDescent="0.25">
      <c r="B174" s="27"/>
      <c r="O174" s="28"/>
    </row>
    <row r="175" spans="2:15" x14ac:dyDescent="0.25">
      <c r="B175" s="27"/>
      <c r="O175" s="28"/>
    </row>
    <row r="176" spans="2:15" x14ac:dyDescent="0.25">
      <c r="B176" s="27"/>
      <c r="O176" s="28"/>
    </row>
    <row r="177" spans="2:15" x14ac:dyDescent="0.25">
      <c r="B177" s="27"/>
      <c r="O177" s="28"/>
    </row>
    <row r="178" spans="2:15" x14ac:dyDescent="0.25">
      <c r="B178" s="27"/>
      <c r="O178" s="28"/>
    </row>
    <row r="179" spans="2:15" x14ac:dyDescent="0.25">
      <c r="B179" s="27"/>
      <c r="O179" s="28"/>
    </row>
    <row r="180" spans="2:15" x14ac:dyDescent="0.25">
      <c r="B180" s="27"/>
      <c r="O180" s="28"/>
    </row>
    <row r="181" spans="2:15" x14ac:dyDescent="0.25">
      <c r="B181" s="27"/>
      <c r="O181" s="28"/>
    </row>
    <row r="182" spans="2:15" x14ac:dyDescent="0.25">
      <c r="B182" s="27"/>
      <c r="O182" s="28"/>
    </row>
    <row r="183" spans="2:15" x14ac:dyDescent="0.25">
      <c r="B183" s="27"/>
      <c r="O183" s="28"/>
    </row>
    <row r="184" spans="2:15" x14ac:dyDescent="0.25">
      <c r="B184" s="27"/>
      <c r="O184" s="28"/>
    </row>
    <row r="185" spans="2:15" x14ac:dyDescent="0.25">
      <c r="B185" s="27"/>
      <c r="O185" s="28"/>
    </row>
    <row r="186" spans="2:15" x14ac:dyDescent="0.25">
      <c r="B186" s="27"/>
      <c r="O186" s="28"/>
    </row>
    <row r="187" spans="2:15" x14ac:dyDescent="0.25">
      <c r="B187" s="27"/>
      <c r="O187" s="28"/>
    </row>
    <row r="188" spans="2:15" x14ac:dyDescent="0.25">
      <c r="B188" s="27"/>
      <c r="O188" s="28"/>
    </row>
    <row r="189" spans="2:15" x14ac:dyDescent="0.25">
      <c r="B189" s="27"/>
      <c r="O189" s="28"/>
    </row>
    <row r="190" spans="2:15" x14ac:dyDescent="0.25">
      <c r="B190" s="27"/>
      <c r="O190" s="28"/>
    </row>
    <row r="191" spans="2:15" x14ac:dyDescent="0.25">
      <c r="B191" s="27"/>
      <c r="O191" s="28"/>
    </row>
    <row r="192" spans="2:15" x14ac:dyDescent="0.25">
      <c r="B192" s="27"/>
      <c r="O192" s="28"/>
    </row>
    <row r="193" spans="2:15" x14ac:dyDescent="0.25">
      <c r="B193" s="27"/>
      <c r="O193" s="28"/>
    </row>
    <row r="194" spans="2:15" x14ac:dyDescent="0.25">
      <c r="B194" s="27"/>
      <c r="O194" s="28"/>
    </row>
    <row r="195" spans="2:15" x14ac:dyDescent="0.25">
      <c r="B195" s="27"/>
      <c r="O195" s="28"/>
    </row>
    <row r="196" spans="2:15" x14ac:dyDescent="0.25">
      <c r="B196" s="27"/>
      <c r="O196" s="28"/>
    </row>
    <row r="197" spans="2:15" x14ac:dyDescent="0.25">
      <c r="B197" s="27"/>
      <c r="O197" s="28"/>
    </row>
    <row r="198" spans="2:15" x14ac:dyDescent="0.25">
      <c r="B198" s="27"/>
      <c r="O198" s="28"/>
    </row>
    <row r="199" spans="2:15" x14ac:dyDescent="0.25">
      <c r="B199" s="27"/>
      <c r="O199" s="28"/>
    </row>
    <row r="200" spans="2:15" x14ac:dyDescent="0.25">
      <c r="B200" s="27"/>
      <c r="O200" s="28"/>
    </row>
    <row r="201" spans="2:15" x14ac:dyDescent="0.25">
      <c r="B201" s="27"/>
      <c r="O201" s="28"/>
    </row>
    <row r="202" spans="2:15" x14ac:dyDescent="0.25">
      <c r="B202" s="27"/>
      <c r="O202" s="28"/>
    </row>
    <row r="203" spans="2:15" x14ac:dyDescent="0.25">
      <c r="B203" s="27"/>
      <c r="O203" s="28"/>
    </row>
    <row r="204" spans="2:15" x14ac:dyDescent="0.25">
      <c r="B204" s="27"/>
      <c r="O204" s="28"/>
    </row>
    <row r="205" spans="2:15" x14ac:dyDescent="0.25">
      <c r="B205" s="27"/>
      <c r="O205" s="28"/>
    </row>
    <row r="206" spans="2:15" x14ac:dyDescent="0.25">
      <c r="B206" s="27"/>
      <c r="O206" s="28"/>
    </row>
    <row r="207" spans="2:15" x14ac:dyDescent="0.25">
      <c r="B207" s="27"/>
      <c r="O207" s="28"/>
    </row>
    <row r="208" spans="2:15" x14ac:dyDescent="0.25">
      <c r="B208" s="27"/>
      <c r="O208" s="28"/>
    </row>
    <row r="209" spans="2:15" x14ac:dyDescent="0.25">
      <c r="B209" s="27"/>
      <c r="O209" s="28"/>
    </row>
    <row r="210" spans="2:15" x14ac:dyDescent="0.25">
      <c r="B210" s="27"/>
      <c r="O210" s="28"/>
    </row>
    <row r="211" spans="2:15" x14ac:dyDescent="0.25">
      <c r="B211" s="27"/>
      <c r="O211" s="28"/>
    </row>
    <row r="212" spans="2:15" x14ac:dyDescent="0.25">
      <c r="B212" s="27"/>
      <c r="O212" s="28"/>
    </row>
    <row r="213" spans="2:15" x14ac:dyDescent="0.25">
      <c r="B213" s="27"/>
      <c r="O213" s="28"/>
    </row>
    <row r="214" spans="2:15" x14ac:dyDescent="0.25">
      <c r="B214" s="27"/>
      <c r="O214" s="28"/>
    </row>
    <row r="215" spans="2:15" x14ac:dyDescent="0.25">
      <c r="B215" s="27"/>
      <c r="O215" s="28"/>
    </row>
    <row r="216" spans="2:15" x14ac:dyDescent="0.25">
      <c r="B216" s="27"/>
      <c r="O216" s="28"/>
    </row>
    <row r="217" spans="2:15" x14ac:dyDescent="0.25">
      <c r="B217" s="27"/>
      <c r="O217" s="28"/>
    </row>
    <row r="218" spans="2:15" x14ac:dyDescent="0.25">
      <c r="B218" s="27"/>
      <c r="O218" s="28"/>
    </row>
    <row r="219" spans="2:15" x14ac:dyDescent="0.25">
      <c r="B219" s="27"/>
      <c r="O219" s="28"/>
    </row>
    <row r="220" spans="2:15" x14ac:dyDescent="0.25">
      <c r="B220" s="27"/>
      <c r="O220" s="28"/>
    </row>
    <row r="221" spans="2:15" x14ac:dyDescent="0.25">
      <c r="B221" s="27"/>
      <c r="O221" s="28"/>
    </row>
    <row r="222" spans="2:15" x14ac:dyDescent="0.25">
      <c r="B222" s="27"/>
      <c r="O222" s="28"/>
    </row>
    <row r="223" spans="2:15" x14ac:dyDescent="0.25">
      <c r="B223" s="27"/>
      <c r="O223" s="28"/>
    </row>
    <row r="224" spans="2:15" x14ac:dyDescent="0.25">
      <c r="B224" s="27"/>
      <c r="O224" s="28"/>
    </row>
    <row r="225" spans="2:15" x14ac:dyDescent="0.25">
      <c r="B225" s="27"/>
      <c r="O225" s="28"/>
    </row>
    <row r="226" spans="2:15" x14ac:dyDescent="0.25">
      <c r="B226" s="27"/>
      <c r="O226" s="28"/>
    </row>
    <row r="227" spans="2:15" x14ac:dyDescent="0.25">
      <c r="B227" s="27"/>
      <c r="O227" s="28"/>
    </row>
    <row r="228" spans="2:15" x14ac:dyDescent="0.25">
      <c r="B228" s="27"/>
      <c r="O228" s="28"/>
    </row>
    <row r="229" spans="2:15" x14ac:dyDescent="0.25">
      <c r="B229" s="27"/>
      <c r="O229" s="28"/>
    </row>
    <row r="230" spans="2:15" x14ac:dyDescent="0.25">
      <c r="B230" s="27"/>
      <c r="O230" s="28"/>
    </row>
    <row r="231" spans="2:15" x14ac:dyDescent="0.25">
      <c r="B231" s="27"/>
      <c r="O231" s="28"/>
    </row>
    <row r="232" spans="2:15" x14ac:dyDescent="0.25">
      <c r="B232" s="27"/>
      <c r="O232" s="28"/>
    </row>
    <row r="233" spans="2:15" x14ac:dyDescent="0.25">
      <c r="B233" s="27"/>
      <c r="O233" s="28"/>
    </row>
    <row r="234" spans="2:15" x14ac:dyDescent="0.25">
      <c r="B234" s="27"/>
      <c r="O234" s="28"/>
    </row>
    <row r="235" spans="2:15" x14ac:dyDescent="0.25">
      <c r="B235" s="27"/>
      <c r="O235" s="28"/>
    </row>
    <row r="236" spans="2:15" x14ac:dyDescent="0.25">
      <c r="B236" s="27"/>
      <c r="O236" s="28"/>
    </row>
    <row r="237" spans="2:15" x14ac:dyDescent="0.25">
      <c r="B237" s="27"/>
      <c r="O237" s="28"/>
    </row>
    <row r="238" spans="2:15" x14ac:dyDescent="0.25">
      <c r="B238" s="27"/>
      <c r="O238" s="28"/>
    </row>
    <row r="239" spans="2:15" x14ac:dyDescent="0.25">
      <c r="B239" s="27"/>
      <c r="O239" s="28"/>
    </row>
    <row r="240" spans="2:15" x14ac:dyDescent="0.25">
      <c r="B240" s="27"/>
      <c r="O240" s="28"/>
    </row>
    <row r="241" spans="2:15" x14ac:dyDescent="0.25">
      <c r="B241" s="27"/>
      <c r="O241" s="28"/>
    </row>
    <row r="242" spans="2:15" x14ac:dyDescent="0.25">
      <c r="B242" s="27"/>
      <c r="O242" s="28"/>
    </row>
    <row r="243" spans="2:15" x14ac:dyDescent="0.25">
      <c r="B243" s="27"/>
      <c r="O243" s="28"/>
    </row>
    <row r="244" spans="2:15" x14ac:dyDescent="0.25">
      <c r="B244" s="27"/>
      <c r="O244" s="28"/>
    </row>
    <row r="245" spans="2:15" x14ac:dyDescent="0.25">
      <c r="B245" s="27"/>
      <c r="O245" s="28"/>
    </row>
    <row r="246" spans="2:15" x14ac:dyDescent="0.25">
      <c r="B246" s="27"/>
      <c r="O246" s="28"/>
    </row>
    <row r="247" spans="2:15" x14ac:dyDescent="0.25">
      <c r="B247" s="27"/>
      <c r="O247" s="28"/>
    </row>
    <row r="248" spans="2:15" x14ac:dyDescent="0.25">
      <c r="B248" s="27"/>
      <c r="O248" s="28"/>
    </row>
    <row r="249" spans="2:15" x14ac:dyDescent="0.25">
      <c r="B249" s="27"/>
      <c r="O249" s="28"/>
    </row>
    <row r="250" spans="2:15" x14ac:dyDescent="0.25">
      <c r="B250" s="27"/>
      <c r="O250" s="28"/>
    </row>
    <row r="251" spans="2:15" x14ac:dyDescent="0.25">
      <c r="B251" s="27"/>
      <c r="O251" s="28"/>
    </row>
    <row r="252" spans="2:15" x14ac:dyDescent="0.25">
      <c r="B252" s="27"/>
      <c r="O252" s="28"/>
    </row>
    <row r="253" spans="2:15" x14ac:dyDescent="0.25">
      <c r="B253" s="27"/>
      <c r="O253" s="28"/>
    </row>
    <row r="254" spans="2:15" x14ac:dyDescent="0.25">
      <c r="B254" s="27"/>
      <c r="O254" s="28"/>
    </row>
    <row r="255" spans="2:15" x14ac:dyDescent="0.25">
      <c r="B255" s="27"/>
      <c r="O255" s="28"/>
    </row>
    <row r="256" spans="2:15" x14ac:dyDescent="0.25">
      <c r="B256" s="27"/>
      <c r="O256" s="28"/>
    </row>
    <row r="257" spans="2:15" x14ac:dyDescent="0.25">
      <c r="B257" s="27"/>
      <c r="O257" s="28"/>
    </row>
    <row r="258" spans="2:15" x14ac:dyDescent="0.25">
      <c r="B258" s="27"/>
      <c r="O258" s="28"/>
    </row>
    <row r="259" spans="2:15" x14ac:dyDescent="0.25">
      <c r="B259" s="27"/>
      <c r="O259" s="28"/>
    </row>
    <row r="260" spans="2:15" x14ac:dyDescent="0.25">
      <c r="B260" s="27"/>
      <c r="O260" s="28"/>
    </row>
    <row r="261" spans="2:15" x14ac:dyDescent="0.25">
      <c r="B261" s="27"/>
      <c r="O261" s="28"/>
    </row>
    <row r="262" spans="2:15" x14ac:dyDescent="0.25">
      <c r="B262" s="27"/>
      <c r="O262" s="28"/>
    </row>
    <row r="263" spans="2:15" x14ac:dyDescent="0.25">
      <c r="B263" s="27"/>
      <c r="O263" s="28"/>
    </row>
    <row r="264" spans="2:15" x14ac:dyDescent="0.25">
      <c r="B264" s="27"/>
      <c r="O264" s="28"/>
    </row>
    <row r="265" spans="2:15" x14ac:dyDescent="0.25">
      <c r="B265" s="27"/>
      <c r="O265" s="28"/>
    </row>
    <row r="266" spans="2:15" x14ac:dyDescent="0.25">
      <c r="B266" s="27"/>
      <c r="O266" s="28"/>
    </row>
    <row r="267" spans="2:15" x14ac:dyDescent="0.25">
      <c r="B267" s="27"/>
      <c r="O267" s="28"/>
    </row>
    <row r="268" spans="2:15" x14ac:dyDescent="0.25">
      <c r="B268" s="27"/>
      <c r="O268" s="28"/>
    </row>
    <row r="269" spans="2:15" x14ac:dyDescent="0.25">
      <c r="B269" s="27"/>
      <c r="O269" s="28"/>
    </row>
    <row r="270" spans="2:15" x14ac:dyDescent="0.25">
      <c r="B270" s="27"/>
      <c r="O270" s="28"/>
    </row>
    <row r="271" spans="2:15" x14ac:dyDescent="0.25">
      <c r="B271" s="27"/>
      <c r="O271" s="28"/>
    </row>
    <row r="272" spans="2:15" x14ac:dyDescent="0.25">
      <c r="B272" s="27"/>
      <c r="O272" s="28"/>
    </row>
    <row r="273" spans="2:15" x14ac:dyDescent="0.25">
      <c r="B273" s="27"/>
      <c r="O273" s="28"/>
    </row>
    <row r="274" spans="2:15" x14ac:dyDescent="0.25">
      <c r="B274" s="27"/>
      <c r="O274" s="28"/>
    </row>
    <row r="275" spans="2:15" x14ac:dyDescent="0.25">
      <c r="B275" s="27"/>
      <c r="O275" s="28"/>
    </row>
    <row r="276" spans="2:15" x14ac:dyDescent="0.25">
      <c r="B276" s="27"/>
      <c r="O276" s="28"/>
    </row>
    <row r="277" spans="2:15" x14ac:dyDescent="0.25">
      <c r="B277" s="27"/>
      <c r="O277" s="28"/>
    </row>
    <row r="278" spans="2:15" x14ac:dyDescent="0.25">
      <c r="B278" s="27"/>
      <c r="O278" s="28"/>
    </row>
    <row r="279" spans="2:15" x14ac:dyDescent="0.25">
      <c r="B279" s="27"/>
      <c r="O279" s="28"/>
    </row>
    <row r="280" spans="2:15" x14ac:dyDescent="0.25">
      <c r="B280" s="27"/>
      <c r="O280" s="28"/>
    </row>
    <row r="281" spans="2:15" x14ac:dyDescent="0.25">
      <c r="B281" s="27"/>
      <c r="O281" s="28"/>
    </row>
    <row r="282" spans="2:15" x14ac:dyDescent="0.25">
      <c r="B282" s="27"/>
      <c r="O282" s="28"/>
    </row>
    <row r="283" spans="2:15" x14ac:dyDescent="0.25">
      <c r="B283" s="27"/>
      <c r="O283" s="28"/>
    </row>
    <row r="284" spans="2:15" x14ac:dyDescent="0.25">
      <c r="B284" s="27"/>
      <c r="O284" s="28"/>
    </row>
    <row r="285" spans="2:15" x14ac:dyDescent="0.25">
      <c r="B285" s="27"/>
      <c r="O285" s="28"/>
    </row>
    <row r="286" spans="2:15" x14ac:dyDescent="0.25">
      <c r="B286" s="27"/>
      <c r="O286" s="28"/>
    </row>
    <row r="287" spans="2:15" x14ac:dyDescent="0.25">
      <c r="B287" s="27"/>
      <c r="O287" s="28"/>
    </row>
    <row r="288" spans="2:15" x14ac:dyDescent="0.25">
      <c r="B288" s="27"/>
      <c r="O288" s="28"/>
    </row>
    <row r="289" spans="2:15" x14ac:dyDescent="0.25">
      <c r="B289" s="27"/>
      <c r="O289" s="28"/>
    </row>
    <row r="290" spans="2:15" x14ac:dyDescent="0.25">
      <c r="B290" s="27"/>
      <c r="O290" s="28"/>
    </row>
    <row r="291" spans="2:15" x14ac:dyDescent="0.25">
      <c r="B291" s="27"/>
      <c r="O291" s="28"/>
    </row>
    <row r="292" spans="2:15" x14ac:dyDescent="0.25">
      <c r="B292" s="27"/>
      <c r="O292" s="28"/>
    </row>
    <row r="293" spans="2:15" x14ac:dyDescent="0.25">
      <c r="B293" s="27"/>
      <c r="O293" s="28"/>
    </row>
    <row r="294" spans="2:15" x14ac:dyDescent="0.25">
      <c r="B294" s="27"/>
      <c r="O294" s="28"/>
    </row>
    <row r="295" spans="2:15" x14ac:dyDescent="0.25">
      <c r="B295" s="27"/>
      <c r="O295" s="28"/>
    </row>
    <row r="296" spans="2:15" x14ac:dyDescent="0.25">
      <c r="B296" s="27"/>
      <c r="O296" s="28"/>
    </row>
    <row r="297" spans="2:15" x14ac:dyDescent="0.25">
      <c r="B297" s="27"/>
      <c r="O297" s="28"/>
    </row>
    <row r="298" spans="2:15" x14ac:dyDescent="0.25">
      <c r="B298" s="27"/>
      <c r="O298" s="28"/>
    </row>
    <row r="299" spans="2:15" x14ac:dyDescent="0.25">
      <c r="B299" s="27"/>
      <c r="O299" s="28"/>
    </row>
    <row r="300" spans="2:15" x14ac:dyDescent="0.25">
      <c r="B300" s="27"/>
      <c r="O300" s="28"/>
    </row>
    <row r="301" spans="2:15" x14ac:dyDescent="0.25">
      <c r="B301" s="27"/>
      <c r="O301" s="28"/>
    </row>
    <row r="302" spans="2:15" x14ac:dyDescent="0.25">
      <c r="B302" s="27"/>
      <c r="O302" s="28"/>
    </row>
    <row r="303" spans="2:15" x14ac:dyDescent="0.25">
      <c r="B303" s="27"/>
      <c r="O303" s="28"/>
    </row>
    <row r="304" spans="2:15" x14ac:dyDescent="0.25">
      <c r="B304" s="27"/>
      <c r="O304" s="28"/>
    </row>
    <row r="305" spans="2:15" x14ac:dyDescent="0.25">
      <c r="B305" s="27"/>
      <c r="O305" s="28"/>
    </row>
    <row r="306" spans="2:15" x14ac:dyDescent="0.25">
      <c r="B306" s="27"/>
      <c r="O306" s="28"/>
    </row>
    <row r="307" spans="2:15" x14ac:dyDescent="0.25">
      <c r="B307" s="27"/>
      <c r="O307" s="28"/>
    </row>
    <row r="308" spans="2:15" x14ac:dyDescent="0.25">
      <c r="B308" s="27"/>
      <c r="O308" s="28"/>
    </row>
    <row r="309" spans="2:15" x14ac:dyDescent="0.25">
      <c r="B309" s="27"/>
      <c r="O309" s="28"/>
    </row>
    <row r="310" spans="2:15" x14ac:dyDescent="0.25">
      <c r="B310" s="27"/>
      <c r="O310" s="28"/>
    </row>
    <row r="311" spans="2:15" x14ac:dyDescent="0.25">
      <c r="B311" s="27"/>
      <c r="O311" s="28"/>
    </row>
    <row r="312" spans="2:15" x14ac:dyDescent="0.25">
      <c r="B312" s="27"/>
      <c r="O312" s="28"/>
    </row>
    <row r="313" spans="2:15" x14ac:dyDescent="0.25">
      <c r="B313" s="27"/>
      <c r="O313" s="28"/>
    </row>
    <row r="314" spans="2:15" x14ac:dyDescent="0.25">
      <c r="B314" s="27"/>
      <c r="O314" s="28"/>
    </row>
    <row r="315" spans="2:15" x14ac:dyDescent="0.25">
      <c r="B315" s="27"/>
      <c r="O315" s="28"/>
    </row>
    <row r="316" spans="2:15" x14ac:dyDescent="0.25">
      <c r="B316" s="27"/>
      <c r="O316" s="28"/>
    </row>
    <row r="317" spans="2:15" x14ac:dyDescent="0.25">
      <c r="B317" s="27"/>
      <c r="O317" s="28"/>
    </row>
    <row r="318" spans="2:15" x14ac:dyDescent="0.25">
      <c r="B318" s="27"/>
      <c r="O318" s="28"/>
    </row>
    <row r="319" spans="2:15" x14ac:dyDescent="0.25">
      <c r="B319" s="27"/>
      <c r="O319" s="28"/>
    </row>
    <row r="320" spans="2:15" x14ac:dyDescent="0.25">
      <c r="B320" s="27"/>
      <c r="O320" s="28"/>
    </row>
    <row r="321" spans="2:15" x14ac:dyDescent="0.25">
      <c r="B321" s="27"/>
      <c r="O321" s="28"/>
    </row>
    <row r="322" spans="2:15" x14ac:dyDescent="0.25">
      <c r="B322" s="27"/>
      <c r="O322" s="28"/>
    </row>
    <row r="323" spans="2:15" x14ac:dyDescent="0.25">
      <c r="B323" s="27"/>
      <c r="O323" s="28"/>
    </row>
    <row r="324" spans="2:15" x14ac:dyDescent="0.25">
      <c r="B324" s="27"/>
      <c r="O324" s="28"/>
    </row>
    <row r="325" spans="2:15" x14ac:dyDescent="0.25">
      <c r="B325" s="27"/>
      <c r="O325" s="28"/>
    </row>
    <row r="326" spans="2:15" x14ac:dyDescent="0.25">
      <c r="B326" s="27"/>
      <c r="O326" s="28"/>
    </row>
    <row r="327" spans="2:15" x14ac:dyDescent="0.25">
      <c r="B327" s="27"/>
      <c r="O327" s="28"/>
    </row>
    <row r="328" spans="2:15" x14ac:dyDescent="0.25">
      <c r="B328" s="27"/>
      <c r="O328" s="28"/>
    </row>
    <row r="329" spans="2:15" x14ac:dyDescent="0.25">
      <c r="B329" s="27"/>
      <c r="O329" s="28"/>
    </row>
    <row r="330" spans="2:15" x14ac:dyDescent="0.25">
      <c r="B330" s="27"/>
      <c r="O330" s="28"/>
    </row>
    <row r="331" spans="2:15" x14ac:dyDescent="0.25">
      <c r="B331" s="27"/>
      <c r="O331" s="28"/>
    </row>
    <row r="332" spans="2:15" x14ac:dyDescent="0.25">
      <c r="B332" s="27"/>
      <c r="O332" s="28"/>
    </row>
    <row r="333" spans="2:15" x14ac:dyDescent="0.25">
      <c r="B333" s="27"/>
      <c r="O333" s="28"/>
    </row>
    <row r="334" spans="2:15" x14ac:dyDescent="0.25">
      <c r="B334" s="27"/>
      <c r="O334" s="28"/>
    </row>
    <row r="335" spans="2:15" x14ac:dyDescent="0.25">
      <c r="B335" s="27"/>
      <c r="O335" s="28"/>
    </row>
    <row r="336" spans="2:15" x14ac:dyDescent="0.25">
      <c r="B336" s="27"/>
      <c r="O336" s="28"/>
    </row>
    <row r="337" spans="2:15" x14ac:dyDescent="0.25">
      <c r="B337" s="27"/>
      <c r="O337" s="28"/>
    </row>
    <row r="338" spans="2:15" x14ac:dyDescent="0.25">
      <c r="B338" s="27"/>
      <c r="O338" s="28"/>
    </row>
    <row r="339" spans="2:15" x14ac:dyDescent="0.25">
      <c r="B339" s="27"/>
      <c r="O339" s="28"/>
    </row>
    <row r="340" spans="2:15" x14ac:dyDescent="0.25">
      <c r="B340" s="27"/>
      <c r="O340" s="28"/>
    </row>
    <row r="341" spans="2:15" x14ac:dyDescent="0.25">
      <c r="B341" s="27"/>
      <c r="O341" s="28"/>
    </row>
    <row r="342" spans="2:15" x14ac:dyDescent="0.25">
      <c r="B342" s="27"/>
      <c r="O342" s="28"/>
    </row>
    <row r="343" spans="2:15" x14ac:dyDescent="0.25">
      <c r="B343" s="27"/>
      <c r="O343" s="28"/>
    </row>
    <row r="344" spans="2:15" x14ac:dyDescent="0.25">
      <c r="B344" s="27"/>
      <c r="O344" s="28"/>
    </row>
    <row r="345" spans="2:15" x14ac:dyDescent="0.25">
      <c r="B345" s="27"/>
      <c r="O345" s="28"/>
    </row>
    <row r="346" spans="2:15" x14ac:dyDescent="0.25">
      <c r="B346" s="27"/>
      <c r="O346" s="28"/>
    </row>
    <row r="347" spans="2:15" x14ac:dyDescent="0.25">
      <c r="B347" s="27"/>
      <c r="O347" s="28"/>
    </row>
    <row r="348" spans="2:15" x14ac:dyDescent="0.25">
      <c r="B348" s="27"/>
      <c r="O348" s="28"/>
    </row>
    <row r="349" spans="2:15" x14ac:dyDescent="0.25">
      <c r="B349" s="27"/>
      <c r="O349" s="28"/>
    </row>
    <row r="350" spans="2:15" x14ac:dyDescent="0.25">
      <c r="B350" s="27"/>
      <c r="O350" s="28"/>
    </row>
    <row r="351" spans="2:15" x14ac:dyDescent="0.25">
      <c r="B351" s="27"/>
      <c r="O351" s="28"/>
    </row>
    <row r="352" spans="2:15" x14ac:dyDescent="0.25">
      <c r="B352" s="27"/>
      <c r="O352" s="28"/>
    </row>
    <row r="353" spans="2:15" x14ac:dyDescent="0.25">
      <c r="B353" s="27"/>
      <c r="O353" s="28"/>
    </row>
    <row r="354" spans="2:15" x14ac:dyDescent="0.25">
      <c r="B354" s="27"/>
      <c r="O354" s="28"/>
    </row>
    <row r="355" spans="2:15" x14ac:dyDescent="0.25">
      <c r="B355" s="27"/>
      <c r="O355" s="28"/>
    </row>
    <row r="356" spans="2:15" x14ac:dyDescent="0.25">
      <c r="B356" s="27"/>
      <c r="O356" s="28"/>
    </row>
    <row r="357" spans="2:15" x14ac:dyDescent="0.25">
      <c r="B357" s="27"/>
      <c r="O357" s="28"/>
    </row>
    <row r="358" spans="2:15" x14ac:dyDescent="0.25">
      <c r="B358" s="27"/>
      <c r="O358" s="28"/>
    </row>
    <row r="359" spans="2:15" x14ac:dyDescent="0.25">
      <c r="B359" s="27"/>
      <c r="O359" s="28"/>
    </row>
    <row r="360" spans="2:15" x14ac:dyDescent="0.25">
      <c r="B360" s="27"/>
      <c r="O360" s="28"/>
    </row>
    <row r="361" spans="2:15" x14ac:dyDescent="0.25">
      <c r="B361" s="27"/>
      <c r="O361" s="28"/>
    </row>
    <row r="362" spans="2:15" x14ac:dyDescent="0.25">
      <c r="B362" s="27"/>
      <c r="O362" s="28"/>
    </row>
    <row r="363" spans="2:15" x14ac:dyDescent="0.25">
      <c r="B363" s="27"/>
      <c r="O363" s="28"/>
    </row>
    <row r="364" spans="2:15" x14ac:dyDescent="0.25">
      <c r="B364" s="27"/>
      <c r="O364" s="28"/>
    </row>
    <row r="365" spans="2:15" x14ac:dyDescent="0.25">
      <c r="B365" s="27"/>
      <c r="O365" s="28"/>
    </row>
    <row r="366" spans="2:15" x14ac:dyDescent="0.25">
      <c r="B366" s="27"/>
      <c r="O366" s="28"/>
    </row>
    <row r="367" spans="2:15" x14ac:dyDescent="0.25">
      <c r="B367" s="27"/>
      <c r="O367" s="28"/>
    </row>
    <row r="368" spans="2:15" x14ac:dyDescent="0.25">
      <c r="B368" s="27"/>
      <c r="O368" s="28"/>
    </row>
    <row r="369" spans="2:15" x14ac:dyDescent="0.25">
      <c r="B369" s="27"/>
      <c r="O369" s="28"/>
    </row>
    <row r="370" spans="2:15" x14ac:dyDescent="0.25">
      <c r="B370" s="27"/>
      <c r="O370" s="28"/>
    </row>
    <row r="371" spans="2:15" x14ac:dyDescent="0.25">
      <c r="B371" s="27"/>
      <c r="O371" s="28"/>
    </row>
    <row r="372" spans="2:15" x14ac:dyDescent="0.25">
      <c r="B372" s="27"/>
      <c r="O372" s="28"/>
    </row>
    <row r="373" spans="2:15" x14ac:dyDescent="0.25">
      <c r="B373" s="27"/>
      <c r="O373" s="28"/>
    </row>
    <row r="374" spans="2:15" x14ac:dyDescent="0.25">
      <c r="B374" s="27"/>
      <c r="O374" s="28"/>
    </row>
    <row r="375" spans="2:15" x14ac:dyDescent="0.25">
      <c r="B375" s="27"/>
      <c r="O375" s="28"/>
    </row>
    <row r="376" spans="2:15" x14ac:dyDescent="0.25">
      <c r="B376" s="27"/>
      <c r="O376" s="28"/>
    </row>
    <row r="377" spans="2:15" x14ac:dyDescent="0.25">
      <c r="B377" s="27"/>
      <c r="O377" s="28"/>
    </row>
    <row r="378" spans="2:15" x14ac:dyDescent="0.25">
      <c r="B378" s="27"/>
      <c r="O378" s="28"/>
    </row>
    <row r="379" spans="2:15" x14ac:dyDescent="0.25">
      <c r="B379" s="27"/>
      <c r="O379" s="28"/>
    </row>
    <row r="380" spans="2:15" x14ac:dyDescent="0.25">
      <c r="B380" s="27"/>
      <c r="O380" s="28"/>
    </row>
    <row r="381" spans="2:15" x14ac:dyDescent="0.25">
      <c r="B381" s="27"/>
      <c r="O381" s="28"/>
    </row>
    <row r="382" spans="2:15" x14ac:dyDescent="0.25">
      <c r="B382" s="27"/>
      <c r="O382" s="28"/>
    </row>
    <row r="383" spans="2:15" x14ac:dyDescent="0.25">
      <c r="B383" s="27"/>
      <c r="O383" s="28"/>
    </row>
    <row r="384" spans="2:15" x14ac:dyDescent="0.25">
      <c r="B384" s="27"/>
      <c r="O384" s="28"/>
    </row>
    <row r="385" spans="2:15" x14ac:dyDescent="0.25">
      <c r="B385" s="27"/>
      <c r="O385" s="28"/>
    </row>
    <row r="386" spans="2:15" x14ac:dyDescent="0.25">
      <c r="B386" s="27"/>
      <c r="O386" s="28"/>
    </row>
    <row r="387" spans="2:15" x14ac:dyDescent="0.25">
      <c r="B387" s="27"/>
      <c r="O387" s="28"/>
    </row>
    <row r="388" spans="2:15" x14ac:dyDescent="0.25">
      <c r="B388" s="27"/>
      <c r="O388" s="28"/>
    </row>
    <row r="389" spans="2:15" x14ac:dyDescent="0.25">
      <c r="B389" s="27"/>
      <c r="O389" s="28"/>
    </row>
    <row r="390" spans="2:15" x14ac:dyDescent="0.25">
      <c r="B390" s="27"/>
      <c r="O390" s="28"/>
    </row>
    <row r="391" spans="2:15" x14ac:dyDescent="0.25">
      <c r="B391" s="27"/>
      <c r="O391" s="28"/>
    </row>
    <row r="392" spans="2:15" x14ac:dyDescent="0.25">
      <c r="B392" s="27"/>
      <c r="O392" s="28"/>
    </row>
    <row r="393" spans="2:15" x14ac:dyDescent="0.25">
      <c r="B393" s="27"/>
      <c r="O393" s="28"/>
    </row>
    <row r="394" spans="2:15" x14ac:dyDescent="0.25">
      <c r="B394" s="27"/>
      <c r="O394" s="28"/>
    </row>
    <row r="395" spans="2:15" x14ac:dyDescent="0.25">
      <c r="B395" s="27"/>
      <c r="O395" s="28"/>
    </row>
    <row r="396" spans="2:15" x14ac:dyDescent="0.25">
      <c r="B396" s="27"/>
      <c r="O396" s="28"/>
    </row>
    <row r="397" spans="2:15" x14ac:dyDescent="0.25">
      <c r="B397" s="27"/>
      <c r="O397" s="28"/>
    </row>
    <row r="398" spans="2:15" x14ac:dyDescent="0.25">
      <c r="B398" s="27"/>
      <c r="O398" s="28"/>
    </row>
    <row r="399" spans="2:15" x14ac:dyDescent="0.25">
      <c r="B399" s="27"/>
      <c r="O399" s="28"/>
    </row>
    <row r="400" spans="2:15" x14ac:dyDescent="0.25">
      <c r="B400" s="27"/>
      <c r="O400" s="28"/>
    </row>
    <row r="401" spans="2:15" x14ac:dyDescent="0.25">
      <c r="B401" s="29"/>
      <c r="C401" s="31"/>
      <c r="D401" s="31"/>
      <c r="E401" s="31"/>
      <c r="F401" s="31"/>
      <c r="G401" s="31"/>
      <c r="H401" s="31"/>
      <c r="I401" s="31"/>
      <c r="J401" s="31"/>
      <c r="K401" s="31"/>
      <c r="L401" s="31"/>
      <c r="M401" s="31"/>
      <c r="N401" s="31"/>
      <c r="O401" s="32"/>
    </row>
  </sheetData>
  <mergeCells count="24">
    <mergeCell ref="E69:N70"/>
    <mergeCell ref="E57:N58"/>
    <mergeCell ref="B3:O3"/>
    <mergeCell ref="B4:O5"/>
    <mergeCell ref="C111:N111"/>
    <mergeCell ref="B6:O6"/>
    <mergeCell ref="E30:N30"/>
    <mergeCell ref="E38:N38"/>
    <mergeCell ref="C113:N113"/>
    <mergeCell ref="C114:N114"/>
    <mergeCell ref="R40:AC40"/>
    <mergeCell ref="C102:N102"/>
    <mergeCell ref="C105:N105"/>
    <mergeCell ref="E60:N61"/>
    <mergeCell ref="E66:N67"/>
    <mergeCell ref="C108:N109"/>
    <mergeCell ref="C110:N110"/>
    <mergeCell ref="C75:N76"/>
    <mergeCell ref="C78:N79"/>
    <mergeCell ref="C86:N87"/>
    <mergeCell ref="C40:N40"/>
    <mergeCell ref="E68:N68"/>
    <mergeCell ref="E71:N72"/>
    <mergeCell ref="E63:N64"/>
  </mergeCells>
  <hyperlinks>
    <hyperlink ref="B6:O6" r:id="rId1" display="The requirements are based on Table 11.2.1.4 of the Vancouver Building By-law (VBBL)" xr:uid="{00000000-0004-0000-0200-000000000000}"/>
  </hyperlinks>
  <pageMargins left="0.7" right="0.7" top="0.75" bottom="0.75" header="0.3" footer="0.3"/>
  <pageSetup scale="85" fitToHeight="0"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theme="9" tint="0.59999389629810485"/>
    <pageSetUpPr fitToPage="1"/>
  </sheetPr>
  <dimension ref="A1:FE703"/>
  <sheetViews>
    <sheetView showGridLines="0" tabSelected="1" zoomScale="95" zoomScaleNormal="95" workbookViewId="0">
      <selection activeCell="L12" sqref="L12:S12"/>
    </sheetView>
  </sheetViews>
  <sheetFormatPr defaultColWidth="9.21875" defaultRowHeight="13.2" x14ac:dyDescent="0.25"/>
  <cols>
    <col min="1" max="1" width="1.21875" style="71" customWidth="1"/>
    <col min="2" max="2" width="3.88671875" style="71" customWidth="1"/>
    <col min="3" max="3" width="5.44140625" style="71" customWidth="1"/>
    <col min="4" max="4" width="9.77734375" style="1" customWidth="1"/>
    <col min="5" max="5" width="3.77734375" style="1" customWidth="1"/>
    <col min="6" max="6" width="3.21875" style="1" customWidth="1"/>
    <col min="7" max="17" width="3.21875" style="2" customWidth="1"/>
    <col min="18" max="18" width="4" style="2" customWidth="1"/>
    <col min="19" max="19" width="3.5546875" style="2" customWidth="1"/>
    <col min="20" max="20" width="4" style="2" customWidth="1"/>
    <col min="21" max="25" width="3.21875" style="2" customWidth="1"/>
    <col min="26" max="26" width="3.5546875" style="2" customWidth="1"/>
    <col min="27" max="31" width="3.21875" style="2" customWidth="1"/>
    <col min="32" max="32" width="8.44140625" style="2" customWidth="1"/>
    <col min="33" max="33" width="3.21875" style="2" customWidth="1"/>
    <col min="34" max="36" width="3.21875" style="1" customWidth="1"/>
    <col min="37" max="38" width="1.21875" style="1" customWidth="1"/>
    <col min="39" max="41" width="3.21875" style="50" customWidth="1"/>
    <col min="42" max="42" width="5" style="50" customWidth="1"/>
    <col min="43" max="74" width="3.21875" style="50" customWidth="1"/>
    <col min="75" max="161" width="9.21875" style="50"/>
    <col min="162" max="16384" width="9.21875" style="1"/>
  </cols>
  <sheetData>
    <row r="1" spans="1:68" ht="13.8" thickBot="1" x14ac:dyDescent="0.3">
      <c r="B1" s="72" t="s">
        <v>388</v>
      </c>
      <c r="D1" s="71"/>
      <c r="E1" s="71"/>
      <c r="F1" s="71"/>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1"/>
      <c r="AI1" s="71"/>
      <c r="AJ1" s="71"/>
      <c r="AK1" s="71"/>
      <c r="AL1" s="71"/>
    </row>
    <row r="2" spans="1:68" ht="10.5" customHeight="1" x14ac:dyDescent="0.25">
      <c r="A2" s="418"/>
      <c r="B2" s="418"/>
      <c r="C2" s="418"/>
      <c r="D2" s="419"/>
      <c r="E2" s="420"/>
      <c r="F2" s="420"/>
      <c r="G2" s="420"/>
      <c r="H2" s="420"/>
      <c r="I2" s="440" t="s">
        <v>143</v>
      </c>
      <c r="J2" s="440"/>
      <c r="K2" s="440"/>
      <c r="L2" s="440"/>
      <c r="M2" s="440"/>
      <c r="N2" s="440"/>
      <c r="O2" s="440"/>
      <c r="P2" s="440"/>
      <c r="Q2" s="440"/>
      <c r="R2" s="440"/>
      <c r="S2" s="440"/>
      <c r="T2" s="440"/>
      <c r="U2" s="440"/>
      <c r="V2" s="440"/>
      <c r="W2" s="440"/>
      <c r="X2" s="440"/>
      <c r="Y2" s="440"/>
      <c r="Z2" s="440"/>
      <c r="AA2" s="440"/>
      <c r="AB2" s="440"/>
      <c r="AC2" s="440"/>
      <c r="AD2" s="440"/>
      <c r="AE2" s="440"/>
      <c r="AF2" s="441"/>
      <c r="AG2" s="144" t="s">
        <v>144</v>
      </c>
      <c r="AH2" s="145"/>
      <c r="AI2" s="145"/>
      <c r="AJ2" s="145"/>
      <c r="AK2" s="145"/>
      <c r="AL2" s="146"/>
    </row>
    <row r="3" spans="1:68" ht="12.75" customHeight="1" x14ac:dyDescent="0.25">
      <c r="A3" s="425"/>
      <c r="B3" s="426"/>
      <c r="C3" s="426"/>
      <c r="D3" s="421"/>
      <c r="E3" s="422"/>
      <c r="F3" s="422"/>
      <c r="G3" s="422"/>
      <c r="H3" s="422"/>
      <c r="I3" s="442"/>
      <c r="J3" s="442"/>
      <c r="K3" s="442"/>
      <c r="L3" s="442"/>
      <c r="M3" s="442"/>
      <c r="N3" s="442"/>
      <c r="O3" s="442"/>
      <c r="P3" s="442"/>
      <c r="Q3" s="442"/>
      <c r="R3" s="442"/>
      <c r="S3" s="442"/>
      <c r="T3" s="442"/>
      <c r="U3" s="442"/>
      <c r="V3" s="442"/>
      <c r="W3" s="442"/>
      <c r="X3" s="442"/>
      <c r="Y3" s="442"/>
      <c r="Z3" s="442"/>
      <c r="AA3" s="442"/>
      <c r="AB3" s="442"/>
      <c r="AC3" s="442"/>
      <c r="AD3" s="442"/>
      <c r="AE3" s="442"/>
      <c r="AF3" s="443"/>
      <c r="AG3" s="427"/>
      <c r="AH3" s="428"/>
      <c r="AI3" s="428"/>
      <c r="AJ3" s="428"/>
      <c r="AK3" s="428"/>
      <c r="AL3" s="429"/>
    </row>
    <row r="4" spans="1:68" ht="4.5" customHeight="1" x14ac:dyDescent="0.25">
      <c r="D4" s="421"/>
      <c r="E4" s="422"/>
      <c r="F4" s="422"/>
      <c r="G4" s="422"/>
      <c r="H4" s="422"/>
      <c r="I4" s="442"/>
      <c r="J4" s="442"/>
      <c r="K4" s="442"/>
      <c r="L4" s="442"/>
      <c r="M4" s="442"/>
      <c r="N4" s="442"/>
      <c r="O4" s="442"/>
      <c r="P4" s="442"/>
      <c r="Q4" s="442"/>
      <c r="R4" s="442"/>
      <c r="S4" s="442"/>
      <c r="T4" s="442"/>
      <c r="U4" s="442"/>
      <c r="V4" s="442"/>
      <c r="W4" s="442"/>
      <c r="X4" s="442"/>
      <c r="Y4" s="442"/>
      <c r="Z4" s="442"/>
      <c r="AA4" s="442"/>
      <c r="AB4" s="442"/>
      <c r="AC4" s="442"/>
      <c r="AD4" s="442"/>
      <c r="AE4" s="442"/>
      <c r="AF4" s="443"/>
      <c r="AG4" s="430"/>
      <c r="AH4" s="431"/>
      <c r="AI4" s="431"/>
      <c r="AJ4" s="431"/>
      <c r="AK4" s="431"/>
      <c r="AL4" s="432"/>
    </row>
    <row r="5" spans="1:68" ht="12.75" customHeight="1" thickBot="1" x14ac:dyDescent="0.3">
      <c r="D5" s="423"/>
      <c r="E5" s="424"/>
      <c r="F5" s="424"/>
      <c r="G5" s="424"/>
      <c r="H5" s="424"/>
      <c r="I5" s="444"/>
      <c r="J5" s="444"/>
      <c r="K5" s="444"/>
      <c r="L5" s="444"/>
      <c r="M5" s="444"/>
      <c r="N5" s="444"/>
      <c r="O5" s="444"/>
      <c r="P5" s="444"/>
      <c r="Q5" s="444"/>
      <c r="R5" s="444"/>
      <c r="S5" s="444"/>
      <c r="T5" s="444"/>
      <c r="U5" s="444"/>
      <c r="V5" s="444"/>
      <c r="W5" s="444"/>
      <c r="X5" s="444"/>
      <c r="Y5" s="444"/>
      <c r="Z5" s="444"/>
      <c r="AA5" s="444"/>
      <c r="AB5" s="444"/>
      <c r="AC5" s="444"/>
      <c r="AD5" s="444"/>
      <c r="AE5" s="444"/>
      <c r="AF5" s="445"/>
      <c r="AG5" s="433" t="s">
        <v>366</v>
      </c>
      <c r="AH5" s="434"/>
      <c r="AI5" s="434"/>
      <c r="AJ5" s="434"/>
      <c r="AK5" s="434"/>
      <c r="AL5" s="435"/>
      <c r="AO5" s="49"/>
      <c r="BG5" s="51"/>
      <c r="BH5" s="51"/>
      <c r="BI5" s="51"/>
      <c r="BJ5" s="51"/>
      <c r="BK5" s="51"/>
      <c r="BL5" s="51"/>
      <c r="BM5" s="51"/>
      <c r="BN5" s="51"/>
      <c r="BO5" s="51"/>
      <c r="BP5" s="51"/>
    </row>
    <row r="6" spans="1:68" ht="13.5" customHeight="1" x14ac:dyDescent="0.25">
      <c r="D6" s="208" t="s">
        <v>150</v>
      </c>
      <c r="E6" s="438" t="s">
        <v>145</v>
      </c>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150"/>
      <c r="AL6" s="151"/>
      <c r="AM6" s="49"/>
      <c r="AN6" s="49"/>
      <c r="BG6" s="49"/>
    </row>
    <row r="7" spans="1:68" ht="13.5" customHeight="1" x14ac:dyDescent="0.25">
      <c r="D7" s="152"/>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153"/>
      <c r="AL7" s="154"/>
      <c r="AM7" s="49"/>
      <c r="AN7" s="49" t="s">
        <v>25</v>
      </c>
      <c r="BG7" s="49"/>
    </row>
    <row r="8" spans="1:68" ht="21.6" customHeight="1" x14ac:dyDescent="0.25">
      <c r="D8" s="209" t="s">
        <v>150</v>
      </c>
      <c r="E8" s="439" t="s">
        <v>376</v>
      </c>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153"/>
      <c r="AL8" s="154"/>
      <c r="AM8" s="49"/>
      <c r="AN8" s="49"/>
      <c r="BG8" s="49"/>
    </row>
    <row r="9" spans="1:68" ht="18" customHeight="1" thickBot="1" x14ac:dyDescent="0.3">
      <c r="D9" s="152"/>
      <c r="E9" s="475" t="s">
        <v>146</v>
      </c>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153"/>
      <c r="AL9" s="154"/>
      <c r="AM9" s="49"/>
      <c r="AN9" s="49"/>
      <c r="AO9" s="49"/>
      <c r="AW9" s="49" t="s">
        <v>25</v>
      </c>
    </row>
    <row r="10" spans="1:68" ht="15" customHeight="1" x14ac:dyDescent="0.25">
      <c r="B10" s="113" t="s">
        <v>147</v>
      </c>
      <c r="D10" s="476" t="s">
        <v>148</v>
      </c>
      <c r="E10" s="310"/>
      <c r="F10" s="310"/>
      <c r="G10" s="310"/>
      <c r="H10" s="310"/>
      <c r="I10" s="310"/>
      <c r="J10" s="310"/>
      <c r="K10" s="310"/>
      <c r="L10" s="477"/>
      <c r="M10" s="478"/>
      <c r="N10" s="478"/>
      <c r="O10" s="478"/>
      <c r="P10" s="478"/>
      <c r="Q10" s="478"/>
      <c r="R10" s="478"/>
      <c r="S10" s="479"/>
      <c r="T10" s="210"/>
      <c r="U10" s="469" t="s">
        <v>367</v>
      </c>
      <c r="V10" s="469"/>
      <c r="W10" s="469"/>
      <c r="X10" s="469"/>
      <c r="Y10" s="469"/>
      <c r="Z10" s="469"/>
      <c r="AA10" s="469"/>
      <c r="AB10" s="469"/>
      <c r="AC10" s="211"/>
      <c r="AD10" s="211"/>
      <c r="AE10" s="211"/>
      <c r="AF10" s="211"/>
      <c r="AG10" s="211"/>
      <c r="AH10" s="177"/>
      <c r="AI10" s="177"/>
      <c r="AJ10" s="177"/>
      <c r="AK10" s="150"/>
      <c r="AL10" s="151"/>
      <c r="AM10" s="49"/>
      <c r="AN10" s="49"/>
    </row>
    <row r="11" spans="1:68" ht="15" customHeight="1" x14ac:dyDescent="0.25">
      <c r="D11" s="446" t="s">
        <v>149</v>
      </c>
      <c r="E11" s="447"/>
      <c r="F11" s="447"/>
      <c r="G11" s="447"/>
      <c r="H11" s="447"/>
      <c r="I11" s="447"/>
      <c r="J11" s="447"/>
      <c r="K11" s="447"/>
      <c r="L11" s="480" t="s">
        <v>150</v>
      </c>
      <c r="M11" s="481"/>
      <c r="N11" s="481"/>
      <c r="O11" s="481"/>
      <c r="P11" s="481"/>
      <c r="Q11" s="481"/>
      <c r="R11" s="481"/>
      <c r="S11" s="482"/>
      <c r="T11" s="160"/>
      <c r="U11" s="458" t="s">
        <v>389</v>
      </c>
      <c r="V11" s="458"/>
      <c r="W11" s="458"/>
      <c r="X11" s="458"/>
      <c r="Y11" s="458"/>
      <c r="Z11" s="458"/>
      <c r="AA11" s="458"/>
      <c r="AB11" s="458"/>
      <c r="AC11" s="458"/>
      <c r="AD11" s="458"/>
      <c r="AE11" s="458"/>
      <c r="AF11" s="458"/>
      <c r="AG11" s="458"/>
      <c r="AH11" s="472" t="s">
        <v>391</v>
      </c>
      <c r="AI11" s="473"/>
      <c r="AJ11" s="153"/>
      <c r="AK11" s="161"/>
      <c r="AL11" s="154"/>
      <c r="AM11" s="49"/>
      <c r="AN11" s="49"/>
      <c r="AO11" s="49"/>
      <c r="AT11" s="49" t="s">
        <v>25</v>
      </c>
    </row>
    <row r="12" spans="1:68" ht="17.399999999999999" customHeight="1" x14ac:dyDescent="0.25">
      <c r="B12" s="113" t="s">
        <v>147</v>
      </c>
      <c r="D12" s="446" t="s">
        <v>151</v>
      </c>
      <c r="E12" s="447"/>
      <c r="F12" s="447"/>
      <c r="G12" s="447"/>
      <c r="H12" s="447"/>
      <c r="I12" s="447"/>
      <c r="J12" s="447"/>
      <c r="K12" s="447"/>
      <c r="L12" s="448" t="s">
        <v>150</v>
      </c>
      <c r="M12" s="449"/>
      <c r="N12" s="449"/>
      <c r="O12" s="449"/>
      <c r="P12" s="449"/>
      <c r="Q12" s="449"/>
      <c r="R12" s="449"/>
      <c r="S12" s="450"/>
      <c r="T12" s="160" t="s">
        <v>25</v>
      </c>
      <c r="U12" s="458"/>
      <c r="V12" s="458"/>
      <c r="W12" s="458"/>
      <c r="X12" s="458"/>
      <c r="Y12" s="458"/>
      <c r="Z12" s="458"/>
      <c r="AA12" s="458"/>
      <c r="AB12" s="458"/>
      <c r="AC12" s="458"/>
      <c r="AD12" s="458"/>
      <c r="AE12" s="458"/>
      <c r="AF12" s="458"/>
      <c r="AG12" s="458"/>
      <c r="AH12" s="470" t="s">
        <v>319</v>
      </c>
      <c r="AI12" s="471"/>
      <c r="AJ12" s="153"/>
      <c r="AK12" s="161"/>
      <c r="AL12" s="154"/>
      <c r="AM12" s="49"/>
      <c r="AO12" s="49"/>
      <c r="AQ12" s="109"/>
      <c r="AS12" s="49" t="s">
        <v>25</v>
      </c>
    </row>
    <row r="13" spans="1:68" ht="7.2" customHeight="1" x14ac:dyDescent="0.25">
      <c r="B13" s="72"/>
      <c r="D13" s="451" t="str">
        <f>IF(L12=D222,J222,IF(L12=D223,J223,IF(L12=D224,J224," ")))</f>
        <v xml:space="preserve"> </v>
      </c>
      <c r="E13" s="452"/>
      <c r="F13" s="452"/>
      <c r="G13" s="452"/>
      <c r="H13" s="452"/>
      <c r="I13" s="452"/>
      <c r="J13" s="452"/>
      <c r="K13" s="452"/>
      <c r="L13" s="452"/>
      <c r="M13" s="452"/>
      <c r="N13" s="452"/>
      <c r="O13" s="452"/>
      <c r="P13" s="452"/>
      <c r="Q13" s="452"/>
      <c r="R13" s="452"/>
      <c r="S13" s="453"/>
      <c r="T13" s="160"/>
      <c r="U13" s="458"/>
      <c r="V13" s="458"/>
      <c r="W13" s="458"/>
      <c r="X13" s="458"/>
      <c r="Y13" s="458"/>
      <c r="Z13" s="458"/>
      <c r="AA13" s="458"/>
      <c r="AB13" s="458"/>
      <c r="AC13" s="458"/>
      <c r="AD13" s="458"/>
      <c r="AE13" s="458"/>
      <c r="AF13" s="458"/>
      <c r="AG13" s="458"/>
      <c r="AH13" s="212"/>
      <c r="AI13" s="212"/>
      <c r="AJ13" s="153"/>
      <c r="AK13" s="161"/>
      <c r="AL13" s="154"/>
      <c r="AM13" s="49"/>
    </row>
    <row r="14" spans="1:68" ht="34.799999999999997" customHeight="1" x14ac:dyDescent="0.25">
      <c r="B14" s="72"/>
      <c r="D14" s="454"/>
      <c r="E14" s="455"/>
      <c r="F14" s="455"/>
      <c r="G14" s="455"/>
      <c r="H14" s="455"/>
      <c r="I14" s="455"/>
      <c r="J14" s="455"/>
      <c r="K14" s="455"/>
      <c r="L14" s="455"/>
      <c r="M14" s="455"/>
      <c r="N14" s="455"/>
      <c r="O14" s="455"/>
      <c r="P14" s="455"/>
      <c r="Q14" s="455"/>
      <c r="R14" s="455"/>
      <c r="S14" s="456"/>
      <c r="T14" s="160"/>
      <c r="U14" s="153"/>
      <c r="V14" s="153"/>
      <c r="W14" s="153"/>
      <c r="X14" s="153"/>
      <c r="Y14" s="153"/>
      <c r="Z14" s="153"/>
      <c r="AA14" s="153"/>
      <c r="AB14" s="153"/>
      <c r="AC14" s="153"/>
      <c r="AD14" s="153"/>
      <c r="AE14" s="153"/>
      <c r="AF14" s="153"/>
      <c r="AG14" s="153"/>
      <c r="AH14" s="153"/>
      <c r="AI14" s="153"/>
      <c r="AJ14" s="212"/>
      <c r="AK14" s="212"/>
      <c r="AL14" s="164"/>
      <c r="AM14" s="49"/>
      <c r="AT14" s="49" t="s">
        <v>25</v>
      </c>
    </row>
    <row r="15" spans="1:68" ht="14.25" customHeight="1" x14ac:dyDescent="0.25">
      <c r="B15" s="72"/>
      <c r="D15" s="213" t="s">
        <v>152</v>
      </c>
      <c r="E15" s="214"/>
      <c r="F15" s="214"/>
      <c r="G15" s="214"/>
      <c r="H15" s="214"/>
      <c r="I15" s="214"/>
      <c r="J15" s="214"/>
      <c r="K15" s="214"/>
      <c r="L15" s="214"/>
      <c r="M15" s="214"/>
      <c r="N15" s="214"/>
      <c r="O15" s="166"/>
      <c r="P15" s="166"/>
      <c r="Q15" s="153" t="s">
        <v>25</v>
      </c>
      <c r="R15" s="166"/>
      <c r="S15" s="160"/>
      <c r="T15" s="160"/>
      <c r="U15" s="457" t="s">
        <v>368</v>
      </c>
      <c r="V15" s="457"/>
      <c r="W15" s="457"/>
      <c r="X15" s="457"/>
      <c r="Y15" s="457"/>
      <c r="Z15" s="457"/>
      <c r="AA15" s="457"/>
      <c r="AB15" s="457"/>
      <c r="AC15" s="457"/>
      <c r="AD15" s="457"/>
      <c r="AE15" s="457"/>
      <c r="AF15" s="457"/>
      <c r="AG15" s="457"/>
      <c r="AH15" s="212"/>
      <c r="AI15" s="212"/>
      <c r="AJ15" s="212"/>
      <c r="AK15" s="212"/>
      <c r="AL15" s="164"/>
      <c r="AM15" s="49"/>
      <c r="AT15" s="49" t="s">
        <v>25</v>
      </c>
      <c r="AU15" s="49" t="s">
        <v>25</v>
      </c>
    </row>
    <row r="16" spans="1:68" ht="14.25" customHeight="1" x14ac:dyDescent="0.25">
      <c r="B16" s="113" t="s">
        <v>147</v>
      </c>
      <c r="D16" s="436" t="s">
        <v>153</v>
      </c>
      <c r="E16" s="437"/>
      <c r="F16" s="437"/>
      <c r="G16" s="437"/>
      <c r="H16" s="437"/>
      <c r="I16" s="437"/>
      <c r="J16" s="437"/>
      <c r="K16" s="437"/>
      <c r="L16" s="437"/>
      <c r="M16" s="437"/>
      <c r="N16" s="437"/>
      <c r="O16" s="396"/>
      <c r="P16" s="398"/>
      <c r="Q16" s="153"/>
      <c r="R16" s="166" t="str">
        <f>IF(O16="Y","Submit Pre-Permit Checklist for new units"," ")</f>
        <v xml:space="preserve"> </v>
      </c>
      <c r="S16" s="153"/>
      <c r="T16" s="153"/>
      <c r="U16" s="459" t="s">
        <v>372</v>
      </c>
      <c r="V16" s="460"/>
      <c r="W16" s="460"/>
      <c r="X16" s="460"/>
      <c r="Y16" s="460"/>
      <c r="Z16" s="460"/>
      <c r="AA16" s="460"/>
      <c r="AB16" s="460"/>
      <c r="AC16" s="460"/>
      <c r="AD16" s="460"/>
      <c r="AE16" s="460"/>
      <c r="AF16" s="460"/>
      <c r="AG16" s="460"/>
      <c r="AH16" s="460"/>
      <c r="AI16" s="460"/>
      <c r="AJ16" s="460"/>
      <c r="AK16" s="461"/>
      <c r="AL16" s="468"/>
      <c r="AM16" s="49"/>
      <c r="AO16" s="49" t="s">
        <v>25</v>
      </c>
      <c r="AR16" s="50" t="s">
        <v>25</v>
      </c>
      <c r="AT16" s="49" t="s">
        <v>25</v>
      </c>
    </row>
    <row r="17" spans="1:57" ht="15" customHeight="1" x14ac:dyDescent="0.25">
      <c r="B17" s="113" t="s">
        <v>147</v>
      </c>
      <c r="D17" s="436" t="s">
        <v>154</v>
      </c>
      <c r="E17" s="437"/>
      <c r="F17" s="437"/>
      <c r="G17" s="437"/>
      <c r="H17" s="437"/>
      <c r="I17" s="437"/>
      <c r="J17" s="437"/>
      <c r="K17" s="437"/>
      <c r="L17" s="437"/>
      <c r="M17" s="437"/>
      <c r="N17" s="437"/>
      <c r="O17" s="396"/>
      <c r="P17" s="398"/>
      <c r="Q17" s="153"/>
      <c r="R17" s="166" t="str">
        <f>IF(O17="Y","Relaxations available for windows, doors and existing envelope"," ")</f>
        <v xml:space="preserve"> </v>
      </c>
      <c r="S17" s="153"/>
      <c r="T17" s="153"/>
      <c r="U17" s="462"/>
      <c r="V17" s="463"/>
      <c r="W17" s="463"/>
      <c r="X17" s="463"/>
      <c r="Y17" s="463"/>
      <c r="Z17" s="463"/>
      <c r="AA17" s="463"/>
      <c r="AB17" s="463"/>
      <c r="AC17" s="463"/>
      <c r="AD17" s="463"/>
      <c r="AE17" s="463"/>
      <c r="AF17" s="463"/>
      <c r="AG17" s="463"/>
      <c r="AH17" s="463"/>
      <c r="AI17" s="463"/>
      <c r="AJ17" s="463"/>
      <c r="AK17" s="464"/>
      <c r="AL17" s="468"/>
      <c r="AM17" s="49"/>
      <c r="AX17" s="49" t="s">
        <v>25</v>
      </c>
    </row>
    <row r="18" spans="1:57" ht="15" customHeight="1" x14ac:dyDescent="0.25">
      <c r="B18" s="113" t="s">
        <v>147</v>
      </c>
      <c r="D18" s="436" t="s">
        <v>155</v>
      </c>
      <c r="E18" s="437"/>
      <c r="F18" s="437"/>
      <c r="G18" s="437"/>
      <c r="H18" s="437"/>
      <c r="I18" s="437"/>
      <c r="J18" s="437"/>
      <c r="K18" s="437"/>
      <c r="L18" s="437"/>
      <c r="M18" s="437"/>
      <c r="N18" s="437"/>
      <c r="O18" s="396"/>
      <c r="P18" s="398"/>
      <c r="Q18" s="165"/>
      <c r="R18" s="166" t="str">
        <f>IF(O18="Y","Electric heating &amp; hot water replacement is required"," ")</f>
        <v xml:space="preserve"> </v>
      </c>
      <c r="S18" s="153"/>
      <c r="T18" s="153"/>
      <c r="U18" s="465"/>
      <c r="V18" s="466"/>
      <c r="W18" s="466"/>
      <c r="X18" s="466"/>
      <c r="Y18" s="466"/>
      <c r="Z18" s="466"/>
      <c r="AA18" s="466"/>
      <c r="AB18" s="466"/>
      <c r="AC18" s="466"/>
      <c r="AD18" s="466"/>
      <c r="AE18" s="466"/>
      <c r="AF18" s="466"/>
      <c r="AG18" s="466"/>
      <c r="AH18" s="466"/>
      <c r="AI18" s="466"/>
      <c r="AJ18" s="466"/>
      <c r="AK18" s="467"/>
      <c r="AL18" s="468"/>
      <c r="AM18" s="49"/>
      <c r="AO18" s="49"/>
      <c r="AZ18" s="49"/>
    </row>
    <row r="19" spans="1:57" ht="15" customHeight="1" x14ac:dyDescent="0.25">
      <c r="B19" s="113" t="s">
        <v>147</v>
      </c>
      <c r="D19" s="436" t="s">
        <v>156</v>
      </c>
      <c r="E19" s="437"/>
      <c r="F19" s="437"/>
      <c r="G19" s="437"/>
      <c r="H19" s="437"/>
      <c r="I19" s="437"/>
      <c r="J19" s="437"/>
      <c r="K19" s="437"/>
      <c r="L19" s="437"/>
      <c r="M19" s="437"/>
      <c r="N19" s="437"/>
      <c r="O19" s="396"/>
      <c r="P19" s="398"/>
      <c r="Q19" s="165"/>
      <c r="R19" s="166" t="str">
        <f>IF(O19="Y","Treat as new building to fully meet code: complete REUP or Pre-permit Checklist. "," ")</f>
        <v xml:space="preserve"> </v>
      </c>
      <c r="S19" s="153"/>
      <c r="T19" s="153"/>
      <c r="U19" s="153"/>
      <c r="V19" s="153"/>
      <c r="W19" s="153"/>
      <c r="X19" s="153"/>
      <c r="Y19" s="153"/>
      <c r="Z19" s="153"/>
      <c r="AA19" s="153"/>
      <c r="AB19" s="153"/>
      <c r="AC19" s="153"/>
      <c r="AD19" s="153"/>
      <c r="AE19" s="153"/>
      <c r="AF19" s="153"/>
      <c r="AG19" s="153"/>
      <c r="AH19" s="165"/>
      <c r="AI19" s="165"/>
      <c r="AJ19" s="165"/>
      <c r="AK19" s="165"/>
      <c r="AL19" s="171"/>
      <c r="AM19" s="49"/>
    </row>
    <row r="20" spans="1:57" ht="15" customHeight="1" x14ac:dyDescent="0.25">
      <c r="B20" s="113" t="s">
        <v>147</v>
      </c>
      <c r="D20" s="215" t="s">
        <v>157</v>
      </c>
      <c r="E20" s="214"/>
      <c r="F20" s="214"/>
      <c r="G20" s="214"/>
      <c r="H20" s="214"/>
      <c r="I20" s="214"/>
      <c r="J20" s="214"/>
      <c r="K20" s="214"/>
      <c r="L20" s="214"/>
      <c r="M20" s="214"/>
      <c r="N20" s="214"/>
      <c r="O20" s="493" t="s">
        <v>150</v>
      </c>
      <c r="P20" s="494"/>
      <c r="Q20" s="165"/>
      <c r="R20" s="166" t="str">
        <f>IF(O20="Y","Reconstructed homes &gt;325m2: complete the GHG limit calculator for new homes"," ")</f>
        <v xml:space="preserve"> </v>
      </c>
      <c r="S20" s="153"/>
      <c r="T20" s="153"/>
      <c r="U20" s="153"/>
      <c r="V20" s="153"/>
      <c r="W20" s="153"/>
      <c r="X20" s="153"/>
      <c r="Y20" s="153"/>
      <c r="Z20" s="153"/>
      <c r="AA20" s="153"/>
      <c r="AB20" s="153"/>
      <c r="AC20" s="153"/>
      <c r="AD20" s="153"/>
      <c r="AE20" s="153"/>
      <c r="AF20" s="153"/>
      <c r="AG20" s="153"/>
      <c r="AH20" s="165"/>
      <c r="AI20" s="165"/>
      <c r="AJ20" s="165"/>
      <c r="AK20" s="165"/>
      <c r="AL20" s="171"/>
      <c r="AM20" s="49"/>
    </row>
    <row r="21" spans="1:57" ht="21.6" customHeight="1" thickBot="1" x14ac:dyDescent="0.3">
      <c r="D21" s="172"/>
      <c r="E21" s="486" t="s">
        <v>158</v>
      </c>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173"/>
      <c r="AL21" s="174"/>
      <c r="AM21" s="49"/>
    </row>
    <row r="22" spans="1:57" ht="15" customHeight="1" x14ac:dyDescent="0.25">
      <c r="B22" s="113" t="s">
        <v>147</v>
      </c>
      <c r="D22" s="175" t="s">
        <v>384</v>
      </c>
      <c r="E22" s="176"/>
      <c r="F22" s="177"/>
      <c r="G22" s="177"/>
      <c r="H22" s="177"/>
      <c r="I22" s="177"/>
      <c r="J22" s="177"/>
      <c r="K22" s="177"/>
      <c r="L22" s="177"/>
      <c r="M22" s="177"/>
      <c r="N22" s="177"/>
      <c r="O22" s="177"/>
      <c r="P22" s="177"/>
      <c r="Q22" s="177"/>
      <c r="R22" s="177"/>
      <c r="S22" s="177"/>
      <c r="T22" s="177"/>
      <c r="U22" s="176" t="s">
        <v>354</v>
      </c>
      <c r="V22" s="150"/>
      <c r="W22" s="177"/>
      <c r="X22" s="177"/>
      <c r="Y22" s="177"/>
      <c r="Z22" s="177"/>
      <c r="AA22" s="177"/>
      <c r="AB22" s="177"/>
      <c r="AC22" s="177"/>
      <c r="AD22" s="177"/>
      <c r="AE22" s="177"/>
      <c r="AF22" s="177"/>
      <c r="AG22" s="177"/>
      <c r="AH22" s="177"/>
      <c r="AI22" s="177"/>
      <c r="AJ22" s="177"/>
      <c r="AK22" s="177"/>
      <c r="AL22" s="178"/>
      <c r="AM22" s="49"/>
      <c r="AN22" s="49"/>
      <c r="AO22" s="49"/>
    </row>
    <row r="23" spans="1:57" ht="15" customHeight="1" x14ac:dyDescent="0.25">
      <c r="B23" s="73"/>
      <c r="D23" s="179" t="s">
        <v>352</v>
      </c>
      <c r="E23" s="180"/>
      <c r="F23" s="180"/>
      <c r="G23" s="180"/>
      <c r="H23" s="180"/>
      <c r="I23" s="180"/>
      <c r="J23" s="180"/>
      <c r="K23" s="181"/>
      <c r="L23" s="181"/>
      <c r="M23" s="181"/>
      <c r="N23" s="108"/>
      <c r="O23" s="108" t="s">
        <v>353</v>
      </c>
      <c r="P23" s="108"/>
      <c r="Q23" s="108"/>
      <c r="R23" s="108"/>
      <c r="S23" s="216"/>
      <c r="T23" s="217"/>
      <c r="U23" s="153"/>
      <c r="V23" s="498" t="str">
        <f>IF(O19="Y","Reconstruction projects: complete P and N files, submit the Final REUP to the Building Official (inspector) at final inspection",IF(D224=L12,"Required. Complete E-file, and submit Final REUP to the Building Official (inspector) at final inspection.","*Not required* "))</f>
        <v xml:space="preserve">*Not required* </v>
      </c>
      <c r="W23" s="499"/>
      <c r="X23" s="499"/>
      <c r="Y23" s="499"/>
      <c r="Z23" s="499"/>
      <c r="AA23" s="499"/>
      <c r="AB23" s="499"/>
      <c r="AC23" s="499"/>
      <c r="AD23" s="499"/>
      <c r="AE23" s="499"/>
      <c r="AF23" s="499"/>
      <c r="AG23" s="499"/>
      <c r="AH23" s="499"/>
      <c r="AI23" s="499"/>
      <c r="AJ23" s="499"/>
      <c r="AK23" s="500"/>
      <c r="AL23" s="218"/>
      <c r="AM23" s="49"/>
      <c r="AN23" s="49"/>
      <c r="AP23" s="49"/>
      <c r="AX23" s="49"/>
    </row>
    <row r="24" spans="1:57" ht="15" customHeight="1" x14ac:dyDescent="0.25">
      <c r="B24" s="113" t="s">
        <v>147</v>
      </c>
      <c r="D24" s="489" t="s">
        <v>159</v>
      </c>
      <c r="E24" s="490"/>
      <c r="F24" s="490"/>
      <c r="G24" s="490"/>
      <c r="H24" s="490"/>
      <c r="I24" s="490"/>
      <c r="J24" s="490"/>
      <c r="K24" s="490"/>
      <c r="L24" s="490"/>
      <c r="M24" s="490"/>
      <c r="N24" s="490"/>
      <c r="O24" s="490"/>
      <c r="P24" s="490"/>
      <c r="Q24" s="491"/>
      <c r="R24" s="492"/>
      <c r="S24" s="165"/>
      <c r="T24" s="153"/>
      <c r="U24" s="153"/>
      <c r="V24" s="501"/>
      <c r="W24" s="502"/>
      <c r="X24" s="502"/>
      <c r="Y24" s="502"/>
      <c r="Z24" s="502"/>
      <c r="AA24" s="502"/>
      <c r="AB24" s="502"/>
      <c r="AC24" s="502"/>
      <c r="AD24" s="502"/>
      <c r="AE24" s="502"/>
      <c r="AF24" s="502"/>
      <c r="AG24" s="502"/>
      <c r="AH24" s="502"/>
      <c r="AI24" s="502"/>
      <c r="AJ24" s="502"/>
      <c r="AK24" s="503"/>
      <c r="AL24" s="218"/>
      <c r="AM24" s="49"/>
      <c r="AN24" s="49"/>
    </row>
    <row r="25" spans="1:57" ht="15" customHeight="1" x14ac:dyDescent="0.25">
      <c r="B25" s="73"/>
      <c r="D25" s="483" t="str">
        <f>IF(Q24="Y","Complete home assessment at earliest feasible opportunity"," ")</f>
        <v xml:space="preserve"> </v>
      </c>
      <c r="E25" s="484"/>
      <c r="F25" s="484"/>
      <c r="G25" s="484"/>
      <c r="H25" s="484"/>
      <c r="I25" s="484"/>
      <c r="J25" s="484"/>
      <c r="K25" s="484"/>
      <c r="L25" s="484"/>
      <c r="M25" s="484"/>
      <c r="N25" s="484"/>
      <c r="O25" s="484"/>
      <c r="P25" s="484"/>
      <c r="Q25" s="484"/>
      <c r="R25" s="485"/>
      <c r="S25" s="165"/>
      <c r="T25" s="153"/>
      <c r="U25" s="165"/>
      <c r="V25" s="165"/>
      <c r="W25" s="165"/>
      <c r="X25" s="165"/>
      <c r="Y25" s="165"/>
      <c r="Z25" s="165"/>
      <c r="AA25" s="165"/>
      <c r="AB25" s="165"/>
      <c r="AC25" s="165"/>
      <c r="AD25" s="165"/>
      <c r="AE25" s="165"/>
      <c r="AF25" s="165"/>
      <c r="AG25" s="165"/>
      <c r="AH25" s="165"/>
      <c r="AI25" s="165"/>
      <c r="AJ25" s="165"/>
      <c r="AK25" s="165"/>
      <c r="AL25" s="171"/>
      <c r="AM25" s="49"/>
      <c r="AN25" s="49"/>
    </row>
    <row r="26" spans="1:57" ht="4.5" customHeight="1" x14ac:dyDescent="0.25">
      <c r="B26" s="73"/>
      <c r="D26" s="184"/>
      <c r="E26" s="185"/>
      <c r="F26" s="185"/>
      <c r="G26" s="185"/>
      <c r="H26" s="185"/>
      <c r="I26" s="185"/>
      <c r="J26" s="185"/>
      <c r="K26" s="185"/>
      <c r="L26" s="185"/>
      <c r="M26" s="185"/>
      <c r="N26" s="185"/>
      <c r="O26" s="185"/>
      <c r="P26" s="185"/>
      <c r="Q26" s="185"/>
      <c r="R26" s="185"/>
      <c r="S26" s="165"/>
      <c r="T26" s="153"/>
      <c r="U26" s="186"/>
      <c r="V26" s="186"/>
      <c r="W26" s="186"/>
      <c r="X26" s="186"/>
      <c r="Y26" s="186"/>
      <c r="Z26" s="186"/>
      <c r="AA26" s="186"/>
      <c r="AB26" s="186"/>
      <c r="AC26" s="186"/>
      <c r="AD26" s="186"/>
      <c r="AE26" s="186"/>
      <c r="AF26" s="186"/>
      <c r="AG26" s="186"/>
      <c r="AH26" s="186"/>
      <c r="AI26" s="186"/>
      <c r="AJ26" s="186"/>
      <c r="AK26" s="186"/>
      <c r="AL26" s="187"/>
      <c r="AM26" s="49"/>
      <c r="AN26" s="49"/>
    </row>
    <row r="27" spans="1:57" ht="13.5" customHeight="1" thickBot="1" x14ac:dyDescent="0.3">
      <c r="D27" s="172"/>
      <c r="E27" s="486" t="s">
        <v>160</v>
      </c>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188"/>
      <c r="AL27" s="189"/>
      <c r="AM27" s="49"/>
      <c r="AN27" s="49"/>
      <c r="AO27" s="49" t="s">
        <v>25</v>
      </c>
      <c r="AU27" s="49" t="s">
        <v>25</v>
      </c>
      <c r="AW27" s="49" t="s">
        <v>25</v>
      </c>
    </row>
    <row r="28" spans="1:57" ht="26.25" customHeight="1" x14ac:dyDescent="0.25">
      <c r="A28" s="74"/>
      <c r="B28" s="74"/>
      <c r="C28" s="74"/>
      <c r="D28" s="219" t="s">
        <v>387</v>
      </c>
      <c r="E28" s="495" t="s">
        <v>385</v>
      </c>
      <c r="F28" s="496"/>
      <c r="G28" s="496"/>
      <c r="H28" s="496"/>
      <c r="I28" s="496"/>
      <c r="J28" s="496"/>
      <c r="K28" s="496"/>
      <c r="L28" s="497"/>
      <c r="M28" s="487" t="s">
        <v>161</v>
      </c>
      <c r="N28" s="487"/>
      <c r="O28" s="487"/>
      <c r="P28" s="487"/>
      <c r="Q28" s="487"/>
      <c r="R28" s="487"/>
      <c r="S28" s="487"/>
      <c r="T28" s="487"/>
      <c r="U28" s="487"/>
      <c r="V28" s="487"/>
      <c r="W28" s="487"/>
      <c r="X28" s="488" t="s">
        <v>162</v>
      </c>
      <c r="Y28" s="487"/>
      <c r="Z28" s="487"/>
      <c r="AA28" s="487"/>
      <c r="AB28" s="487"/>
      <c r="AC28" s="487"/>
      <c r="AD28" s="487"/>
      <c r="AE28" s="487"/>
      <c r="AF28" s="487"/>
      <c r="AG28" s="487"/>
      <c r="AH28" s="487"/>
      <c r="AI28" s="487"/>
      <c r="AJ28" s="388" t="s">
        <v>163</v>
      </c>
      <c r="AK28" s="389"/>
      <c r="AL28" s="390"/>
      <c r="AM28" s="49"/>
      <c r="AN28" s="49"/>
      <c r="AO28" s="49" t="s">
        <v>25</v>
      </c>
    </row>
    <row r="29" spans="1:57" ht="15" customHeight="1" x14ac:dyDescent="0.25">
      <c r="B29" s="115"/>
      <c r="D29" s="409" t="s">
        <v>150</v>
      </c>
      <c r="E29" s="401" t="s">
        <v>164</v>
      </c>
      <c r="F29" s="401"/>
      <c r="G29" s="401"/>
      <c r="H29" s="401"/>
      <c r="I29" s="401"/>
      <c r="J29" s="401"/>
      <c r="K29" s="401"/>
      <c r="L29" s="401"/>
      <c r="M29" s="410" t="s">
        <v>233</v>
      </c>
      <c r="N29" s="410"/>
      <c r="O29" s="410"/>
      <c r="P29" s="410"/>
      <c r="Q29" s="410"/>
      <c r="R29" s="410"/>
      <c r="S29" s="410"/>
      <c r="T29" s="410"/>
      <c r="U29" s="410"/>
      <c r="V29" s="410"/>
      <c r="W29" s="410"/>
      <c r="X29" s="411" t="s">
        <v>165</v>
      </c>
      <c r="Y29" s="411"/>
      <c r="Z29" s="411"/>
      <c r="AA29" s="411"/>
      <c r="AB29" s="411"/>
      <c r="AC29" s="411"/>
      <c r="AD29" s="411"/>
      <c r="AE29" s="411"/>
      <c r="AF29" s="411"/>
      <c r="AG29" s="412"/>
      <c r="AH29" s="412"/>
      <c r="AI29" s="412"/>
      <c r="AJ29" s="413"/>
      <c r="AK29" s="413"/>
      <c r="AL29" s="414"/>
      <c r="AM29" s="49"/>
      <c r="AN29" s="49"/>
      <c r="AO29" s="49"/>
    </row>
    <row r="30" spans="1:57" ht="14.25" customHeight="1" x14ac:dyDescent="0.25">
      <c r="D30" s="409"/>
      <c r="E30" s="401"/>
      <c r="F30" s="401"/>
      <c r="G30" s="401"/>
      <c r="H30" s="401"/>
      <c r="I30" s="401"/>
      <c r="J30" s="401"/>
      <c r="K30" s="401"/>
      <c r="L30" s="401"/>
      <c r="M30" s="410"/>
      <c r="N30" s="410"/>
      <c r="O30" s="410"/>
      <c r="P30" s="410"/>
      <c r="Q30" s="410"/>
      <c r="R30" s="410"/>
      <c r="S30" s="410"/>
      <c r="T30" s="410"/>
      <c r="U30" s="410"/>
      <c r="V30" s="410"/>
      <c r="W30" s="410"/>
      <c r="X30" s="411" t="s">
        <v>166</v>
      </c>
      <c r="Y30" s="411"/>
      <c r="Z30" s="411"/>
      <c r="AA30" s="411"/>
      <c r="AB30" s="411"/>
      <c r="AC30" s="411"/>
      <c r="AD30" s="411"/>
      <c r="AE30" s="411"/>
      <c r="AF30" s="411"/>
      <c r="AG30" s="415"/>
      <c r="AH30" s="416"/>
      <c r="AI30" s="417"/>
      <c r="AJ30" s="413"/>
      <c r="AK30" s="413"/>
      <c r="AL30" s="414"/>
      <c r="AM30" s="49"/>
    </row>
    <row r="31" spans="1:57" ht="26.25" customHeight="1" x14ac:dyDescent="0.25">
      <c r="D31" s="112" t="s">
        <v>150</v>
      </c>
      <c r="E31" s="401" t="s">
        <v>167</v>
      </c>
      <c r="F31" s="401"/>
      <c r="G31" s="401"/>
      <c r="H31" s="401"/>
      <c r="I31" s="401"/>
      <c r="J31" s="401"/>
      <c r="K31" s="401"/>
      <c r="L31" s="401"/>
      <c r="M31" s="402" t="s">
        <v>237</v>
      </c>
      <c r="N31" s="402"/>
      <c r="O31" s="402"/>
      <c r="P31" s="402"/>
      <c r="Q31" s="402"/>
      <c r="R31" s="402"/>
      <c r="S31" s="402"/>
      <c r="T31" s="402"/>
      <c r="U31" s="402"/>
      <c r="V31" s="402"/>
      <c r="W31" s="402"/>
      <c r="X31" s="403"/>
      <c r="Y31" s="403"/>
      <c r="Z31" s="403"/>
      <c r="AA31" s="403"/>
      <c r="AB31" s="403"/>
      <c r="AC31" s="403"/>
      <c r="AD31" s="403"/>
      <c r="AE31" s="403"/>
      <c r="AF31" s="403"/>
      <c r="AG31" s="403"/>
      <c r="AH31" s="403"/>
      <c r="AI31" s="403"/>
      <c r="AJ31" s="404"/>
      <c r="AK31" s="404"/>
      <c r="AL31" s="405"/>
      <c r="AM31" s="49"/>
      <c r="AV31" s="50" t="s">
        <v>25</v>
      </c>
      <c r="BE31" s="49" t="s">
        <v>25</v>
      </c>
    </row>
    <row r="32" spans="1:57" ht="25.05" customHeight="1" x14ac:dyDescent="0.25">
      <c r="D32" s="112" t="s">
        <v>150</v>
      </c>
      <c r="E32" s="401" t="s">
        <v>168</v>
      </c>
      <c r="F32" s="401"/>
      <c r="G32" s="401"/>
      <c r="H32" s="401"/>
      <c r="I32" s="401"/>
      <c r="J32" s="401"/>
      <c r="K32" s="401"/>
      <c r="L32" s="401"/>
      <c r="M32" s="402" t="s">
        <v>237</v>
      </c>
      <c r="N32" s="402"/>
      <c r="O32" s="402"/>
      <c r="P32" s="402"/>
      <c r="Q32" s="402"/>
      <c r="R32" s="402"/>
      <c r="S32" s="402"/>
      <c r="T32" s="402"/>
      <c r="U32" s="402"/>
      <c r="V32" s="402"/>
      <c r="W32" s="402"/>
      <c r="X32" s="403"/>
      <c r="Y32" s="403"/>
      <c r="Z32" s="403"/>
      <c r="AA32" s="403"/>
      <c r="AB32" s="403"/>
      <c r="AC32" s="403"/>
      <c r="AD32" s="403"/>
      <c r="AE32" s="403"/>
      <c r="AF32" s="403"/>
      <c r="AG32" s="403"/>
      <c r="AH32" s="403"/>
      <c r="AI32" s="403"/>
      <c r="AJ32" s="404"/>
      <c r="AK32" s="404"/>
      <c r="AL32" s="405"/>
      <c r="AM32" s="49"/>
      <c r="AO32" s="49"/>
      <c r="AX32" s="49" t="s">
        <v>25</v>
      </c>
    </row>
    <row r="33" spans="2:53" ht="25.05" customHeight="1" x14ac:dyDescent="0.25">
      <c r="B33" s="113" t="s">
        <v>147</v>
      </c>
      <c r="D33" s="112" t="s">
        <v>150</v>
      </c>
      <c r="E33" s="401" t="s">
        <v>169</v>
      </c>
      <c r="F33" s="401"/>
      <c r="G33" s="401"/>
      <c r="H33" s="401"/>
      <c r="I33" s="401"/>
      <c r="J33" s="401"/>
      <c r="K33" s="401"/>
      <c r="L33" s="401" t="s">
        <v>150</v>
      </c>
      <c r="M33" s="402" t="s">
        <v>236</v>
      </c>
      <c r="N33" s="402"/>
      <c r="O33" s="402"/>
      <c r="P33" s="402"/>
      <c r="Q33" s="402"/>
      <c r="R33" s="402"/>
      <c r="S33" s="402"/>
      <c r="T33" s="402"/>
      <c r="U33" s="402"/>
      <c r="V33" s="402"/>
      <c r="W33" s="402"/>
      <c r="X33" s="403"/>
      <c r="Y33" s="403"/>
      <c r="Z33" s="403"/>
      <c r="AA33" s="403"/>
      <c r="AB33" s="403"/>
      <c r="AC33" s="403"/>
      <c r="AD33" s="403"/>
      <c r="AE33" s="403"/>
      <c r="AF33" s="403"/>
      <c r="AG33" s="403"/>
      <c r="AH33" s="403"/>
      <c r="AI33" s="403"/>
      <c r="AJ33" s="404"/>
      <c r="AK33" s="404"/>
      <c r="AL33" s="405"/>
      <c r="AM33" s="49"/>
      <c r="AP33" s="49"/>
    </row>
    <row r="34" spans="2:53" ht="25.5" customHeight="1" x14ac:dyDescent="0.25">
      <c r="B34" s="474" t="s">
        <v>147</v>
      </c>
      <c r="D34" s="112" t="s">
        <v>150</v>
      </c>
      <c r="E34" s="401" t="s">
        <v>170</v>
      </c>
      <c r="F34" s="401"/>
      <c r="G34" s="401"/>
      <c r="H34" s="401"/>
      <c r="I34" s="401"/>
      <c r="J34" s="401"/>
      <c r="K34" s="401"/>
      <c r="L34" s="401"/>
      <c r="M34" s="402" t="s">
        <v>240</v>
      </c>
      <c r="N34" s="402"/>
      <c r="O34" s="402"/>
      <c r="P34" s="402"/>
      <c r="Q34" s="402"/>
      <c r="R34" s="402"/>
      <c r="S34" s="402"/>
      <c r="T34" s="402"/>
      <c r="U34" s="402"/>
      <c r="V34" s="402"/>
      <c r="W34" s="402"/>
      <c r="X34" s="403"/>
      <c r="Y34" s="403"/>
      <c r="Z34" s="403"/>
      <c r="AA34" s="403"/>
      <c r="AB34" s="403"/>
      <c r="AC34" s="403"/>
      <c r="AD34" s="403"/>
      <c r="AE34" s="403"/>
      <c r="AF34" s="403"/>
      <c r="AG34" s="403"/>
      <c r="AH34" s="403"/>
      <c r="AI34" s="403"/>
      <c r="AJ34" s="404"/>
      <c r="AK34" s="404"/>
      <c r="AL34" s="405"/>
      <c r="AM34" s="49"/>
      <c r="AP34" s="49"/>
    </row>
    <row r="35" spans="2:53" ht="25.05" customHeight="1" x14ac:dyDescent="0.25">
      <c r="B35" s="474"/>
      <c r="D35" s="112" t="s">
        <v>150</v>
      </c>
      <c r="E35" s="401" t="s">
        <v>171</v>
      </c>
      <c r="F35" s="401"/>
      <c r="G35" s="401"/>
      <c r="H35" s="401"/>
      <c r="I35" s="401"/>
      <c r="J35" s="401"/>
      <c r="K35" s="401"/>
      <c r="L35" s="401"/>
      <c r="M35" s="402" t="s">
        <v>349</v>
      </c>
      <c r="N35" s="402"/>
      <c r="O35" s="402"/>
      <c r="P35" s="402"/>
      <c r="Q35" s="402"/>
      <c r="R35" s="402"/>
      <c r="S35" s="402"/>
      <c r="T35" s="402"/>
      <c r="U35" s="402"/>
      <c r="V35" s="402"/>
      <c r="W35" s="402"/>
      <c r="X35" s="403"/>
      <c r="Y35" s="403"/>
      <c r="Z35" s="403"/>
      <c r="AA35" s="403"/>
      <c r="AB35" s="403"/>
      <c r="AC35" s="403"/>
      <c r="AD35" s="403"/>
      <c r="AE35" s="403"/>
      <c r="AF35" s="403"/>
      <c r="AG35" s="403"/>
      <c r="AH35" s="403"/>
      <c r="AI35" s="403"/>
      <c r="AJ35" s="404"/>
      <c r="AK35" s="404"/>
      <c r="AL35" s="405"/>
      <c r="AM35" s="49"/>
    </row>
    <row r="36" spans="2:53" ht="25.05" customHeight="1" x14ac:dyDescent="0.25">
      <c r="B36" s="113" t="s">
        <v>147</v>
      </c>
      <c r="D36" s="112" t="s">
        <v>150</v>
      </c>
      <c r="E36" s="401" t="s">
        <v>172</v>
      </c>
      <c r="F36" s="401"/>
      <c r="G36" s="401"/>
      <c r="H36" s="401"/>
      <c r="I36" s="401"/>
      <c r="J36" s="401"/>
      <c r="K36" s="401"/>
      <c r="L36" s="401" t="s">
        <v>150</v>
      </c>
      <c r="M36" s="402" t="s">
        <v>245</v>
      </c>
      <c r="N36" s="402"/>
      <c r="O36" s="402"/>
      <c r="P36" s="402"/>
      <c r="Q36" s="402"/>
      <c r="R36" s="402"/>
      <c r="S36" s="402"/>
      <c r="T36" s="402"/>
      <c r="U36" s="402"/>
      <c r="V36" s="402"/>
      <c r="W36" s="402"/>
      <c r="X36" s="403"/>
      <c r="Y36" s="403"/>
      <c r="Z36" s="403"/>
      <c r="AA36" s="403"/>
      <c r="AB36" s="403"/>
      <c r="AC36" s="403"/>
      <c r="AD36" s="403"/>
      <c r="AE36" s="403"/>
      <c r="AF36" s="403"/>
      <c r="AG36" s="403"/>
      <c r="AH36" s="403"/>
      <c r="AI36" s="403"/>
      <c r="AJ36" s="404"/>
      <c r="AK36" s="404"/>
      <c r="AL36" s="405"/>
      <c r="AM36" s="49"/>
      <c r="AP36" s="49"/>
    </row>
    <row r="37" spans="2:53" ht="25.05" customHeight="1" x14ac:dyDescent="0.25">
      <c r="D37" s="112" t="s">
        <v>150</v>
      </c>
      <c r="E37" s="401" t="s">
        <v>173</v>
      </c>
      <c r="F37" s="401"/>
      <c r="G37" s="401"/>
      <c r="H37" s="401"/>
      <c r="I37" s="401"/>
      <c r="J37" s="401"/>
      <c r="K37" s="401"/>
      <c r="L37" s="401" t="s">
        <v>150</v>
      </c>
      <c r="M37" s="402" t="s">
        <v>350</v>
      </c>
      <c r="N37" s="402"/>
      <c r="O37" s="402"/>
      <c r="P37" s="402"/>
      <c r="Q37" s="402"/>
      <c r="R37" s="402"/>
      <c r="S37" s="402"/>
      <c r="T37" s="402"/>
      <c r="U37" s="402"/>
      <c r="V37" s="402"/>
      <c r="W37" s="402"/>
      <c r="X37" s="403"/>
      <c r="Y37" s="403"/>
      <c r="Z37" s="403"/>
      <c r="AA37" s="403"/>
      <c r="AB37" s="403"/>
      <c r="AC37" s="403"/>
      <c r="AD37" s="403"/>
      <c r="AE37" s="403"/>
      <c r="AF37" s="403"/>
      <c r="AG37" s="403"/>
      <c r="AH37" s="403"/>
      <c r="AI37" s="403"/>
      <c r="AJ37" s="404"/>
      <c r="AK37" s="404"/>
      <c r="AL37" s="405"/>
      <c r="AM37" s="49"/>
      <c r="AQ37" s="49" t="s">
        <v>25</v>
      </c>
    </row>
    <row r="38" spans="2:53" ht="25.05" customHeight="1" x14ac:dyDescent="0.25">
      <c r="D38" s="112" t="s">
        <v>150</v>
      </c>
      <c r="E38" s="401" t="s">
        <v>174</v>
      </c>
      <c r="F38" s="401"/>
      <c r="G38" s="401"/>
      <c r="H38" s="401"/>
      <c r="I38" s="401"/>
      <c r="J38" s="401"/>
      <c r="K38" s="401"/>
      <c r="L38" s="401" t="s">
        <v>150</v>
      </c>
      <c r="M38" s="402" t="s">
        <v>249</v>
      </c>
      <c r="N38" s="402"/>
      <c r="O38" s="402"/>
      <c r="P38" s="402"/>
      <c r="Q38" s="402"/>
      <c r="R38" s="402"/>
      <c r="S38" s="402"/>
      <c r="T38" s="402"/>
      <c r="U38" s="402"/>
      <c r="V38" s="402"/>
      <c r="W38" s="402"/>
      <c r="X38" s="403"/>
      <c r="Y38" s="403"/>
      <c r="Z38" s="403"/>
      <c r="AA38" s="403"/>
      <c r="AB38" s="403"/>
      <c r="AC38" s="403"/>
      <c r="AD38" s="403"/>
      <c r="AE38" s="403"/>
      <c r="AF38" s="403"/>
      <c r="AG38" s="403"/>
      <c r="AH38" s="403"/>
      <c r="AI38" s="403"/>
      <c r="AJ38" s="404"/>
      <c r="AK38" s="404"/>
      <c r="AL38" s="405"/>
      <c r="AM38" s="49"/>
    </row>
    <row r="39" spans="2:53" ht="25.05" customHeight="1" x14ac:dyDescent="0.25">
      <c r="D39" s="112" t="s">
        <v>150</v>
      </c>
      <c r="E39" s="401" t="s">
        <v>175</v>
      </c>
      <c r="F39" s="401"/>
      <c r="G39" s="401"/>
      <c r="H39" s="401"/>
      <c r="I39" s="401"/>
      <c r="J39" s="401"/>
      <c r="K39" s="401"/>
      <c r="L39" s="401" t="s">
        <v>150</v>
      </c>
      <c r="M39" s="402" t="s">
        <v>253</v>
      </c>
      <c r="N39" s="402"/>
      <c r="O39" s="402"/>
      <c r="P39" s="402"/>
      <c r="Q39" s="402"/>
      <c r="R39" s="402"/>
      <c r="S39" s="402"/>
      <c r="T39" s="402"/>
      <c r="U39" s="402"/>
      <c r="V39" s="402"/>
      <c r="W39" s="402"/>
      <c r="X39" s="403"/>
      <c r="Y39" s="403"/>
      <c r="Z39" s="403"/>
      <c r="AA39" s="403"/>
      <c r="AB39" s="403"/>
      <c r="AC39" s="403"/>
      <c r="AD39" s="403"/>
      <c r="AE39" s="403"/>
      <c r="AF39" s="403"/>
      <c r="AG39" s="403"/>
      <c r="AH39" s="403"/>
      <c r="AI39" s="403"/>
      <c r="AJ39" s="404"/>
      <c r="AK39" s="404"/>
      <c r="AL39" s="405"/>
      <c r="AM39" s="49"/>
      <c r="AP39" s="315"/>
      <c r="AQ39" s="315"/>
      <c r="AR39" s="315"/>
      <c r="BA39" s="49" t="s">
        <v>25</v>
      </c>
    </row>
    <row r="40" spans="2:53" ht="25.05" customHeight="1" x14ac:dyDescent="0.25">
      <c r="D40" s="112" t="s">
        <v>150</v>
      </c>
      <c r="E40" s="401" t="s">
        <v>176</v>
      </c>
      <c r="F40" s="401"/>
      <c r="G40" s="401"/>
      <c r="H40" s="401"/>
      <c r="I40" s="401"/>
      <c r="J40" s="401"/>
      <c r="K40" s="401"/>
      <c r="L40" s="401" t="s">
        <v>150</v>
      </c>
      <c r="M40" s="402" t="s">
        <v>351</v>
      </c>
      <c r="N40" s="402"/>
      <c r="O40" s="402"/>
      <c r="P40" s="402"/>
      <c r="Q40" s="402"/>
      <c r="R40" s="402"/>
      <c r="S40" s="402"/>
      <c r="T40" s="402"/>
      <c r="U40" s="402"/>
      <c r="V40" s="402"/>
      <c r="W40" s="402"/>
      <c r="X40" s="403"/>
      <c r="Y40" s="403"/>
      <c r="Z40" s="403"/>
      <c r="AA40" s="403"/>
      <c r="AB40" s="403"/>
      <c r="AC40" s="403"/>
      <c r="AD40" s="403"/>
      <c r="AE40" s="403"/>
      <c r="AF40" s="403"/>
      <c r="AG40" s="403"/>
      <c r="AH40" s="403"/>
      <c r="AI40" s="403"/>
      <c r="AJ40" s="404"/>
      <c r="AK40" s="404"/>
      <c r="AL40" s="405"/>
      <c r="AM40" s="49"/>
    </row>
    <row r="41" spans="2:53" ht="25.05" customHeight="1" x14ac:dyDescent="0.25">
      <c r="D41" s="112" t="s">
        <v>150</v>
      </c>
      <c r="E41" s="401" t="s">
        <v>177</v>
      </c>
      <c r="F41" s="401"/>
      <c r="G41" s="401"/>
      <c r="H41" s="401"/>
      <c r="I41" s="401"/>
      <c r="J41" s="401"/>
      <c r="K41" s="401"/>
      <c r="L41" s="401" t="s">
        <v>150</v>
      </c>
      <c r="M41" s="402" t="s">
        <v>258</v>
      </c>
      <c r="N41" s="402"/>
      <c r="O41" s="402"/>
      <c r="P41" s="402"/>
      <c r="Q41" s="402"/>
      <c r="R41" s="402"/>
      <c r="S41" s="402"/>
      <c r="T41" s="402"/>
      <c r="U41" s="402"/>
      <c r="V41" s="402"/>
      <c r="W41" s="402"/>
      <c r="X41" s="403"/>
      <c r="Y41" s="403"/>
      <c r="Z41" s="403"/>
      <c r="AA41" s="403"/>
      <c r="AB41" s="403"/>
      <c r="AC41" s="403"/>
      <c r="AD41" s="403"/>
      <c r="AE41" s="403"/>
      <c r="AF41" s="403"/>
      <c r="AG41" s="403"/>
      <c r="AH41" s="403"/>
      <c r="AI41" s="403"/>
      <c r="AJ41" s="404"/>
      <c r="AK41" s="404"/>
      <c r="AL41" s="405"/>
      <c r="AM41" s="49"/>
    </row>
    <row r="42" spans="2:53" ht="25.05" customHeight="1" x14ac:dyDescent="0.25">
      <c r="D42" s="112" t="s">
        <v>150</v>
      </c>
      <c r="E42" s="401" t="s">
        <v>178</v>
      </c>
      <c r="F42" s="401"/>
      <c r="G42" s="401"/>
      <c r="H42" s="401"/>
      <c r="I42" s="401"/>
      <c r="J42" s="401"/>
      <c r="K42" s="401"/>
      <c r="L42" s="401" t="s">
        <v>150</v>
      </c>
      <c r="M42" s="402" t="s">
        <v>264</v>
      </c>
      <c r="N42" s="402"/>
      <c r="O42" s="402"/>
      <c r="P42" s="402"/>
      <c r="Q42" s="402"/>
      <c r="R42" s="402"/>
      <c r="S42" s="402"/>
      <c r="T42" s="402"/>
      <c r="U42" s="402"/>
      <c r="V42" s="402"/>
      <c r="W42" s="402"/>
      <c r="X42" s="403"/>
      <c r="Y42" s="403"/>
      <c r="Z42" s="403"/>
      <c r="AA42" s="403"/>
      <c r="AB42" s="403"/>
      <c r="AC42" s="403"/>
      <c r="AD42" s="403"/>
      <c r="AE42" s="403"/>
      <c r="AF42" s="403"/>
      <c r="AG42" s="403"/>
      <c r="AH42" s="403"/>
      <c r="AI42" s="403"/>
      <c r="AJ42" s="404"/>
      <c r="AK42" s="404"/>
      <c r="AL42" s="405"/>
      <c r="AM42" s="49"/>
      <c r="AZ42" s="49"/>
    </row>
    <row r="43" spans="2:53" ht="25.05" customHeight="1" x14ac:dyDescent="0.25">
      <c r="D43" s="112" t="s">
        <v>150</v>
      </c>
      <c r="E43" s="401" t="s">
        <v>76</v>
      </c>
      <c r="F43" s="401"/>
      <c r="G43" s="401"/>
      <c r="H43" s="401"/>
      <c r="I43" s="401"/>
      <c r="J43" s="401"/>
      <c r="K43" s="401"/>
      <c r="L43" s="401" t="s">
        <v>150</v>
      </c>
      <c r="M43" s="402" t="s">
        <v>267</v>
      </c>
      <c r="N43" s="402"/>
      <c r="O43" s="402"/>
      <c r="P43" s="402"/>
      <c r="Q43" s="402"/>
      <c r="R43" s="402"/>
      <c r="S43" s="402"/>
      <c r="T43" s="402"/>
      <c r="U43" s="402"/>
      <c r="V43" s="402"/>
      <c r="W43" s="402"/>
      <c r="X43" s="403"/>
      <c r="Y43" s="403"/>
      <c r="Z43" s="403"/>
      <c r="AA43" s="403"/>
      <c r="AB43" s="403"/>
      <c r="AC43" s="403"/>
      <c r="AD43" s="403"/>
      <c r="AE43" s="403"/>
      <c r="AF43" s="403"/>
      <c r="AG43" s="403"/>
      <c r="AH43" s="403"/>
      <c r="AI43" s="403"/>
      <c r="AJ43" s="404"/>
      <c r="AK43" s="404"/>
      <c r="AL43" s="405"/>
      <c r="AM43" s="49"/>
    </row>
    <row r="44" spans="2:53" ht="25.05" customHeight="1" x14ac:dyDescent="0.25">
      <c r="B44" s="113" t="s">
        <v>147</v>
      </c>
      <c r="D44" s="112" t="s">
        <v>150</v>
      </c>
      <c r="E44" s="401" t="s">
        <v>179</v>
      </c>
      <c r="F44" s="401"/>
      <c r="G44" s="401"/>
      <c r="H44" s="401"/>
      <c r="I44" s="401"/>
      <c r="J44" s="401"/>
      <c r="K44" s="401"/>
      <c r="L44" s="401" t="s">
        <v>150</v>
      </c>
      <c r="M44" s="406" t="s">
        <v>270</v>
      </c>
      <c r="N44" s="407"/>
      <c r="O44" s="407"/>
      <c r="P44" s="407"/>
      <c r="Q44" s="407"/>
      <c r="R44" s="407"/>
      <c r="S44" s="407"/>
      <c r="T44" s="407"/>
      <c r="U44" s="407"/>
      <c r="V44" s="407"/>
      <c r="W44" s="408"/>
      <c r="X44" s="403"/>
      <c r="Y44" s="403"/>
      <c r="Z44" s="403"/>
      <c r="AA44" s="403"/>
      <c r="AB44" s="403"/>
      <c r="AC44" s="403"/>
      <c r="AD44" s="403"/>
      <c r="AE44" s="403"/>
      <c r="AF44" s="403"/>
      <c r="AG44" s="403"/>
      <c r="AH44" s="403"/>
      <c r="AI44" s="403"/>
      <c r="AJ44" s="404"/>
      <c r="AK44" s="404"/>
      <c r="AL44" s="405"/>
      <c r="AM44" s="49"/>
    </row>
    <row r="45" spans="2:53" ht="13.95" customHeight="1" x14ac:dyDescent="0.25">
      <c r="B45" s="504" t="s">
        <v>147</v>
      </c>
      <c r="D45" s="510" t="s">
        <v>150</v>
      </c>
      <c r="E45" s="512" t="s">
        <v>81</v>
      </c>
      <c r="F45" s="513"/>
      <c r="G45" s="513"/>
      <c r="H45" s="513"/>
      <c r="I45" s="513"/>
      <c r="J45" s="513"/>
      <c r="K45" s="513"/>
      <c r="L45" s="514"/>
      <c r="M45" s="530" t="s">
        <v>381</v>
      </c>
      <c r="N45" s="531"/>
      <c r="O45" s="531"/>
      <c r="P45" s="531"/>
      <c r="Q45" s="531"/>
      <c r="R45" s="531"/>
      <c r="S45" s="531"/>
      <c r="T45" s="531"/>
      <c r="U45" s="531"/>
      <c r="V45" s="531"/>
      <c r="W45" s="532"/>
      <c r="X45" s="509"/>
      <c r="Y45" s="509"/>
      <c r="Z45" s="509"/>
      <c r="AA45" s="509"/>
      <c r="AB45" s="509"/>
      <c r="AC45" s="509"/>
      <c r="AD45" s="509"/>
      <c r="AE45" s="509"/>
      <c r="AF45" s="509"/>
      <c r="AG45" s="509"/>
      <c r="AH45" s="509"/>
      <c r="AI45" s="509"/>
      <c r="AJ45" s="524"/>
      <c r="AK45" s="525"/>
      <c r="AL45" s="526"/>
      <c r="AM45" s="49"/>
      <c r="AS45" s="49"/>
    </row>
    <row r="46" spans="2:53" ht="13.95" customHeight="1" x14ac:dyDescent="0.25">
      <c r="B46" s="504"/>
      <c r="D46" s="511"/>
      <c r="E46" s="515"/>
      <c r="F46" s="516"/>
      <c r="G46" s="516"/>
      <c r="H46" s="516"/>
      <c r="I46" s="516"/>
      <c r="J46" s="516"/>
      <c r="K46" s="516"/>
      <c r="L46" s="517"/>
      <c r="M46" s="371" t="s">
        <v>333</v>
      </c>
      <c r="N46" s="372"/>
      <c r="O46" s="372"/>
      <c r="P46" s="372"/>
      <c r="Q46" s="372"/>
      <c r="R46" s="372"/>
      <c r="S46" s="372"/>
      <c r="T46" s="372"/>
      <c r="U46" s="372"/>
      <c r="V46" s="372"/>
      <c r="W46" s="373"/>
      <c r="X46" s="521" t="str">
        <f>IF(AND(OR(D274=TRUE,D275=TRUE,D45="Y"),E277=TRUE),"EXEMPTION:","")</f>
        <v/>
      </c>
      <c r="Y46" s="522"/>
      <c r="Z46" s="523"/>
      <c r="AA46" s="518"/>
      <c r="AB46" s="519"/>
      <c r="AC46" s="519"/>
      <c r="AD46" s="519"/>
      <c r="AE46" s="519"/>
      <c r="AF46" s="519"/>
      <c r="AG46" s="519"/>
      <c r="AH46" s="519"/>
      <c r="AI46" s="520"/>
      <c r="AJ46" s="527"/>
      <c r="AK46" s="528"/>
      <c r="AL46" s="529"/>
      <c r="AM46" s="49"/>
    </row>
    <row r="47" spans="2:53" ht="25.05" customHeight="1" x14ac:dyDescent="0.25">
      <c r="D47" s="112" t="s">
        <v>150</v>
      </c>
      <c r="E47" s="401" t="s">
        <v>182</v>
      </c>
      <c r="F47" s="401"/>
      <c r="G47" s="401"/>
      <c r="H47" s="401"/>
      <c r="I47" s="401"/>
      <c r="J47" s="401"/>
      <c r="K47" s="401"/>
      <c r="L47" s="401" t="s">
        <v>150</v>
      </c>
      <c r="M47" s="406" t="s">
        <v>278</v>
      </c>
      <c r="N47" s="407"/>
      <c r="O47" s="407"/>
      <c r="P47" s="407"/>
      <c r="Q47" s="407"/>
      <c r="R47" s="407"/>
      <c r="S47" s="407"/>
      <c r="T47" s="407"/>
      <c r="U47" s="407"/>
      <c r="V47" s="407"/>
      <c r="W47" s="408"/>
      <c r="X47" s="403"/>
      <c r="Y47" s="403"/>
      <c r="Z47" s="403"/>
      <c r="AA47" s="403"/>
      <c r="AB47" s="403"/>
      <c r="AC47" s="403"/>
      <c r="AD47" s="403"/>
      <c r="AE47" s="403"/>
      <c r="AF47" s="403"/>
      <c r="AG47" s="403"/>
      <c r="AH47" s="403"/>
      <c r="AI47" s="403"/>
      <c r="AJ47" s="404"/>
      <c r="AK47" s="404"/>
      <c r="AL47" s="405"/>
      <c r="AM47" s="49"/>
    </row>
    <row r="48" spans="2:53" ht="17.25" customHeight="1" thickBot="1" x14ac:dyDescent="0.3">
      <c r="D48" s="100" t="s">
        <v>150</v>
      </c>
      <c r="E48" s="505" t="s">
        <v>183</v>
      </c>
      <c r="F48" s="505"/>
      <c r="G48" s="505"/>
      <c r="H48" s="505"/>
      <c r="I48" s="505"/>
      <c r="J48" s="505"/>
      <c r="K48" s="505"/>
      <c r="L48" s="505" t="s">
        <v>150</v>
      </c>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663"/>
      <c r="AK48" s="663"/>
      <c r="AL48" s="664"/>
      <c r="AM48" s="49"/>
      <c r="AU48" s="49" t="s">
        <v>25</v>
      </c>
    </row>
    <row r="49" spans="1:161" ht="36.75" customHeight="1" thickBot="1" x14ac:dyDescent="0.3">
      <c r="B49" s="73"/>
      <c r="D49" s="220"/>
      <c r="E49" s="220"/>
      <c r="F49" s="220"/>
      <c r="G49" s="221"/>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1"/>
      <c r="AL49" s="221"/>
      <c r="AM49" s="49"/>
      <c r="AN49" s="49"/>
      <c r="AR49" s="49" t="s">
        <v>25</v>
      </c>
    </row>
    <row r="50" spans="1:161" ht="16.5" customHeight="1" thickBot="1" x14ac:dyDescent="0.3">
      <c r="D50" s="222"/>
      <c r="E50" s="381" t="s">
        <v>184</v>
      </c>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223"/>
      <c r="AL50" s="224"/>
    </row>
    <row r="51" spans="1:161" ht="12.75" customHeight="1" x14ac:dyDescent="0.25">
      <c r="D51" s="149"/>
      <c r="E51" s="177"/>
      <c r="F51" s="177"/>
      <c r="G51" s="177"/>
      <c r="H51" s="177"/>
      <c r="I51" s="177"/>
      <c r="J51" s="177"/>
      <c r="K51" s="177"/>
      <c r="L51" s="177"/>
      <c r="M51" s="177"/>
      <c r="N51" s="177"/>
      <c r="O51" s="177"/>
      <c r="P51" s="177"/>
      <c r="Q51" s="177"/>
      <c r="R51" s="177"/>
      <c r="S51" s="177"/>
      <c r="T51" s="177"/>
      <c r="U51" s="150" t="s">
        <v>25</v>
      </c>
      <c r="V51" s="177"/>
      <c r="W51" s="177"/>
      <c r="X51" s="177"/>
      <c r="Y51" s="177"/>
      <c r="Z51" s="177"/>
      <c r="AA51" s="177"/>
      <c r="AB51" s="177"/>
      <c r="AC51" s="177"/>
      <c r="AD51" s="382" t="s">
        <v>185</v>
      </c>
      <c r="AE51" s="382"/>
      <c r="AF51" s="382"/>
      <c r="AG51" s="382"/>
      <c r="AH51" s="177"/>
      <c r="AI51" s="177"/>
      <c r="AJ51" s="177"/>
      <c r="AK51" s="150"/>
      <c r="AL51" s="151"/>
      <c r="AM51" s="49"/>
    </row>
    <row r="52" spans="1:161" ht="15" customHeight="1" x14ac:dyDescent="0.25">
      <c r="D52" s="383" t="s">
        <v>186</v>
      </c>
      <c r="E52" s="384"/>
      <c r="F52" s="384"/>
      <c r="G52" s="384"/>
      <c r="H52" s="384"/>
      <c r="I52" s="384"/>
      <c r="J52" s="384"/>
      <c r="K52" s="384"/>
      <c r="L52" s="384"/>
      <c r="M52" s="384"/>
      <c r="N52" s="384"/>
      <c r="O52" s="384"/>
      <c r="P52" s="384"/>
      <c r="Q52" s="384"/>
      <c r="R52" s="385" t="str">
        <f>IF(D224=L12,"Y"," ")</f>
        <v xml:space="preserve"> </v>
      </c>
      <c r="S52" s="386"/>
      <c r="T52" s="199"/>
      <c r="U52" s="199"/>
      <c r="V52" s="199"/>
      <c r="W52" s="199"/>
      <c r="X52" s="199"/>
      <c r="Y52" s="199"/>
      <c r="Z52" s="199"/>
      <c r="AA52" s="199"/>
      <c r="AB52" s="199"/>
      <c r="AC52" s="199"/>
      <c r="AD52" s="199"/>
      <c r="AE52" s="387">
        <f>IF(R52="Y",2,0)</f>
        <v>0</v>
      </c>
      <c r="AF52" s="387"/>
      <c r="AG52" s="165"/>
      <c r="AH52" s="165"/>
      <c r="AI52" s="165"/>
      <c r="AJ52" s="165"/>
      <c r="AK52" s="153"/>
      <c r="AL52" s="154"/>
      <c r="AM52" s="49"/>
      <c r="AQ52" s="50" t="s">
        <v>25</v>
      </c>
    </row>
    <row r="53" spans="1:161" ht="15" customHeight="1" x14ac:dyDescent="0.25">
      <c r="D53" s="383" t="s">
        <v>187</v>
      </c>
      <c r="E53" s="384"/>
      <c r="F53" s="384"/>
      <c r="G53" s="384"/>
      <c r="H53" s="384"/>
      <c r="I53" s="384"/>
      <c r="J53" s="384"/>
      <c r="K53" s="384"/>
      <c r="L53" s="384"/>
      <c r="M53" s="384"/>
      <c r="N53" s="384"/>
      <c r="O53" s="384"/>
      <c r="P53" s="384"/>
      <c r="Q53" s="395"/>
      <c r="R53" s="385" t="str">
        <f>IF(O18="y","Y"," ")</f>
        <v xml:space="preserve"> </v>
      </c>
      <c r="S53" s="386"/>
      <c r="T53" s="199"/>
      <c r="U53" s="199"/>
      <c r="V53" s="199"/>
      <c r="W53" s="199"/>
      <c r="X53" s="199"/>
      <c r="Y53" s="199"/>
      <c r="Z53" s="199"/>
      <c r="AA53" s="199"/>
      <c r="AB53" s="199"/>
      <c r="AC53" s="199"/>
      <c r="AD53" s="199"/>
      <c r="AE53" s="393">
        <f>IF(R53="Y",2,0)</f>
        <v>0</v>
      </c>
      <c r="AF53" s="394"/>
      <c r="AG53" s="165"/>
      <c r="AH53" s="165"/>
      <c r="AI53" s="165"/>
      <c r="AJ53" s="165"/>
      <c r="AK53" s="153"/>
      <c r="AL53" s="154"/>
      <c r="AM53" s="49"/>
      <c r="AR53" s="49"/>
    </row>
    <row r="54" spans="1:161" ht="15" customHeight="1" x14ac:dyDescent="0.25">
      <c r="D54" s="179" t="s">
        <v>188</v>
      </c>
      <c r="E54" s="180"/>
      <c r="F54" s="180"/>
      <c r="G54" s="180"/>
      <c r="H54" s="180"/>
      <c r="I54" s="180"/>
      <c r="J54" s="180"/>
      <c r="K54" s="180"/>
      <c r="L54" s="180"/>
      <c r="M54" s="180"/>
      <c r="N54" s="180"/>
      <c r="O54" s="180"/>
      <c r="P54" s="180"/>
      <c r="Q54" s="180"/>
      <c r="R54" s="396" t="s">
        <v>150</v>
      </c>
      <c r="S54" s="398"/>
      <c r="T54" s="199"/>
      <c r="U54" s="199"/>
      <c r="V54" s="199"/>
      <c r="W54" s="199"/>
      <c r="X54" s="199"/>
      <c r="Y54" s="199"/>
      <c r="Z54" s="199"/>
      <c r="AA54" s="199"/>
      <c r="AB54" s="199"/>
      <c r="AC54" s="199"/>
      <c r="AD54" s="199"/>
      <c r="AE54" s="387">
        <f>IF(R54="Y",2,0)</f>
        <v>0</v>
      </c>
      <c r="AF54" s="387"/>
      <c r="AG54" s="165"/>
      <c r="AH54" s="165"/>
      <c r="AI54" s="165"/>
      <c r="AJ54" s="165"/>
      <c r="AK54" s="153"/>
      <c r="AL54" s="154"/>
      <c r="AM54" s="49"/>
      <c r="AR54" s="49"/>
    </row>
    <row r="55" spans="1:161" ht="6.75" customHeight="1" x14ac:dyDescent="0.25">
      <c r="D55" s="179"/>
      <c r="E55" s="180"/>
      <c r="F55" s="180"/>
      <c r="G55" s="180"/>
      <c r="H55" s="180"/>
      <c r="I55" s="180"/>
      <c r="J55" s="180"/>
      <c r="K55" s="180"/>
      <c r="L55" s="180"/>
      <c r="M55" s="180"/>
      <c r="N55" s="180"/>
      <c r="O55" s="180"/>
      <c r="P55" s="180"/>
      <c r="Q55" s="180"/>
      <c r="R55" s="165"/>
      <c r="S55" s="165"/>
      <c r="T55" s="165"/>
      <c r="U55" s="165"/>
      <c r="V55" s="165"/>
      <c r="W55" s="165"/>
      <c r="X55" s="165"/>
      <c r="Y55" s="165"/>
      <c r="Z55" s="165"/>
      <c r="AA55" s="165"/>
      <c r="AB55" s="165"/>
      <c r="AC55" s="165"/>
      <c r="AD55" s="165"/>
      <c r="AE55" s="225"/>
      <c r="AF55" s="225"/>
      <c r="AG55" s="165"/>
      <c r="AH55" s="165"/>
      <c r="AI55" s="165"/>
      <c r="AJ55" s="165"/>
      <c r="AK55" s="153"/>
      <c r="AL55" s="154"/>
      <c r="AM55" s="49"/>
      <c r="AR55" s="49" t="s">
        <v>25</v>
      </c>
    </row>
    <row r="56" spans="1:161" ht="15" customHeight="1" x14ac:dyDescent="0.25">
      <c r="B56" s="113" t="s">
        <v>147</v>
      </c>
      <c r="D56" s="152"/>
      <c r="E56" s="321" t="s">
        <v>189</v>
      </c>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165"/>
      <c r="AL56" s="171"/>
      <c r="AM56" s="49"/>
    </row>
    <row r="57" spans="1:161" ht="15" customHeight="1" x14ac:dyDescent="0.25">
      <c r="D57" s="507" t="s">
        <v>190</v>
      </c>
      <c r="E57" s="508"/>
      <c r="F57" s="508"/>
      <c r="G57" s="508"/>
      <c r="H57" s="508"/>
      <c r="I57" s="508"/>
      <c r="J57" s="508"/>
      <c r="K57" s="508"/>
      <c r="L57" s="508"/>
      <c r="M57" s="508"/>
      <c r="N57" s="508"/>
      <c r="O57" s="508"/>
      <c r="P57" s="508"/>
      <c r="Q57" s="508"/>
      <c r="R57" s="508"/>
      <c r="S57" s="508"/>
      <c r="T57" s="396" t="s">
        <v>150</v>
      </c>
      <c r="U57" s="397"/>
      <c r="V57" s="398"/>
      <c r="W57" s="166" t="s">
        <v>191</v>
      </c>
      <c r="X57" s="165"/>
      <c r="Y57" s="165"/>
      <c r="Z57" s="165"/>
      <c r="AA57" s="165"/>
      <c r="AB57" s="165"/>
      <c r="AC57" s="165"/>
      <c r="AD57" s="165"/>
      <c r="AE57" s="399">
        <f>IF(T57=Q246,0,IF(T57=Q247,1,IF(T57=Q248,2,IF(T57=Q249,3,0))))</f>
        <v>0</v>
      </c>
      <c r="AF57" s="400"/>
      <c r="AG57" s="165"/>
      <c r="AH57" s="165"/>
      <c r="AI57" s="165"/>
      <c r="AJ57" s="165"/>
      <c r="AK57" s="165"/>
      <c r="AL57" s="171"/>
      <c r="AM57" s="49"/>
    </row>
    <row r="58" spans="1:161" ht="15" customHeight="1" x14ac:dyDescent="0.25">
      <c r="D58" s="507" t="s">
        <v>192</v>
      </c>
      <c r="E58" s="508"/>
      <c r="F58" s="508"/>
      <c r="G58" s="508"/>
      <c r="H58" s="508"/>
      <c r="I58" s="508"/>
      <c r="J58" s="508"/>
      <c r="K58" s="508"/>
      <c r="L58" s="508"/>
      <c r="M58" s="508"/>
      <c r="N58" s="508"/>
      <c r="O58" s="508"/>
      <c r="P58" s="508"/>
      <c r="Q58" s="508"/>
      <c r="R58" s="508"/>
      <c r="S58" s="508"/>
      <c r="T58" s="396" t="s">
        <v>150</v>
      </c>
      <c r="U58" s="397"/>
      <c r="V58" s="398"/>
      <c r="W58" s="166" t="s">
        <v>193</v>
      </c>
      <c r="X58" s="153"/>
      <c r="Y58" s="165"/>
      <c r="Z58" s="165"/>
      <c r="AA58" s="165"/>
      <c r="AB58" s="165"/>
      <c r="AC58" s="165"/>
      <c r="AD58" s="165"/>
      <c r="AE58" s="399">
        <f>IF(T58=Q246,0,IF(T58=Q247,1,IF(T58=Q248,2,IF(T58=Q249,3,0))))</f>
        <v>0</v>
      </c>
      <c r="AF58" s="400"/>
      <c r="AG58" s="165"/>
      <c r="AH58" s="165"/>
      <c r="AI58" s="165"/>
      <c r="AJ58" s="165"/>
      <c r="AK58" s="165"/>
      <c r="AL58" s="171"/>
      <c r="AM58" s="49"/>
      <c r="AQ58" s="50" t="s">
        <v>25</v>
      </c>
    </row>
    <row r="59" spans="1:161" ht="15" customHeight="1" x14ac:dyDescent="0.25">
      <c r="D59" s="226" t="s">
        <v>194</v>
      </c>
      <c r="E59" s="227"/>
      <c r="F59" s="227"/>
      <c r="G59" s="227"/>
      <c r="H59" s="227"/>
      <c r="I59" s="227"/>
      <c r="J59" s="227"/>
      <c r="K59" s="227"/>
      <c r="L59" s="227"/>
      <c r="M59" s="227"/>
      <c r="N59" s="227"/>
      <c r="O59" s="227"/>
      <c r="P59" s="227"/>
      <c r="Q59" s="227"/>
      <c r="R59" s="227"/>
      <c r="S59" s="227"/>
      <c r="T59" s="396" t="s">
        <v>150</v>
      </c>
      <c r="U59" s="397"/>
      <c r="V59" s="398"/>
      <c r="W59" s="166" t="s">
        <v>195</v>
      </c>
      <c r="X59" s="153"/>
      <c r="Y59" s="165"/>
      <c r="Z59" s="165"/>
      <c r="AA59" s="165"/>
      <c r="AB59" s="165"/>
      <c r="AC59" s="165"/>
      <c r="AD59" s="165"/>
      <c r="AE59" s="399">
        <f>IF(OR(T59=U246,T59=U245),0,IF(T59=U247,1,IF(T59=U248,2,0)))</f>
        <v>0</v>
      </c>
      <c r="AF59" s="400"/>
      <c r="AG59" s="165"/>
      <c r="AH59" s="165"/>
      <c r="AI59" s="165"/>
      <c r="AJ59" s="165"/>
      <c r="AK59" s="165"/>
      <c r="AL59" s="171"/>
      <c r="AM59" s="49"/>
    </row>
    <row r="60" spans="1:161" ht="4.5" customHeight="1" x14ac:dyDescent="0.25">
      <c r="D60" s="152"/>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53" t="s">
        <v>25</v>
      </c>
      <c r="AI60" s="165"/>
      <c r="AJ60" s="165"/>
      <c r="AK60" s="153"/>
      <c r="AL60" s="154"/>
      <c r="AM60" s="49"/>
    </row>
    <row r="61" spans="1:161" ht="15" customHeight="1" x14ac:dyDescent="0.25">
      <c r="B61" s="72" t="s">
        <v>25</v>
      </c>
      <c r="D61" s="152"/>
      <c r="E61" s="321" t="s">
        <v>196</v>
      </c>
      <c r="F61" s="321"/>
      <c r="G61" s="321"/>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153"/>
      <c r="AL61" s="154"/>
      <c r="AM61" s="49"/>
    </row>
    <row r="62" spans="1:161" s="3" customFormat="1" ht="15" customHeight="1" x14ac:dyDescent="0.25">
      <c r="A62" s="74"/>
      <c r="B62" s="74"/>
      <c r="C62" s="74"/>
      <c r="D62" s="322"/>
      <c r="E62" s="323"/>
      <c r="F62" s="323"/>
      <c r="G62" s="323"/>
      <c r="H62" s="323"/>
      <c r="I62" s="323"/>
      <c r="J62" s="323"/>
      <c r="K62" s="323"/>
      <c r="L62" s="323"/>
      <c r="M62" s="323"/>
      <c r="N62" s="323"/>
      <c r="O62" s="323"/>
      <c r="P62" s="323"/>
      <c r="Q62" s="324"/>
      <c r="R62" s="166" t="s">
        <v>197</v>
      </c>
      <c r="S62" s="165"/>
      <c r="T62" s="165"/>
      <c r="U62" s="165"/>
      <c r="V62" s="165"/>
      <c r="W62" s="165"/>
      <c r="X62" s="165"/>
      <c r="Y62" s="165"/>
      <c r="Z62" s="165"/>
      <c r="AA62" s="165"/>
      <c r="AB62" s="165"/>
      <c r="AC62" s="165"/>
      <c r="AD62" s="165"/>
      <c r="AE62" s="325"/>
      <c r="AF62" s="326"/>
      <c r="AG62" s="228"/>
      <c r="AH62" s="165"/>
      <c r="AI62" s="165"/>
      <c r="AJ62" s="165"/>
      <c r="AK62" s="229"/>
      <c r="AL62" s="230"/>
      <c r="AM62" s="52" t="s">
        <v>25</v>
      </c>
      <c r="AN62" s="52"/>
      <c r="AO62" s="52"/>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row>
    <row r="63" spans="1:161" ht="6.75" customHeight="1" x14ac:dyDescent="0.25">
      <c r="B63" s="72"/>
      <c r="D63" s="152"/>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53"/>
      <c r="AL63" s="154"/>
      <c r="AM63" s="49"/>
      <c r="AN63" s="49"/>
      <c r="AO63" s="49"/>
    </row>
    <row r="64" spans="1:161" ht="15" customHeight="1" x14ac:dyDescent="0.25">
      <c r="B64" s="72"/>
      <c r="D64" s="152"/>
      <c r="E64" s="165"/>
      <c r="F64" s="165"/>
      <c r="G64" s="165"/>
      <c r="H64" s="165"/>
      <c r="I64" s="165"/>
      <c r="J64" s="165"/>
      <c r="K64" s="165"/>
      <c r="L64" s="165"/>
      <c r="M64" s="165"/>
      <c r="N64" s="153"/>
      <c r="O64" s="153"/>
      <c r="P64" s="153"/>
      <c r="Q64" s="153"/>
      <c r="R64" s="153"/>
      <c r="S64" s="153"/>
      <c r="T64" s="153"/>
      <c r="U64" s="153"/>
      <c r="V64" s="153"/>
      <c r="W64" s="153"/>
      <c r="X64" s="153"/>
      <c r="Y64" s="153"/>
      <c r="Z64" s="153"/>
      <c r="AA64" s="153"/>
      <c r="AB64" s="153"/>
      <c r="AC64" s="153"/>
      <c r="AD64" s="231" t="s">
        <v>198</v>
      </c>
      <c r="AE64" s="374">
        <f>AE62+AE58+AE57+AE52+AE53+AE54+AE59</f>
        <v>0</v>
      </c>
      <c r="AF64" s="375"/>
      <c r="AG64" s="165"/>
      <c r="AH64" s="165"/>
      <c r="AI64" s="165"/>
      <c r="AJ64" s="165"/>
      <c r="AK64" s="153"/>
      <c r="AL64" s="154"/>
      <c r="AM64" s="49"/>
      <c r="AN64" s="49"/>
      <c r="AO64" s="49"/>
    </row>
    <row r="65" spans="2:56" ht="8.25" customHeight="1" thickBot="1" x14ac:dyDescent="0.3">
      <c r="B65" s="73"/>
      <c r="D65" s="152"/>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53"/>
      <c r="AL65" s="154"/>
      <c r="AM65" s="49"/>
      <c r="AN65" s="49"/>
      <c r="AO65" s="49"/>
    </row>
    <row r="66" spans="2:56" ht="15" customHeight="1" x14ac:dyDescent="0.25">
      <c r="B66" s="113" t="s">
        <v>147</v>
      </c>
      <c r="D66" s="376" t="s">
        <v>199</v>
      </c>
      <c r="E66" s="377"/>
      <c r="F66" s="377"/>
      <c r="G66" s="377"/>
      <c r="H66" s="378" t="s">
        <v>200</v>
      </c>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9"/>
      <c r="AJ66" s="388" t="s">
        <v>163</v>
      </c>
      <c r="AK66" s="389"/>
      <c r="AL66" s="390"/>
      <c r="AM66" s="49"/>
      <c r="AN66" s="49"/>
      <c r="AO66" s="49"/>
    </row>
    <row r="67" spans="2:56" ht="14.1" customHeight="1" x14ac:dyDescent="0.25">
      <c r="B67" s="73"/>
      <c r="D67" s="340" t="s">
        <v>201</v>
      </c>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2"/>
      <c r="AJ67" s="391"/>
      <c r="AK67" s="391"/>
      <c r="AL67" s="392"/>
    </row>
    <row r="68" spans="2:56" ht="14.1" customHeight="1" x14ac:dyDescent="0.25">
      <c r="B68" s="113" t="s">
        <v>147</v>
      </c>
      <c r="D68" s="67" t="s">
        <v>150</v>
      </c>
      <c r="E68" s="232">
        <f>IF(D68="Y",1,0)</f>
        <v>0</v>
      </c>
      <c r="F68" s="333" t="s">
        <v>202</v>
      </c>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4"/>
      <c r="AK68" s="334"/>
      <c r="AL68" s="335"/>
      <c r="AM68" s="49"/>
      <c r="AN68" s="49"/>
      <c r="AO68" s="49"/>
      <c r="AR68" s="49" t="s">
        <v>25</v>
      </c>
    </row>
    <row r="69" spans="2:56" ht="14.1" customHeight="1" x14ac:dyDescent="0.25">
      <c r="B69" s="113" t="s">
        <v>147</v>
      </c>
      <c r="D69" s="63" t="s">
        <v>150</v>
      </c>
      <c r="E69" s="233">
        <f>IF(D69="Y",2,0)</f>
        <v>0</v>
      </c>
      <c r="F69" s="318" t="s">
        <v>203</v>
      </c>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9"/>
      <c r="AK69" s="319"/>
      <c r="AL69" s="320"/>
      <c r="AM69" s="49"/>
      <c r="AN69" s="49"/>
      <c r="AO69" s="49"/>
      <c r="AV69" s="49" t="s">
        <v>25</v>
      </c>
    </row>
    <row r="70" spans="2:56" ht="14.1" customHeight="1" x14ac:dyDescent="0.25">
      <c r="B70" s="113" t="s">
        <v>147</v>
      </c>
      <c r="D70" s="63" t="s">
        <v>150</v>
      </c>
      <c r="E70" s="234">
        <f>IF(D70="Y",1,0)</f>
        <v>0</v>
      </c>
      <c r="F70" s="318" t="s">
        <v>204</v>
      </c>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9"/>
      <c r="AK70" s="319"/>
      <c r="AL70" s="320"/>
      <c r="AM70" s="49"/>
      <c r="AN70" s="49"/>
      <c r="AO70" s="49"/>
      <c r="AP70" s="50" t="s">
        <v>25</v>
      </c>
      <c r="AQ70" s="49" t="s">
        <v>25</v>
      </c>
    </row>
    <row r="71" spans="2:56" ht="14.1" customHeight="1" x14ac:dyDescent="0.25">
      <c r="B71" s="113" t="s">
        <v>147</v>
      </c>
      <c r="D71" s="63" t="s">
        <v>150</v>
      </c>
      <c r="E71" s="233">
        <f>IF(D71="Y",1,0)</f>
        <v>0</v>
      </c>
      <c r="F71" s="318" t="s">
        <v>205</v>
      </c>
      <c r="G71" s="318"/>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9"/>
      <c r="AK71" s="319"/>
      <c r="AL71" s="320"/>
    </row>
    <row r="72" spans="2:56" ht="14.1" customHeight="1" x14ac:dyDescent="0.25">
      <c r="D72" s="63" t="s">
        <v>150</v>
      </c>
      <c r="E72" s="233">
        <f>IF(D72="Y",1,0)</f>
        <v>0</v>
      </c>
      <c r="F72" s="318" t="s">
        <v>206</v>
      </c>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9"/>
      <c r="AK72" s="319"/>
      <c r="AL72" s="320"/>
      <c r="AM72" s="49"/>
      <c r="AN72" s="49"/>
      <c r="AO72" s="49"/>
    </row>
    <row r="73" spans="2:56" ht="14.1" customHeight="1" x14ac:dyDescent="0.25">
      <c r="D73" s="65" t="s">
        <v>150</v>
      </c>
      <c r="E73" s="235">
        <f>IF(D73="Y",4,0)</f>
        <v>0</v>
      </c>
      <c r="F73" s="380" t="s">
        <v>207</v>
      </c>
      <c r="G73" s="380"/>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36"/>
      <c r="AK73" s="336"/>
      <c r="AL73" s="337"/>
      <c r="AM73" s="49"/>
      <c r="AN73" s="49"/>
      <c r="AO73" s="49"/>
    </row>
    <row r="74" spans="2:56" ht="14.1" customHeight="1" x14ac:dyDescent="0.25">
      <c r="B74" s="73"/>
      <c r="D74" s="330" t="s">
        <v>208</v>
      </c>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2"/>
      <c r="AQ74" s="49" t="s">
        <v>25</v>
      </c>
      <c r="AV74" s="49" t="s">
        <v>25</v>
      </c>
      <c r="AY74" s="49" t="s">
        <v>25</v>
      </c>
    </row>
    <row r="75" spans="2:56" ht="14.1" customHeight="1" x14ac:dyDescent="0.25">
      <c r="D75" s="67" t="s">
        <v>150</v>
      </c>
      <c r="E75" s="236">
        <f>IF(D75="Y",6,0)</f>
        <v>0</v>
      </c>
      <c r="F75" s="333" t="s">
        <v>209</v>
      </c>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3"/>
      <c r="AI75" s="333"/>
      <c r="AJ75" s="334"/>
      <c r="AK75" s="334"/>
      <c r="AL75" s="335"/>
      <c r="AM75" s="49"/>
      <c r="AN75" s="49"/>
      <c r="AO75" s="49"/>
      <c r="AS75" s="49" t="s">
        <v>25</v>
      </c>
    </row>
    <row r="76" spans="2:56" ht="14.1" customHeight="1" x14ac:dyDescent="0.25">
      <c r="B76" s="113" t="s">
        <v>147</v>
      </c>
      <c r="D76" s="63" t="s">
        <v>150</v>
      </c>
      <c r="E76" s="234">
        <f>IF(D76="Y",1,0)</f>
        <v>0</v>
      </c>
      <c r="F76" s="368" t="s">
        <v>210</v>
      </c>
      <c r="G76" s="369"/>
      <c r="H76" s="369"/>
      <c r="I76" s="369"/>
      <c r="J76" s="369"/>
      <c r="K76" s="369"/>
      <c r="L76" s="369"/>
      <c r="M76" s="369"/>
      <c r="N76" s="369"/>
      <c r="O76" s="369"/>
      <c r="P76" s="369"/>
      <c r="Q76" s="369"/>
      <c r="R76" s="369"/>
      <c r="S76" s="369"/>
      <c r="T76" s="369"/>
      <c r="U76" s="369"/>
      <c r="V76" s="369"/>
      <c r="W76" s="369"/>
      <c r="X76" s="369"/>
      <c r="Y76" s="369"/>
      <c r="Z76" s="369"/>
      <c r="AA76" s="369"/>
      <c r="AB76" s="369"/>
      <c r="AC76" s="369"/>
      <c r="AD76" s="369"/>
      <c r="AE76" s="369"/>
      <c r="AF76" s="369"/>
      <c r="AG76" s="369"/>
      <c r="AH76" s="369"/>
      <c r="AI76" s="370"/>
      <c r="AJ76" s="319"/>
      <c r="AK76" s="319"/>
      <c r="AL76" s="320"/>
      <c r="AM76" s="49"/>
      <c r="AN76" s="49"/>
    </row>
    <row r="77" spans="2:56" ht="14.1" customHeight="1" x14ac:dyDescent="0.25">
      <c r="D77" s="63" t="s">
        <v>150</v>
      </c>
      <c r="E77" s="235">
        <f>IF(D77="Y",1,0)</f>
        <v>0</v>
      </c>
      <c r="F77" s="368" t="s">
        <v>211</v>
      </c>
      <c r="G77" s="36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70"/>
      <c r="AJ77" s="319"/>
      <c r="AK77" s="319"/>
      <c r="AL77" s="320"/>
      <c r="AM77" s="49"/>
      <c r="AN77" s="49"/>
      <c r="AO77" s="49"/>
      <c r="AP77" s="49" t="s">
        <v>25</v>
      </c>
      <c r="AT77" s="49" t="s">
        <v>25</v>
      </c>
    </row>
    <row r="78" spans="2:56" ht="14.1" customHeight="1" x14ac:dyDescent="0.25">
      <c r="D78" s="63" t="s">
        <v>150</v>
      </c>
      <c r="E78" s="64" t="s">
        <v>150</v>
      </c>
      <c r="F78" s="369" t="s">
        <v>212</v>
      </c>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70"/>
      <c r="AJ78" s="319"/>
      <c r="AK78" s="319"/>
      <c r="AL78" s="320"/>
      <c r="AM78" s="49"/>
      <c r="AN78" s="49"/>
      <c r="AO78" s="49"/>
      <c r="AQ78" s="50" t="s">
        <v>25</v>
      </c>
      <c r="AS78" s="49"/>
    </row>
    <row r="79" spans="2:56" ht="14.1" customHeight="1" x14ac:dyDescent="0.25">
      <c r="B79" s="113" t="s">
        <v>147</v>
      </c>
      <c r="D79" s="65" t="s">
        <v>150</v>
      </c>
      <c r="E79" s="237">
        <f>IF(D79="Y",1,0)</f>
        <v>0</v>
      </c>
      <c r="F79" s="362" t="s">
        <v>213</v>
      </c>
      <c r="G79" s="363"/>
      <c r="H79" s="363"/>
      <c r="I79" s="363"/>
      <c r="J79" s="363"/>
      <c r="K79" s="363"/>
      <c r="L79" s="363"/>
      <c r="M79" s="363"/>
      <c r="N79" s="363"/>
      <c r="O79" s="363"/>
      <c r="P79" s="363"/>
      <c r="Q79" s="363"/>
      <c r="R79" s="363"/>
      <c r="S79" s="363"/>
      <c r="T79" s="363"/>
      <c r="U79" s="363"/>
      <c r="V79" s="363"/>
      <c r="W79" s="363"/>
      <c r="X79" s="363"/>
      <c r="Y79" s="363"/>
      <c r="Z79" s="363"/>
      <c r="AA79" s="363"/>
      <c r="AB79" s="363"/>
      <c r="AC79" s="363"/>
      <c r="AD79" s="363"/>
      <c r="AE79" s="363"/>
      <c r="AF79" s="363"/>
      <c r="AG79" s="363"/>
      <c r="AH79" s="363"/>
      <c r="AI79" s="364"/>
      <c r="AJ79" s="336"/>
      <c r="AK79" s="336"/>
      <c r="AL79" s="337"/>
      <c r="AM79" s="49"/>
      <c r="AN79" s="49"/>
      <c r="AO79" s="49"/>
      <c r="AP79" s="49"/>
      <c r="AQ79" s="49"/>
      <c r="AR79" s="49"/>
      <c r="AS79" s="49"/>
      <c r="AT79" s="49" t="s">
        <v>25</v>
      </c>
      <c r="AU79" s="49"/>
      <c r="AV79" s="49"/>
      <c r="AW79" s="49"/>
      <c r="AX79" s="49"/>
      <c r="AY79" s="49"/>
      <c r="AZ79" s="49"/>
      <c r="BA79" s="49"/>
      <c r="BB79" s="49"/>
      <c r="BC79" s="49"/>
      <c r="BD79" s="49"/>
    </row>
    <row r="80" spans="2:56" ht="14.1" customHeight="1" x14ac:dyDescent="0.25">
      <c r="B80" s="73"/>
      <c r="D80" s="330" t="s">
        <v>214</v>
      </c>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2"/>
      <c r="AQ80" s="49" t="s">
        <v>25</v>
      </c>
    </row>
    <row r="81" spans="2:56" ht="14.1" customHeight="1" x14ac:dyDescent="0.25">
      <c r="B81" s="113" t="s">
        <v>147</v>
      </c>
      <c r="D81" s="67" t="s">
        <v>150</v>
      </c>
      <c r="E81" s="237">
        <f>IF(D81="Y",1,0)</f>
        <v>0</v>
      </c>
      <c r="F81" s="365" t="s">
        <v>215</v>
      </c>
      <c r="G81" s="366"/>
      <c r="H81" s="366"/>
      <c r="I81" s="366"/>
      <c r="J81" s="366"/>
      <c r="K81" s="366"/>
      <c r="L81" s="366"/>
      <c r="M81" s="366"/>
      <c r="N81" s="366"/>
      <c r="O81" s="366"/>
      <c r="P81" s="366"/>
      <c r="Q81" s="366"/>
      <c r="R81" s="366"/>
      <c r="S81" s="366"/>
      <c r="T81" s="366"/>
      <c r="U81" s="366"/>
      <c r="V81" s="366"/>
      <c r="W81" s="366"/>
      <c r="X81" s="366"/>
      <c r="Y81" s="366"/>
      <c r="Z81" s="366"/>
      <c r="AA81" s="366"/>
      <c r="AB81" s="366"/>
      <c r="AC81" s="366"/>
      <c r="AD81" s="366"/>
      <c r="AE81" s="366"/>
      <c r="AF81" s="366"/>
      <c r="AG81" s="366"/>
      <c r="AH81" s="366"/>
      <c r="AI81" s="367"/>
      <c r="AJ81" s="334"/>
      <c r="AK81" s="334"/>
      <c r="AL81" s="335"/>
    </row>
    <row r="82" spans="2:56" ht="14.1" customHeight="1" x14ac:dyDescent="0.25">
      <c r="D82" s="63" t="s">
        <v>150</v>
      </c>
      <c r="E82" s="4" t="s">
        <v>150</v>
      </c>
      <c r="F82" s="369" t="s">
        <v>216</v>
      </c>
      <c r="G82" s="369"/>
      <c r="H82" s="369"/>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69"/>
      <c r="AH82" s="369"/>
      <c r="AI82" s="370"/>
      <c r="AJ82" s="319"/>
      <c r="AK82" s="319"/>
      <c r="AL82" s="320"/>
      <c r="AM82" s="49"/>
      <c r="AN82" s="49"/>
      <c r="AO82" s="49"/>
      <c r="AP82" s="49" t="s">
        <v>25</v>
      </c>
      <c r="AR82" s="50" t="s">
        <v>25</v>
      </c>
    </row>
    <row r="83" spans="2:56" ht="14.1" customHeight="1" x14ac:dyDescent="0.25">
      <c r="D83" s="65" t="s">
        <v>150</v>
      </c>
      <c r="E83" s="237">
        <f>IF(D83="Y",1,0)</f>
        <v>0</v>
      </c>
      <c r="F83" s="363" t="s">
        <v>217</v>
      </c>
      <c r="G83" s="363"/>
      <c r="H83" s="363"/>
      <c r="I83" s="363"/>
      <c r="J83" s="363"/>
      <c r="K83" s="363"/>
      <c r="L83" s="363"/>
      <c r="M83" s="363"/>
      <c r="N83" s="363"/>
      <c r="O83" s="363"/>
      <c r="P83" s="363"/>
      <c r="Q83" s="363"/>
      <c r="R83" s="363"/>
      <c r="S83" s="363"/>
      <c r="T83" s="363"/>
      <c r="U83" s="363"/>
      <c r="V83" s="363"/>
      <c r="W83" s="363"/>
      <c r="X83" s="363"/>
      <c r="Y83" s="363"/>
      <c r="Z83" s="363"/>
      <c r="AA83" s="363"/>
      <c r="AB83" s="363"/>
      <c r="AC83" s="363"/>
      <c r="AD83" s="363"/>
      <c r="AE83" s="363"/>
      <c r="AF83" s="363"/>
      <c r="AG83" s="363"/>
      <c r="AH83" s="363"/>
      <c r="AI83" s="364"/>
      <c r="AJ83" s="336"/>
      <c r="AK83" s="336"/>
      <c r="AL83" s="337"/>
      <c r="AM83" s="49"/>
      <c r="AN83" s="49"/>
      <c r="AO83" s="49"/>
      <c r="AQ83" s="49" t="s">
        <v>25</v>
      </c>
      <c r="BC83" s="49" t="s">
        <v>25</v>
      </c>
    </row>
    <row r="84" spans="2:56" ht="14.1" customHeight="1" x14ac:dyDescent="0.25">
      <c r="B84" s="73"/>
      <c r="D84" s="330" t="s">
        <v>218</v>
      </c>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2"/>
      <c r="AM84" s="49"/>
      <c r="AN84" s="49"/>
      <c r="AO84" s="49"/>
      <c r="AP84" s="49"/>
      <c r="AQ84" s="49"/>
      <c r="AT84" s="49" t="s">
        <v>25</v>
      </c>
    </row>
    <row r="85" spans="2:56" ht="14.1" customHeight="1" x14ac:dyDescent="0.25">
      <c r="B85" s="113" t="s">
        <v>147</v>
      </c>
      <c r="D85" s="67"/>
      <c r="E85" s="237">
        <f>IF(D85="Y",1,0)</f>
        <v>0</v>
      </c>
      <c r="F85" s="365" t="s">
        <v>219</v>
      </c>
      <c r="G85" s="366"/>
      <c r="H85" s="366"/>
      <c r="I85" s="366"/>
      <c r="J85" s="366"/>
      <c r="K85" s="366"/>
      <c r="L85" s="366"/>
      <c r="M85" s="366"/>
      <c r="N85" s="366"/>
      <c r="O85" s="366"/>
      <c r="P85" s="366"/>
      <c r="Q85" s="366"/>
      <c r="R85" s="366"/>
      <c r="S85" s="366"/>
      <c r="T85" s="366"/>
      <c r="U85" s="366"/>
      <c r="V85" s="366"/>
      <c r="W85" s="366"/>
      <c r="X85" s="366"/>
      <c r="Y85" s="366"/>
      <c r="Z85" s="366"/>
      <c r="AA85" s="366"/>
      <c r="AB85" s="366"/>
      <c r="AC85" s="366"/>
      <c r="AD85" s="366"/>
      <c r="AE85" s="366"/>
      <c r="AF85" s="366"/>
      <c r="AG85" s="366"/>
      <c r="AH85" s="366"/>
      <c r="AI85" s="367"/>
      <c r="AJ85" s="334"/>
      <c r="AK85" s="334"/>
      <c r="AL85" s="335"/>
      <c r="AM85" s="49"/>
      <c r="AN85" s="49"/>
      <c r="AO85" s="49"/>
      <c r="AP85" s="49"/>
      <c r="AQ85" s="49"/>
      <c r="AR85" s="49"/>
      <c r="AS85" s="49"/>
      <c r="AT85" s="49"/>
      <c r="AU85" s="49"/>
      <c r="AV85" s="49"/>
      <c r="AW85" s="49"/>
      <c r="AX85" s="49"/>
      <c r="AY85" s="49"/>
      <c r="AZ85" s="49"/>
      <c r="BA85" s="49"/>
      <c r="BB85" s="49"/>
      <c r="BC85" s="49"/>
      <c r="BD85" s="49"/>
    </row>
    <row r="86" spans="2:56" ht="14.1" customHeight="1" x14ac:dyDescent="0.25">
      <c r="D86" s="63" t="s">
        <v>150</v>
      </c>
      <c r="E86" s="236">
        <f>IF(D86="Y",3,0)</f>
        <v>0</v>
      </c>
      <c r="F86" s="350" t="s">
        <v>220</v>
      </c>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1"/>
      <c r="AI86" s="352"/>
      <c r="AJ86" s="319"/>
      <c r="AK86" s="319"/>
      <c r="AL86" s="320"/>
      <c r="AM86" s="49"/>
      <c r="AN86" s="49" t="s">
        <v>25</v>
      </c>
      <c r="AO86" s="49" t="s">
        <v>25</v>
      </c>
      <c r="AP86" s="49"/>
      <c r="AQ86" s="49"/>
      <c r="AR86" s="49"/>
      <c r="AS86" s="49"/>
      <c r="AT86" s="49"/>
      <c r="AU86" s="49"/>
      <c r="AV86" s="49"/>
      <c r="AW86" s="49"/>
      <c r="AX86" s="49"/>
      <c r="AY86" s="49"/>
      <c r="AZ86" s="49"/>
      <c r="BA86" s="49"/>
      <c r="BB86" s="49"/>
      <c r="BC86" s="49"/>
      <c r="BD86" s="49"/>
    </row>
    <row r="87" spans="2:56" ht="14.1" customHeight="1" x14ac:dyDescent="0.25">
      <c r="D87" s="63" t="s">
        <v>150</v>
      </c>
      <c r="E87" s="233">
        <f>IF(D87="Y",5,0)</f>
        <v>0</v>
      </c>
      <c r="F87" s="350" t="s">
        <v>221</v>
      </c>
      <c r="G87" s="351"/>
      <c r="H87" s="351"/>
      <c r="I87" s="351"/>
      <c r="J87" s="351"/>
      <c r="K87" s="351"/>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2"/>
      <c r="AJ87" s="319"/>
      <c r="AK87" s="319"/>
      <c r="AL87" s="320"/>
      <c r="AM87" s="49"/>
      <c r="AN87" s="49"/>
      <c r="AO87" s="49"/>
      <c r="AP87" s="49"/>
      <c r="AQ87" s="49"/>
      <c r="AR87" s="49"/>
      <c r="AS87" s="49"/>
      <c r="AT87" s="49"/>
      <c r="AU87" s="49"/>
      <c r="AV87" s="49"/>
      <c r="AW87" s="49"/>
      <c r="AX87" s="49"/>
      <c r="AY87" s="49"/>
      <c r="AZ87" s="49"/>
      <c r="BA87" s="49"/>
      <c r="BB87" s="49"/>
      <c r="BC87" s="49"/>
      <c r="BD87" s="49"/>
    </row>
    <row r="88" spans="2:56" ht="14.1" customHeight="1" x14ac:dyDescent="0.25">
      <c r="B88" s="72" t="s">
        <v>25</v>
      </c>
      <c r="D88" s="65" t="s">
        <v>150</v>
      </c>
      <c r="E88" s="235">
        <f>IF(D88="Y",2,0)</f>
        <v>0</v>
      </c>
      <c r="F88" s="353" t="s">
        <v>222</v>
      </c>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354"/>
      <c r="AI88" s="355"/>
      <c r="AJ88" s="336"/>
      <c r="AK88" s="336"/>
      <c r="AL88" s="337"/>
      <c r="AM88" s="49"/>
      <c r="AN88" s="49"/>
      <c r="AO88" s="49"/>
      <c r="AP88" s="49"/>
      <c r="AQ88" s="49"/>
      <c r="AR88" s="49"/>
      <c r="AS88" s="49"/>
      <c r="AT88" s="49"/>
      <c r="AU88" s="49"/>
      <c r="AV88" s="49"/>
      <c r="AW88" s="49"/>
      <c r="AX88" s="49"/>
      <c r="AY88" s="49"/>
      <c r="AZ88" s="49"/>
      <c r="BA88" s="49"/>
      <c r="BB88" s="49"/>
      <c r="BC88" s="49"/>
      <c r="BD88" s="49"/>
    </row>
    <row r="89" spans="2:56" ht="14.1" customHeight="1" x14ac:dyDescent="0.25">
      <c r="B89" s="73"/>
      <c r="D89" s="330" t="s">
        <v>223</v>
      </c>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2"/>
      <c r="AM89" s="49"/>
      <c r="AN89" s="49"/>
    </row>
    <row r="90" spans="2:56" ht="14.1" customHeight="1" x14ac:dyDescent="0.25">
      <c r="D90" s="67" t="s">
        <v>150</v>
      </c>
      <c r="E90" s="236">
        <f>IF(D90="Y",1,0)</f>
        <v>0</v>
      </c>
      <c r="F90" s="356" t="s">
        <v>224</v>
      </c>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7"/>
      <c r="AI90" s="358"/>
      <c r="AJ90" s="334"/>
      <c r="AK90" s="334"/>
      <c r="AL90" s="335"/>
      <c r="AM90" s="49"/>
      <c r="AN90" s="49"/>
      <c r="AO90" s="49"/>
      <c r="AR90" s="49" t="s">
        <v>25</v>
      </c>
      <c r="AU90" s="49"/>
      <c r="AV90" s="49"/>
      <c r="AW90" s="49"/>
      <c r="AX90" s="49"/>
      <c r="AY90" s="49" t="s">
        <v>25</v>
      </c>
      <c r="AZ90" s="49"/>
      <c r="BA90" s="49"/>
      <c r="BB90" s="49"/>
      <c r="BC90" s="49"/>
      <c r="BD90" s="49"/>
    </row>
    <row r="91" spans="2:56" ht="14.1" customHeight="1" x14ac:dyDescent="0.25">
      <c r="D91" s="63" t="s">
        <v>150</v>
      </c>
      <c r="E91" s="233">
        <f>IF(D91="Y",3,0)</f>
        <v>0</v>
      </c>
      <c r="F91" s="350" t="s">
        <v>225</v>
      </c>
      <c r="G91" s="351"/>
      <c r="H91" s="351"/>
      <c r="I91" s="351"/>
      <c r="J91" s="351"/>
      <c r="K91" s="351"/>
      <c r="L91" s="351"/>
      <c r="M91" s="351"/>
      <c r="N91" s="351"/>
      <c r="O91" s="351"/>
      <c r="P91" s="351"/>
      <c r="Q91" s="351"/>
      <c r="R91" s="351"/>
      <c r="S91" s="351"/>
      <c r="T91" s="351"/>
      <c r="U91" s="351"/>
      <c r="V91" s="351"/>
      <c r="W91" s="351"/>
      <c r="X91" s="351"/>
      <c r="Y91" s="351"/>
      <c r="Z91" s="351"/>
      <c r="AA91" s="351"/>
      <c r="AB91" s="351"/>
      <c r="AC91" s="351"/>
      <c r="AD91" s="351"/>
      <c r="AE91" s="351"/>
      <c r="AF91" s="351"/>
      <c r="AG91" s="351"/>
      <c r="AH91" s="351"/>
      <c r="AI91" s="352"/>
      <c r="AJ91" s="319"/>
      <c r="AK91" s="319"/>
      <c r="AL91" s="320"/>
      <c r="AM91" s="49"/>
      <c r="AN91" s="49"/>
      <c r="AO91" s="49"/>
      <c r="AP91" s="49"/>
      <c r="AQ91" s="49"/>
      <c r="AR91" s="49"/>
      <c r="AS91" s="49"/>
      <c r="AT91" s="49"/>
      <c r="AU91" s="49"/>
      <c r="AV91" s="49"/>
      <c r="AW91" s="49"/>
      <c r="AX91" s="49"/>
      <c r="AY91" s="49"/>
      <c r="AZ91" s="49"/>
      <c r="BA91" s="49"/>
      <c r="BB91" s="49"/>
      <c r="BC91" s="49"/>
      <c r="BD91" s="49"/>
    </row>
    <row r="92" spans="2:56" ht="14.1" customHeight="1" x14ac:dyDescent="0.25">
      <c r="D92" s="65" t="s">
        <v>150</v>
      </c>
      <c r="E92" s="235">
        <f>IF(D92="Y",1,0)</f>
        <v>0</v>
      </c>
      <c r="F92" s="353" t="s">
        <v>226</v>
      </c>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5"/>
      <c r="AJ92" s="336"/>
      <c r="AK92" s="336"/>
      <c r="AL92" s="337"/>
      <c r="AM92" s="49"/>
      <c r="AN92" s="49"/>
      <c r="AO92" s="49"/>
      <c r="AP92" s="49"/>
      <c r="AQ92" s="49"/>
      <c r="AR92" s="49"/>
      <c r="AS92" s="49"/>
      <c r="AT92" s="49"/>
      <c r="AU92" s="49"/>
      <c r="AV92" s="49"/>
      <c r="AW92" s="49"/>
      <c r="AX92" s="49"/>
      <c r="AY92" s="49"/>
      <c r="AZ92" s="49"/>
      <c r="BA92" s="49"/>
      <c r="BB92" s="49"/>
      <c r="BC92" s="49"/>
      <c r="BD92" s="49"/>
    </row>
    <row r="93" spans="2:56" ht="14.1" customHeight="1" x14ac:dyDescent="0.25">
      <c r="B93" s="73"/>
      <c r="D93" s="340" t="s">
        <v>227</v>
      </c>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2"/>
      <c r="AM93" s="49"/>
      <c r="AN93" s="49" t="s">
        <v>25</v>
      </c>
    </row>
    <row r="94" spans="2:56" ht="14.1" customHeight="1" thickBot="1" x14ac:dyDescent="0.3">
      <c r="D94" s="66" t="s">
        <v>150</v>
      </c>
      <c r="E94" s="5" t="s">
        <v>150</v>
      </c>
      <c r="F94" s="359"/>
      <c r="G94" s="360"/>
      <c r="H94" s="360"/>
      <c r="I94" s="360"/>
      <c r="J94" s="360"/>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1"/>
      <c r="AJ94" s="334"/>
      <c r="AK94" s="334"/>
      <c r="AL94" s="335"/>
      <c r="AM94" s="49"/>
      <c r="AN94" s="49"/>
      <c r="AO94" s="49"/>
      <c r="AP94" s="49"/>
      <c r="AQ94" s="49"/>
      <c r="AS94" s="49" t="s">
        <v>25</v>
      </c>
    </row>
    <row r="95" spans="2:56" ht="6" customHeight="1" x14ac:dyDescent="0.25">
      <c r="D95" s="149"/>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c r="AH95" s="177"/>
      <c r="AI95" s="177"/>
      <c r="AJ95" s="177"/>
      <c r="AK95" s="177"/>
      <c r="AL95" s="178"/>
      <c r="AM95" s="49"/>
      <c r="AN95" s="49"/>
      <c r="AO95" s="49"/>
      <c r="AR95" s="49" t="s">
        <v>25</v>
      </c>
    </row>
    <row r="96" spans="2:56" ht="13.5" customHeight="1" x14ac:dyDescent="0.25">
      <c r="B96" s="73"/>
      <c r="D96" s="152"/>
      <c r="E96" s="165"/>
      <c r="F96" s="165"/>
      <c r="G96" s="165"/>
      <c r="H96" s="165"/>
      <c r="I96" s="165"/>
      <c r="J96" s="165"/>
      <c r="K96" s="165"/>
      <c r="L96" s="165"/>
      <c r="M96" s="165"/>
      <c r="N96" s="165"/>
      <c r="O96" s="165"/>
      <c r="P96" s="165"/>
      <c r="Q96" s="165"/>
      <c r="R96" s="165"/>
      <c r="S96" s="343" t="s">
        <v>228</v>
      </c>
      <c r="T96" s="343"/>
      <c r="U96" s="343"/>
      <c r="V96" s="343"/>
      <c r="W96" s="343"/>
      <c r="X96" s="343"/>
      <c r="Y96" s="343"/>
      <c r="Z96" s="343"/>
      <c r="AA96" s="343"/>
      <c r="AB96" s="343"/>
      <c r="AC96" s="343"/>
      <c r="AD96" s="343"/>
      <c r="AE96" s="344">
        <f>SUM(D68:E94)</f>
        <v>0</v>
      </c>
      <c r="AF96" s="345"/>
      <c r="AG96" s="165"/>
      <c r="AH96" s="165"/>
      <c r="AI96" s="165"/>
      <c r="AJ96" s="165"/>
      <c r="AK96" s="165"/>
      <c r="AL96" s="171"/>
      <c r="AM96" s="49"/>
      <c r="AN96" s="49"/>
      <c r="AO96" s="49"/>
      <c r="AQ96" s="109"/>
      <c r="AR96" s="109"/>
    </row>
    <row r="97" spans="1:56" ht="13.5" customHeight="1" x14ac:dyDescent="0.25">
      <c r="B97" s="73"/>
      <c r="D97" s="152"/>
      <c r="E97" s="165"/>
      <c r="F97" s="165"/>
      <c r="G97" s="165"/>
      <c r="H97" s="165"/>
      <c r="I97" s="165"/>
      <c r="J97" s="165"/>
      <c r="K97" s="165"/>
      <c r="L97" s="165"/>
      <c r="M97" s="165"/>
      <c r="N97" s="165"/>
      <c r="O97" s="165"/>
      <c r="P97" s="165"/>
      <c r="Q97" s="165"/>
      <c r="R97" s="165"/>
      <c r="S97" s="346" t="str">
        <f>IF(AE96&gt;=AE64,"Complete","Select more upgrades")</f>
        <v>Complete</v>
      </c>
      <c r="T97" s="347"/>
      <c r="U97" s="347"/>
      <c r="V97" s="347"/>
      <c r="W97" s="347"/>
      <c r="X97" s="347"/>
      <c r="Y97" s="347"/>
      <c r="Z97" s="347"/>
      <c r="AA97" s="347"/>
      <c r="AB97" s="347"/>
      <c r="AC97" s="347"/>
      <c r="AD97" s="347"/>
      <c r="AE97" s="348"/>
      <c r="AF97" s="349"/>
      <c r="AG97" s="165"/>
      <c r="AH97" s="165"/>
      <c r="AI97" s="165"/>
      <c r="AJ97" s="165"/>
      <c r="AK97" s="153"/>
      <c r="AL97" s="154"/>
      <c r="AM97" s="49"/>
      <c r="AN97" s="49"/>
      <c r="AO97" s="49"/>
    </row>
    <row r="98" spans="1:56" ht="22.5" customHeight="1" thickBot="1" x14ac:dyDescent="0.3">
      <c r="D98" s="152"/>
      <c r="E98" s="296" t="s">
        <v>229</v>
      </c>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153"/>
      <c r="AL98" s="154"/>
      <c r="AM98" s="49"/>
      <c r="AN98" s="49"/>
      <c r="AR98" s="49" t="s">
        <v>25</v>
      </c>
      <c r="AU98" s="49" t="s">
        <v>25</v>
      </c>
    </row>
    <row r="99" spans="1:56" ht="15" customHeight="1" x14ac:dyDescent="0.25">
      <c r="D99" s="195" t="s">
        <v>357</v>
      </c>
      <c r="E99" s="196"/>
      <c r="F99" s="196"/>
      <c r="G99" s="196"/>
      <c r="H99" s="196"/>
      <c r="I99" s="297"/>
      <c r="J99" s="298"/>
      <c r="K99" s="298"/>
      <c r="L99" s="298"/>
      <c r="M99" s="298"/>
      <c r="N99" s="298"/>
      <c r="O99" s="298"/>
      <c r="P99" s="298"/>
      <c r="Q99" s="298"/>
      <c r="R99" s="298"/>
      <c r="S99" s="299"/>
      <c r="T99" s="309" t="s">
        <v>361</v>
      </c>
      <c r="U99" s="310"/>
      <c r="V99" s="310"/>
      <c r="W99" s="310"/>
      <c r="X99" s="310"/>
      <c r="Y99" s="310"/>
      <c r="Z99" s="110"/>
      <c r="AA99" s="283"/>
      <c r="AB99" s="284"/>
      <c r="AC99" s="284"/>
      <c r="AD99" s="284"/>
      <c r="AE99" s="284"/>
      <c r="AF99" s="284"/>
      <c r="AG99" s="284"/>
      <c r="AH99" s="284"/>
      <c r="AI99" s="284"/>
      <c r="AJ99" s="284"/>
      <c r="AK99" s="285"/>
      <c r="AL99" s="111"/>
      <c r="AM99" s="49"/>
      <c r="AN99" s="49"/>
    </row>
    <row r="100" spans="1:56" ht="15" customHeight="1" x14ac:dyDescent="0.25">
      <c r="D100" s="183" t="s">
        <v>358</v>
      </c>
      <c r="E100" s="197"/>
      <c r="F100" s="197"/>
      <c r="G100" s="197"/>
      <c r="H100" s="197"/>
      <c r="I100" s="300"/>
      <c r="J100" s="301"/>
      <c r="K100" s="301"/>
      <c r="L100" s="301"/>
      <c r="M100" s="301"/>
      <c r="N100" s="301"/>
      <c r="O100" s="301"/>
      <c r="P100" s="301"/>
      <c r="Q100" s="301"/>
      <c r="R100" s="301"/>
      <c r="S100" s="302"/>
      <c r="T100" s="338" t="s">
        <v>370</v>
      </c>
      <c r="U100" s="339"/>
      <c r="V100" s="339"/>
      <c r="W100" s="339"/>
      <c r="X100" s="339"/>
      <c r="Y100" s="339"/>
      <c r="Z100" s="339"/>
      <c r="AA100" s="286"/>
      <c r="AB100" s="287"/>
      <c r="AC100" s="287"/>
      <c r="AD100" s="287"/>
      <c r="AE100" s="287"/>
      <c r="AF100" s="287"/>
      <c r="AG100" s="287"/>
      <c r="AH100" s="287"/>
      <c r="AI100" s="287"/>
      <c r="AJ100" s="287"/>
      <c r="AK100" s="288"/>
      <c r="AL100" s="111"/>
      <c r="AM100" s="49"/>
    </row>
    <row r="101" spans="1:56" ht="12.6" customHeight="1" x14ac:dyDescent="0.25">
      <c r="D101" s="198" t="s">
        <v>360</v>
      </c>
      <c r="E101" s="165"/>
      <c r="F101" s="199"/>
      <c r="G101" s="199"/>
      <c r="H101" s="199"/>
      <c r="I101" s="303"/>
      <c r="J101" s="304"/>
      <c r="K101" s="304"/>
      <c r="L101" s="304"/>
      <c r="M101" s="304"/>
      <c r="N101" s="304"/>
      <c r="O101" s="304"/>
      <c r="P101" s="304"/>
      <c r="Q101" s="304"/>
      <c r="R101" s="304"/>
      <c r="S101" s="305"/>
      <c r="T101" s="200" t="s">
        <v>362</v>
      </c>
      <c r="U101" s="201"/>
      <c r="V101" s="201"/>
      <c r="W101" s="201"/>
      <c r="X101" s="201"/>
      <c r="Y101" s="201"/>
      <c r="Z101" s="202"/>
      <c r="AA101" s="293"/>
      <c r="AB101" s="294"/>
      <c r="AC101" s="294"/>
      <c r="AD101" s="294"/>
      <c r="AE101" s="294"/>
      <c r="AF101" s="294"/>
      <c r="AG101" s="294"/>
      <c r="AH101" s="294"/>
      <c r="AI101" s="294"/>
      <c r="AJ101" s="294"/>
      <c r="AK101" s="295"/>
      <c r="AL101" s="111"/>
      <c r="AM101" s="49"/>
    </row>
    <row r="102" spans="1:56" ht="13.2" customHeight="1" x14ac:dyDescent="0.25">
      <c r="D102" s="152" t="s">
        <v>371</v>
      </c>
      <c r="E102" s="203"/>
      <c r="F102" s="203"/>
      <c r="G102" s="203"/>
      <c r="H102" s="203"/>
      <c r="I102" s="311"/>
      <c r="J102" s="312"/>
      <c r="K102" s="312"/>
      <c r="L102" s="312"/>
      <c r="M102" s="312"/>
      <c r="N102" s="312"/>
      <c r="O102" s="312"/>
      <c r="P102" s="312"/>
      <c r="Q102" s="312"/>
      <c r="R102" s="312"/>
      <c r="S102" s="313"/>
      <c r="T102" s="292" t="s">
        <v>370</v>
      </c>
      <c r="U102" s="292"/>
      <c r="V102" s="292"/>
      <c r="W102" s="292"/>
      <c r="X102" s="292"/>
      <c r="Y102" s="292"/>
      <c r="Z102" s="292"/>
      <c r="AA102" s="289"/>
      <c r="AB102" s="290"/>
      <c r="AC102" s="290"/>
      <c r="AD102" s="290"/>
      <c r="AE102" s="290"/>
      <c r="AF102" s="290"/>
      <c r="AG102" s="290"/>
      <c r="AH102" s="290"/>
      <c r="AI102" s="290"/>
      <c r="AJ102" s="290"/>
      <c r="AK102" s="291"/>
      <c r="AL102" s="154"/>
      <c r="AM102" s="49"/>
    </row>
    <row r="103" spans="1:56" ht="24" customHeight="1" x14ac:dyDescent="0.25">
      <c r="D103" s="204" t="s">
        <v>359</v>
      </c>
      <c r="E103" s="205"/>
      <c r="F103" s="205"/>
      <c r="G103" s="205"/>
      <c r="H103" s="205"/>
      <c r="I103" s="306"/>
      <c r="J103" s="307"/>
      <c r="K103" s="307"/>
      <c r="L103" s="307"/>
      <c r="M103" s="307"/>
      <c r="N103" s="307"/>
      <c r="O103" s="307"/>
      <c r="P103" s="307"/>
      <c r="Q103" s="307"/>
      <c r="R103" s="307"/>
      <c r="S103" s="308"/>
      <c r="T103" s="327" t="s">
        <v>369</v>
      </c>
      <c r="U103" s="328"/>
      <c r="V103" s="328"/>
      <c r="W103" s="328"/>
      <c r="X103" s="328"/>
      <c r="Y103" s="328"/>
      <c r="Z103" s="329"/>
      <c r="AA103" s="289"/>
      <c r="AB103" s="290"/>
      <c r="AC103" s="290"/>
      <c r="AD103" s="290"/>
      <c r="AE103" s="290"/>
      <c r="AF103" s="290"/>
      <c r="AG103" s="290"/>
      <c r="AH103" s="290"/>
      <c r="AI103" s="290"/>
      <c r="AJ103" s="290"/>
      <c r="AK103" s="291"/>
      <c r="AL103" s="154"/>
      <c r="AM103" s="49"/>
    </row>
    <row r="104" spans="1:56" ht="14.25" customHeight="1" thickBot="1" x14ac:dyDescent="0.3">
      <c r="D104" s="94" t="s">
        <v>230</v>
      </c>
      <c r="E104" s="25"/>
      <c r="F104" s="25"/>
      <c r="G104" s="25"/>
      <c r="H104" s="25"/>
      <c r="I104" s="25"/>
      <c r="J104" s="25"/>
      <c r="K104" s="25"/>
      <c r="L104" s="25"/>
      <c r="M104" s="25"/>
      <c r="N104" s="25"/>
      <c r="O104" s="25"/>
      <c r="P104" s="25"/>
      <c r="Q104" s="25"/>
      <c r="R104" s="25"/>
      <c r="S104" s="26"/>
      <c r="T104" s="26"/>
      <c r="U104" s="26"/>
      <c r="V104" s="206"/>
      <c r="W104" s="206"/>
      <c r="X104" s="206"/>
      <c r="Y104" s="206"/>
      <c r="Z104" s="25"/>
      <c r="AA104" s="25"/>
      <c r="AB104" s="25"/>
      <c r="AC104" s="26"/>
      <c r="AD104" s="26"/>
      <c r="AE104" s="26"/>
      <c r="AF104" s="26"/>
      <c r="AG104" s="26"/>
      <c r="AH104" s="26"/>
      <c r="AI104" s="26"/>
      <c r="AJ104" s="26"/>
      <c r="AK104" s="188"/>
      <c r="AL104" s="189"/>
      <c r="AM104" s="49"/>
    </row>
    <row r="105" spans="1:56" s="50" customFormat="1" ht="15" customHeight="1" x14ac:dyDescent="0.25">
      <c r="A105" s="71"/>
      <c r="B105" s="73"/>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2"/>
      <c r="AL105" s="72"/>
      <c r="AM105" s="49"/>
      <c r="AN105" s="49"/>
      <c r="AO105" s="49"/>
    </row>
    <row r="106" spans="1:56" s="50" customFormat="1" x14ac:dyDescent="0.25">
      <c r="A106" s="71"/>
      <c r="B106" s="71"/>
      <c r="C106" s="71"/>
      <c r="D106" s="71"/>
      <c r="E106" s="71"/>
      <c r="F106" s="71"/>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49"/>
      <c r="AN106" s="49"/>
      <c r="AO106" s="49"/>
    </row>
    <row r="107" spans="1:56" s="50" customFormat="1" x14ac:dyDescent="0.25">
      <c r="A107" s="71"/>
      <c r="B107" s="71"/>
      <c r="C107" s="71"/>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row>
    <row r="108" spans="1:56" s="50" customFormat="1" x14ac:dyDescent="0.25">
      <c r="A108" s="71"/>
      <c r="B108" s="71"/>
      <c r="C108" s="71"/>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row>
    <row r="109" spans="1:56" s="50" customFormat="1" x14ac:dyDescent="0.25">
      <c r="A109" s="71"/>
      <c r="B109" s="71"/>
      <c r="C109" s="71"/>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row>
    <row r="110" spans="1:56" s="50" customFormat="1" x14ac:dyDescent="0.25">
      <c r="A110" s="71"/>
      <c r="B110" s="71"/>
      <c r="C110" s="71"/>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row>
    <row r="111" spans="1:56" s="50" customFormat="1" x14ac:dyDescent="0.25">
      <c r="A111" s="71"/>
      <c r="B111" s="71"/>
      <c r="C111" s="71"/>
      <c r="G111" s="49"/>
      <c r="H111" s="49"/>
      <c r="I111" s="49"/>
      <c r="J111" s="49"/>
      <c r="K111" s="49"/>
      <c r="L111" s="49"/>
      <c r="M111" s="49"/>
      <c r="N111" s="49" t="s">
        <v>25</v>
      </c>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row>
    <row r="112" spans="1:56" s="50" customFormat="1" x14ac:dyDescent="0.25">
      <c r="A112" s="71"/>
      <c r="B112" s="71"/>
      <c r="C112" s="71"/>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row>
    <row r="113" spans="1:56" s="50" customFormat="1" x14ac:dyDescent="0.25">
      <c r="A113" s="71"/>
      <c r="B113" s="71"/>
      <c r="C113" s="71"/>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row>
    <row r="114" spans="1:56" s="50" customFormat="1" x14ac:dyDescent="0.25">
      <c r="A114" s="71"/>
      <c r="B114" s="71"/>
      <c r="C114" s="71"/>
      <c r="G114" s="49"/>
      <c r="H114" s="49"/>
      <c r="I114" s="49"/>
      <c r="J114" s="49"/>
      <c r="K114" s="49"/>
      <c r="L114" s="49"/>
      <c r="M114" s="49"/>
      <c r="N114" s="49" t="s">
        <v>25</v>
      </c>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row>
    <row r="115" spans="1:56" s="118" customFormat="1" x14ac:dyDescent="0.25">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19"/>
      <c r="BD115" s="119"/>
    </row>
    <row r="116" spans="1:56" s="118" customFormat="1" x14ac:dyDescent="0.25">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19"/>
      <c r="BD116" s="119"/>
    </row>
    <row r="117" spans="1:56" s="118" customFormat="1" ht="21.75" hidden="1" customHeight="1" x14ac:dyDescent="0.25">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Q117" s="119"/>
      <c r="AR117" s="119"/>
      <c r="AS117" s="119"/>
      <c r="AT117" s="119"/>
      <c r="AU117" s="119"/>
      <c r="AV117" s="119"/>
      <c r="AW117" s="119"/>
      <c r="AX117" s="119"/>
      <c r="AY117" s="119"/>
      <c r="AZ117" s="119"/>
      <c r="BA117" s="119"/>
      <c r="BB117" s="119"/>
      <c r="BC117" s="119"/>
      <c r="BD117" s="119"/>
    </row>
    <row r="118" spans="1:56" s="118" customFormat="1" hidden="1" x14ac:dyDescent="0.25">
      <c r="D118" s="120" t="s">
        <v>231</v>
      </c>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Q118" s="119"/>
      <c r="AR118" s="119"/>
      <c r="AS118" s="119"/>
      <c r="AT118" s="119"/>
      <c r="AU118" s="119"/>
      <c r="AV118" s="119"/>
      <c r="AW118" s="119"/>
      <c r="AX118" s="119"/>
      <c r="AY118" s="119"/>
      <c r="AZ118" s="119"/>
      <c r="BA118" s="119"/>
      <c r="BB118" s="119"/>
      <c r="BC118" s="119"/>
      <c r="BD118" s="119"/>
    </row>
    <row r="119" spans="1:56" s="118" customFormat="1" hidden="1" x14ac:dyDescent="0.25">
      <c r="D119" s="121" t="s">
        <v>232</v>
      </c>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N119" s="119"/>
      <c r="AO119" s="119"/>
      <c r="AQ119" s="119"/>
      <c r="AR119" s="119"/>
      <c r="AS119" s="119"/>
      <c r="AT119" s="119"/>
      <c r="AU119" s="119"/>
      <c r="AV119" s="119"/>
      <c r="AW119" s="119"/>
      <c r="AX119" s="119"/>
      <c r="AY119" s="119"/>
      <c r="AZ119" s="119"/>
      <c r="BA119" s="119"/>
      <c r="BB119" s="119"/>
      <c r="BC119" s="119"/>
      <c r="BD119" s="119"/>
    </row>
    <row r="120" spans="1:56" s="118" customFormat="1" hidden="1" x14ac:dyDescent="0.25">
      <c r="D120" s="121" t="s">
        <v>233</v>
      </c>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N120" s="119"/>
      <c r="AO120" s="119"/>
      <c r="AQ120" s="119"/>
      <c r="AR120" s="119"/>
      <c r="AS120" s="119"/>
      <c r="AT120" s="119"/>
      <c r="AU120" s="119"/>
      <c r="AV120" s="119"/>
      <c r="AW120" s="119"/>
      <c r="AX120" s="119"/>
      <c r="AY120" s="119"/>
      <c r="AZ120" s="119"/>
      <c r="BA120" s="119"/>
      <c r="BB120" s="119"/>
      <c r="BC120" s="119"/>
      <c r="BD120" s="119"/>
    </row>
    <row r="121" spans="1:56" s="118" customFormat="1" hidden="1" x14ac:dyDescent="0.25">
      <c r="D121" s="119" t="s">
        <v>348</v>
      </c>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N121" s="119"/>
      <c r="AO121" s="119"/>
      <c r="AQ121" s="119"/>
      <c r="AR121" s="119"/>
      <c r="AS121" s="119"/>
      <c r="AT121" s="119"/>
      <c r="AU121" s="119"/>
      <c r="AV121" s="119"/>
      <c r="AW121" s="119"/>
      <c r="AX121" s="119"/>
      <c r="AY121" s="119"/>
      <c r="AZ121" s="119"/>
      <c r="BA121" s="119"/>
      <c r="BB121" s="119"/>
      <c r="BC121" s="119"/>
      <c r="BD121" s="119"/>
    </row>
    <row r="122" spans="1:56" s="118" customFormat="1" hidden="1" x14ac:dyDescent="0.25">
      <c r="D122" s="119" t="s">
        <v>234</v>
      </c>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N122" s="119"/>
      <c r="AO122" s="119"/>
      <c r="AQ122" s="119"/>
      <c r="AR122" s="119"/>
      <c r="AS122" s="119"/>
      <c r="AT122" s="119"/>
      <c r="AU122" s="119"/>
      <c r="AV122" s="119"/>
      <c r="AW122" s="119"/>
      <c r="AX122" s="119"/>
      <c r="AY122" s="119"/>
      <c r="AZ122" s="119"/>
      <c r="BA122" s="119"/>
      <c r="BB122" s="119"/>
      <c r="BC122" s="119"/>
      <c r="BD122" s="119"/>
    </row>
    <row r="123" spans="1:56" s="118" customFormat="1" hidden="1" x14ac:dyDescent="0.25">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N123" s="119"/>
      <c r="AO123" s="119"/>
      <c r="AQ123" s="119"/>
      <c r="AR123" s="119"/>
      <c r="AS123" s="119"/>
      <c r="AT123" s="119"/>
      <c r="AU123" s="119"/>
      <c r="AV123" s="119"/>
      <c r="AW123" s="119"/>
      <c r="AX123" s="119"/>
      <c r="AY123" s="119"/>
      <c r="AZ123" s="119"/>
      <c r="BA123" s="119"/>
      <c r="BB123" s="119"/>
      <c r="BC123" s="119"/>
      <c r="BD123" s="119"/>
    </row>
    <row r="124" spans="1:56" s="118" customFormat="1" hidden="1" x14ac:dyDescent="0.25">
      <c r="D124" s="120" t="s">
        <v>235</v>
      </c>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N124" s="119"/>
      <c r="AO124" s="119"/>
      <c r="AQ124" s="119"/>
      <c r="AR124" s="119"/>
      <c r="AS124" s="119"/>
      <c r="AT124" s="119"/>
      <c r="AU124" s="119"/>
      <c r="AV124" s="119"/>
      <c r="AW124" s="119"/>
      <c r="AX124" s="119"/>
      <c r="AY124" s="119"/>
      <c r="AZ124" s="119"/>
      <c r="BA124" s="119"/>
      <c r="BB124" s="119"/>
      <c r="BC124" s="119"/>
      <c r="BD124" s="119"/>
    </row>
    <row r="125" spans="1:56" s="118" customFormat="1" hidden="1" x14ac:dyDescent="0.25">
      <c r="D125" s="121" t="s">
        <v>236</v>
      </c>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N125" s="119"/>
      <c r="AO125" s="119"/>
      <c r="AQ125" s="119"/>
      <c r="AR125" s="119"/>
      <c r="AS125" s="119"/>
      <c r="AT125" s="119"/>
      <c r="AU125" s="119"/>
      <c r="AV125" s="119"/>
      <c r="AW125" s="119"/>
      <c r="AX125" s="119"/>
      <c r="AY125" s="119"/>
      <c r="AZ125" s="119"/>
      <c r="BA125" s="119"/>
      <c r="BB125" s="119"/>
      <c r="BC125" s="119"/>
      <c r="BD125" s="119"/>
    </row>
    <row r="126" spans="1:56" s="118" customFormat="1" hidden="1" x14ac:dyDescent="0.25">
      <c r="D126" s="119" t="s">
        <v>237</v>
      </c>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N126" s="119"/>
      <c r="AO126" s="119"/>
      <c r="AQ126" s="119"/>
      <c r="AR126" s="119"/>
      <c r="AS126" s="119"/>
      <c r="AT126" s="119"/>
      <c r="AU126" s="119"/>
      <c r="AV126" s="119"/>
      <c r="AW126" s="119"/>
      <c r="AX126" s="119"/>
      <c r="AY126" s="119"/>
      <c r="AZ126" s="119"/>
      <c r="BA126" s="119"/>
      <c r="BB126" s="119"/>
      <c r="BC126" s="119"/>
      <c r="BD126" s="119"/>
    </row>
    <row r="127" spans="1:56" s="118" customFormat="1" hidden="1" x14ac:dyDescent="0.25">
      <c r="D127" s="119" t="s">
        <v>238</v>
      </c>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N127" s="119"/>
      <c r="AO127" s="119"/>
      <c r="AQ127" s="119"/>
      <c r="AR127" s="119"/>
      <c r="AS127" s="119"/>
      <c r="AT127" s="119"/>
      <c r="AU127" s="119"/>
      <c r="AV127" s="119"/>
      <c r="AW127" s="119"/>
      <c r="AX127" s="119"/>
      <c r="AY127" s="119"/>
      <c r="AZ127" s="119"/>
      <c r="BA127" s="119"/>
      <c r="BB127" s="119"/>
      <c r="BC127" s="119"/>
      <c r="BD127" s="119"/>
    </row>
    <row r="128" spans="1:56" s="118" customFormat="1" hidden="1" x14ac:dyDescent="0.25">
      <c r="D128" s="119" t="s">
        <v>234</v>
      </c>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N128" s="119"/>
      <c r="AO128" s="119"/>
      <c r="AQ128" s="119"/>
      <c r="AR128" s="119"/>
      <c r="AS128" s="119"/>
      <c r="AT128" s="119"/>
      <c r="AU128" s="119"/>
      <c r="AV128" s="119"/>
      <c r="AW128" s="119"/>
      <c r="AX128" s="119"/>
      <c r="AY128" s="119"/>
      <c r="AZ128" s="119"/>
      <c r="BA128" s="119"/>
      <c r="BB128" s="119"/>
      <c r="BC128" s="119"/>
      <c r="BD128" s="119"/>
    </row>
    <row r="129" spans="4:56" s="118" customFormat="1" hidden="1" x14ac:dyDescent="0.25">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N129" s="119"/>
      <c r="AO129" s="119"/>
      <c r="AQ129" s="119"/>
      <c r="AR129" s="119"/>
      <c r="AS129" s="119"/>
      <c r="AT129" s="119"/>
      <c r="AU129" s="119"/>
      <c r="AV129" s="119"/>
      <c r="AW129" s="119"/>
      <c r="AX129" s="119"/>
      <c r="AY129" s="119"/>
      <c r="AZ129" s="119"/>
      <c r="BA129" s="119"/>
      <c r="BB129" s="119"/>
      <c r="BC129" s="119"/>
      <c r="BD129" s="119"/>
    </row>
    <row r="130" spans="4:56" s="118" customFormat="1" hidden="1" x14ac:dyDescent="0.25">
      <c r="D130" s="120" t="s">
        <v>239</v>
      </c>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N130" s="119"/>
      <c r="AO130" s="119"/>
      <c r="AQ130" s="119"/>
      <c r="AR130" s="119"/>
      <c r="AS130" s="119"/>
      <c r="AT130" s="119"/>
      <c r="AU130" s="119"/>
      <c r="AV130" s="119"/>
      <c r="AW130" s="119"/>
      <c r="AX130" s="119"/>
      <c r="AY130" s="119"/>
      <c r="AZ130" s="119"/>
      <c r="BA130" s="119"/>
      <c r="BB130" s="119"/>
      <c r="BC130" s="119"/>
      <c r="BD130" s="119"/>
    </row>
    <row r="131" spans="4:56" s="118" customFormat="1" hidden="1" x14ac:dyDescent="0.25">
      <c r="D131" s="121" t="s">
        <v>236</v>
      </c>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N131" s="119"/>
      <c r="AO131" s="119"/>
      <c r="AQ131" s="119"/>
      <c r="AR131" s="119"/>
      <c r="AS131" s="119"/>
      <c r="AT131" s="119"/>
      <c r="AU131" s="119"/>
      <c r="AV131" s="119"/>
      <c r="AW131" s="119"/>
      <c r="AX131" s="119"/>
      <c r="AY131" s="119"/>
      <c r="AZ131" s="119"/>
      <c r="BA131" s="119"/>
      <c r="BB131" s="119"/>
      <c r="BC131" s="119"/>
      <c r="BD131" s="119"/>
    </row>
    <row r="132" spans="4:56" s="118" customFormat="1" hidden="1" x14ac:dyDescent="0.25">
      <c r="D132" s="119" t="s">
        <v>237</v>
      </c>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N132" s="119"/>
      <c r="AO132" s="119"/>
      <c r="AQ132" s="119"/>
      <c r="AR132" s="119"/>
      <c r="AS132" s="119"/>
      <c r="AT132" s="119"/>
      <c r="AU132" s="119"/>
      <c r="AV132" s="119"/>
      <c r="AW132" s="119"/>
      <c r="AX132" s="119"/>
      <c r="AY132" s="119"/>
      <c r="AZ132" s="119"/>
      <c r="BA132" s="119"/>
      <c r="BB132" s="119"/>
      <c r="BC132" s="119"/>
      <c r="BD132" s="119"/>
    </row>
    <row r="133" spans="4:56" s="118" customFormat="1" hidden="1" x14ac:dyDescent="0.25">
      <c r="D133" s="119" t="s">
        <v>238</v>
      </c>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N133" s="119"/>
      <c r="AO133" s="119"/>
      <c r="AQ133" s="119"/>
      <c r="AR133" s="119"/>
      <c r="AS133" s="119"/>
      <c r="AT133" s="119"/>
      <c r="AU133" s="119"/>
      <c r="AV133" s="119"/>
      <c r="AW133" s="119"/>
      <c r="AX133" s="119"/>
      <c r="AY133" s="119"/>
      <c r="AZ133" s="119"/>
      <c r="BA133" s="119"/>
      <c r="BB133" s="119"/>
      <c r="BC133" s="119"/>
      <c r="BD133" s="119"/>
    </row>
    <row r="134" spans="4:56" s="118" customFormat="1" hidden="1" x14ac:dyDescent="0.25">
      <c r="D134" s="119" t="s">
        <v>234</v>
      </c>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N134" s="119"/>
      <c r="AO134" s="119"/>
      <c r="AQ134" s="119"/>
      <c r="AR134" s="119"/>
      <c r="AS134" s="119"/>
      <c r="AT134" s="119"/>
      <c r="AU134" s="119"/>
      <c r="AV134" s="119"/>
      <c r="AW134" s="119"/>
      <c r="AX134" s="119"/>
      <c r="AY134" s="119"/>
      <c r="AZ134" s="119"/>
      <c r="BA134" s="119"/>
      <c r="BB134" s="119"/>
      <c r="BC134" s="119"/>
      <c r="BD134" s="119"/>
    </row>
    <row r="135" spans="4:56" s="118" customFormat="1" hidden="1" x14ac:dyDescent="0.25">
      <c r="D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N135" s="119"/>
      <c r="AO135" s="119"/>
      <c r="AQ135" s="119"/>
      <c r="AR135" s="119"/>
      <c r="AS135" s="119"/>
      <c r="AT135" s="119"/>
      <c r="AU135" s="119"/>
      <c r="AV135" s="119"/>
      <c r="AW135" s="119"/>
      <c r="AX135" s="119"/>
      <c r="AY135" s="119"/>
      <c r="AZ135" s="119"/>
      <c r="BA135" s="119"/>
      <c r="BB135" s="119"/>
      <c r="BC135" s="119"/>
      <c r="BD135" s="119"/>
    </row>
    <row r="136" spans="4:56" s="118" customFormat="1" hidden="1" x14ac:dyDescent="0.25">
      <c r="D136" s="122" t="s">
        <v>170</v>
      </c>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19"/>
      <c r="AN136" s="119"/>
      <c r="AO136" s="119"/>
      <c r="AQ136" s="119"/>
      <c r="AR136" s="119"/>
      <c r="AS136" s="119"/>
      <c r="AT136" s="119"/>
      <c r="AU136" s="119"/>
      <c r="AV136" s="119"/>
      <c r="AW136" s="119"/>
      <c r="AX136" s="119"/>
      <c r="AY136" s="119"/>
      <c r="AZ136" s="119"/>
      <c r="BA136" s="119"/>
      <c r="BB136" s="119"/>
      <c r="BC136" s="119"/>
      <c r="BD136" s="119"/>
    </row>
    <row r="137" spans="4:56" s="118" customFormat="1" hidden="1" x14ac:dyDescent="0.25">
      <c r="D137" s="121" t="s">
        <v>240</v>
      </c>
      <c r="N137" s="119"/>
      <c r="O137" s="119" t="s">
        <v>25</v>
      </c>
      <c r="P137" s="119" t="s">
        <v>25</v>
      </c>
      <c r="Q137" s="119"/>
      <c r="R137" s="119"/>
      <c r="S137" s="119"/>
      <c r="T137" s="119"/>
      <c r="U137" s="119"/>
      <c r="V137" s="119"/>
      <c r="W137" s="119"/>
      <c r="X137" s="119"/>
      <c r="Y137" s="119"/>
      <c r="Z137" s="119"/>
      <c r="AA137" s="119"/>
      <c r="AB137" s="119"/>
      <c r="AC137" s="119"/>
      <c r="AD137" s="119"/>
      <c r="AE137" s="119"/>
      <c r="AF137" s="119"/>
      <c r="AG137" s="119"/>
      <c r="AH137" s="119"/>
      <c r="AI137" s="119"/>
      <c r="AJ137" s="119"/>
      <c r="AK137" s="119"/>
      <c r="AL137" s="119"/>
      <c r="AN137" s="119"/>
      <c r="AO137" s="119"/>
      <c r="AQ137" s="119"/>
      <c r="AR137" s="119"/>
      <c r="AS137" s="119"/>
      <c r="AT137" s="119"/>
      <c r="AU137" s="119"/>
      <c r="AV137" s="119"/>
      <c r="AW137" s="119"/>
      <c r="AX137" s="119"/>
      <c r="AY137" s="119"/>
      <c r="AZ137" s="119"/>
      <c r="BA137" s="119"/>
      <c r="BB137" s="119"/>
      <c r="BC137" s="119"/>
      <c r="BD137" s="119"/>
    </row>
    <row r="138" spans="4:56" s="118" customFormat="1" hidden="1" x14ac:dyDescent="0.25">
      <c r="D138" s="119" t="s">
        <v>241</v>
      </c>
      <c r="N138" s="119"/>
      <c r="O138" s="119"/>
      <c r="P138" s="119"/>
      <c r="Q138" s="119"/>
      <c r="R138" s="119"/>
      <c r="S138" s="119"/>
      <c r="T138" s="119"/>
      <c r="U138" s="119"/>
      <c r="V138" s="119"/>
      <c r="W138" s="119"/>
      <c r="X138" s="119"/>
      <c r="Y138" s="119"/>
      <c r="Z138" s="119"/>
      <c r="AA138" s="119"/>
      <c r="AB138" s="119"/>
      <c r="AC138" s="119"/>
      <c r="AD138" s="119"/>
      <c r="AE138" s="119"/>
      <c r="AF138" s="119"/>
      <c r="AG138" s="119"/>
      <c r="AH138" s="119"/>
      <c r="AI138" s="119"/>
      <c r="AJ138" s="119"/>
      <c r="AK138" s="119"/>
      <c r="AL138" s="119"/>
      <c r="AN138" s="119"/>
      <c r="AO138" s="119"/>
      <c r="AQ138" s="119"/>
      <c r="AR138" s="119"/>
      <c r="AS138" s="119"/>
      <c r="AT138" s="119"/>
      <c r="AU138" s="119"/>
      <c r="AV138" s="119"/>
      <c r="AW138" s="119"/>
      <c r="AX138" s="119"/>
      <c r="AY138" s="119"/>
      <c r="AZ138" s="119"/>
      <c r="BA138" s="119"/>
      <c r="BB138" s="119"/>
      <c r="BC138" s="119"/>
      <c r="BD138" s="119"/>
    </row>
    <row r="139" spans="4:56" s="118" customFormat="1" hidden="1" x14ac:dyDescent="0.25">
      <c r="D139" s="119" t="s">
        <v>242</v>
      </c>
      <c r="N139" s="119"/>
      <c r="O139" s="119"/>
      <c r="P139" s="119"/>
      <c r="Q139" s="119"/>
      <c r="R139" s="119"/>
      <c r="S139" s="119"/>
      <c r="T139" s="119"/>
      <c r="U139" s="119"/>
      <c r="V139" s="119"/>
      <c r="W139" s="119"/>
      <c r="X139" s="119"/>
      <c r="Y139" s="119"/>
      <c r="Z139" s="119"/>
      <c r="AA139" s="119"/>
      <c r="AB139" s="119"/>
      <c r="AC139" s="119"/>
      <c r="AD139" s="119"/>
      <c r="AE139" s="119"/>
      <c r="AF139" s="119"/>
      <c r="AG139" s="119"/>
      <c r="AH139" s="119"/>
      <c r="AI139" s="119"/>
      <c r="AJ139" s="119"/>
      <c r="AK139" s="119"/>
      <c r="AL139" s="119"/>
      <c r="AN139" s="119"/>
      <c r="AO139" s="119"/>
      <c r="AQ139" s="119"/>
      <c r="AR139" s="119"/>
      <c r="AS139" s="119"/>
      <c r="AT139" s="119"/>
      <c r="AU139" s="119"/>
      <c r="AV139" s="119"/>
      <c r="AW139" s="119"/>
      <c r="AX139" s="119"/>
      <c r="AY139" s="119"/>
      <c r="AZ139" s="119"/>
      <c r="BA139" s="119"/>
      <c r="BB139" s="119"/>
      <c r="BC139" s="119"/>
      <c r="BD139" s="119"/>
    </row>
    <row r="140" spans="4:56" s="118" customFormat="1" hidden="1" x14ac:dyDescent="0.25">
      <c r="D140" s="119" t="s">
        <v>234</v>
      </c>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N140" s="119"/>
      <c r="AO140" s="119"/>
      <c r="AQ140" s="119"/>
      <c r="AR140" s="119"/>
      <c r="AS140" s="119"/>
      <c r="AT140" s="119"/>
      <c r="AU140" s="119"/>
      <c r="AV140" s="119"/>
      <c r="AW140" s="119"/>
      <c r="AX140" s="119"/>
      <c r="AY140" s="119"/>
      <c r="AZ140" s="119"/>
      <c r="BA140" s="119"/>
      <c r="BB140" s="119"/>
      <c r="BC140" s="119"/>
      <c r="BD140" s="119"/>
    </row>
    <row r="141" spans="4:56" s="118" customFormat="1" hidden="1" x14ac:dyDescent="0.25">
      <c r="D141" s="122"/>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N141" s="119"/>
      <c r="AO141" s="119"/>
      <c r="AQ141" s="119"/>
      <c r="AR141" s="119"/>
      <c r="AS141" s="119"/>
      <c r="AT141" s="119"/>
      <c r="AU141" s="119"/>
      <c r="AV141" s="119"/>
      <c r="AW141" s="119"/>
      <c r="AX141" s="119"/>
      <c r="AY141" s="119"/>
      <c r="AZ141" s="119"/>
      <c r="BA141" s="119"/>
      <c r="BB141" s="119"/>
      <c r="BC141" s="119"/>
      <c r="BD141" s="119"/>
    </row>
    <row r="142" spans="4:56" s="118" customFormat="1" hidden="1" x14ac:dyDescent="0.25">
      <c r="D142" s="122" t="s">
        <v>171</v>
      </c>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N142" s="119"/>
      <c r="AO142" s="119"/>
      <c r="AQ142" s="119"/>
      <c r="AR142" s="119"/>
      <c r="AS142" s="119"/>
      <c r="AT142" s="119"/>
      <c r="AU142" s="119"/>
      <c r="AV142" s="119"/>
      <c r="AW142" s="119"/>
      <c r="AX142" s="119"/>
      <c r="AY142" s="119"/>
      <c r="AZ142" s="119"/>
      <c r="BA142" s="119"/>
      <c r="BB142" s="119"/>
      <c r="BC142" s="119"/>
      <c r="BD142" s="119"/>
    </row>
    <row r="143" spans="4:56" s="118" customFormat="1" hidden="1" x14ac:dyDescent="0.25">
      <c r="D143" s="119" t="s">
        <v>349</v>
      </c>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N143" s="119"/>
      <c r="AO143" s="119"/>
      <c r="AQ143" s="119"/>
      <c r="AR143" s="119"/>
      <c r="AS143" s="119"/>
      <c r="AT143" s="119"/>
      <c r="AU143" s="119"/>
      <c r="AV143" s="119"/>
      <c r="AW143" s="119"/>
      <c r="AX143" s="119"/>
      <c r="AY143" s="119"/>
      <c r="AZ143" s="119"/>
      <c r="BA143" s="119"/>
      <c r="BB143" s="119"/>
      <c r="BC143" s="119"/>
      <c r="BD143" s="119"/>
    </row>
    <row r="144" spans="4:56" s="118" customFormat="1" hidden="1" x14ac:dyDescent="0.25">
      <c r="D144" s="119" t="s">
        <v>243</v>
      </c>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N144" s="119"/>
      <c r="AO144" s="119"/>
      <c r="AQ144" s="119"/>
      <c r="AR144" s="119"/>
      <c r="AS144" s="119"/>
      <c r="AT144" s="119"/>
      <c r="AU144" s="119"/>
      <c r="AV144" s="119"/>
      <c r="AW144" s="119"/>
      <c r="AX144" s="119"/>
      <c r="AY144" s="119"/>
      <c r="AZ144" s="119"/>
      <c r="BA144" s="119"/>
      <c r="BB144" s="119"/>
      <c r="BC144" s="119"/>
      <c r="BD144" s="119"/>
    </row>
    <row r="145" spans="4:56" s="118" customFormat="1" hidden="1" x14ac:dyDescent="0.25">
      <c r="D145" s="119" t="s">
        <v>244</v>
      </c>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N145" s="119"/>
      <c r="AO145" s="119"/>
      <c r="AQ145" s="119"/>
      <c r="AR145" s="119"/>
      <c r="AS145" s="119"/>
      <c r="AT145" s="119"/>
      <c r="AU145" s="119"/>
      <c r="AV145" s="119"/>
      <c r="AW145" s="119"/>
      <c r="AX145" s="119"/>
      <c r="AY145" s="119"/>
      <c r="AZ145" s="119"/>
      <c r="BA145" s="119"/>
      <c r="BB145" s="119"/>
      <c r="BC145" s="119"/>
      <c r="BD145" s="119"/>
    </row>
    <row r="146" spans="4:56" s="118" customFormat="1" hidden="1" x14ac:dyDescent="0.25">
      <c r="D146" s="119" t="s">
        <v>234</v>
      </c>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N146" s="119"/>
      <c r="AO146" s="119"/>
      <c r="AQ146" s="119"/>
      <c r="AR146" s="119"/>
      <c r="AS146" s="119"/>
      <c r="AT146" s="119"/>
      <c r="AU146" s="119"/>
      <c r="AV146" s="119"/>
      <c r="AW146" s="119"/>
      <c r="AX146" s="119"/>
      <c r="AY146" s="119"/>
      <c r="AZ146" s="119"/>
      <c r="BA146" s="119"/>
      <c r="BB146" s="119"/>
      <c r="BC146" s="119"/>
      <c r="BD146" s="119"/>
    </row>
    <row r="147" spans="4:56" s="118" customFormat="1" hidden="1" x14ac:dyDescent="0.25">
      <c r="D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N147" s="119"/>
      <c r="AO147" s="119"/>
      <c r="AQ147" s="119"/>
      <c r="AR147" s="119"/>
      <c r="AS147" s="119"/>
      <c r="AT147" s="119"/>
      <c r="AU147" s="119"/>
      <c r="AV147" s="119"/>
      <c r="AW147" s="119"/>
      <c r="AX147" s="119"/>
      <c r="AY147" s="119"/>
      <c r="AZ147" s="119"/>
      <c r="BA147" s="119"/>
      <c r="BB147" s="119"/>
      <c r="BC147" s="119"/>
      <c r="BD147" s="119"/>
    </row>
    <row r="148" spans="4:56" s="118" customFormat="1" hidden="1" x14ac:dyDescent="0.25">
      <c r="D148" s="122" t="s">
        <v>172</v>
      </c>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N148" s="119"/>
      <c r="AO148" s="119"/>
      <c r="AQ148" s="119"/>
      <c r="AR148" s="119"/>
      <c r="AS148" s="119"/>
      <c r="AT148" s="119"/>
      <c r="AU148" s="119"/>
      <c r="AV148" s="119"/>
      <c r="AW148" s="119"/>
      <c r="AX148" s="119"/>
      <c r="AY148" s="119"/>
      <c r="AZ148" s="119"/>
      <c r="BA148" s="119"/>
      <c r="BB148" s="119"/>
      <c r="BC148" s="119"/>
      <c r="BD148" s="119"/>
    </row>
    <row r="149" spans="4:56" s="118" customFormat="1" hidden="1" x14ac:dyDescent="0.25">
      <c r="D149" s="119" t="s">
        <v>245</v>
      </c>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N149" s="119"/>
      <c r="AO149" s="119"/>
      <c r="AQ149" s="119"/>
      <c r="AR149" s="119"/>
      <c r="AS149" s="119"/>
      <c r="AT149" s="119"/>
      <c r="AU149" s="119"/>
      <c r="AV149" s="119"/>
      <c r="AW149" s="119"/>
      <c r="AX149" s="119"/>
      <c r="AY149" s="119"/>
      <c r="AZ149" s="119"/>
      <c r="BA149" s="119"/>
      <c r="BB149" s="119"/>
      <c r="BC149" s="119"/>
      <c r="BD149" s="119"/>
    </row>
    <row r="150" spans="4:56" s="118" customFormat="1" hidden="1" x14ac:dyDescent="0.25">
      <c r="D150" s="119" t="s">
        <v>246</v>
      </c>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N150" s="119"/>
      <c r="AO150" s="119"/>
      <c r="AQ150" s="119"/>
      <c r="AR150" s="119"/>
      <c r="AS150" s="119"/>
      <c r="AT150" s="119"/>
      <c r="AU150" s="119"/>
      <c r="AV150" s="119"/>
      <c r="AW150" s="119"/>
      <c r="AX150" s="119"/>
      <c r="AY150" s="119"/>
      <c r="AZ150" s="119"/>
      <c r="BA150" s="119"/>
      <c r="BB150" s="119"/>
      <c r="BC150" s="119"/>
      <c r="BD150" s="119"/>
    </row>
    <row r="151" spans="4:56" s="118" customFormat="1" hidden="1" x14ac:dyDescent="0.25">
      <c r="D151" s="119" t="s">
        <v>234</v>
      </c>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19"/>
      <c r="AN151" s="119"/>
      <c r="AO151" s="119"/>
      <c r="AQ151" s="119"/>
      <c r="AR151" s="119"/>
      <c r="AS151" s="119"/>
      <c r="AT151" s="119"/>
      <c r="AU151" s="119"/>
      <c r="AV151" s="119"/>
      <c r="AW151" s="119"/>
      <c r="AX151" s="119"/>
      <c r="AY151" s="119"/>
      <c r="AZ151" s="119"/>
      <c r="BA151" s="119"/>
      <c r="BB151" s="119"/>
      <c r="BC151" s="119"/>
      <c r="BD151" s="119"/>
    </row>
    <row r="152" spans="4:56" s="118" customFormat="1" hidden="1" x14ac:dyDescent="0.25">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c r="AI152" s="119"/>
      <c r="AJ152" s="119"/>
      <c r="AK152" s="119"/>
      <c r="AL152" s="119"/>
      <c r="AN152" s="119"/>
      <c r="AO152" s="119"/>
      <c r="AQ152" s="119"/>
      <c r="AR152" s="119"/>
      <c r="AS152" s="119"/>
      <c r="AT152" s="119"/>
      <c r="AU152" s="119"/>
      <c r="AV152" s="119"/>
      <c r="AW152" s="119"/>
      <c r="AX152" s="119"/>
      <c r="AY152" s="119"/>
      <c r="AZ152" s="119"/>
      <c r="BA152" s="119"/>
      <c r="BB152" s="119"/>
      <c r="BC152" s="119"/>
      <c r="BD152" s="119"/>
    </row>
    <row r="153" spans="4:56" s="118" customFormat="1" hidden="1" x14ac:dyDescent="0.25">
      <c r="D153" s="122" t="s">
        <v>173</v>
      </c>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N153" s="119"/>
      <c r="AO153" s="119"/>
      <c r="AQ153" s="119"/>
      <c r="AR153" s="119"/>
      <c r="AS153" s="119"/>
      <c r="AT153" s="119"/>
      <c r="AU153" s="119"/>
      <c r="AV153" s="119"/>
      <c r="AW153" s="119"/>
      <c r="AX153" s="119"/>
      <c r="AY153" s="119"/>
      <c r="AZ153" s="119"/>
      <c r="BA153" s="119"/>
      <c r="BB153" s="119"/>
      <c r="BC153" s="119"/>
      <c r="BD153" s="119"/>
    </row>
    <row r="154" spans="4:56" s="118" customFormat="1" hidden="1" x14ac:dyDescent="0.25">
      <c r="D154" s="119" t="s">
        <v>350</v>
      </c>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N154" s="119"/>
      <c r="AO154" s="119"/>
      <c r="AQ154" s="119"/>
      <c r="AR154" s="119"/>
      <c r="AS154" s="119"/>
      <c r="AT154" s="119"/>
      <c r="AU154" s="119"/>
      <c r="AV154" s="119"/>
      <c r="AW154" s="119"/>
      <c r="AX154" s="119"/>
      <c r="AY154" s="119"/>
      <c r="AZ154" s="119"/>
      <c r="BA154" s="119"/>
      <c r="BB154" s="119"/>
      <c r="BC154" s="119"/>
      <c r="BD154" s="119"/>
    </row>
    <row r="155" spans="4:56" s="118" customFormat="1" hidden="1" x14ac:dyDescent="0.25">
      <c r="D155" s="119" t="s">
        <v>247</v>
      </c>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N155" s="119"/>
      <c r="AO155" s="119"/>
      <c r="AQ155" s="119"/>
      <c r="AR155" s="119"/>
      <c r="AS155" s="119"/>
      <c r="AT155" s="119"/>
      <c r="AU155" s="119"/>
      <c r="AV155" s="119"/>
      <c r="AW155" s="119"/>
      <c r="AX155" s="119"/>
      <c r="AY155" s="119"/>
      <c r="AZ155" s="119"/>
      <c r="BA155" s="119"/>
      <c r="BB155" s="119"/>
      <c r="BC155" s="119"/>
      <c r="BD155" s="119"/>
    </row>
    <row r="156" spans="4:56" s="118" customFormat="1" hidden="1" x14ac:dyDescent="0.25">
      <c r="D156" s="119" t="s">
        <v>234</v>
      </c>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N156" s="119"/>
      <c r="AO156" s="119"/>
      <c r="AQ156" s="119"/>
      <c r="AR156" s="119"/>
      <c r="AS156" s="119"/>
      <c r="AT156" s="119"/>
      <c r="AU156" s="119"/>
      <c r="AV156" s="119"/>
      <c r="AW156" s="119"/>
      <c r="AX156" s="119"/>
      <c r="AY156" s="119"/>
      <c r="AZ156" s="119"/>
      <c r="BA156" s="119"/>
      <c r="BB156" s="119"/>
      <c r="BC156" s="119"/>
      <c r="BD156" s="119"/>
    </row>
    <row r="157" spans="4:56" s="118" customFormat="1" hidden="1" x14ac:dyDescent="0.25">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N157" s="119"/>
      <c r="AO157" s="119"/>
      <c r="AQ157" s="119"/>
      <c r="AR157" s="119"/>
      <c r="AS157" s="119"/>
      <c r="AT157" s="119"/>
      <c r="AU157" s="119"/>
      <c r="AV157" s="119"/>
      <c r="AW157" s="119"/>
      <c r="AX157" s="119"/>
      <c r="AY157" s="119"/>
      <c r="AZ157" s="119"/>
      <c r="BA157" s="119"/>
      <c r="BB157" s="119"/>
      <c r="BC157" s="119"/>
      <c r="BD157" s="119"/>
    </row>
    <row r="158" spans="4:56" s="118" customFormat="1" hidden="1" x14ac:dyDescent="0.25">
      <c r="D158" s="122" t="s">
        <v>248</v>
      </c>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N158" s="119"/>
      <c r="AO158" s="119"/>
      <c r="AQ158" s="119"/>
      <c r="AR158" s="119"/>
      <c r="AS158" s="119"/>
      <c r="AT158" s="119"/>
      <c r="AU158" s="119"/>
      <c r="AV158" s="119"/>
      <c r="AW158" s="119"/>
      <c r="AX158" s="119"/>
      <c r="AY158" s="119"/>
      <c r="AZ158" s="119"/>
      <c r="BA158" s="119"/>
      <c r="BB158" s="119"/>
      <c r="BC158" s="119"/>
      <c r="BD158" s="119"/>
    </row>
    <row r="159" spans="4:56" s="118" customFormat="1" hidden="1" x14ac:dyDescent="0.25">
      <c r="D159" s="119" t="s">
        <v>249</v>
      </c>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N159" s="119"/>
      <c r="AO159" s="119"/>
      <c r="AQ159" s="119"/>
      <c r="AR159" s="119"/>
      <c r="AS159" s="119"/>
      <c r="AT159" s="119"/>
      <c r="AU159" s="119"/>
      <c r="AV159" s="119"/>
      <c r="AW159" s="119"/>
      <c r="AX159" s="119"/>
      <c r="AY159" s="119"/>
      <c r="AZ159" s="119"/>
      <c r="BA159" s="119"/>
      <c r="BB159" s="119"/>
      <c r="BC159" s="119"/>
      <c r="BD159" s="119"/>
    </row>
    <row r="160" spans="4:56" s="118" customFormat="1" hidden="1" x14ac:dyDescent="0.25">
      <c r="D160" s="119" t="s">
        <v>250</v>
      </c>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N160" s="119"/>
      <c r="AO160" s="119"/>
      <c r="AQ160" s="119"/>
      <c r="AR160" s="119"/>
      <c r="AS160" s="119"/>
      <c r="AT160" s="119"/>
      <c r="AU160" s="119"/>
      <c r="AV160" s="119"/>
      <c r="AW160" s="119"/>
      <c r="AX160" s="119"/>
      <c r="AY160" s="119"/>
      <c r="AZ160" s="119"/>
      <c r="BA160" s="119"/>
      <c r="BB160" s="119"/>
      <c r="BC160" s="119"/>
      <c r="BD160" s="119"/>
    </row>
    <row r="161" spans="4:56" s="118" customFormat="1" hidden="1" x14ac:dyDescent="0.25">
      <c r="D161" s="119" t="s">
        <v>251</v>
      </c>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N161" s="119"/>
      <c r="AO161" s="119"/>
      <c r="AQ161" s="119"/>
      <c r="AR161" s="119"/>
      <c r="AS161" s="119"/>
      <c r="AT161" s="119"/>
      <c r="AU161" s="119"/>
      <c r="AV161" s="119"/>
      <c r="AW161" s="119"/>
      <c r="AX161" s="119"/>
      <c r="AY161" s="119"/>
      <c r="AZ161" s="119"/>
      <c r="BA161" s="119"/>
      <c r="BB161" s="119"/>
      <c r="BC161" s="119"/>
      <c r="BD161" s="119"/>
    </row>
    <row r="162" spans="4:56" s="118" customFormat="1" hidden="1" x14ac:dyDescent="0.25">
      <c r="D162" s="119" t="s">
        <v>234</v>
      </c>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N162" s="119"/>
      <c r="AO162" s="119"/>
      <c r="AQ162" s="119"/>
      <c r="AR162" s="119"/>
      <c r="AS162" s="119"/>
      <c r="AT162" s="119"/>
      <c r="AU162" s="119"/>
      <c r="AV162" s="119"/>
      <c r="AW162" s="119"/>
      <c r="AX162" s="119"/>
      <c r="AY162" s="119"/>
      <c r="AZ162" s="119"/>
      <c r="BA162" s="119"/>
      <c r="BB162" s="119"/>
      <c r="BC162" s="119"/>
      <c r="BD162" s="119"/>
    </row>
    <row r="163" spans="4:56" s="118" customFormat="1" hidden="1" x14ac:dyDescent="0.25">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N163" s="119"/>
      <c r="AO163" s="119"/>
      <c r="AQ163" s="119"/>
      <c r="AR163" s="119"/>
      <c r="AS163" s="119"/>
      <c r="AT163" s="119"/>
      <c r="AU163" s="119"/>
      <c r="AV163" s="119"/>
      <c r="AW163" s="119"/>
      <c r="AX163" s="119"/>
      <c r="AY163" s="119"/>
      <c r="AZ163" s="119"/>
      <c r="BA163" s="119"/>
      <c r="BB163" s="119"/>
      <c r="BC163" s="119"/>
      <c r="BD163" s="119"/>
    </row>
    <row r="164" spans="4:56" s="118" customFormat="1" hidden="1" x14ac:dyDescent="0.25">
      <c r="D164" s="122" t="s">
        <v>252</v>
      </c>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N164" s="119"/>
      <c r="AO164" s="119"/>
      <c r="AQ164" s="119"/>
      <c r="AR164" s="119"/>
      <c r="AS164" s="119"/>
      <c r="AT164" s="119"/>
      <c r="AU164" s="119"/>
      <c r="AV164" s="119"/>
      <c r="AW164" s="119"/>
      <c r="AX164" s="119"/>
      <c r="AY164" s="119"/>
      <c r="AZ164" s="119"/>
      <c r="BA164" s="119"/>
      <c r="BB164" s="119"/>
      <c r="BC164" s="119"/>
      <c r="BD164" s="119"/>
    </row>
    <row r="165" spans="4:56" s="118" customFormat="1" hidden="1" x14ac:dyDescent="0.25">
      <c r="D165" s="119" t="s">
        <v>253</v>
      </c>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N165" s="119"/>
      <c r="AO165" s="119"/>
      <c r="AQ165" s="119"/>
      <c r="AR165" s="119"/>
      <c r="AS165" s="119"/>
      <c r="AT165" s="119"/>
      <c r="AU165" s="119"/>
      <c r="AV165" s="119"/>
      <c r="AW165" s="119"/>
      <c r="AX165" s="119"/>
      <c r="AY165" s="119"/>
      <c r="AZ165" s="119"/>
      <c r="BA165" s="119"/>
      <c r="BB165" s="119"/>
      <c r="BC165" s="119"/>
      <c r="BD165" s="119"/>
    </row>
    <row r="166" spans="4:56" s="118" customFormat="1" hidden="1" x14ac:dyDescent="0.25">
      <c r="D166" s="119" t="s">
        <v>254</v>
      </c>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N166" s="119"/>
      <c r="AO166" s="119"/>
      <c r="AQ166" s="119"/>
      <c r="AR166" s="119"/>
      <c r="AS166" s="119"/>
      <c r="AT166" s="119"/>
      <c r="AU166" s="119"/>
      <c r="AV166" s="119"/>
      <c r="AW166" s="119"/>
      <c r="AX166" s="119"/>
      <c r="AY166" s="119"/>
      <c r="AZ166" s="119"/>
      <c r="BA166" s="119"/>
      <c r="BB166" s="119"/>
      <c r="BC166" s="119"/>
      <c r="BD166" s="119"/>
    </row>
    <row r="167" spans="4:56" s="118" customFormat="1" hidden="1" x14ac:dyDescent="0.25">
      <c r="D167" s="119" t="s">
        <v>255</v>
      </c>
      <c r="N167" s="119"/>
      <c r="O167" s="119"/>
      <c r="P167" s="119"/>
      <c r="Q167" s="119"/>
      <c r="R167" s="119"/>
      <c r="S167" s="119" t="s">
        <v>25</v>
      </c>
      <c r="T167" s="119"/>
      <c r="U167" s="119"/>
      <c r="V167" s="119"/>
      <c r="W167" s="119"/>
      <c r="X167" s="119"/>
      <c r="Y167" s="119"/>
      <c r="Z167" s="119"/>
      <c r="AA167" s="119"/>
      <c r="AB167" s="119"/>
      <c r="AC167" s="119"/>
      <c r="AD167" s="119"/>
      <c r="AE167" s="119"/>
      <c r="AF167" s="119"/>
      <c r="AG167" s="119"/>
      <c r="AH167" s="119"/>
      <c r="AI167" s="119"/>
      <c r="AJ167" s="119"/>
      <c r="AK167" s="119"/>
      <c r="AL167" s="119"/>
      <c r="AN167" s="119"/>
      <c r="AO167" s="119"/>
      <c r="AQ167" s="119"/>
      <c r="AR167" s="119"/>
      <c r="AS167" s="119"/>
      <c r="AT167" s="119"/>
      <c r="AU167" s="119"/>
      <c r="AV167" s="119"/>
      <c r="AW167" s="119"/>
      <c r="AX167" s="119"/>
      <c r="AY167" s="119"/>
      <c r="AZ167" s="119"/>
      <c r="BA167" s="119"/>
      <c r="BB167" s="119"/>
      <c r="BC167" s="119"/>
      <c r="BD167" s="119"/>
    </row>
    <row r="168" spans="4:56" s="118" customFormat="1" hidden="1" x14ac:dyDescent="0.25">
      <c r="D168" s="119" t="s">
        <v>256</v>
      </c>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N168" s="119"/>
      <c r="AO168" s="119"/>
      <c r="AQ168" s="119"/>
      <c r="AR168" s="119"/>
      <c r="AS168" s="119"/>
      <c r="AT168" s="119"/>
      <c r="AU168" s="119"/>
      <c r="AV168" s="119"/>
      <c r="AW168" s="119"/>
      <c r="AX168" s="119"/>
      <c r="AY168" s="119"/>
      <c r="AZ168" s="119"/>
      <c r="BA168" s="119"/>
      <c r="BB168" s="119"/>
      <c r="BC168" s="119"/>
      <c r="BD168" s="119"/>
    </row>
    <row r="169" spans="4:56" s="118" customFormat="1" hidden="1" x14ac:dyDescent="0.25">
      <c r="D169" s="119" t="s">
        <v>257</v>
      </c>
      <c r="N169" s="119"/>
      <c r="O169" s="119"/>
      <c r="P169" s="119"/>
      <c r="Q169" s="119"/>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N169" s="119"/>
      <c r="AO169" s="119"/>
      <c r="AQ169" s="119"/>
      <c r="AR169" s="119"/>
      <c r="AS169" s="119"/>
      <c r="AT169" s="119"/>
      <c r="AU169" s="119"/>
      <c r="AV169" s="119"/>
      <c r="AW169" s="119"/>
      <c r="AX169" s="119"/>
      <c r="AY169" s="119"/>
      <c r="AZ169" s="119"/>
      <c r="BA169" s="119"/>
      <c r="BB169" s="119"/>
      <c r="BC169" s="119"/>
      <c r="BD169" s="119"/>
    </row>
    <row r="170" spans="4:56" s="118" customFormat="1" hidden="1" x14ac:dyDescent="0.25">
      <c r="D170" s="119" t="s">
        <v>234</v>
      </c>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N170" s="119"/>
      <c r="AO170" s="119"/>
      <c r="AQ170" s="119"/>
      <c r="AR170" s="119"/>
      <c r="AS170" s="119"/>
      <c r="AT170" s="119"/>
      <c r="AU170" s="119"/>
      <c r="AV170" s="119"/>
      <c r="AW170" s="119"/>
      <c r="AX170" s="119"/>
      <c r="AY170" s="119"/>
      <c r="AZ170" s="119"/>
      <c r="BA170" s="119"/>
      <c r="BB170" s="119"/>
      <c r="BC170" s="119"/>
      <c r="BD170" s="119"/>
    </row>
    <row r="171" spans="4:56" s="118" customFormat="1" hidden="1" x14ac:dyDescent="0.25">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N171" s="119"/>
      <c r="AO171" s="119"/>
      <c r="AQ171" s="119"/>
      <c r="AR171" s="119"/>
      <c r="AS171" s="119"/>
      <c r="AT171" s="119"/>
      <c r="AU171" s="119"/>
      <c r="AV171" s="119"/>
      <c r="AW171" s="119"/>
      <c r="AX171" s="119"/>
      <c r="AY171" s="119"/>
      <c r="AZ171" s="119"/>
      <c r="BA171" s="119"/>
      <c r="BB171" s="119"/>
      <c r="BC171" s="119"/>
      <c r="BD171" s="119"/>
    </row>
    <row r="172" spans="4:56" s="118" customFormat="1" hidden="1" x14ac:dyDescent="0.25">
      <c r="D172" s="122" t="s">
        <v>176</v>
      </c>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N172" s="119"/>
      <c r="AO172" s="119"/>
      <c r="AQ172" s="119"/>
      <c r="AR172" s="119"/>
      <c r="AS172" s="119"/>
      <c r="AT172" s="119"/>
      <c r="AU172" s="119"/>
      <c r="AV172" s="119"/>
      <c r="AW172" s="119"/>
      <c r="AX172" s="119"/>
      <c r="AY172" s="119"/>
      <c r="AZ172" s="119"/>
      <c r="BA172" s="119"/>
      <c r="BB172" s="119"/>
      <c r="BC172" s="119"/>
      <c r="BD172" s="119"/>
    </row>
    <row r="173" spans="4:56" s="118" customFormat="1" hidden="1" x14ac:dyDescent="0.25">
      <c r="D173" s="119" t="s">
        <v>351</v>
      </c>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N173" s="119"/>
      <c r="AO173" s="119"/>
      <c r="AQ173" s="119"/>
      <c r="AR173" s="119"/>
      <c r="AS173" s="119"/>
      <c r="AT173" s="119"/>
      <c r="AU173" s="119"/>
      <c r="AV173" s="119"/>
      <c r="AW173" s="119"/>
      <c r="AX173" s="119"/>
      <c r="AY173" s="119"/>
      <c r="AZ173" s="119"/>
      <c r="BA173" s="119"/>
      <c r="BB173" s="119"/>
      <c r="BC173" s="119"/>
      <c r="BD173" s="119"/>
    </row>
    <row r="174" spans="4:56" s="118" customFormat="1" hidden="1" x14ac:dyDescent="0.25">
      <c r="D174" s="119" t="s">
        <v>234</v>
      </c>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N174" s="119"/>
      <c r="AO174" s="119"/>
      <c r="AQ174" s="119"/>
      <c r="AR174" s="119"/>
      <c r="AS174" s="119"/>
      <c r="AT174" s="119"/>
      <c r="AU174" s="119"/>
      <c r="AV174" s="119"/>
      <c r="AW174" s="119"/>
      <c r="AX174" s="119"/>
      <c r="AY174" s="119"/>
      <c r="AZ174" s="119"/>
      <c r="BA174" s="119"/>
      <c r="BB174" s="119"/>
      <c r="BC174" s="119"/>
      <c r="BD174" s="119"/>
    </row>
    <row r="175" spans="4:56" s="118" customFormat="1" hidden="1" x14ac:dyDescent="0.25">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19"/>
      <c r="AK175" s="119"/>
      <c r="AL175" s="119"/>
      <c r="AN175" s="119"/>
      <c r="AO175" s="119"/>
      <c r="AQ175" s="119"/>
      <c r="AR175" s="119"/>
      <c r="AS175" s="119"/>
      <c r="AT175" s="119"/>
      <c r="AU175" s="119"/>
      <c r="AV175" s="119"/>
      <c r="AW175" s="119"/>
      <c r="AX175" s="119"/>
      <c r="AY175" s="119"/>
      <c r="AZ175" s="119"/>
      <c r="BA175" s="119"/>
      <c r="BB175" s="119"/>
      <c r="BC175" s="119"/>
      <c r="BD175" s="119"/>
    </row>
    <row r="176" spans="4:56" s="118" customFormat="1" hidden="1" x14ac:dyDescent="0.25">
      <c r="D176" s="122" t="s">
        <v>177</v>
      </c>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N176" s="119"/>
      <c r="AO176" s="119"/>
      <c r="AQ176" s="119"/>
      <c r="AR176" s="119"/>
      <c r="AS176" s="119"/>
      <c r="AT176" s="119"/>
      <c r="AU176" s="119"/>
      <c r="AV176" s="119"/>
      <c r="AW176" s="119"/>
      <c r="AX176" s="119"/>
      <c r="AY176" s="119"/>
      <c r="AZ176" s="119"/>
      <c r="BA176" s="119"/>
      <c r="BB176" s="119"/>
      <c r="BC176" s="119"/>
      <c r="BD176" s="119"/>
    </row>
    <row r="177" spans="4:56" s="118" customFormat="1" hidden="1" x14ac:dyDescent="0.25">
      <c r="D177" s="119" t="s">
        <v>258</v>
      </c>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c r="AI177" s="119"/>
      <c r="AJ177" s="119"/>
      <c r="AK177" s="119"/>
      <c r="AL177" s="119"/>
      <c r="AN177" s="119"/>
      <c r="AO177" s="119"/>
      <c r="AQ177" s="119"/>
      <c r="AR177" s="119"/>
      <c r="AS177" s="119"/>
      <c r="AT177" s="119"/>
      <c r="AU177" s="119"/>
      <c r="AV177" s="119"/>
      <c r="AW177" s="119"/>
      <c r="AX177" s="119"/>
      <c r="AY177" s="119"/>
      <c r="AZ177" s="119"/>
      <c r="BA177" s="119"/>
      <c r="BB177" s="119"/>
      <c r="BC177" s="119"/>
      <c r="BD177" s="119"/>
    </row>
    <row r="178" spans="4:56" s="118" customFormat="1" hidden="1" x14ac:dyDescent="0.25">
      <c r="D178" s="119" t="s">
        <v>259</v>
      </c>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N178" s="119"/>
      <c r="AO178" s="119"/>
      <c r="AQ178" s="119"/>
      <c r="AR178" s="119"/>
      <c r="AS178" s="119"/>
      <c r="AT178" s="119"/>
      <c r="AU178" s="119"/>
      <c r="AV178" s="119"/>
      <c r="AW178" s="119"/>
      <c r="AX178" s="119"/>
      <c r="AY178" s="119"/>
      <c r="AZ178" s="119"/>
      <c r="BA178" s="119"/>
      <c r="BB178" s="119"/>
      <c r="BC178" s="119"/>
      <c r="BD178" s="119"/>
    </row>
    <row r="179" spans="4:56" s="118" customFormat="1" hidden="1" x14ac:dyDescent="0.25">
      <c r="D179" s="119" t="s">
        <v>260</v>
      </c>
      <c r="N179" s="119"/>
      <c r="O179" s="119"/>
      <c r="P179" s="119"/>
      <c r="Q179" s="119"/>
      <c r="R179" s="119"/>
      <c r="S179" s="119"/>
      <c r="T179" s="119"/>
      <c r="U179" s="119"/>
      <c r="V179" s="119"/>
      <c r="W179" s="119"/>
      <c r="Y179" s="119"/>
      <c r="Z179" s="119"/>
      <c r="AA179" s="119"/>
      <c r="AB179" s="119"/>
      <c r="AC179" s="119"/>
      <c r="AD179" s="119"/>
      <c r="AE179" s="119"/>
      <c r="AF179" s="119"/>
      <c r="AG179" s="119"/>
      <c r="AH179" s="119"/>
      <c r="AI179" s="119"/>
      <c r="AJ179" s="119"/>
      <c r="AK179" s="119"/>
      <c r="AL179" s="119"/>
      <c r="AN179" s="119"/>
      <c r="AO179" s="119"/>
      <c r="AQ179" s="119"/>
      <c r="AR179" s="119"/>
      <c r="AS179" s="119"/>
      <c r="AT179" s="119"/>
      <c r="AU179" s="119"/>
      <c r="AV179" s="119"/>
      <c r="AW179" s="119"/>
      <c r="AX179" s="119"/>
      <c r="AY179" s="119"/>
      <c r="AZ179" s="119"/>
      <c r="BA179" s="119"/>
      <c r="BB179" s="119"/>
      <c r="BC179" s="119"/>
      <c r="BD179" s="119"/>
    </row>
    <row r="180" spans="4:56" s="118" customFormat="1" hidden="1" x14ac:dyDescent="0.25">
      <c r="D180" s="119" t="s">
        <v>261</v>
      </c>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c r="AI180" s="119"/>
      <c r="AJ180" s="119"/>
      <c r="AK180" s="119"/>
      <c r="AL180" s="119"/>
      <c r="AN180" s="119"/>
      <c r="AO180" s="119"/>
      <c r="AQ180" s="119"/>
      <c r="AR180" s="119"/>
      <c r="AS180" s="119"/>
      <c r="AT180" s="119"/>
      <c r="AU180" s="119"/>
      <c r="AV180" s="119"/>
      <c r="AW180" s="119"/>
      <c r="AX180" s="119"/>
      <c r="AY180" s="119"/>
      <c r="AZ180" s="119"/>
      <c r="BA180" s="119"/>
      <c r="BB180" s="119"/>
      <c r="BC180" s="119"/>
      <c r="BD180" s="119"/>
    </row>
    <row r="181" spans="4:56" s="118" customFormat="1" hidden="1" x14ac:dyDescent="0.25">
      <c r="D181" s="119" t="s">
        <v>262</v>
      </c>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N181" s="119"/>
      <c r="AO181" s="119"/>
      <c r="AQ181" s="119"/>
      <c r="AR181" s="119"/>
      <c r="AS181" s="119"/>
      <c r="AT181" s="119"/>
      <c r="AU181" s="119"/>
      <c r="AV181" s="119"/>
      <c r="AW181" s="119"/>
      <c r="AX181" s="119"/>
      <c r="AY181" s="119"/>
      <c r="AZ181" s="119"/>
      <c r="BA181" s="119"/>
      <c r="BB181" s="119"/>
      <c r="BC181" s="119"/>
      <c r="BD181" s="119"/>
    </row>
    <row r="182" spans="4:56" s="118" customFormat="1" hidden="1" x14ac:dyDescent="0.25">
      <c r="D182" s="119" t="s">
        <v>234</v>
      </c>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19"/>
      <c r="AL182" s="119"/>
      <c r="AN182" s="119"/>
      <c r="AO182" s="119"/>
      <c r="AQ182" s="119"/>
      <c r="AR182" s="119"/>
      <c r="AS182" s="119"/>
      <c r="AT182" s="119"/>
      <c r="AU182" s="119"/>
      <c r="AV182" s="119"/>
      <c r="AW182" s="119"/>
      <c r="AX182" s="119"/>
      <c r="AY182" s="119"/>
      <c r="AZ182" s="119"/>
      <c r="BA182" s="119"/>
      <c r="BB182" s="119"/>
      <c r="BC182" s="119"/>
      <c r="BD182" s="119"/>
    </row>
    <row r="183" spans="4:56" s="118" customFormat="1" hidden="1" x14ac:dyDescent="0.25">
      <c r="N183" s="119"/>
      <c r="O183" s="119"/>
      <c r="P183" s="119"/>
      <c r="Q183" s="119"/>
      <c r="R183" s="119"/>
      <c r="S183" s="119"/>
      <c r="T183" s="119"/>
      <c r="U183" s="119"/>
      <c r="V183" s="119"/>
      <c r="W183" s="119"/>
      <c r="X183" s="119"/>
      <c r="Y183" s="119"/>
      <c r="Z183" s="119"/>
      <c r="AA183" s="119"/>
      <c r="AB183" s="119"/>
      <c r="AC183" s="119"/>
      <c r="AD183" s="119"/>
      <c r="AE183" s="119"/>
      <c r="AF183" s="119"/>
      <c r="AG183" s="119"/>
      <c r="AH183" s="119"/>
      <c r="AI183" s="119"/>
      <c r="AJ183" s="119"/>
      <c r="AK183" s="119"/>
      <c r="AL183" s="119"/>
      <c r="AN183" s="119"/>
      <c r="AO183" s="119"/>
      <c r="AQ183" s="119"/>
      <c r="AR183" s="119"/>
      <c r="AS183" s="119"/>
      <c r="AT183" s="119"/>
      <c r="AU183" s="119"/>
      <c r="AV183" s="119"/>
      <c r="AW183" s="119"/>
      <c r="AX183" s="119"/>
      <c r="AY183" s="119"/>
      <c r="AZ183" s="119"/>
      <c r="BA183" s="119"/>
      <c r="BB183" s="119"/>
      <c r="BC183" s="119"/>
      <c r="BD183" s="119"/>
    </row>
    <row r="184" spans="4:56" s="118" customFormat="1" hidden="1" x14ac:dyDescent="0.25">
      <c r="D184" s="122" t="s">
        <v>263</v>
      </c>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19"/>
      <c r="AL184" s="119"/>
      <c r="AN184" s="119"/>
      <c r="AO184" s="119"/>
      <c r="AQ184" s="119"/>
      <c r="AR184" s="119"/>
      <c r="AS184" s="119"/>
      <c r="AT184" s="119"/>
      <c r="AU184" s="119"/>
      <c r="AV184" s="119"/>
      <c r="AW184" s="119"/>
      <c r="AX184" s="119"/>
      <c r="AY184" s="119"/>
      <c r="AZ184" s="119"/>
      <c r="BA184" s="119"/>
      <c r="BB184" s="119"/>
      <c r="BC184" s="119"/>
      <c r="BD184" s="119"/>
    </row>
    <row r="185" spans="4:56" s="118" customFormat="1" hidden="1" x14ac:dyDescent="0.25">
      <c r="D185" s="123" t="s">
        <v>264</v>
      </c>
      <c r="N185" s="119"/>
      <c r="O185" s="119"/>
      <c r="P185" s="119"/>
      <c r="Q185" s="119"/>
      <c r="R185" s="119"/>
      <c r="S185" s="119"/>
      <c r="T185" s="119"/>
      <c r="U185" s="119"/>
      <c r="V185" s="119"/>
      <c r="W185" s="119"/>
      <c r="X185" s="119"/>
      <c r="Y185" s="119"/>
      <c r="Z185" s="119"/>
      <c r="AA185" s="119"/>
      <c r="AB185" s="119"/>
      <c r="AC185" s="119"/>
      <c r="AD185" s="119"/>
      <c r="AE185" s="119"/>
      <c r="AF185" s="119"/>
      <c r="AG185" s="119"/>
      <c r="AH185" s="119"/>
      <c r="AI185" s="119"/>
      <c r="AJ185" s="119"/>
      <c r="AK185" s="119"/>
      <c r="AL185" s="119"/>
      <c r="AN185" s="119"/>
      <c r="AO185" s="119"/>
      <c r="AQ185" s="119"/>
      <c r="AR185" s="119"/>
      <c r="AS185" s="119"/>
      <c r="AT185" s="119"/>
      <c r="AU185" s="119"/>
      <c r="AV185" s="119"/>
      <c r="AW185" s="119"/>
      <c r="AX185" s="119"/>
      <c r="AY185" s="119"/>
      <c r="AZ185" s="119"/>
      <c r="BA185" s="119"/>
      <c r="BB185" s="119"/>
      <c r="BC185" s="119"/>
      <c r="BD185" s="119"/>
    </row>
    <row r="186" spans="4:56" s="118" customFormat="1" hidden="1" x14ac:dyDescent="0.25">
      <c r="D186" s="119" t="s">
        <v>265</v>
      </c>
      <c r="N186" s="119"/>
      <c r="O186" s="119"/>
      <c r="P186" s="119"/>
      <c r="Q186" s="119"/>
      <c r="R186" s="119"/>
      <c r="S186" s="119"/>
      <c r="T186" s="119"/>
      <c r="U186" s="119"/>
      <c r="V186" s="119"/>
      <c r="W186" s="119"/>
      <c r="X186" s="119"/>
      <c r="Y186" s="119"/>
      <c r="Z186" s="119"/>
      <c r="AA186" s="119"/>
      <c r="AB186" s="119"/>
      <c r="AC186" s="119"/>
      <c r="AD186" s="119"/>
      <c r="AE186" s="119"/>
      <c r="AF186" s="119"/>
      <c r="AG186" s="119"/>
      <c r="AH186" s="119"/>
      <c r="AI186" s="119"/>
      <c r="AJ186" s="119"/>
      <c r="AK186" s="119"/>
      <c r="AL186" s="119"/>
      <c r="AN186" s="119"/>
      <c r="AO186" s="119"/>
      <c r="AQ186" s="119"/>
      <c r="AR186" s="119"/>
      <c r="AS186" s="119"/>
      <c r="AT186" s="119"/>
      <c r="AU186" s="119"/>
      <c r="AV186" s="119"/>
      <c r="AW186" s="119"/>
      <c r="AX186" s="119"/>
      <c r="AY186" s="119"/>
      <c r="AZ186" s="119"/>
      <c r="BA186" s="119"/>
      <c r="BB186" s="119"/>
      <c r="BC186" s="119"/>
      <c r="BD186" s="119"/>
    </row>
    <row r="187" spans="4:56" s="118" customFormat="1" hidden="1" x14ac:dyDescent="0.25">
      <c r="D187" s="119" t="s">
        <v>266</v>
      </c>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N187" s="119"/>
      <c r="AO187" s="119"/>
      <c r="AQ187" s="119"/>
      <c r="AR187" s="119"/>
      <c r="AS187" s="119"/>
      <c r="AT187" s="119"/>
      <c r="AU187" s="119"/>
      <c r="AV187" s="119"/>
      <c r="AW187" s="119"/>
      <c r="AX187" s="119"/>
      <c r="AY187" s="119"/>
      <c r="AZ187" s="119"/>
      <c r="BA187" s="119"/>
      <c r="BB187" s="119"/>
      <c r="BC187" s="119"/>
      <c r="BD187" s="119"/>
    </row>
    <row r="188" spans="4:56" s="118" customFormat="1" hidden="1" x14ac:dyDescent="0.25">
      <c r="D188" s="119" t="s">
        <v>234</v>
      </c>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N188" s="119"/>
      <c r="AO188" s="119"/>
      <c r="AQ188" s="119"/>
      <c r="AR188" s="119"/>
      <c r="AS188" s="119"/>
      <c r="AT188" s="119"/>
      <c r="AU188" s="119"/>
      <c r="AV188" s="119"/>
      <c r="AW188" s="119"/>
      <c r="AX188" s="119"/>
      <c r="AY188" s="119"/>
      <c r="AZ188" s="119"/>
      <c r="BA188" s="119"/>
      <c r="BB188" s="119"/>
      <c r="BC188" s="119"/>
      <c r="BD188" s="119"/>
    </row>
    <row r="189" spans="4:56" s="118" customFormat="1" hidden="1" x14ac:dyDescent="0.25">
      <c r="D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N189" s="119"/>
      <c r="AO189" s="119"/>
      <c r="AQ189" s="119"/>
      <c r="AR189" s="119"/>
      <c r="AS189" s="119"/>
      <c r="AT189" s="119"/>
      <c r="AU189" s="119"/>
      <c r="AV189" s="119"/>
      <c r="AW189" s="119"/>
      <c r="AX189" s="119"/>
      <c r="AY189" s="119"/>
      <c r="AZ189" s="119"/>
      <c r="BA189" s="119"/>
      <c r="BB189" s="119"/>
      <c r="BC189" s="119"/>
      <c r="BD189" s="119"/>
    </row>
    <row r="190" spans="4:56" s="118" customFormat="1" hidden="1" x14ac:dyDescent="0.25">
      <c r="D190" s="122" t="s">
        <v>76</v>
      </c>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N190" s="119"/>
      <c r="AO190" s="119"/>
      <c r="AQ190" s="119"/>
      <c r="AR190" s="119"/>
      <c r="AS190" s="119"/>
      <c r="AT190" s="119"/>
      <c r="AU190" s="119"/>
      <c r="AV190" s="119"/>
      <c r="AW190" s="119"/>
      <c r="AX190" s="119"/>
      <c r="AY190" s="119"/>
      <c r="AZ190" s="119"/>
      <c r="BA190" s="119"/>
      <c r="BB190" s="119"/>
      <c r="BC190" s="119"/>
      <c r="BD190" s="119"/>
    </row>
    <row r="191" spans="4:56" s="118" customFormat="1" hidden="1" x14ac:dyDescent="0.25">
      <c r="D191" s="119" t="s">
        <v>267</v>
      </c>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N191" s="119"/>
      <c r="AO191" s="119"/>
      <c r="AQ191" s="119"/>
      <c r="AR191" s="119"/>
      <c r="AS191" s="119"/>
      <c r="AT191" s="119"/>
      <c r="AU191" s="119"/>
      <c r="AV191" s="119"/>
      <c r="AW191" s="119"/>
      <c r="AX191" s="119"/>
      <c r="AY191" s="119"/>
      <c r="AZ191" s="119"/>
      <c r="BA191" s="119"/>
      <c r="BB191" s="119"/>
      <c r="BC191" s="119"/>
      <c r="BD191" s="119"/>
    </row>
    <row r="192" spans="4:56" s="118" customFormat="1" hidden="1" x14ac:dyDescent="0.25">
      <c r="D192" s="119" t="s">
        <v>268</v>
      </c>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N192" s="119"/>
      <c r="AO192" s="119"/>
      <c r="AQ192" s="119"/>
      <c r="AR192" s="119"/>
      <c r="AS192" s="119"/>
      <c r="AT192" s="119"/>
      <c r="AU192" s="119"/>
      <c r="AV192" s="119"/>
      <c r="AW192" s="119"/>
      <c r="AX192" s="119"/>
      <c r="AY192" s="119"/>
      <c r="AZ192" s="119"/>
      <c r="BA192" s="119"/>
      <c r="BB192" s="119"/>
      <c r="BC192" s="119"/>
      <c r="BD192" s="119"/>
    </row>
    <row r="193" spans="4:56" s="118" customFormat="1" hidden="1" x14ac:dyDescent="0.25">
      <c r="D193" s="119" t="s">
        <v>234</v>
      </c>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N193" s="119"/>
      <c r="AO193" s="119"/>
      <c r="AQ193" s="119"/>
      <c r="AR193" s="119"/>
      <c r="AS193" s="119"/>
      <c r="AT193" s="119"/>
      <c r="AU193" s="119"/>
      <c r="AV193" s="119"/>
      <c r="AW193" s="119"/>
      <c r="AX193" s="119"/>
      <c r="AY193" s="119"/>
      <c r="AZ193" s="119"/>
      <c r="BA193" s="119"/>
      <c r="BB193" s="119"/>
      <c r="BC193" s="119"/>
      <c r="BD193" s="119"/>
    </row>
    <row r="194" spans="4:56" s="118" customFormat="1" hidden="1" x14ac:dyDescent="0.25">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N194" s="119"/>
      <c r="AO194" s="119"/>
      <c r="AQ194" s="119"/>
      <c r="AR194" s="119"/>
      <c r="AS194" s="119"/>
      <c r="AT194" s="119"/>
      <c r="AU194" s="119"/>
      <c r="AV194" s="119"/>
      <c r="AW194" s="119"/>
      <c r="AX194" s="119"/>
      <c r="AY194" s="119"/>
      <c r="AZ194" s="119"/>
      <c r="BA194" s="119"/>
      <c r="BB194" s="119"/>
      <c r="BC194" s="119"/>
      <c r="BD194" s="119"/>
    </row>
    <row r="195" spans="4:56" s="118" customFormat="1" hidden="1" x14ac:dyDescent="0.25">
      <c r="D195" s="122" t="s">
        <v>269</v>
      </c>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N195" s="119"/>
      <c r="AO195" s="119"/>
      <c r="AQ195" s="119"/>
      <c r="AR195" s="119"/>
      <c r="AS195" s="119"/>
      <c r="AT195" s="119"/>
      <c r="AU195" s="119"/>
      <c r="AV195" s="119"/>
      <c r="AW195" s="119"/>
      <c r="AX195" s="119"/>
      <c r="AY195" s="119"/>
      <c r="AZ195" s="119"/>
      <c r="BA195" s="119"/>
      <c r="BB195" s="119"/>
      <c r="BC195" s="119"/>
      <c r="BD195" s="119"/>
    </row>
    <row r="196" spans="4:56" s="118" customFormat="1" hidden="1" x14ac:dyDescent="0.25">
      <c r="D196" s="119" t="s">
        <v>270</v>
      </c>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N196" s="119"/>
      <c r="AO196" s="119"/>
      <c r="AQ196" s="119"/>
      <c r="AR196" s="119"/>
      <c r="AS196" s="119"/>
      <c r="AT196" s="119"/>
      <c r="AU196" s="119"/>
      <c r="AV196" s="119"/>
      <c r="AW196" s="119"/>
      <c r="AX196" s="119"/>
      <c r="AY196" s="119"/>
      <c r="AZ196" s="119"/>
      <c r="BA196" s="119"/>
      <c r="BB196" s="119"/>
      <c r="BC196" s="119"/>
      <c r="BD196" s="119"/>
    </row>
    <row r="197" spans="4:56" s="118" customFormat="1" hidden="1" x14ac:dyDescent="0.25">
      <c r="D197" s="119" t="s">
        <v>271</v>
      </c>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N197" s="119"/>
      <c r="AO197" s="119"/>
      <c r="AQ197" s="119"/>
      <c r="AR197" s="119"/>
      <c r="AS197" s="119"/>
      <c r="AT197" s="119"/>
      <c r="AU197" s="119"/>
      <c r="AV197" s="119"/>
      <c r="AW197" s="119"/>
      <c r="AX197" s="119"/>
      <c r="AY197" s="119"/>
      <c r="AZ197" s="119"/>
      <c r="BA197" s="119"/>
      <c r="BB197" s="119"/>
      <c r="BC197" s="119"/>
      <c r="BD197" s="119"/>
    </row>
    <row r="198" spans="4:56" s="118" customFormat="1" hidden="1" x14ac:dyDescent="0.25">
      <c r="D198" s="119" t="s">
        <v>272</v>
      </c>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N198" s="119"/>
      <c r="AO198" s="119"/>
      <c r="AQ198" s="119"/>
      <c r="AR198" s="119"/>
      <c r="AS198" s="119"/>
      <c r="AT198" s="119"/>
      <c r="AU198" s="119"/>
      <c r="AV198" s="119"/>
      <c r="AW198" s="119"/>
      <c r="AX198" s="119"/>
      <c r="AY198" s="119"/>
      <c r="AZ198" s="119"/>
      <c r="BA198" s="119"/>
      <c r="BB198" s="119"/>
      <c r="BC198" s="119"/>
      <c r="BD198" s="119"/>
    </row>
    <row r="199" spans="4:56" s="118" customFormat="1" hidden="1" x14ac:dyDescent="0.25">
      <c r="D199" s="119" t="s">
        <v>234</v>
      </c>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N199" s="119"/>
      <c r="AO199" s="119"/>
      <c r="AQ199" s="119"/>
      <c r="AR199" s="119"/>
      <c r="AS199" s="119"/>
      <c r="AT199" s="119"/>
      <c r="AU199" s="119"/>
      <c r="AV199" s="119"/>
      <c r="AW199" s="119"/>
      <c r="AX199" s="119"/>
      <c r="AY199" s="119"/>
      <c r="AZ199" s="119"/>
      <c r="BA199" s="119"/>
      <c r="BB199" s="119"/>
      <c r="BC199" s="119"/>
      <c r="BD199" s="119"/>
    </row>
    <row r="200" spans="4:56" s="118" customFormat="1" hidden="1" x14ac:dyDescent="0.25">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N200" s="119"/>
      <c r="AO200" s="119"/>
      <c r="AQ200" s="119"/>
      <c r="AR200" s="119"/>
      <c r="AS200" s="119"/>
      <c r="AT200" s="119"/>
      <c r="AU200" s="119"/>
      <c r="AV200" s="119"/>
      <c r="AW200" s="119"/>
      <c r="AX200" s="119"/>
      <c r="AY200" s="119"/>
      <c r="AZ200" s="119"/>
      <c r="BA200" s="119"/>
      <c r="BB200" s="119"/>
      <c r="BC200" s="119"/>
      <c r="BD200" s="119"/>
    </row>
    <row r="201" spans="4:56" s="118" customFormat="1" hidden="1" x14ac:dyDescent="0.25">
      <c r="D201" s="122" t="s">
        <v>81</v>
      </c>
      <c r="N201" s="119"/>
      <c r="O201" s="119"/>
      <c r="P201" s="119"/>
      <c r="Q201" s="119"/>
      <c r="R201" s="119"/>
      <c r="S201" s="119"/>
      <c r="T201" s="119"/>
      <c r="U201" s="119"/>
      <c r="V201" s="119"/>
      <c r="W201" s="119"/>
      <c r="X201" s="119"/>
      <c r="Y201" s="119"/>
      <c r="Z201" s="119"/>
      <c r="AA201" s="119"/>
      <c r="AB201" s="119"/>
      <c r="AC201" s="119"/>
      <c r="AD201" s="119"/>
      <c r="AE201" s="119"/>
      <c r="AF201" s="119"/>
      <c r="AG201" s="119"/>
      <c r="AH201" s="119"/>
      <c r="AI201" s="119"/>
      <c r="AJ201" s="119"/>
      <c r="AK201" s="119"/>
      <c r="AL201" s="119"/>
      <c r="AN201" s="119"/>
      <c r="AO201" s="119"/>
      <c r="AQ201" s="119"/>
      <c r="AR201" s="119"/>
      <c r="AS201" s="119"/>
      <c r="AT201" s="119"/>
      <c r="AU201" s="119"/>
      <c r="AV201" s="119"/>
      <c r="AW201" s="119"/>
      <c r="AX201" s="119"/>
      <c r="AY201" s="119"/>
      <c r="AZ201" s="119"/>
      <c r="BA201" s="119"/>
      <c r="BB201" s="119"/>
      <c r="BC201" s="119"/>
      <c r="BD201" s="119"/>
    </row>
    <row r="202" spans="4:56" s="118" customFormat="1" hidden="1" x14ac:dyDescent="0.25">
      <c r="D202" s="119" t="s">
        <v>326</v>
      </c>
      <c r="N202" s="119"/>
      <c r="O202" s="119"/>
      <c r="P202" s="119"/>
      <c r="Q202" s="119"/>
      <c r="R202" s="119"/>
      <c r="T202" s="119"/>
      <c r="U202" s="119"/>
      <c r="V202" s="119"/>
      <c r="W202" s="119"/>
      <c r="X202" s="119"/>
      <c r="Y202" s="119"/>
      <c r="Z202" s="119"/>
      <c r="AA202" s="119"/>
      <c r="AB202" s="119"/>
      <c r="AC202" s="119"/>
      <c r="AD202" s="119"/>
      <c r="AE202" s="119"/>
      <c r="AF202" s="119"/>
      <c r="AG202" s="119"/>
      <c r="AH202" s="119"/>
      <c r="AI202" s="119"/>
      <c r="AJ202" s="119"/>
      <c r="AK202" s="119"/>
      <c r="AL202" s="119"/>
      <c r="AN202" s="119"/>
      <c r="AO202" s="119"/>
      <c r="AQ202" s="119"/>
      <c r="AR202" s="119"/>
      <c r="AS202" s="119"/>
      <c r="AT202" s="119"/>
      <c r="AU202" s="119"/>
      <c r="AV202" s="119"/>
      <c r="AW202" s="119"/>
      <c r="AX202" s="119"/>
      <c r="AY202" s="119"/>
      <c r="AZ202" s="119"/>
      <c r="BA202" s="119"/>
      <c r="BB202" s="119"/>
      <c r="BC202" s="119"/>
      <c r="BD202" s="119"/>
    </row>
    <row r="203" spans="4:56" s="118" customFormat="1" hidden="1" x14ac:dyDescent="0.25">
      <c r="D203" s="119" t="s">
        <v>327</v>
      </c>
      <c r="N203" s="119"/>
      <c r="O203" s="119"/>
      <c r="P203" s="119"/>
      <c r="Q203" s="119"/>
      <c r="R203" s="119"/>
      <c r="T203" s="119"/>
      <c r="U203" s="119"/>
      <c r="V203" s="119"/>
      <c r="W203" s="119"/>
      <c r="X203" s="119"/>
      <c r="Y203" s="119"/>
      <c r="Z203" s="119"/>
      <c r="AA203" s="119"/>
      <c r="AB203" s="119"/>
      <c r="AC203" s="119"/>
      <c r="AD203" s="119"/>
      <c r="AE203" s="119"/>
      <c r="AF203" s="119"/>
      <c r="AG203" s="119"/>
      <c r="AH203" s="119"/>
      <c r="AI203" s="119"/>
      <c r="AJ203" s="119"/>
      <c r="AK203" s="119"/>
      <c r="AL203" s="119"/>
      <c r="AN203" s="119"/>
      <c r="AO203" s="119"/>
      <c r="AQ203" s="119"/>
      <c r="AR203" s="119"/>
      <c r="AS203" s="119"/>
      <c r="AT203" s="119"/>
      <c r="AU203" s="119"/>
      <c r="AV203" s="119"/>
      <c r="AW203" s="119"/>
      <c r="AX203" s="119"/>
      <c r="AY203" s="119"/>
      <c r="AZ203" s="119"/>
      <c r="BA203" s="119"/>
      <c r="BB203" s="119"/>
      <c r="BC203" s="119"/>
      <c r="BD203" s="119"/>
    </row>
    <row r="204" spans="4:56" s="118" customFormat="1" hidden="1" x14ac:dyDescent="0.25">
      <c r="D204" s="119" t="s">
        <v>274</v>
      </c>
      <c r="N204" s="119"/>
      <c r="O204" s="119"/>
      <c r="P204" s="119"/>
      <c r="Q204" s="119"/>
      <c r="R204" s="119"/>
      <c r="T204" s="119"/>
      <c r="U204" s="119"/>
      <c r="V204" s="119"/>
      <c r="W204" s="119"/>
      <c r="X204" s="119"/>
      <c r="Y204" s="119"/>
      <c r="Z204" s="119"/>
      <c r="AA204" s="119"/>
      <c r="AB204" s="119"/>
      <c r="AC204" s="119"/>
      <c r="AD204" s="119"/>
      <c r="AE204" s="119"/>
      <c r="AF204" s="119"/>
      <c r="AG204" s="119"/>
      <c r="AH204" s="119"/>
      <c r="AI204" s="119"/>
      <c r="AJ204" s="119"/>
      <c r="AK204" s="119"/>
      <c r="AL204" s="119"/>
      <c r="AN204" s="119"/>
      <c r="AO204" s="119"/>
      <c r="AQ204" s="119"/>
      <c r="AR204" s="119"/>
      <c r="AS204" s="119"/>
      <c r="AT204" s="119"/>
      <c r="AU204" s="119"/>
      <c r="AV204" s="119"/>
      <c r="AW204" s="119"/>
      <c r="AX204" s="119"/>
      <c r="AY204" s="119"/>
      <c r="AZ204" s="119"/>
      <c r="BA204" s="119"/>
      <c r="BB204" s="119"/>
      <c r="BC204" s="119"/>
      <c r="BD204" s="119"/>
    </row>
    <row r="205" spans="4:56" s="118" customFormat="1" hidden="1" x14ac:dyDescent="0.25">
      <c r="D205" s="119" t="s">
        <v>328</v>
      </c>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N205" s="119"/>
      <c r="AO205" s="119"/>
      <c r="AQ205" s="119"/>
      <c r="AR205" s="119"/>
      <c r="AS205" s="119"/>
      <c r="AT205" s="119"/>
      <c r="AU205" s="119"/>
      <c r="AV205" s="119"/>
      <c r="AW205" s="119"/>
      <c r="AX205" s="119"/>
      <c r="AY205" s="119"/>
      <c r="AZ205" s="119"/>
      <c r="BA205" s="119"/>
      <c r="BB205" s="119"/>
      <c r="BC205" s="119"/>
      <c r="BD205" s="119"/>
    </row>
    <row r="206" spans="4:56" s="118" customFormat="1" hidden="1" x14ac:dyDescent="0.25">
      <c r="D206" s="119" t="s">
        <v>276</v>
      </c>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N206" s="119"/>
      <c r="AO206" s="119"/>
      <c r="AQ206" s="119"/>
      <c r="AR206" s="119"/>
      <c r="AS206" s="119"/>
      <c r="AT206" s="119"/>
      <c r="AU206" s="119"/>
      <c r="AV206" s="119"/>
      <c r="AW206" s="119"/>
      <c r="AX206" s="119"/>
      <c r="AY206" s="119"/>
      <c r="AZ206" s="119"/>
      <c r="BA206" s="119"/>
      <c r="BB206" s="119"/>
      <c r="BC206" s="119"/>
      <c r="BD206" s="119"/>
    </row>
    <row r="207" spans="4:56" s="118" customFormat="1" hidden="1" x14ac:dyDescent="0.25">
      <c r="D207" s="119" t="s">
        <v>277</v>
      </c>
      <c r="N207" s="119"/>
      <c r="O207" s="119"/>
      <c r="P207" s="119"/>
      <c r="Q207" s="119"/>
      <c r="R207" s="119"/>
      <c r="S207" s="119"/>
      <c r="T207" s="119"/>
      <c r="U207" s="119"/>
      <c r="V207" s="119"/>
      <c r="W207" s="119"/>
      <c r="X207" s="119"/>
      <c r="Y207" s="119"/>
      <c r="Z207" s="119"/>
      <c r="AA207" s="119"/>
      <c r="AB207" s="119"/>
      <c r="AC207" s="119"/>
      <c r="AD207" s="119"/>
      <c r="AE207" s="119"/>
      <c r="AF207" s="119"/>
      <c r="AG207" s="119"/>
      <c r="AH207" s="119"/>
      <c r="AI207" s="119"/>
      <c r="AJ207" s="119"/>
      <c r="AK207" s="119"/>
      <c r="AL207" s="119"/>
      <c r="AN207" s="119"/>
      <c r="AO207" s="119"/>
      <c r="AQ207" s="119"/>
      <c r="AR207" s="119"/>
      <c r="AS207" s="119"/>
      <c r="AT207" s="119"/>
      <c r="AU207" s="119"/>
      <c r="AV207" s="119"/>
      <c r="AW207" s="119"/>
      <c r="AX207" s="119"/>
      <c r="AY207" s="119"/>
      <c r="AZ207" s="119"/>
      <c r="BA207" s="119"/>
      <c r="BB207" s="119"/>
      <c r="BC207" s="119"/>
      <c r="BD207" s="119"/>
    </row>
    <row r="208" spans="4:56" s="118" customFormat="1" hidden="1" x14ac:dyDescent="0.25">
      <c r="D208" s="119" t="s">
        <v>234</v>
      </c>
      <c r="N208" s="119"/>
      <c r="O208" s="119"/>
      <c r="P208" s="119"/>
      <c r="Q208" s="119"/>
      <c r="R208" s="119"/>
      <c r="S208" s="119"/>
      <c r="T208" s="119"/>
      <c r="U208" s="119"/>
      <c r="V208" s="119"/>
      <c r="W208" s="119"/>
      <c r="X208" s="119"/>
      <c r="Y208" s="119"/>
      <c r="Z208" s="119"/>
      <c r="AA208" s="119"/>
      <c r="AB208" s="119"/>
      <c r="AC208" s="119"/>
      <c r="AD208" s="119"/>
      <c r="AE208" s="119"/>
      <c r="AF208" s="119"/>
      <c r="AG208" s="119"/>
      <c r="AH208" s="119"/>
      <c r="AI208" s="119"/>
      <c r="AJ208" s="119"/>
      <c r="AK208" s="119"/>
      <c r="AL208" s="119"/>
      <c r="AN208" s="119"/>
      <c r="AO208" s="119"/>
      <c r="AQ208" s="119"/>
      <c r="AR208" s="119"/>
      <c r="AS208" s="119"/>
      <c r="AT208" s="119"/>
      <c r="AU208" s="119"/>
      <c r="AV208" s="119"/>
      <c r="AW208" s="119"/>
      <c r="AX208" s="119"/>
      <c r="AY208" s="119"/>
      <c r="AZ208" s="119"/>
      <c r="BA208" s="119"/>
      <c r="BB208" s="119"/>
      <c r="BC208" s="119"/>
      <c r="BD208" s="119"/>
    </row>
    <row r="209" spans="4:56" s="118" customFormat="1" hidden="1" x14ac:dyDescent="0.25">
      <c r="D209" s="119" t="s">
        <v>330</v>
      </c>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19"/>
      <c r="AK209" s="119"/>
      <c r="AL209" s="119"/>
      <c r="AN209" s="119"/>
      <c r="AO209" s="119"/>
      <c r="AQ209" s="119"/>
      <c r="AR209" s="119"/>
      <c r="AS209" s="119"/>
      <c r="AT209" s="119"/>
      <c r="AU209" s="119"/>
      <c r="AV209" s="119"/>
      <c r="AW209" s="119"/>
      <c r="AX209" s="119"/>
      <c r="AY209" s="119"/>
      <c r="AZ209" s="119"/>
      <c r="BA209" s="119"/>
      <c r="BB209" s="119"/>
      <c r="BC209" s="119"/>
      <c r="BD209" s="119"/>
    </row>
    <row r="210" spans="4:56" s="118" customFormat="1" hidden="1" x14ac:dyDescent="0.25">
      <c r="D210" s="122" t="s">
        <v>182</v>
      </c>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c r="AI210" s="119"/>
      <c r="AJ210" s="119"/>
      <c r="AK210" s="119"/>
      <c r="AL210" s="119"/>
      <c r="AN210" s="119"/>
      <c r="AO210" s="119"/>
      <c r="AQ210" s="119"/>
      <c r="AR210" s="119"/>
      <c r="AS210" s="119"/>
      <c r="AT210" s="119"/>
      <c r="AU210" s="119"/>
      <c r="AV210" s="119"/>
      <c r="AW210" s="119"/>
      <c r="AX210" s="119"/>
      <c r="AY210" s="119"/>
      <c r="AZ210" s="119"/>
      <c r="BA210" s="119"/>
      <c r="BB210" s="119"/>
      <c r="BC210" s="119"/>
      <c r="BD210" s="119"/>
    </row>
    <row r="211" spans="4:56" s="118" customFormat="1" hidden="1" x14ac:dyDescent="0.25">
      <c r="D211" s="119" t="s">
        <v>278</v>
      </c>
      <c r="N211" s="119"/>
      <c r="O211" s="119"/>
      <c r="P211" s="119"/>
      <c r="Q211" s="119"/>
      <c r="R211" s="119"/>
      <c r="S211" s="119"/>
      <c r="T211" s="119"/>
      <c r="U211" s="119"/>
      <c r="V211" s="119"/>
      <c r="W211" s="119"/>
      <c r="X211" s="119"/>
      <c r="Y211" s="119"/>
      <c r="Z211" s="119"/>
      <c r="AA211" s="119"/>
      <c r="AB211" s="119"/>
      <c r="AC211" s="119"/>
      <c r="AD211" s="119"/>
      <c r="AE211" s="119"/>
      <c r="AF211" s="119"/>
      <c r="AG211" s="119"/>
      <c r="AH211" s="119"/>
      <c r="AI211" s="119"/>
      <c r="AJ211" s="119"/>
      <c r="AK211" s="119"/>
      <c r="AL211" s="119"/>
      <c r="AN211" s="119"/>
      <c r="AO211" s="119"/>
      <c r="AQ211" s="119"/>
      <c r="AR211" s="119"/>
      <c r="AS211" s="119"/>
      <c r="AT211" s="119"/>
      <c r="AU211" s="119"/>
      <c r="AV211" s="119"/>
      <c r="AW211" s="119"/>
      <c r="AX211" s="119"/>
      <c r="AY211" s="119"/>
      <c r="AZ211" s="119"/>
      <c r="BA211" s="119"/>
      <c r="BB211" s="119"/>
      <c r="BC211" s="119"/>
      <c r="BD211" s="119"/>
    </row>
    <row r="212" spans="4:56" s="118" customFormat="1" hidden="1" x14ac:dyDescent="0.25">
      <c r="D212" s="119" t="s">
        <v>234</v>
      </c>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c r="AI212" s="119"/>
      <c r="AJ212" s="119"/>
      <c r="AK212" s="119"/>
      <c r="AL212" s="119"/>
      <c r="AN212" s="119"/>
      <c r="AO212" s="119"/>
      <c r="AQ212" s="119"/>
      <c r="AR212" s="119"/>
      <c r="AS212" s="119"/>
      <c r="AT212" s="119"/>
      <c r="AU212" s="119"/>
      <c r="AV212" s="119"/>
      <c r="AW212" s="119"/>
      <c r="AX212" s="119"/>
      <c r="AY212" s="119"/>
      <c r="AZ212" s="119"/>
      <c r="BA212" s="119"/>
      <c r="BB212" s="119"/>
      <c r="BC212" s="119"/>
      <c r="BD212" s="119"/>
    </row>
    <row r="213" spans="4:56" s="118" customFormat="1" hidden="1" x14ac:dyDescent="0.25">
      <c r="D213" s="119"/>
      <c r="N213" s="119"/>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19"/>
      <c r="AN213" s="119"/>
      <c r="AO213" s="119"/>
      <c r="AQ213" s="119"/>
      <c r="AR213" s="119"/>
      <c r="AS213" s="119"/>
      <c r="AT213" s="119"/>
      <c r="AU213" s="119"/>
      <c r="AV213" s="119"/>
      <c r="AW213" s="119"/>
      <c r="AX213" s="119"/>
      <c r="AY213" s="119"/>
      <c r="AZ213" s="119"/>
      <c r="BA213" s="119"/>
      <c r="BB213" s="119"/>
      <c r="BC213" s="119"/>
      <c r="BD213" s="119"/>
    </row>
    <row r="214" spans="4:56" s="118" customFormat="1" hidden="1" x14ac:dyDescent="0.25">
      <c r="D214" s="120" t="s">
        <v>279</v>
      </c>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c r="AN214" s="119"/>
      <c r="AO214" s="119"/>
      <c r="AQ214" s="119"/>
      <c r="AR214" s="119"/>
      <c r="AS214" s="119"/>
      <c r="AT214" s="119"/>
      <c r="AU214" s="119"/>
      <c r="AV214" s="119"/>
      <c r="AW214" s="119"/>
      <c r="AX214" s="119"/>
      <c r="AY214" s="119"/>
      <c r="AZ214" s="119"/>
      <c r="BA214" s="119"/>
      <c r="BB214" s="119"/>
      <c r="BC214" s="119"/>
      <c r="BD214" s="119"/>
    </row>
    <row r="215" spans="4:56" s="118" customFormat="1" hidden="1" x14ac:dyDescent="0.25">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N215" s="119"/>
      <c r="AO215" s="119"/>
      <c r="AQ215" s="119"/>
      <c r="AR215" s="119"/>
      <c r="AS215" s="119"/>
      <c r="AT215" s="119"/>
      <c r="AU215" s="119"/>
      <c r="AV215" s="119"/>
      <c r="AW215" s="119"/>
      <c r="AX215" s="119"/>
      <c r="AY215" s="119"/>
      <c r="AZ215" s="119"/>
      <c r="BA215" s="119"/>
      <c r="BB215" s="119"/>
      <c r="BC215" s="119"/>
      <c r="BD215" s="119"/>
    </row>
    <row r="216" spans="4:56" s="118" customFormat="1" hidden="1" x14ac:dyDescent="0.25">
      <c r="D216" s="124" t="s">
        <v>150</v>
      </c>
      <c r="F216" s="119"/>
      <c r="G216" s="119"/>
      <c r="H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119"/>
      <c r="AL216" s="119"/>
      <c r="AN216" s="119"/>
      <c r="AO216" s="119"/>
      <c r="AQ216" s="119"/>
      <c r="AR216" s="119"/>
      <c r="AS216" s="119"/>
      <c r="AT216" s="119"/>
      <c r="AU216" s="119"/>
      <c r="AV216" s="119"/>
      <c r="AW216" s="119"/>
      <c r="AX216" s="119"/>
      <c r="AY216" s="119"/>
      <c r="AZ216" s="119"/>
      <c r="BA216" s="119"/>
      <c r="BB216" s="119"/>
      <c r="BC216" s="119"/>
      <c r="BD216" s="119"/>
    </row>
    <row r="217" spans="4:56" s="118" customFormat="1" hidden="1" x14ac:dyDescent="0.25">
      <c r="D217" s="119" t="s">
        <v>280</v>
      </c>
      <c r="F217" s="119"/>
      <c r="G217" s="119"/>
      <c r="H217" s="119"/>
      <c r="N217" s="119"/>
      <c r="O217" s="119"/>
      <c r="P217" s="119"/>
      <c r="Q217" s="119"/>
      <c r="R217" s="119"/>
      <c r="S217" s="119"/>
      <c r="T217" s="119"/>
      <c r="U217" s="119"/>
      <c r="V217" s="119"/>
      <c r="W217" s="119"/>
      <c r="X217" s="119"/>
      <c r="Y217" s="119"/>
      <c r="Z217" s="119"/>
      <c r="AA217" s="119"/>
      <c r="AB217" s="119"/>
      <c r="AC217" s="119"/>
      <c r="AD217" s="119"/>
      <c r="AE217" s="119"/>
      <c r="AF217" s="119"/>
      <c r="AG217" s="119"/>
      <c r="AH217" s="119"/>
      <c r="AI217" s="119"/>
      <c r="AJ217" s="119"/>
      <c r="AK217" s="119"/>
      <c r="AL217" s="119"/>
      <c r="AN217" s="119"/>
      <c r="AO217" s="119"/>
      <c r="AQ217" s="119"/>
      <c r="AR217" s="119"/>
      <c r="AS217" s="119"/>
      <c r="AT217" s="119"/>
      <c r="AU217" s="119"/>
      <c r="AV217" s="119"/>
      <c r="AW217" s="119"/>
      <c r="AX217" s="119"/>
      <c r="AY217" s="119"/>
      <c r="AZ217" s="119"/>
      <c r="BA217" s="119"/>
      <c r="BB217" s="119"/>
      <c r="BC217" s="119"/>
      <c r="BD217" s="119"/>
    </row>
    <row r="218" spans="4:56" s="118" customFormat="1" hidden="1" x14ac:dyDescent="0.25">
      <c r="D218" s="119" t="s">
        <v>281</v>
      </c>
      <c r="E218" s="125"/>
      <c r="F218" s="125"/>
      <c r="G218" s="125"/>
      <c r="H218" s="125"/>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N218" s="119"/>
      <c r="AO218" s="119"/>
      <c r="AQ218" s="119"/>
      <c r="AR218" s="119"/>
      <c r="AS218" s="119"/>
      <c r="AT218" s="119"/>
      <c r="AU218" s="119"/>
      <c r="AV218" s="119"/>
      <c r="AW218" s="119"/>
      <c r="AX218" s="119"/>
      <c r="AY218" s="119"/>
      <c r="AZ218" s="119"/>
      <c r="BA218" s="119"/>
      <c r="BB218" s="119"/>
      <c r="BC218" s="119"/>
      <c r="BD218" s="119"/>
    </row>
    <row r="219" spans="4:56" s="118" customFormat="1" hidden="1" x14ac:dyDescent="0.25">
      <c r="D219" s="126" t="s">
        <v>234</v>
      </c>
      <c r="E219" s="125"/>
      <c r="F219" s="125"/>
      <c r="G219" s="125"/>
      <c r="H219" s="125"/>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N219" s="119"/>
      <c r="AO219" s="119"/>
      <c r="AQ219" s="119"/>
      <c r="AR219" s="119"/>
      <c r="AS219" s="119"/>
      <c r="AT219" s="119"/>
      <c r="AU219" s="119"/>
      <c r="AV219" s="119"/>
      <c r="AW219" s="119"/>
      <c r="AX219" s="119"/>
      <c r="AY219" s="119"/>
      <c r="AZ219" s="119"/>
      <c r="BA219" s="119"/>
      <c r="BB219" s="119"/>
      <c r="BC219" s="119"/>
      <c r="BD219" s="119"/>
    </row>
    <row r="220" spans="4:56" s="118" customFormat="1" hidden="1" x14ac:dyDescent="0.25">
      <c r="E220" s="125"/>
      <c r="F220" s="125"/>
      <c r="G220" s="125"/>
      <c r="H220" s="125"/>
      <c r="N220" s="119"/>
      <c r="O220" s="119"/>
      <c r="P220" s="119"/>
      <c r="Q220" s="119"/>
      <c r="R220" s="119"/>
      <c r="S220" s="119"/>
      <c r="T220" s="119"/>
      <c r="U220" s="119"/>
      <c r="V220" s="119"/>
      <c r="W220" s="119"/>
      <c r="X220" s="119"/>
      <c r="Y220" s="119"/>
      <c r="Z220" s="119"/>
      <c r="AA220" s="119"/>
      <c r="AB220" s="119"/>
      <c r="AC220" s="119"/>
      <c r="AD220" s="119"/>
      <c r="AE220" s="119"/>
      <c r="AF220" s="119"/>
      <c r="AG220" s="119"/>
      <c r="AH220" s="119"/>
      <c r="AI220" s="119"/>
      <c r="AJ220" s="119"/>
      <c r="AK220" s="119"/>
      <c r="AL220" s="119"/>
      <c r="AN220" s="119"/>
      <c r="AO220" s="119"/>
      <c r="AQ220" s="119"/>
      <c r="AR220" s="119"/>
      <c r="AS220" s="119"/>
      <c r="AT220" s="119"/>
      <c r="AU220" s="119"/>
      <c r="AV220" s="119"/>
      <c r="AW220" s="119"/>
      <c r="AX220" s="119"/>
      <c r="AY220" s="119"/>
      <c r="AZ220" s="119"/>
      <c r="BA220" s="119"/>
      <c r="BB220" s="119"/>
      <c r="BC220" s="119"/>
      <c r="BD220" s="119"/>
    </row>
    <row r="221" spans="4:56" s="118" customFormat="1" hidden="1" x14ac:dyDescent="0.25">
      <c r="D221" s="127" t="s">
        <v>150</v>
      </c>
      <c r="N221" s="119"/>
      <c r="O221" s="119"/>
      <c r="P221" s="119"/>
      <c r="Q221" s="119"/>
      <c r="R221" s="119"/>
      <c r="S221" s="119"/>
      <c r="T221" s="119"/>
      <c r="U221" s="119"/>
      <c r="V221" s="119"/>
      <c r="W221" s="119"/>
      <c r="X221" s="119"/>
      <c r="Y221" s="119"/>
      <c r="Z221" s="119"/>
      <c r="AA221" s="119"/>
      <c r="AB221" s="119"/>
      <c r="AC221" s="119"/>
      <c r="AD221" s="119"/>
      <c r="AE221" s="119"/>
      <c r="AF221" s="119"/>
      <c r="AG221" s="119"/>
      <c r="AH221" s="119"/>
      <c r="AI221" s="119"/>
      <c r="AJ221" s="119"/>
      <c r="AK221" s="119"/>
      <c r="AL221" s="119"/>
      <c r="AN221" s="119"/>
      <c r="AO221" s="119"/>
      <c r="AQ221" s="119"/>
      <c r="AR221" s="119"/>
      <c r="AS221" s="119"/>
      <c r="AT221" s="119"/>
      <c r="AU221" s="119"/>
      <c r="AV221" s="119"/>
      <c r="AW221" s="119"/>
      <c r="AX221" s="119"/>
      <c r="AY221" s="119"/>
      <c r="AZ221" s="119"/>
      <c r="BA221" s="119"/>
      <c r="BB221" s="119"/>
      <c r="BC221" s="119"/>
      <c r="BD221" s="119"/>
    </row>
    <row r="222" spans="4:56" s="118" customFormat="1" hidden="1" x14ac:dyDescent="0.25">
      <c r="D222" s="119" t="s">
        <v>325</v>
      </c>
      <c r="J222" s="119" t="s">
        <v>373</v>
      </c>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19"/>
      <c r="AK222" s="119"/>
      <c r="AL222" s="119"/>
      <c r="AN222" s="119"/>
      <c r="AO222" s="119"/>
      <c r="AQ222" s="119"/>
      <c r="AR222" s="119"/>
      <c r="AS222" s="119"/>
      <c r="AT222" s="119"/>
      <c r="AU222" s="119"/>
      <c r="AV222" s="119"/>
      <c r="AW222" s="119"/>
      <c r="AX222" s="119"/>
      <c r="AY222" s="119"/>
      <c r="AZ222" s="119"/>
      <c r="BA222" s="119"/>
      <c r="BB222" s="119"/>
      <c r="BC222" s="119"/>
      <c r="BD222" s="119"/>
    </row>
    <row r="223" spans="4:56" s="118" customFormat="1" hidden="1" x14ac:dyDescent="0.25">
      <c r="D223" s="119" t="s">
        <v>323</v>
      </c>
      <c r="J223" s="119" t="s">
        <v>374</v>
      </c>
      <c r="N223" s="119"/>
      <c r="O223" s="119"/>
      <c r="P223" s="119"/>
      <c r="Q223" s="119"/>
      <c r="R223" s="119"/>
      <c r="S223" s="119"/>
      <c r="T223" s="119"/>
      <c r="U223" s="119"/>
      <c r="V223" s="119"/>
      <c r="W223" s="119"/>
      <c r="X223" s="119"/>
      <c r="Y223" s="119"/>
      <c r="Z223" s="119"/>
      <c r="AA223" s="119"/>
      <c r="AB223" s="119"/>
      <c r="AC223" s="119"/>
      <c r="AD223" s="119"/>
      <c r="AE223" s="119"/>
      <c r="AF223" s="119"/>
      <c r="AG223" s="119"/>
      <c r="AH223" s="119"/>
      <c r="AI223" s="119"/>
      <c r="AJ223" s="119"/>
      <c r="AK223" s="119"/>
      <c r="AL223" s="119"/>
      <c r="AN223" s="119"/>
      <c r="AO223" s="119"/>
      <c r="AQ223" s="119"/>
      <c r="AR223" s="119"/>
      <c r="AS223" s="119"/>
      <c r="AT223" s="119"/>
      <c r="AU223" s="119"/>
      <c r="AV223" s="119"/>
      <c r="AW223" s="119"/>
      <c r="AX223" s="119"/>
      <c r="AY223" s="119"/>
      <c r="AZ223" s="119"/>
      <c r="BA223" s="119"/>
      <c r="BB223" s="119"/>
      <c r="BC223" s="119"/>
      <c r="BD223" s="119"/>
    </row>
    <row r="224" spans="4:56" s="118" customFormat="1" hidden="1" x14ac:dyDescent="0.25">
      <c r="D224" s="119" t="s">
        <v>324</v>
      </c>
      <c r="J224" s="119" t="s">
        <v>375</v>
      </c>
      <c r="N224" s="119"/>
      <c r="O224" s="119"/>
      <c r="P224" s="119"/>
      <c r="Q224" s="119"/>
      <c r="R224" s="119"/>
      <c r="S224" s="119"/>
      <c r="T224" s="119"/>
      <c r="U224" s="119"/>
      <c r="V224" s="119"/>
      <c r="W224" s="119"/>
      <c r="X224" s="119"/>
      <c r="Y224" s="119"/>
      <c r="Z224" s="119"/>
      <c r="AA224" s="119"/>
      <c r="AB224" s="119"/>
      <c r="AC224" s="119"/>
      <c r="AD224" s="119"/>
      <c r="AE224" s="119"/>
      <c r="AF224" s="119"/>
      <c r="AG224" s="119"/>
      <c r="AH224" s="119"/>
      <c r="AI224" s="119"/>
      <c r="AJ224" s="119"/>
      <c r="AK224" s="119"/>
      <c r="AL224" s="119"/>
      <c r="AN224" s="119"/>
      <c r="AO224" s="119"/>
      <c r="AQ224" s="119"/>
      <c r="AR224" s="119"/>
      <c r="AS224" s="119"/>
      <c r="AT224" s="119"/>
      <c r="AU224" s="119"/>
      <c r="AV224" s="119"/>
      <c r="AW224" s="119"/>
      <c r="AX224" s="119"/>
      <c r="AY224" s="119"/>
      <c r="AZ224" s="119"/>
      <c r="BA224" s="119"/>
      <c r="BB224" s="119"/>
      <c r="BC224" s="119"/>
      <c r="BD224" s="119"/>
    </row>
    <row r="225" spans="6:56" s="118" customFormat="1" hidden="1" x14ac:dyDescent="0.25">
      <c r="N225" s="119"/>
      <c r="O225" s="119"/>
      <c r="P225" s="119"/>
      <c r="Q225" s="119"/>
      <c r="R225" s="119"/>
      <c r="S225" s="119"/>
      <c r="T225" s="119"/>
      <c r="U225" s="119"/>
      <c r="V225" s="119"/>
      <c r="W225" s="119"/>
      <c r="X225" s="119"/>
      <c r="Y225" s="119"/>
      <c r="Z225" s="119"/>
      <c r="AA225" s="119"/>
      <c r="AB225" s="119"/>
      <c r="AC225" s="119"/>
      <c r="AD225" s="119"/>
      <c r="AE225" s="119"/>
      <c r="AF225" s="119"/>
      <c r="AG225" s="119"/>
      <c r="AH225" s="119"/>
      <c r="AI225" s="119"/>
      <c r="AJ225" s="119"/>
      <c r="AK225" s="119"/>
      <c r="AL225" s="119"/>
      <c r="AN225" s="119"/>
      <c r="AO225" s="119"/>
      <c r="AQ225" s="119"/>
      <c r="AR225" s="119"/>
      <c r="AS225" s="119"/>
      <c r="AT225" s="119"/>
      <c r="AU225" s="119"/>
      <c r="AV225" s="119"/>
      <c r="AW225" s="119"/>
      <c r="AX225" s="119"/>
      <c r="AY225" s="119"/>
      <c r="AZ225" s="119"/>
      <c r="BA225" s="119"/>
      <c r="BB225" s="119"/>
      <c r="BC225" s="119"/>
      <c r="BD225" s="119"/>
    </row>
    <row r="226" spans="6:56" s="118" customFormat="1" hidden="1" x14ac:dyDescent="0.25">
      <c r="G226" s="119"/>
      <c r="H226" s="119"/>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c r="AG226" s="119"/>
      <c r="AH226" s="119"/>
      <c r="AI226" s="119"/>
      <c r="AJ226" s="119"/>
      <c r="AK226" s="119"/>
      <c r="AL226" s="119"/>
      <c r="AN226" s="119"/>
      <c r="AO226" s="119"/>
      <c r="AQ226" s="119"/>
      <c r="AR226" s="119"/>
      <c r="AS226" s="119"/>
      <c r="AT226" s="119"/>
      <c r="AU226" s="119"/>
      <c r="AV226" s="119"/>
      <c r="AW226" s="119"/>
      <c r="AX226" s="119"/>
      <c r="AY226" s="119"/>
      <c r="AZ226" s="119"/>
      <c r="BA226" s="119"/>
      <c r="BB226" s="119"/>
      <c r="BC226" s="119"/>
      <c r="BD226" s="119"/>
    </row>
    <row r="227" spans="6:56" s="118" customFormat="1" hidden="1" x14ac:dyDescent="0.25">
      <c r="G227" s="119"/>
      <c r="H227" s="119" t="s">
        <v>150</v>
      </c>
      <c r="I227" s="119"/>
      <c r="J227" s="119"/>
      <c r="K227" s="119"/>
      <c r="L227" s="119"/>
      <c r="M227" s="119"/>
      <c r="N227" s="119"/>
      <c r="O227" s="119"/>
      <c r="P227" s="119"/>
      <c r="Q227" s="119"/>
      <c r="R227" s="120"/>
      <c r="S227" s="119"/>
      <c r="T227" s="119"/>
      <c r="U227" s="119"/>
      <c r="V227" s="119"/>
      <c r="W227" s="119"/>
      <c r="X227" s="119"/>
      <c r="Y227" s="119"/>
      <c r="Z227" s="119"/>
      <c r="AA227" s="119"/>
      <c r="AB227" s="119"/>
      <c r="AC227" s="119"/>
      <c r="AD227" s="119"/>
      <c r="AE227" s="120" t="s">
        <v>283</v>
      </c>
      <c r="AF227" s="119"/>
      <c r="AG227" s="119"/>
      <c r="AH227" s="119"/>
      <c r="AI227" s="119"/>
      <c r="AJ227" s="119"/>
      <c r="AK227" s="119"/>
      <c r="AL227" s="119"/>
      <c r="AN227" s="119"/>
      <c r="AO227" s="119"/>
      <c r="AQ227" s="119"/>
      <c r="AR227" s="119"/>
      <c r="AS227" s="119"/>
      <c r="AT227" s="119"/>
      <c r="AU227" s="119"/>
      <c r="AV227" s="119"/>
      <c r="AW227" s="119"/>
      <c r="AX227" s="119"/>
      <c r="AY227" s="119"/>
      <c r="AZ227" s="119"/>
      <c r="BA227" s="119"/>
      <c r="BB227" s="119"/>
      <c r="BC227" s="119"/>
      <c r="BD227" s="119"/>
    </row>
    <row r="228" spans="6:56" s="118" customFormat="1" ht="14.4" hidden="1" x14ac:dyDescent="0.25">
      <c r="H228" s="119"/>
      <c r="I228" s="119" t="s">
        <v>150</v>
      </c>
      <c r="J228" s="121" t="s">
        <v>150</v>
      </c>
      <c r="K228" s="119"/>
      <c r="L228" s="119"/>
      <c r="M228" s="119"/>
      <c r="N228" s="119"/>
      <c r="O228" s="119"/>
      <c r="P228" s="119"/>
      <c r="Q228" s="119"/>
      <c r="R228" s="119" t="s">
        <v>181</v>
      </c>
      <c r="S228" s="119"/>
      <c r="T228" s="119"/>
      <c r="U228" s="119"/>
      <c r="V228" s="119"/>
      <c r="X228" s="119"/>
      <c r="Y228" s="119"/>
      <c r="Z228" s="119"/>
      <c r="AA228" s="119"/>
      <c r="AB228" s="119"/>
      <c r="AC228" s="119"/>
      <c r="AD228" s="119"/>
      <c r="AE228" s="128" t="s">
        <v>284</v>
      </c>
      <c r="AF228" s="119"/>
      <c r="AG228" s="119"/>
      <c r="AH228" s="119"/>
      <c r="AI228" s="119"/>
      <c r="AJ228" s="119"/>
      <c r="AK228" s="119"/>
      <c r="AL228" s="119"/>
      <c r="AN228" s="119"/>
      <c r="AO228" s="119"/>
      <c r="AQ228" s="119"/>
      <c r="AR228" s="119"/>
      <c r="AS228" s="119"/>
      <c r="AT228" s="119"/>
      <c r="AU228" s="119"/>
      <c r="AV228" s="119"/>
      <c r="AW228" s="119"/>
      <c r="AX228" s="119"/>
      <c r="AY228" s="119"/>
      <c r="AZ228" s="119"/>
      <c r="BA228" s="119"/>
      <c r="BB228" s="119"/>
      <c r="BC228" s="119"/>
      <c r="BD228" s="119"/>
    </row>
    <row r="229" spans="6:56" s="118" customFormat="1" ht="14.4" hidden="1" x14ac:dyDescent="0.25">
      <c r="F229" s="119" t="s">
        <v>150</v>
      </c>
      <c r="H229" s="119"/>
      <c r="I229" s="119">
        <v>0</v>
      </c>
      <c r="J229" s="119">
        <v>6</v>
      </c>
      <c r="K229" s="119"/>
      <c r="L229" s="119"/>
      <c r="M229" s="119"/>
      <c r="N229" s="119"/>
      <c r="O229" s="119"/>
      <c r="P229" s="119"/>
      <c r="Q229" s="119"/>
      <c r="R229" s="119" t="s">
        <v>285</v>
      </c>
      <c r="S229" s="119"/>
      <c r="T229" s="119"/>
      <c r="U229" s="119"/>
      <c r="V229" s="119"/>
      <c r="X229" s="119"/>
      <c r="Y229" s="119"/>
      <c r="Z229" s="119"/>
      <c r="AA229" s="119"/>
      <c r="AB229" s="119"/>
      <c r="AC229" s="119"/>
      <c r="AD229" s="119"/>
      <c r="AE229" s="128" t="s">
        <v>286</v>
      </c>
      <c r="AF229" s="119"/>
      <c r="AG229" s="119"/>
      <c r="AH229" s="119"/>
      <c r="AI229" s="119"/>
      <c r="AJ229" s="119"/>
      <c r="AK229" s="119"/>
      <c r="AL229" s="119"/>
      <c r="AN229" s="119"/>
      <c r="AO229" s="119"/>
      <c r="AQ229" s="119"/>
      <c r="AR229" s="119"/>
      <c r="AS229" s="119"/>
      <c r="AT229" s="119"/>
      <c r="AU229" s="119"/>
      <c r="AV229" s="119"/>
      <c r="AW229" s="119"/>
      <c r="AX229" s="119"/>
      <c r="AY229" s="119"/>
      <c r="AZ229" s="119"/>
      <c r="BA229" s="119"/>
      <c r="BB229" s="119"/>
      <c r="BC229" s="119"/>
      <c r="BD229" s="119"/>
    </row>
    <row r="230" spans="6:56" s="118" customFormat="1" ht="14.4" hidden="1" x14ac:dyDescent="0.25">
      <c r="H230" s="119"/>
      <c r="I230" s="119" t="s">
        <v>150</v>
      </c>
      <c r="J230" s="121" t="s">
        <v>150</v>
      </c>
      <c r="K230" s="119"/>
      <c r="L230" s="119"/>
      <c r="M230" s="119"/>
      <c r="N230" s="119"/>
      <c r="O230" s="119"/>
      <c r="P230" s="119"/>
      <c r="Q230" s="119"/>
      <c r="R230" s="119" t="s">
        <v>287</v>
      </c>
      <c r="S230" s="119"/>
      <c r="T230" s="119"/>
      <c r="U230" s="119"/>
      <c r="V230" s="119"/>
      <c r="X230" s="119"/>
      <c r="Y230" s="119"/>
      <c r="Z230" s="119"/>
      <c r="AA230" s="119"/>
      <c r="AB230" s="119"/>
      <c r="AC230" s="119"/>
      <c r="AD230" s="119"/>
      <c r="AE230" s="129" t="s">
        <v>288</v>
      </c>
      <c r="AF230" s="119"/>
      <c r="AG230" s="119"/>
      <c r="AH230" s="119"/>
      <c r="AI230" s="119"/>
      <c r="AJ230" s="119"/>
      <c r="AK230" s="119"/>
      <c r="AL230" s="119"/>
      <c r="AN230" s="119"/>
      <c r="AO230" s="119"/>
      <c r="AQ230" s="119"/>
      <c r="AR230" s="119"/>
      <c r="AS230" s="119"/>
      <c r="AT230" s="119"/>
      <c r="AU230" s="119"/>
      <c r="AV230" s="119"/>
      <c r="AW230" s="119"/>
      <c r="AX230" s="119"/>
      <c r="AY230" s="119"/>
      <c r="AZ230" s="119"/>
      <c r="BA230" s="119"/>
      <c r="BB230" s="119"/>
      <c r="BC230" s="119"/>
      <c r="BD230" s="119"/>
    </row>
    <row r="231" spans="6:56" s="118" customFormat="1" ht="14.4" hidden="1" x14ac:dyDescent="0.25">
      <c r="F231" s="119" t="s">
        <v>150</v>
      </c>
      <c r="H231" s="119"/>
      <c r="I231" s="119">
        <v>0</v>
      </c>
      <c r="J231" s="119">
        <v>5</v>
      </c>
      <c r="K231" s="119"/>
      <c r="L231" s="119"/>
      <c r="M231" s="119"/>
      <c r="N231" s="119"/>
      <c r="O231" s="119"/>
      <c r="P231" s="119"/>
      <c r="Q231" s="119"/>
      <c r="R231" s="119" t="s">
        <v>289</v>
      </c>
      <c r="S231" s="119"/>
      <c r="T231" s="119"/>
      <c r="U231" s="119"/>
      <c r="V231" s="119"/>
      <c r="X231" s="119"/>
      <c r="Y231" s="119"/>
      <c r="Z231" s="119"/>
      <c r="AA231" s="119"/>
      <c r="AB231" s="119"/>
      <c r="AC231" s="119"/>
      <c r="AD231" s="119"/>
      <c r="AE231" s="129" t="s">
        <v>290</v>
      </c>
      <c r="AF231" s="119"/>
      <c r="AG231" s="119"/>
      <c r="AH231" s="119"/>
      <c r="AI231" s="119"/>
      <c r="AJ231" s="119"/>
      <c r="AK231" s="119"/>
      <c r="AL231" s="119"/>
      <c r="AN231" s="119"/>
      <c r="AO231" s="119"/>
      <c r="AQ231" s="119"/>
      <c r="AR231" s="119"/>
      <c r="AS231" s="119"/>
      <c r="AT231" s="119"/>
      <c r="AU231" s="119"/>
      <c r="AV231" s="119"/>
      <c r="AW231" s="119"/>
      <c r="AX231" s="119"/>
      <c r="AY231" s="119"/>
      <c r="AZ231" s="119"/>
      <c r="BA231" s="119"/>
      <c r="BB231" s="119"/>
      <c r="BC231" s="119"/>
      <c r="BD231" s="119"/>
    </row>
    <row r="232" spans="6:56" s="118" customFormat="1" ht="14.4" hidden="1" x14ac:dyDescent="0.25">
      <c r="F232" s="118">
        <v>1</v>
      </c>
      <c r="H232" s="119"/>
      <c r="I232" s="119" t="s">
        <v>150</v>
      </c>
      <c r="J232" s="121" t="s">
        <v>150</v>
      </c>
      <c r="K232" s="119"/>
      <c r="L232" s="119"/>
      <c r="M232" s="119"/>
      <c r="N232" s="119"/>
      <c r="O232" s="119"/>
      <c r="P232" s="119"/>
      <c r="Q232" s="119"/>
      <c r="R232" s="119" t="s">
        <v>291</v>
      </c>
      <c r="S232" s="119"/>
      <c r="T232" s="119"/>
      <c r="U232" s="119"/>
      <c r="V232" s="119"/>
      <c r="X232" s="119"/>
      <c r="Y232" s="119"/>
      <c r="Z232" s="119"/>
      <c r="AA232" s="119"/>
      <c r="AB232" s="119"/>
      <c r="AC232" s="119"/>
      <c r="AD232" s="119"/>
      <c r="AE232" s="129" t="s">
        <v>292</v>
      </c>
      <c r="AF232" s="119"/>
      <c r="AG232" s="119"/>
      <c r="AH232" s="119"/>
      <c r="AI232" s="119"/>
      <c r="AJ232" s="119"/>
      <c r="AK232" s="119"/>
      <c r="AL232" s="119"/>
      <c r="AN232" s="119"/>
      <c r="AO232" s="119"/>
      <c r="AQ232" s="119"/>
      <c r="AR232" s="119"/>
      <c r="AS232" s="119"/>
      <c r="AT232" s="119"/>
      <c r="AU232" s="119"/>
      <c r="AV232" s="119"/>
      <c r="AW232" s="119"/>
      <c r="AX232" s="119"/>
      <c r="AY232" s="119"/>
      <c r="AZ232" s="119"/>
      <c r="BA232" s="119"/>
      <c r="BB232" s="119"/>
      <c r="BC232" s="119"/>
      <c r="BD232" s="119"/>
    </row>
    <row r="233" spans="6:56" s="118" customFormat="1" hidden="1" x14ac:dyDescent="0.25">
      <c r="F233" s="118">
        <v>2</v>
      </c>
      <c r="H233" s="119"/>
      <c r="I233" s="119">
        <v>1</v>
      </c>
      <c r="J233" s="119">
        <v>10</v>
      </c>
      <c r="K233" s="119"/>
      <c r="L233" s="119"/>
      <c r="M233" s="119"/>
      <c r="N233" s="119"/>
      <c r="O233" s="119"/>
      <c r="P233" s="119"/>
      <c r="Q233" s="119"/>
      <c r="R233" s="119" t="s">
        <v>293</v>
      </c>
      <c r="S233" s="119"/>
      <c r="T233" s="119"/>
      <c r="U233" s="119"/>
      <c r="V233" s="119"/>
      <c r="W233" s="119"/>
      <c r="X233" s="119"/>
      <c r="Y233" s="119"/>
      <c r="Z233" s="119"/>
      <c r="AA233" s="119"/>
      <c r="AB233" s="119"/>
      <c r="AC233" s="119"/>
      <c r="AD233" s="119"/>
      <c r="AE233" s="119"/>
      <c r="AF233" s="119"/>
      <c r="AG233" s="119"/>
      <c r="AH233" s="119"/>
      <c r="AI233" s="119"/>
      <c r="AJ233" s="119"/>
      <c r="AK233" s="119"/>
      <c r="AL233" s="119"/>
      <c r="AN233" s="119"/>
      <c r="AO233" s="119"/>
      <c r="AQ233" s="119"/>
      <c r="AR233" s="119"/>
      <c r="AS233" s="119"/>
      <c r="AT233" s="119"/>
      <c r="AU233" s="119"/>
      <c r="AV233" s="119"/>
      <c r="AW233" s="119"/>
      <c r="AX233" s="119"/>
      <c r="AY233" s="119"/>
      <c r="AZ233" s="119"/>
      <c r="BA233" s="119"/>
      <c r="BB233" s="119"/>
      <c r="BC233" s="119"/>
      <c r="BD233" s="119"/>
    </row>
    <row r="234" spans="6:56" s="118" customFormat="1" hidden="1" x14ac:dyDescent="0.25">
      <c r="F234" s="118">
        <v>3</v>
      </c>
      <c r="H234" s="119"/>
      <c r="I234" s="119" t="s">
        <v>150</v>
      </c>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N234" s="119"/>
      <c r="AO234" s="119"/>
      <c r="AQ234" s="119"/>
      <c r="AR234" s="119"/>
      <c r="AS234" s="119"/>
      <c r="AT234" s="119"/>
      <c r="AU234" s="119"/>
      <c r="AV234" s="119"/>
      <c r="AW234" s="119"/>
      <c r="AX234" s="119"/>
      <c r="AY234" s="119"/>
      <c r="AZ234" s="119"/>
      <c r="BA234" s="119"/>
      <c r="BB234" s="119"/>
      <c r="BC234" s="119"/>
      <c r="BD234" s="119"/>
    </row>
    <row r="235" spans="6:56" s="118" customFormat="1" hidden="1" x14ac:dyDescent="0.25">
      <c r="F235" s="118">
        <v>4</v>
      </c>
      <c r="H235" s="119"/>
      <c r="I235" s="119">
        <v>2</v>
      </c>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N235" s="119"/>
      <c r="AO235" s="119"/>
      <c r="AQ235" s="119"/>
      <c r="AR235" s="119"/>
      <c r="AS235" s="119"/>
      <c r="AT235" s="119"/>
      <c r="AU235" s="119"/>
      <c r="AV235" s="119"/>
      <c r="AW235" s="119"/>
      <c r="AX235" s="119"/>
      <c r="AY235" s="119"/>
      <c r="AZ235" s="119"/>
      <c r="BA235" s="119"/>
      <c r="BB235" s="119"/>
      <c r="BC235" s="119"/>
      <c r="BD235" s="119"/>
    </row>
    <row r="236" spans="6:56" s="118" customFormat="1" hidden="1" x14ac:dyDescent="0.25">
      <c r="F236" s="118">
        <v>5</v>
      </c>
      <c r="H236" s="119"/>
      <c r="I236" s="119" t="s">
        <v>150</v>
      </c>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19"/>
      <c r="AL236" s="119"/>
      <c r="AN236" s="119"/>
      <c r="AO236" s="119"/>
      <c r="AQ236" s="119"/>
      <c r="AR236" s="119"/>
      <c r="AS236" s="119"/>
      <c r="AT236" s="119"/>
      <c r="AU236" s="119"/>
      <c r="AV236" s="119"/>
      <c r="AW236" s="119"/>
      <c r="AX236" s="119"/>
      <c r="AY236" s="119"/>
      <c r="AZ236" s="119"/>
      <c r="BA236" s="119"/>
      <c r="BB236" s="119"/>
      <c r="BC236" s="119"/>
      <c r="BD236" s="119"/>
    </row>
    <row r="237" spans="6:56" s="118" customFormat="1" hidden="1" x14ac:dyDescent="0.25">
      <c r="F237" s="130" t="s">
        <v>150</v>
      </c>
      <c r="H237" s="119"/>
      <c r="I237" s="119">
        <v>3</v>
      </c>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N237" s="119"/>
      <c r="AO237" s="119"/>
      <c r="AQ237" s="119"/>
      <c r="AR237" s="119"/>
      <c r="AS237" s="119"/>
      <c r="AT237" s="119"/>
      <c r="AU237" s="119"/>
      <c r="AV237" s="119"/>
      <c r="AW237" s="119"/>
      <c r="AX237" s="119"/>
      <c r="AY237" s="119"/>
      <c r="AZ237" s="119"/>
      <c r="BA237" s="119"/>
      <c r="BB237" s="119"/>
      <c r="BC237" s="119"/>
      <c r="BD237" s="119"/>
    </row>
    <row r="238" spans="6:56" s="118" customFormat="1" hidden="1" x14ac:dyDescent="0.25">
      <c r="F238" s="118">
        <v>1</v>
      </c>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N238" s="119"/>
      <c r="AO238" s="119"/>
      <c r="AQ238" s="119"/>
      <c r="AR238" s="119"/>
      <c r="AS238" s="119"/>
      <c r="AT238" s="119"/>
      <c r="AU238" s="119"/>
      <c r="AV238" s="119"/>
      <c r="AW238" s="119"/>
      <c r="AX238" s="119"/>
      <c r="AY238" s="119"/>
      <c r="AZ238" s="119"/>
      <c r="BA238" s="119"/>
      <c r="BB238" s="119"/>
      <c r="BC238" s="119"/>
      <c r="BD238" s="119"/>
    </row>
    <row r="239" spans="6:56" s="118" customFormat="1" hidden="1" x14ac:dyDescent="0.25">
      <c r="H239" s="119"/>
      <c r="I239" s="119" t="s">
        <v>150</v>
      </c>
      <c r="J239" s="119"/>
      <c r="K239" s="119"/>
      <c r="L239" s="119"/>
      <c r="M239" s="119"/>
      <c r="N239" s="119"/>
      <c r="O239" s="119"/>
      <c r="P239" s="119"/>
      <c r="Q239" s="119" t="s">
        <v>150</v>
      </c>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N239" s="119"/>
      <c r="AO239" s="119"/>
      <c r="AQ239" s="119"/>
      <c r="AR239" s="119"/>
      <c r="AS239" s="119"/>
      <c r="AT239" s="119"/>
      <c r="AU239" s="119"/>
      <c r="AV239" s="119"/>
      <c r="AW239" s="119"/>
      <c r="AX239" s="119"/>
      <c r="AY239" s="119"/>
      <c r="AZ239" s="119"/>
      <c r="BA239" s="119"/>
      <c r="BB239" s="119"/>
      <c r="BC239" s="119"/>
      <c r="BD239" s="119"/>
    </row>
    <row r="240" spans="6:56" s="118" customFormat="1" hidden="1" x14ac:dyDescent="0.25">
      <c r="F240" s="118" t="s">
        <v>150</v>
      </c>
      <c r="I240" s="118">
        <v>-1</v>
      </c>
      <c r="J240" s="119"/>
      <c r="K240" s="119"/>
      <c r="L240" s="119"/>
      <c r="M240" s="119"/>
      <c r="N240" s="119"/>
      <c r="O240" s="119"/>
      <c r="P240" s="119"/>
      <c r="Q240" s="118">
        <v>1</v>
      </c>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N240" s="119"/>
      <c r="AO240" s="119"/>
      <c r="AQ240" s="119"/>
      <c r="AR240" s="119"/>
      <c r="AS240" s="119"/>
      <c r="AT240" s="119"/>
      <c r="AU240" s="119"/>
      <c r="AV240" s="119"/>
      <c r="AW240" s="119"/>
      <c r="AX240" s="119"/>
      <c r="AY240" s="119"/>
      <c r="AZ240" s="119"/>
      <c r="BA240" s="119"/>
      <c r="BB240" s="119"/>
      <c r="BC240" s="119"/>
      <c r="BD240" s="119"/>
    </row>
    <row r="241" spans="5:56" s="118" customFormat="1" hidden="1" x14ac:dyDescent="0.25">
      <c r="F241" s="118">
        <v>1</v>
      </c>
      <c r="I241" s="119" t="s">
        <v>150</v>
      </c>
      <c r="J241" s="119"/>
      <c r="K241" s="119"/>
      <c r="L241" s="119"/>
      <c r="M241" s="119"/>
      <c r="N241" s="119"/>
      <c r="O241" s="119"/>
      <c r="P241" s="119"/>
      <c r="Q241" s="118">
        <v>2</v>
      </c>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N241" s="119"/>
      <c r="AO241" s="119"/>
      <c r="AQ241" s="119"/>
      <c r="AR241" s="119"/>
      <c r="AS241" s="119"/>
      <c r="AT241" s="119"/>
      <c r="AU241" s="119"/>
      <c r="AV241" s="119"/>
      <c r="AW241" s="119"/>
      <c r="AX241" s="119"/>
      <c r="AY241" s="119"/>
      <c r="AZ241" s="119"/>
      <c r="BA241" s="119"/>
      <c r="BB241" s="119"/>
      <c r="BC241" s="119"/>
      <c r="BD241" s="119"/>
    </row>
    <row r="242" spans="5:56" s="118" customFormat="1" hidden="1" x14ac:dyDescent="0.25">
      <c r="F242" s="118">
        <v>2</v>
      </c>
      <c r="H242" s="119"/>
      <c r="I242" s="119">
        <v>2</v>
      </c>
      <c r="K242" s="119"/>
      <c r="L242" s="119"/>
      <c r="M242" s="119"/>
      <c r="N242" s="119"/>
      <c r="O242" s="119"/>
      <c r="P242" s="119"/>
      <c r="Q242" s="118">
        <v>3</v>
      </c>
      <c r="R242" s="119"/>
      <c r="S242" s="119"/>
      <c r="T242" s="119"/>
      <c r="U242" s="119"/>
      <c r="V242" s="119"/>
      <c r="W242" s="119"/>
      <c r="X242" s="119"/>
      <c r="Y242" s="119"/>
      <c r="Z242" s="119"/>
      <c r="AA242" s="119"/>
      <c r="AB242" s="119"/>
      <c r="AC242" s="119"/>
      <c r="AD242" s="119"/>
      <c r="AE242" s="119"/>
      <c r="AF242" s="119"/>
      <c r="AG242" s="119"/>
      <c r="AH242" s="119"/>
      <c r="AI242" s="119"/>
      <c r="AJ242" s="119"/>
      <c r="AK242" s="119"/>
      <c r="AL242" s="119"/>
      <c r="AN242" s="119"/>
      <c r="AO242" s="119"/>
      <c r="AQ242" s="119"/>
      <c r="AR242" s="119"/>
      <c r="AS242" s="119"/>
      <c r="AT242" s="119"/>
      <c r="AU242" s="119"/>
      <c r="AV242" s="119"/>
      <c r="AW242" s="119"/>
      <c r="AX242" s="119"/>
      <c r="AY242" s="119"/>
      <c r="AZ242" s="119"/>
      <c r="BA242" s="119"/>
      <c r="BB242" s="119"/>
      <c r="BC242" s="119"/>
      <c r="BD242" s="119"/>
    </row>
    <row r="243" spans="5:56" s="118" customFormat="1" hidden="1" x14ac:dyDescent="0.25">
      <c r="F243" s="118">
        <v>3</v>
      </c>
      <c r="H243" s="119"/>
      <c r="I243" s="119">
        <v>3</v>
      </c>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N243" s="119"/>
      <c r="AO243" s="119"/>
      <c r="AQ243" s="119"/>
      <c r="AR243" s="119"/>
      <c r="AS243" s="119"/>
      <c r="AT243" s="119"/>
      <c r="AU243" s="119"/>
      <c r="AV243" s="119"/>
      <c r="AW243" s="119"/>
      <c r="AX243" s="119"/>
      <c r="AY243" s="119"/>
      <c r="AZ243" s="119"/>
      <c r="BA243" s="119"/>
      <c r="BB243" s="119"/>
      <c r="BC243" s="119"/>
      <c r="BD243" s="119"/>
    </row>
    <row r="244" spans="5:56" s="118" customFormat="1" hidden="1" x14ac:dyDescent="0.25">
      <c r="F244" s="118">
        <v>4</v>
      </c>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N244" s="119"/>
      <c r="AO244" s="119"/>
      <c r="AQ244" s="119"/>
      <c r="AR244" s="119"/>
      <c r="AS244" s="119"/>
      <c r="AT244" s="119"/>
      <c r="AU244" s="119"/>
      <c r="AV244" s="119"/>
      <c r="AW244" s="119"/>
      <c r="AX244" s="119"/>
      <c r="AY244" s="119"/>
      <c r="AZ244" s="119"/>
      <c r="BA244" s="119"/>
      <c r="BB244" s="119"/>
      <c r="BC244" s="119"/>
      <c r="BD244" s="119"/>
    </row>
    <row r="245" spans="5:56" s="118" customFormat="1" hidden="1" x14ac:dyDescent="0.25">
      <c r="E245" s="119" t="s">
        <v>150</v>
      </c>
      <c r="F245" s="118" t="s">
        <v>150</v>
      </c>
      <c r="G245" s="119"/>
      <c r="H245" s="119"/>
      <c r="I245" s="119"/>
      <c r="J245" s="119"/>
      <c r="K245" s="119"/>
      <c r="L245" s="119"/>
      <c r="M245" s="119"/>
      <c r="N245" s="119"/>
      <c r="O245" s="119"/>
      <c r="P245" s="119"/>
      <c r="Q245" s="121" t="s">
        <v>150</v>
      </c>
      <c r="R245" s="119"/>
      <c r="S245" s="119"/>
      <c r="T245" s="119"/>
      <c r="U245" s="121" t="s">
        <v>150</v>
      </c>
      <c r="V245" s="119"/>
      <c r="W245" s="119"/>
      <c r="X245" s="119"/>
      <c r="Y245" s="119"/>
      <c r="Z245" s="119"/>
      <c r="AA245" s="119"/>
      <c r="AB245" s="119"/>
      <c r="AC245" s="119"/>
      <c r="AD245" s="119"/>
      <c r="AE245" s="119"/>
      <c r="AF245" s="119"/>
      <c r="AG245" s="119"/>
      <c r="AH245" s="119"/>
      <c r="AI245" s="119"/>
      <c r="AJ245" s="119"/>
      <c r="AK245" s="119"/>
      <c r="AL245" s="119"/>
      <c r="AN245" s="119"/>
      <c r="AO245" s="119"/>
      <c r="AQ245" s="119"/>
      <c r="AR245" s="119"/>
      <c r="AS245" s="119"/>
      <c r="AT245" s="119"/>
      <c r="AU245" s="119"/>
      <c r="AV245" s="119"/>
      <c r="AW245" s="119"/>
      <c r="AX245" s="119"/>
      <c r="AY245" s="119"/>
      <c r="AZ245" s="119"/>
      <c r="BA245" s="119"/>
      <c r="BB245" s="119"/>
      <c r="BC245" s="119"/>
      <c r="BD245" s="119"/>
    </row>
    <row r="246" spans="5:56" s="118" customFormat="1" hidden="1" x14ac:dyDescent="0.25">
      <c r="E246" s="119" t="s">
        <v>294</v>
      </c>
      <c r="F246" s="119" t="s">
        <v>294</v>
      </c>
      <c r="G246" s="119"/>
      <c r="H246" s="119"/>
      <c r="I246" s="119"/>
      <c r="J246" s="119"/>
      <c r="K246" s="119"/>
      <c r="L246" s="119"/>
      <c r="M246" s="119"/>
      <c r="N246" s="119"/>
      <c r="O246" s="119"/>
      <c r="P246" s="119"/>
      <c r="Q246" s="131" t="s">
        <v>295</v>
      </c>
      <c r="R246" s="119"/>
      <c r="S246" s="119"/>
      <c r="T246" s="119"/>
      <c r="U246" s="119" t="s">
        <v>296</v>
      </c>
      <c r="V246" s="119"/>
      <c r="W246" s="119"/>
      <c r="X246" s="119"/>
      <c r="Y246" s="119"/>
      <c r="Z246" s="119"/>
      <c r="AA246" s="119"/>
      <c r="AB246" s="119"/>
      <c r="AC246" s="119"/>
      <c r="AD246" s="119"/>
      <c r="AE246" s="119"/>
      <c r="AF246" s="119"/>
      <c r="AG246" s="119"/>
      <c r="AH246" s="119"/>
      <c r="AI246" s="119"/>
      <c r="AJ246" s="119"/>
      <c r="AK246" s="119"/>
      <c r="AL246" s="119"/>
      <c r="AN246" s="119"/>
      <c r="AO246" s="119"/>
      <c r="AQ246" s="119"/>
      <c r="AR246" s="119"/>
      <c r="AS246" s="119"/>
      <c r="AT246" s="119"/>
      <c r="AU246" s="119"/>
      <c r="AV246" s="119"/>
      <c r="AW246" s="119"/>
      <c r="AX246" s="119"/>
      <c r="AY246" s="119"/>
      <c r="AZ246" s="119"/>
      <c r="BA246" s="119"/>
      <c r="BB246" s="119"/>
      <c r="BC246" s="119"/>
      <c r="BD246" s="119"/>
    </row>
    <row r="247" spans="5:56" s="118" customFormat="1" hidden="1" x14ac:dyDescent="0.25">
      <c r="E247" s="121" t="s">
        <v>150</v>
      </c>
      <c r="F247" s="119" t="s">
        <v>297</v>
      </c>
      <c r="G247" s="119"/>
      <c r="H247" s="119"/>
      <c r="I247" s="119"/>
      <c r="J247" s="119"/>
      <c r="K247" s="119"/>
      <c r="L247" s="119"/>
      <c r="M247" s="119"/>
      <c r="N247" s="119"/>
      <c r="O247" s="119"/>
      <c r="P247" s="119"/>
      <c r="Q247" s="119" t="s">
        <v>298</v>
      </c>
      <c r="R247" s="119"/>
      <c r="S247" s="119"/>
      <c r="T247" s="119"/>
      <c r="U247" s="119" t="s">
        <v>299</v>
      </c>
      <c r="V247" s="119"/>
      <c r="W247" s="119"/>
      <c r="X247" s="119"/>
      <c r="Y247" s="119"/>
      <c r="Z247" s="119"/>
      <c r="AA247" s="119"/>
      <c r="AB247" s="119"/>
      <c r="AC247" s="119"/>
      <c r="AD247" s="119"/>
      <c r="AE247" s="119"/>
      <c r="AF247" s="119"/>
      <c r="AG247" s="119"/>
      <c r="AH247" s="119"/>
      <c r="AI247" s="119"/>
      <c r="AJ247" s="119"/>
      <c r="AK247" s="119"/>
      <c r="AL247" s="119"/>
      <c r="AN247" s="119"/>
      <c r="AO247" s="119"/>
      <c r="AQ247" s="119"/>
      <c r="AR247" s="119"/>
      <c r="AS247" s="119"/>
      <c r="AT247" s="119"/>
      <c r="AU247" s="119"/>
      <c r="AV247" s="119"/>
      <c r="AW247" s="119"/>
      <c r="AX247" s="119"/>
      <c r="AY247" s="119"/>
      <c r="AZ247" s="119"/>
      <c r="BA247" s="119"/>
      <c r="BB247" s="119"/>
      <c r="BC247" s="119"/>
      <c r="BD247" s="119"/>
    </row>
    <row r="248" spans="5:56" s="118" customFormat="1" hidden="1" x14ac:dyDescent="0.25">
      <c r="G248" s="119"/>
      <c r="H248" s="119"/>
      <c r="I248" s="119"/>
      <c r="J248" s="119"/>
      <c r="K248" s="119"/>
      <c r="L248" s="119"/>
      <c r="M248" s="119"/>
      <c r="N248" s="119"/>
      <c r="O248" s="119"/>
      <c r="P248" s="119"/>
      <c r="Q248" s="119" t="s">
        <v>300</v>
      </c>
      <c r="R248" s="119"/>
      <c r="S248" s="119"/>
      <c r="T248" s="119"/>
      <c r="U248" s="119" t="s">
        <v>301</v>
      </c>
      <c r="V248" s="119"/>
      <c r="W248" s="119"/>
      <c r="X248" s="119"/>
      <c r="Y248" s="119"/>
      <c r="Z248" s="119"/>
      <c r="AA248" s="119"/>
      <c r="AB248" s="119"/>
      <c r="AC248" s="119"/>
      <c r="AD248" s="119"/>
      <c r="AE248" s="119"/>
      <c r="AF248" s="119"/>
      <c r="AG248" s="119"/>
      <c r="AH248" s="119"/>
      <c r="AI248" s="119"/>
      <c r="AJ248" s="119"/>
      <c r="AK248" s="119"/>
      <c r="AL248" s="119"/>
      <c r="AN248" s="119"/>
      <c r="AO248" s="119"/>
      <c r="AQ248" s="119"/>
      <c r="AR248" s="119"/>
      <c r="AS248" s="119"/>
      <c r="AT248" s="119"/>
      <c r="AU248" s="119"/>
      <c r="AV248" s="119"/>
      <c r="AW248" s="119"/>
      <c r="AX248" s="119"/>
      <c r="AY248" s="119"/>
      <c r="AZ248" s="119"/>
      <c r="BA248" s="119"/>
      <c r="BB248" s="119"/>
      <c r="BC248" s="119"/>
      <c r="BD248" s="119"/>
    </row>
    <row r="249" spans="5:56" s="118" customFormat="1" hidden="1" x14ac:dyDescent="0.25">
      <c r="E249" s="118" t="s">
        <v>302</v>
      </c>
      <c r="G249" s="119"/>
      <c r="H249" s="119"/>
      <c r="I249" s="119"/>
      <c r="J249" s="119"/>
      <c r="K249" s="119"/>
      <c r="L249" s="119"/>
      <c r="M249" s="119"/>
      <c r="N249" s="119"/>
      <c r="O249" s="119"/>
      <c r="P249" s="119"/>
      <c r="Q249" s="119" t="s">
        <v>303</v>
      </c>
      <c r="R249" s="119"/>
      <c r="S249" s="119"/>
      <c r="T249" s="119"/>
      <c r="U249" s="119"/>
      <c r="V249" s="119"/>
      <c r="W249" s="119"/>
      <c r="X249" s="119"/>
      <c r="Y249" s="119"/>
      <c r="Z249" s="119"/>
      <c r="AA249" s="119"/>
      <c r="AB249" s="119"/>
      <c r="AC249" s="119"/>
      <c r="AD249" s="119"/>
      <c r="AE249" s="119"/>
      <c r="AF249" s="119"/>
      <c r="AG249" s="119"/>
      <c r="AH249" s="119"/>
      <c r="AI249" s="119"/>
      <c r="AJ249" s="119"/>
      <c r="AK249" s="119"/>
      <c r="AL249" s="119"/>
      <c r="AN249" s="119"/>
      <c r="AO249" s="119"/>
      <c r="AQ249" s="119"/>
      <c r="AR249" s="119"/>
      <c r="AS249" s="119"/>
      <c r="AT249" s="119"/>
      <c r="AU249" s="119"/>
      <c r="AV249" s="119"/>
      <c r="AW249" s="119"/>
      <c r="AX249" s="119"/>
      <c r="AY249" s="119"/>
      <c r="AZ249" s="119"/>
      <c r="BA249" s="119"/>
      <c r="BB249" s="119"/>
      <c r="BC249" s="119"/>
      <c r="BD249" s="119"/>
    </row>
    <row r="250" spans="5:56" s="118" customFormat="1" hidden="1" x14ac:dyDescent="0.25">
      <c r="E250" s="118" t="s">
        <v>150</v>
      </c>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19"/>
      <c r="AL250" s="119"/>
      <c r="AN250" s="119"/>
      <c r="AO250" s="119"/>
      <c r="AQ250" s="119"/>
      <c r="AR250" s="119"/>
      <c r="AS250" s="119"/>
      <c r="AT250" s="119"/>
      <c r="AU250" s="119"/>
      <c r="AV250" s="119"/>
      <c r="AW250" s="119"/>
      <c r="AX250" s="119"/>
      <c r="AY250" s="119"/>
      <c r="AZ250" s="119"/>
      <c r="BA250" s="119"/>
      <c r="BB250" s="119"/>
      <c r="BC250" s="119"/>
      <c r="BD250" s="119"/>
    </row>
    <row r="251" spans="5:56" s="118" customFormat="1" hidden="1" x14ac:dyDescent="0.25">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c r="AG251" s="119"/>
      <c r="AH251" s="119"/>
      <c r="AI251" s="119"/>
      <c r="AJ251" s="119"/>
      <c r="AK251" s="119"/>
      <c r="AL251" s="119"/>
      <c r="AN251" s="119"/>
      <c r="AO251" s="119"/>
      <c r="AQ251" s="119"/>
      <c r="AR251" s="119"/>
      <c r="AS251" s="119"/>
      <c r="AT251" s="119"/>
      <c r="AU251" s="119"/>
      <c r="AV251" s="119"/>
      <c r="AW251" s="119"/>
      <c r="AX251" s="119"/>
      <c r="AY251" s="119"/>
      <c r="AZ251" s="119"/>
      <c r="BA251" s="119"/>
      <c r="BB251" s="119"/>
      <c r="BC251" s="119"/>
      <c r="BD251" s="119"/>
    </row>
    <row r="252" spans="5:56" s="118" customFormat="1" hidden="1" x14ac:dyDescent="0.25">
      <c r="G252" s="119"/>
      <c r="H252" s="119"/>
      <c r="I252" s="119"/>
      <c r="J252" s="119"/>
      <c r="K252" s="119"/>
      <c r="L252" s="119"/>
      <c r="M252" s="119"/>
      <c r="N252" s="119"/>
      <c r="O252" s="119"/>
      <c r="P252" s="119"/>
      <c r="Q252" s="119">
        <v>0</v>
      </c>
      <c r="R252" s="119"/>
      <c r="S252" s="119"/>
      <c r="T252" s="119"/>
      <c r="U252" s="119"/>
      <c r="V252" s="119"/>
      <c r="W252" s="119"/>
      <c r="X252" s="119"/>
      <c r="Y252" s="119"/>
      <c r="Z252" s="119"/>
      <c r="AA252" s="119"/>
      <c r="AB252" s="119"/>
      <c r="AC252" s="119"/>
      <c r="AD252" s="119"/>
      <c r="AE252" s="119"/>
      <c r="AF252" s="119"/>
      <c r="AG252" s="119"/>
      <c r="AH252" s="119"/>
      <c r="AI252" s="119"/>
      <c r="AJ252" s="119"/>
      <c r="AK252" s="119"/>
      <c r="AL252" s="119"/>
      <c r="AN252" s="119"/>
      <c r="AO252" s="119"/>
      <c r="AQ252" s="119"/>
      <c r="AR252" s="119"/>
      <c r="AS252" s="119"/>
      <c r="AT252" s="119"/>
      <c r="AU252" s="119"/>
      <c r="AV252" s="119"/>
      <c r="AW252" s="119"/>
      <c r="AX252" s="119"/>
      <c r="AY252" s="119"/>
      <c r="AZ252" s="119"/>
      <c r="BA252" s="119"/>
      <c r="BB252" s="119"/>
      <c r="BC252" s="119"/>
      <c r="BD252" s="119"/>
    </row>
    <row r="253" spans="5:56" s="118" customFormat="1" hidden="1" x14ac:dyDescent="0.25">
      <c r="G253" s="119"/>
      <c r="H253" s="119"/>
      <c r="I253" s="119"/>
      <c r="J253" s="119"/>
      <c r="K253" s="119"/>
      <c r="L253" s="119"/>
      <c r="M253" s="119"/>
      <c r="N253" s="119"/>
      <c r="O253" s="119"/>
      <c r="P253" s="119"/>
      <c r="Q253" s="119">
        <v>1</v>
      </c>
      <c r="R253" s="119"/>
      <c r="S253" s="119"/>
      <c r="T253" s="119"/>
      <c r="U253" s="119"/>
      <c r="V253" s="119"/>
      <c r="W253" s="119"/>
      <c r="X253" s="119"/>
      <c r="Y253" s="119"/>
      <c r="Z253" s="119"/>
      <c r="AA253" s="119"/>
      <c r="AB253" s="119"/>
      <c r="AC253" s="119"/>
      <c r="AD253" s="119"/>
      <c r="AE253" s="119"/>
      <c r="AF253" s="119"/>
      <c r="AG253" s="119"/>
      <c r="AH253" s="119"/>
      <c r="AI253" s="119"/>
      <c r="AJ253" s="119"/>
      <c r="AK253" s="119"/>
      <c r="AL253" s="119"/>
      <c r="AN253" s="119"/>
      <c r="AO253" s="119"/>
      <c r="AQ253" s="119"/>
      <c r="AR253" s="119"/>
      <c r="AS253" s="119"/>
      <c r="AT253" s="119"/>
      <c r="AU253" s="119"/>
      <c r="AV253" s="119"/>
      <c r="AW253" s="119"/>
      <c r="AX253" s="119"/>
      <c r="AY253" s="119"/>
      <c r="AZ253" s="119"/>
      <c r="BA253" s="119"/>
      <c r="BB253" s="119"/>
      <c r="BC253" s="119"/>
      <c r="BD253" s="119"/>
    </row>
    <row r="254" spans="5:56" s="118" customFormat="1" hidden="1" x14ac:dyDescent="0.25">
      <c r="G254" s="119"/>
      <c r="H254" s="119"/>
      <c r="I254" s="119"/>
      <c r="J254" s="119"/>
      <c r="K254" s="119"/>
      <c r="L254" s="119"/>
      <c r="M254" s="119"/>
      <c r="N254" s="119"/>
      <c r="O254" s="119"/>
      <c r="P254" s="119"/>
      <c r="Q254" s="119">
        <v>2</v>
      </c>
      <c r="R254" s="119"/>
      <c r="S254" s="119"/>
      <c r="T254" s="119"/>
      <c r="U254" s="119"/>
      <c r="V254" s="119"/>
      <c r="W254" s="119"/>
      <c r="X254" s="119"/>
      <c r="Y254" s="119"/>
      <c r="Z254" s="119"/>
      <c r="AA254" s="119"/>
      <c r="AB254" s="119"/>
      <c r="AC254" s="119"/>
      <c r="AD254" s="119"/>
      <c r="AE254" s="119"/>
      <c r="AF254" s="119"/>
      <c r="AG254" s="119"/>
      <c r="AH254" s="119"/>
      <c r="AI254" s="119"/>
      <c r="AJ254" s="119"/>
      <c r="AK254" s="119"/>
      <c r="AL254" s="119"/>
      <c r="AN254" s="119"/>
      <c r="AO254" s="119"/>
      <c r="AQ254" s="119"/>
      <c r="AR254" s="119"/>
      <c r="AS254" s="119"/>
      <c r="AT254" s="119"/>
      <c r="AU254" s="119"/>
      <c r="AV254" s="119"/>
      <c r="AW254" s="119"/>
      <c r="AX254" s="119"/>
      <c r="AY254" s="119"/>
      <c r="AZ254" s="119"/>
      <c r="BA254" s="119"/>
      <c r="BB254" s="119"/>
      <c r="BC254" s="119"/>
      <c r="BD254" s="119"/>
    </row>
    <row r="255" spans="5:56" s="118" customFormat="1" hidden="1" x14ac:dyDescent="0.25">
      <c r="E255" s="119"/>
      <c r="F255" s="119"/>
      <c r="G255" s="119"/>
      <c r="H255" s="119"/>
      <c r="I255" s="119"/>
      <c r="J255" s="119"/>
      <c r="K255" s="119"/>
      <c r="L255" s="119"/>
      <c r="M255" s="119"/>
      <c r="N255" s="119"/>
      <c r="O255" s="119"/>
      <c r="P255" s="119"/>
      <c r="Q255" s="119">
        <v>3</v>
      </c>
      <c r="R255" s="119"/>
      <c r="S255" s="119"/>
      <c r="T255" s="119"/>
      <c r="U255" s="119"/>
      <c r="V255" s="119"/>
      <c r="W255" s="119"/>
      <c r="X255" s="119"/>
      <c r="Y255" s="119"/>
      <c r="Z255" s="119"/>
      <c r="AA255" s="119"/>
      <c r="AB255" s="119"/>
      <c r="AC255" s="119"/>
      <c r="AD255" s="119"/>
      <c r="AE255" s="119"/>
      <c r="AF255" s="119"/>
      <c r="AG255" s="119"/>
      <c r="AH255" s="119"/>
      <c r="AI255" s="119"/>
      <c r="AJ255" s="119"/>
      <c r="AK255" s="119"/>
      <c r="AL255" s="119"/>
      <c r="AN255" s="119"/>
      <c r="AO255" s="119"/>
      <c r="AQ255" s="119"/>
      <c r="AR255" s="119"/>
      <c r="AS255" s="119"/>
      <c r="AT255" s="119"/>
      <c r="AU255" s="119"/>
      <c r="AV255" s="119"/>
      <c r="AW255" s="119"/>
      <c r="AX255" s="119"/>
      <c r="AY255" s="119"/>
      <c r="AZ255" s="119"/>
      <c r="BA255" s="119"/>
      <c r="BB255" s="119"/>
      <c r="BC255" s="119"/>
      <c r="BD255" s="119"/>
    </row>
    <row r="256" spans="5:56" s="118" customFormat="1" hidden="1" x14ac:dyDescent="0.25">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c r="AG256" s="119"/>
      <c r="AH256" s="119"/>
      <c r="AI256" s="119"/>
      <c r="AJ256" s="119"/>
      <c r="AK256" s="119"/>
      <c r="AL256" s="119"/>
      <c r="AN256" s="119"/>
      <c r="AO256" s="119"/>
      <c r="AQ256" s="119"/>
      <c r="AR256" s="119"/>
      <c r="AS256" s="119"/>
      <c r="AT256" s="119"/>
      <c r="AU256" s="119"/>
      <c r="AV256" s="119"/>
      <c r="AW256" s="119"/>
      <c r="AX256" s="119"/>
      <c r="AY256" s="119"/>
      <c r="AZ256" s="119"/>
      <c r="BA256" s="119"/>
      <c r="BB256" s="119"/>
      <c r="BC256" s="119"/>
      <c r="BD256" s="119"/>
    </row>
    <row r="257" spans="2:56" s="118" customFormat="1" hidden="1" x14ac:dyDescent="0.25">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19"/>
      <c r="AL257" s="119"/>
      <c r="AN257" s="119"/>
      <c r="AO257" s="119"/>
      <c r="AQ257" s="119"/>
      <c r="AR257" s="119"/>
      <c r="AS257" s="119"/>
      <c r="AT257" s="119"/>
      <c r="AU257" s="119"/>
      <c r="AV257" s="119"/>
      <c r="AW257" s="119"/>
      <c r="AX257" s="119"/>
      <c r="AY257" s="119"/>
      <c r="AZ257" s="119"/>
      <c r="BA257" s="119"/>
      <c r="BB257" s="119"/>
      <c r="BC257" s="119"/>
      <c r="BD257" s="119"/>
    </row>
    <row r="258" spans="2:56" s="118" customFormat="1" hidden="1" x14ac:dyDescent="0.25">
      <c r="E258" s="119" t="s">
        <v>333</v>
      </c>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19"/>
      <c r="AL258" s="119"/>
      <c r="AN258" s="119"/>
      <c r="AO258" s="119"/>
      <c r="AQ258" s="119"/>
      <c r="AR258" s="119"/>
      <c r="AS258" s="119"/>
      <c r="AT258" s="119"/>
      <c r="AU258" s="119"/>
      <c r="AV258" s="119"/>
      <c r="AW258" s="119"/>
      <c r="AX258" s="119"/>
      <c r="AY258" s="119"/>
      <c r="AZ258" s="119"/>
      <c r="BA258" s="119"/>
      <c r="BB258" s="119"/>
      <c r="BC258" s="119"/>
      <c r="BD258" s="119"/>
    </row>
    <row r="259" spans="2:56" s="118" customFormat="1" hidden="1" x14ac:dyDescent="0.25">
      <c r="E259" s="119" t="s">
        <v>331</v>
      </c>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19"/>
      <c r="AL259" s="119"/>
      <c r="AM259" s="119"/>
      <c r="AN259" s="119"/>
      <c r="AO259" s="119"/>
      <c r="AP259" s="119"/>
      <c r="AQ259" s="119"/>
      <c r="AR259" s="119"/>
      <c r="AS259" s="119"/>
      <c r="AT259" s="119"/>
      <c r="AU259" s="119"/>
      <c r="AV259" s="119"/>
      <c r="AW259" s="119"/>
      <c r="AX259" s="119"/>
      <c r="AY259" s="119"/>
      <c r="AZ259" s="119"/>
      <c r="BA259" s="119"/>
      <c r="BB259" s="119"/>
      <c r="BC259" s="119"/>
      <c r="BD259" s="119"/>
    </row>
    <row r="260" spans="2:56" s="118" customFormat="1" hidden="1" x14ac:dyDescent="0.25">
      <c r="E260" s="119" t="s">
        <v>332</v>
      </c>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19"/>
      <c r="AY260" s="119"/>
      <c r="AZ260" s="119"/>
      <c r="BA260" s="119"/>
      <c r="BB260" s="119"/>
      <c r="BC260" s="119"/>
      <c r="BD260" s="119"/>
    </row>
    <row r="261" spans="2:56" s="118" customFormat="1" hidden="1" x14ac:dyDescent="0.25">
      <c r="E261" s="118" t="s">
        <v>274</v>
      </c>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19"/>
      <c r="AY261" s="119"/>
      <c r="AZ261" s="119"/>
      <c r="BA261" s="119"/>
      <c r="BB261" s="119"/>
      <c r="BC261" s="119"/>
      <c r="BD261" s="119"/>
    </row>
    <row r="262" spans="2:56" s="118" customFormat="1" hidden="1" x14ac:dyDescent="0.25">
      <c r="E262" s="118" t="s">
        <v>328</v>
      </c>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row>
    <row r="263" spans="2:56" s="118" customFormat="1" hidden="1" x14ac:dyDescent="0.25">
      <c r="E263" s="118" t="s">
        <v>276</v>
      </c>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19"/>
      <c r="AY263" s="119"/>
      <c r="AZ263" s="119"/>
      <c r="BA263" s="119"/>
      <c r="BB263" s="119"/>
      <c r="BC263" s="119"/>
      <c r="BD263" s="119"/>
    </row>
    <row r="264" spans="2:56" s="118" customFormat="1" hidden="1" x14ac:dyDescent="0.25">
      <c r="E264" s="118" t="s">
        <v>277</v>
      </c>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19"/>
      <c r="AY264" s="119"/>
      <c r="AZ264" s="119"/>
      <c r="BA264" s="119"/>
      <c r="BB264" s="119"/>
      <c r="BC264" s="119"/>
      <c r="BD264" s="119"/>
    </row>
    <row r="265" spans="2:56" s="118" customFormat="1" hidden="1" x14ac:dyDescent="0.25">
      <c r="E265" s="119" t="s">
        <v>234</v>
      </c>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19"/>
      <c r="AY265" s="119"/>
      <c r="AZ265" s="119"/>
      <c r="BA265" s="119"/>
      <c r="BB265" s="119"/>
      <c r="BC265" s="119"/>
      <c r="BD265" s="119"/>
    </row>
    <row r="266" spans="2:56" s="118" customFormat="1" hidden="1" x14ac:dyDescent="0.25">
      <c r="B266" s="119" t="s">
        <v>329</v>
      </c>
      <c r="E266" s="118" t="str">
        <f>IF(OR(L12="$153,000 to $254,999", L12="More than $255,000"), "Y", "")</f>
        <v/>
      </c>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19"/>
      <c r="AY266" s="119"/>
      <c r="AZ266" s="119"/>
      <c r="BA266" s="119"/>
      <c r="BB266" s="119"/>
      <c r="BC266" s="119"/>
      <c r="BD266" s="119"/>
    </row>
    <row r="267" spans="2:56" s="118" customFormat="1" hidden="1" x14ac:dyDescent="0.25">
      <c r="B267" s="119" t="s">
        <v>329</v>
      </c>
      <c r="E267" s="118" t="str">
        <f>IF(L11="Less than $152,999", "DHW_List_Empty", "DHW_List_Actual")</f>
        <v>DHW_List_Actual</v>
      </c>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19"/>
      <c r="AY267" s="119"/>
      <c r="AZ267" s="119"/>
      <c r="BA267" s="119"/>
      <c r="BB267" s="119"/>
      <c r="BC267" s="119"/>
      <c r="BD267" s="119"/>
    </row>
    <row r="268" spans="2:56" s="118" customFormat="1" hidden="1" x14ac:dyDescent="0.25">
      <c r="B268" s="119" t="s">
        <v>329</v>
      </c>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19"/>
      <c r="BC268" s="119"/>
      <c r="BD268" s="119"/>
    </row>
    <row r="269" spans="2:56" s="118" customFormat="1" hidden="1" x14ac:dyDescent="0.25">
      <c r="B269" s="119" t="s">
        <v>329</v>
      </c>
      <c r="E269" s="118" t="str">
        <f>IF(X46="Exemption:", "Yes", "No")</f>
        <v>No</v>
      </c>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19"/>
      <c r="BA269" s="119"/>
      <c r="BB269" s="119"/>
      <c r="BC269" s="119"/>
      <c r="BD269" s="119"/>
    </row>
    <row r="270" spans="2:56" s="118" customFormat="1" hidden="1" x14ac:dyDescent="0.25">
      <c r="B270" s="119" t="s">
        <v>329</v>
      </c>
      <c r="E270" s="118" t="str">
        <f>IF(L12="Less than $152,999", "Yes", "No")</f>
        <v>No</v>
      </c>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19"/>
      <c r="AY270" s="119"/>
      <c r="AZ270" s="119"/>
      <c r="BA270" s="119"/>
      <c r="BB270" s="119"/>
      <c r="BC270" s="119"/>
      <c r="BD270" s="119"/>
    </row>
    <row r="271" spans="2:56" s="118" customFormat="1" hidden="1" x14ac:dyDescent="0.25">
      <c r="B271" s="119" t="s">
        <v>329</v>
      </c>
      <c r="E271" s="118" t="str">
        <f>D45</f>
        <v>-</v>
      </c>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19"/>
      <c r="AY271" s="119"/>
      <c r="AZ271" s="119"/>
      <c r="BA271" s="119"/>
      <c r="BB271" s="119"/>
      <c r="BC271" s="119"/>
      <c r="BD271" s="119"/>
    </row>
    <row r="272" spans="2:56" s="118" customFormat="1" ht="13.2" hidden="1" customHeight="1" x14ac:dyDescent="0.25">
      <c r="D272" s="317" t="b">
        <f>TRIM(L12)="Project value over $150,000: exemption applies (provide in description)"</f>
        <v>0</v>
      </c>
      <c r="E272" s="317"/>
      <c r="F272" s="317"/>
      <c r="G272" s="125"/>
      <c r="H272" s="125"/>
      <c r="I272" s="125"/>
      <c r="J272" s="316" t="s">
        <v>273</v>
      </c>
      <c r="K272" s="316"/>
      <c r="L272" s="316"/>
      <c r="M272" s="316"/>
      <c r="N272" s="316"/>
      <c r="O272" s="316"/>
      <c r="P272" s="316"/>
      <c r="Q272" s="316"/>
      <c r="R272" s="316"/>
      <c r="S272" s="316"/>
      <c r="T272" s="316"/>
      <c r="U272" s="316"/>
      <c r="V272" s="316"/>
      <c r="W272" s="316"/>
      <c r="X272" s="316"/>
      <c r="Y272" s="316"/>
      <c r="Z272" s="316"/>
      <c r="AA272" s="316"/>
      <c r="AB272" s="316"/>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19"/>
      <c r="AY272" s="119"/>
      <c r="AZ272" s="119"/>
      <c r="BA272" s="119"/>
      <c r="BB272" s="119"/>
      <c r="BC272" s="119"/>
      <c r="BD272" s="119"/>
    </row>
    <row r="273" spans="1:56" s="118" customFormat="1" ht="13.2" hidden="1" customHeight="1" x14ac:dyDescent="0.25">
      <c r="D273" s="314" t="b">
        <f>TRIM(L12)="Less than $152,999"</f>
        <v>0</v>
      </c>
      <c r="E273" s="314"/>
      <c r="J273" s="125"/>
      <c r="K273" s="316" t="s">
        <v>377</v>
      </c>
      <c r="L273" s="316"/>
      <c r="M273" s="316"/>
      <c r="N273" s="316"/>
      <c r="O273" s="316"/>
      <c r="P273" s="316"/>
      <c r="Q273" s="316"/>
      <c r="R273" s="316"/>
      <c r="S273" s="125"/>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19"/>
      <c r="AY273" s="119"/>
      <c r="AZ273" s="119"/>
      <c r="BA273" s="119"/>
      <c r="BB273" s="119"/>
      <c r="BC273" s="119"/>
      <c r="BD273" s="119"/>
    </row>
    <row r="274" spans="1:56" s="118" customFormat="1" ht="13.2" hidden="1" customHeight="1" x14ac:dyDescent="0.25">
      <c r="D274" s="314" t="b">
        <f>TRIM(L12)="$153,000 to $254,999"</f>
        <v>0</v>
      </c>
      <c r="E274" s="314"/>
      <c r="F274" s="314"/>
      <c r="J274" s="125"/>
      <c r="K274" s="316" t="s">
        <v>378</v>
      </c>
      <c r="L274" s="316"/>
      <c r="M274" s="316"/>
      <c r="N274" s="316"/>
      <c r="O274" s="316"/>
      <c r="P274" s="316"/>
      <c r="Q274" s="316"/>
      <c r="R274" s="316"/>
      <c r="S274" s="125"/>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19"/>
      <c r="BB274" s="119"/>
      <c r="BC274" s="119"/>
      <c r="BD274" s="119"/>
    </row>
    <row r="275" spans="1:56" s="118" customFormat="1" hidden="1" x14ac:dyDescent="0.25">
      <c r="D275" s="314">
        <f>D277</f>
        <v>0</v>
      </c>
      <c r="E275" s="314"/>
      <c r="F275" s="314"/>
      <c r="G275" s="119"/>
      <c r="H275" s="119"/>
      <c r="I275" s="119"/>
      <c r="J275" s="119"/>
      <c r="K275" s="119"/>
      <c r="L275" s="119"/>
      <c r="M275" s="119" t="s">
        <v>324</v>
      </c>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19"/>
      <c r="AY275" s="119"/>
      <c r="AZ275" s="119"/>
      <c r="BA275" s="119"/>
      <c r="BB275" s="119"/>
      <c r="BC275" s="119"/>
      <c r="BD275" s="119"/>
    </row>
    <row r="276" spans="1:56" s="118" customFormat="1" hidden="1" x14ac:dyDescent="0.25">
      <c r="D276" s="314" t="b">
        <f>TRIM(D45)="-"</f>
        <v>1</v>
      </c>
      <c r="E276" s="314"/>
      <c r="F276" s="314"/>
      <c r="G276" s="119"/>
      <c r="H276" s="119"/>
      <c r="I276" s="119"/>
      <c r="J276" s="119"/>
      <c r="K276" s="119"/>
      <c r="L276" s="119"/>
      <c r="M276" s="119" t="s">
        <v>380</v>
      </c>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19"/>
      <c r="AY276" s="119"/>
      <c r="AZ276" s="119"/>
      <c r="BA276" s="119"/>
      <c r="BB276" s="119"/>
      <c r="BC276" s="119"/>
      <c r="BD276" s="119"/>
    </row>
    <row r="277" spans="1:56" s="118" customFormat="1" hidden="1" x14ac:dyDescent="0.25">
      <c r="E277" s="314" t="b">
        <f>TRIM(M46)="Exemption applies (provide in description)"</f>
        <v>0</v>
      </c>
      <c r="F277" s="314"/>
      <c r="G277" s="119"/>
      <c r="H277" s="119"/>
      <c r="I277" s="119"/>
      <c r="J277" s="119"/>
      <c r="K277" s="119"/>
      <c r="L277" s="119"/>
      <c r="M277" s="119" t="s">
        <v>332</v>
      </c>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19"/>
      <c r="AY277" s="119"/>
      <c r="AZ277" s="119"/>
      <c r="BA277" s="119"/>
      <c r="BB277" s="119"/>
      <c r="BC277" s="119"/>
      <c r="BD277" s="119"/>
    </row>
    <row r="278" spans="1:56" s="118" customFormat="1" hidden="1" x14ac:dyDescent="0.25">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19"/>
    </row>
    <row r="279" spans="1:56" s="118" customFormat="1" hidden="1" x14ac:dyDescent="0.25">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19"/>
    </row>
    <row r="280" spans="1:56" s="118" customFormat="1" x14ac:dyDescent="0.25">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19"/>
      <c r="AY280" s="119"/>
      <c r="AZ280" s="119"/>
      <c r="BA280" s="119"/>
      <c r="BB280" s="119"/>
      <c r="BC280" s="119"/>
      <c r="BD280" s="119"/>
    </row>
    <row r="281" spans="1:56" s="50" customFormat="1" x14ac:dyDescent="0.25">
      <c r="A281" s="71"/>
      <c r="B281" s="71"/>
      <c r="C281" s="71"/>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row>
    <row r="282" spans="1:56" s="50" customFormat="1" x14ac:dyDescent="0.25">
      <c r="A282" s="71"/>
      <c r="B282" s="71"/>
      <c r="C282" s="71"/>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row>
    <row r="283" spans="1:56" s="50" customFormat="1" x14ac:dyDescent="0.25">
      <c r="A283" s="71"/>
      <c r="B283" s="71"/>
      <c r="C283" s="71"/>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row>
    <row r="284" spans="1:56" s="50" customFormat="1" x14ac:dyDescent="0.25">
      <c r="A284" s="71"/>
      <c r="B284" s="71"/>
      <c r="C284" s="71"/>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row>
    <row r="285" spans="1:56" s="50" customFormat="1" x14ac:dyDescent="0.25">
      <c r="A285" s="71"/>
      <c r="B285" s="71"/>
      <c r="C285" s="71"/>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row>
    <row r="286" spans="1:56" s="50" customFormat="1" x14ac:dyDescent="0.25">
      <c r="A286" s="71"/>
      <c r="B286" s="71"/>
      <c r="C286" s="71"/>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row>
    <row r="287" spans="1:56" s="50" customFormat="1" x14ac:dyDescent="0.25">
      <c r="A287" s="71"/>
      <c r="B287" s="71"/>
      <c r="C287" s="71"/>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row>
    <row r="288" spans="1:56" s="50" customFormat="1" x14ac:dyDescent="0.25">
      <c r="A288" s="71"/>
      <c r="B288" s="71"/>
      <c r="C288" s="71"/>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row>
    <row r="289" spans="1:56" s="50" customFormat="1" x14ac:dyDescent="0.25">
      <c r="A289" s="71"/>
      <c r="B289" s="71"/>
      <c r="C289" s="71"/>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row>
    <row r="290" spans="1:56" s="50" customFormat="1" x14ac:dyDescent="0.25">
      <c r="A290" s="71"/>
      <c r="B290" s="71"/>
      <c r="C290" s="71"/>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row>
    <row r="291" spans="1:56" s="50" customFormat="1" x14ac:dyDescent="0.25">
      <c r="A291" s="71"/>
      <c r="B291" s="71"/>
      <c r="C291" s="71"/>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49"/>
      <c r="BD291" s="49"/>
    </row>
    <row r="292" spans="1:56" s="50" customFormat="1" x14ac:dyDescent="0.25">
      <c r="A292" s="71"/>
      <c r="B292" s="71"/>
      <c r="C292" s="71"/>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row>
    <row r="293" spans="1:56" s="50" customFormat="1" x14ac:dyDescent="0.25">
      <c r="A293" s="71"/>
      <c r="B293" s="71"/>
      <c r="C293" s="71"/>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row>
    <row r="294" spans="1:56" s="50" customFormat="1" x14ac:dyDescent="0.25">
      <c r="A294" s="71"/>
      <c r="B294" s="71"/>
      <c r="C294" s="71"/>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row>
    <row r="295" spans="1:56" s="50" customFormat="1" x14ac:dyDescent="0.25">
      <c r="A295" s="71"/>
      <c r="B295" s="71"/>
      <c r="C295" s="71"/>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row>
    <row r="296" spans="1:56" s="50" customFormat="1" x14ac:dyDescent="0.25">
      <c r="A296" s="71"/>
      <c r="B296" s="71"/>
      <c r="C296" s="71"/>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row>
    <row r="297" spans="1:56" s="50" customFormat="1" x14ac:dyDescent="0.25">
      <c r="A297" s="71"/>
      <c r="B297" s="71"/>
      <c r="C297" s="71"/>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row>
    <row r="298" spans="1:56" s="50" customFormat="1" x14ac:dyDescent="0.25">
      <c r="A298" s="71"/>
      <c r="B298" s="71"/>
      <c r="C298" s="71"/>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row>
    <row r="299" spans="1:56" s="50" customFormat="1" x14ac:dyDescent="0.25">
      <c r="A299" s="71"/>
      <c r="B299" s="71"/>
      <c r="C299" s="71"/>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row>
    <row r="300" spans="1:56" s="50" customFormat="1" x14ac:dyDescent="0.25">
      <c r="A300" s="71"/>
      <c r="B300" s="71"/>
      <c r="C300" s="71"/>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row>
    <row r="301" spans="1:56" s="50" customFormat="1" x14ac:dyDescent="0.25">
      <c r="A301" s="71"/>
      <c r="B301" s="71"/>
      <c r="C301" s="71"/>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9"/>
      <c r="AY301" s="49"/>
      <c r="AZ301" s="49"/>
      <c r="BA301" s="49"/>
      <c r="BB301" s="49"/>
      <c r="BC301" s="49"/>
      <c r="BD301" s="49"/>
    </row>
    <row r="302" spans="1:56" s="50" customFormat="1" x14ac:dyDescent="0.25">
      <c r="A302" s="71"/>
      <c r="B302" s="71"/>
      <c r="C302" s="71"/>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49"/>
      <c r="AM302" s="49"/>
      <c r="AN302" s="49"/>
      <c r="AO302" s="49"/>
      <c r="AP302" s="49"/>
      <c r="AQ302" s="49"/>
      <c r="AR302" s="49"/>
      <c r="AS302" s="49"/>
      <c r="AT302" s="49"/>
      <c r="AU302" s="49"/>
      <c r="AV302" s="49"/>
      <c r="AW302" s="49"/>
      <c r="AX302" s="49"/>
      <c r="AY302" s="49"/>
      <c r="AZ302" s="49"/>
      <c r="BA302" s="49"/>
      <c r="BB302" s="49"/>
      <c r="BC302" s="49"/>
      <c r="BD302" s="49"/>
    </row>
    <row r="303" spans="1:56" s="50" customFormat="1" x14ac:dyDescent="0.25">
      <c r="A303" s="71"/>
      <c r="B303" s="71"/>
      <c r="C303" s="71"/>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49"/>
      <c r="AM303" s="49"/>
      <c r="AN303" s="49"/>
      <c r="AO303" s="49"/>
      <c r="AP303" s="49"/>
      <c r="AQ303" s="49"/>
      <c r="AR303" s="49"/>
      <c r="AS303" s="49"/>
      <c r="AT303" s="49"/>
      <c r="AU303" s="49"/>
      <c r="AV303" s="49"/>
      <c r="AW303" s="49"/>
      <c r="AX303" s="49"/>
      <c r="AY303" s="49"/>
      <c r="AZ303" s="49"/>
      <c r="BA303" s="49"/>
      <c r="BB303" s="49"/>
      <c r="BC303" s="49"/>
      <c r="BD303" s="49"/>
    </row>
    <row r="304" spans="1:56" s="50" customFormat="1" x14ac:dyDescent="0.25">
      <c r="A304" s="71"/>
      <c r="B304" s="71"/>
      <c r="C304" s="71"/>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49"/>
      <c r="AM304" s="49"/>
      <c r="AN304" s="49"/>
      <c r="AO304" s="49"/>
      <c r="AP304" s="49"/>
      <c r="AQ304" s="49"/>
      <c r="AR304" s="49"/>
      <c r="AS304" s="49"/>
      <c r="AT304" s="49"/>
      <c r="AU304" s="49"/>
      <c r="AV304" s="49"/>
      <c r="AW304" s="49"/>
      <c r="AX304" s="49"/>
      <c r="AY304" s="49"/>
      <c r="AZ304" s="49"/>
      <c r="BA304" s="49"/>
      <c r="BB304" s="49"/>
      <c r="BC304" s="49"/>
      <c r="BD304" s="49"/>
    </row>
    <row r="305" spans="1:56" s="50" customFormat="1" x14ac:dyDescent="0.25">
      <c r="A305" s="71"/>
      <c r="B305" s="71"/>
      <c r="C305" s="71"/>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49"/>
      <c r="BA305" s="49"/>
      <c r="BB305" s="49"/>
      <c r="BC305" s="49"/>
      <c r="BD305" s="49"/>
    </row>
    <row r="306" spans="1:56" s="50" customFormat="1" x14ac:dyDescent="0.25">
      <c r="A306" s="71"/>
      <c r="B306" s="71"/>
      <c r="C306" s="71"/>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c r="AE306" s="49"/>
      <c r="AF306" s="49"/>
      <c r="AG306" s="49"/>
      <c r="AH306" s="49"/>
      <c r="AI306" s="49"/>
      <c r="AJ306" s="49"/>
      <c r="AK306" s="49"/>
      <c r="AL306" s="49"/>
      <c r="AM306" s="49"/>
      <c r="AN306" s="49"/>
      <c r="AO306" s="49"/>
      <c r="AP306" s="49"/>
      <c r="AQ306" s="49"/>
      <c r="AR306" s="49"/>
      <c r="AS306" s="49"/>
      <c r="AT306" s="49"/>
      <c r="AU306" s="49"/>
      <c r="AV306" s="49"/>
      <c r="AW306" s="49"/>
      <c r="AX306" s="49"/>
      <c r="AY306" s="49"/>
      <c r="AZ306" s="49"/>
      <c r="BA306" s="49"/>
      <c r="BB306" s="49"/>
      <c r="BC306" s="49"/>
      <c r="BD306" s="49"/>
    </row>
    <row r="307" spans="1:56" s="50" customFormat="1" x14ac:dyDescent="0.25">
      <c r="A307" s="71"/>
      <c r="B307" s="71"/>
      <c r="C307" s="71"/>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c r="AE307" s="49"/>
      <c r="AF307" s="49"/>
      <c r="AG307" s="49"/>
      <c r="AH307" s="49"/>
      <c r="AI307" s="49"/>
      <c r="AJ307" s="49"/>
      <c r="AK307" s="49"/>
      <c r="AL307" s="49"/>
      <c r="AM307" s="49"/>
      <c r="AN307" s="49"/>
      <c r="AO307" s="49"/>
      <c r="AP307" s="49"/>
      <c r="AQ307" s="49"/>
      <c r="AR307" s="49"/>
      <c r="AS307" s="49"/>
      <c r="AT307" s="49"/>
      <c r="AU307" s="49"/>
      <c r="AV307" s="49"/>
      <c r="AW307" s="49"/>
      <c r="AX307" s="49"/>
      <c r="AY307" s="49"/>
      <c r="AZ307" s="49"/>
      <c r="BA307" s="49"/>
      <c r="BB307" s="49"/>
      <c r="BC307" s="49"/>
      <c r="BD307" s="49"/>
    </row>
    <row r="308" spans="1:56" s="50" customFormat="1" x14ac:dyDescent="0.25">
      <c r="A308" s="71"/>
      <c r="B308" s="71"/>
      <c r="C308" s="71"/>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c r="AO308" s="49"/>
      <c r="AP308" s="49"/>
      <c r="AQ308" s="49"/>
      <c r="AR308" s="49"/>
      <c r="AS308" s="49"/>
      <c r="AT308" s="49"/>
      <c r="AU308" s="49"/>
      <c r="AV308" s="49"/>
      <c r="AW308" s="49"/>
      <c r="AX308" s="49"/>
      <c r="AY308" s="49"/>
      <c r="AZ308" s="49"/>
      <c r="BA308" s="49"/>
      <c r="BB308" s="49"/>
      <c r="BC308" s="49"/>
      <c r="BD308" s="49"/>
    </row>
    <row r="309" spans="1:56" s="50" customFormat="1" x14ac:dyDescent="0.25">
      <c r="A309" s="71"/>
      <c r="B309" s="71"/>
      <c r="C309" s="71"/>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49"/>
      <c r="BD309" s="49"/>
    </row>
    <row r="310" spans="1:56" s="50" customFormat="1" x14ac:dyDescent="0.25">
      <c r="A310" s="71"/>
      <c r="B310" s="71"/>
      <c r="C310" s="71"/>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49"/>
      <c r="AM310" s="49"/>
      <c r="AN310" s="49"/>
      <c r="AO310" s="49"/>
      <c r="AP310" s="49"/>
      <c r="AQ310" s="49"/>
      <c r="AR310" s="49"/>
      <c r="AS310" s="49"/>
      <c r="AT310" s="49"/>
      <c r="AU310" s="49"/>
      <c r="AV310" s="49"/>
      <c r="AW310" s="49"/>
      <c r="AX310" s="49"/>
      <c r="AY310" s="49"/>
      <c r="AZ310" s="49"/>
      <c r="BA310" s="49"/>
      <c r="BB310" s="49"/>
      <c r="BC310" s="49"/>
      <c r="BD310" s="49"/>
    </row>
    <row r="311" spans="1:56" s="50" customFormat="1" x14ac:dyDescent="0.25">
      <c r="A311" s="71"/>
      <c r="B311" s="71"/>
      <c r="C311" s="71"/>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49"/>
      <c r="AG311" s="49"/>
      <c r="AH311" s="49"/>
      <c r="AI311" s="49"/>
      <c r="AJ311" s="49"/>
      <c r="AK311" s="49"/>
      <c r="AL311" s="49"/>
      <c r="AM311" s="49"/>
      <c r="AN311" s="49"/>
      <c r="AO311" s="49"/>
      <c r="AP311" s="49"/>
      <c r="AQ311" s="49"/>
      <c r="AR311" s="49"/>
      <c r="AS311" s="49"/>
      <c r="AT311" s="49"/>
      <c r="AU311" s="49"/>
      <c r="AV311" s="49"/>
      <c r="AW311" s="49"/>
      <c r="AX311" s="49"/>
      <c r="AY311" s="49"/>
      <c r="AZ311" s="49"/>
      <c r="BA311" s="49"/>
      <c r="BB311" s="49"/>
      <c r="BC311" s="49"/>
      <c r="BD311" s="49"/>
    </row>
    <row r="312" spans="1:56" s="50" customFormat="1" hidden="1" x14ac:dyDescent="0.25">
      <c r="A312" s="71"/>
      <c r="B312" s="71"/>
      <c r="C312" s="71"/>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49"/>
      <c r="AG312" s="49"/>
      <c r="AH312" s="49"/>
      <c r="AI312" s="49"/>
      <c r="AJ312" s="49"/>
      <c r="AK312" s="49"/>
      <c r="AL312" s="49"/>
      <c r="AN312" s="49"/>
      <c r="AO312" s="49"/>
      <c r="AQ312" s="49"/>
      <c r="AR312" s="49"/>
      <c r="AS312" s="49"/>
      <c r="AT312" s="49"/>
      <c r="AU312" s="49"/>
      <c r="AV312" s="49"/>
      <c r="AW312" s="49"/>
      <c r="AX312" s="49"/>
      <c r="AY312" s="49"/>
      <c r="AZ312" s="49"/>
      <c r="BA312" s="49"/>
      <c r="BB312" s="49"/>
      <c r="BC312" s="49"/>
      <c r="BD312" s="49"/>
    </row>
    <row r="313" spans="1:56" s="50" customFormat="1" hidden="1" x14ac:dyDescent="0.25">
      <c r="A313" s="71"/>
      <c r="B313" s="71"/>
      <c r="C313" s="71"/>
      <c r="G313" s="49"/>
      <c r="H313" s="49" t="s">
        <v>150</v>
      </c>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N313" s="49"/>
      <c r="AO313" s="49"/>
      <c r="AQ313" s="49"/>
      <c r="AR313" s="49"/>
      <c r="AS313" s="49"/>
      <c r="AT313" s="49"/>
      <c r="AU313" s="49"/>
      <c r="AV313" s="49"/>
      <c r="AW313" s="49"/>
      <c r="AX313" s="49"/>
      <c r="AY313" s="49"/>
      <c r="AZ313" s="49"/>
      <c r="BA313" s="49"/>
      <c r="BB313" s="49"/>
      <c r="BC313" s="49"/>
      <c r="BD313" s="49"/>
    </row>
    <row r="314" spans="1:56" s="50" customFormat="1" hidden="1" x14ac:dyDescent="0.25">
      <c r="A314" s="71"/>
      <c r="B314" s="71"/>
      <c r="C314" s="71"/>
      <c r="E314" s="49" t="s">
        <v>150</v>
      </c>
      <c r="G314" s="49"/>
      <c r="H314" s="49">
        <v>0</v>
      </c>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49"/>
      <c r="AG314" s="49"/>
      <c r="AH314" s="49"/>
      <c r="AI314" s="49"/>
      <c r="AJ314" s="49"/>
      <c r="AK314" s="49"/>
      <c r="AL314" s="49"/>
      <c r="AN314" s="49"/>
      <c r="AO314" s="49"/>
      <c r="AQ314" s="49"/>
      <c r="AR314" s="49"/>
      <c r="AS314" s="49"/>
      <c r="AT314" s="49"/>
      <c r="AU314" s="49"/>
      <c r="AV314" s="49"/>
      <c r="AW314" s="49"/>
      <c r="AX314" s="49"/>
      <c r="AY314" s="49"/>
      <c r="AZ314" s="49"/>
      <c r="BA314" s="49"/>
      <c r="BB314" s="49"/>
      <c r="BC314" s="49"/>
      <c r="BD314" s="49"/>
    </row>
    <row r="315" spans="1:56" s="50" customFormat="1" hidden="1" x14ac:dyDescent="0.25">
      <c r="A315" s="71"/>
      <c r="B315" s="71"/>
      <c r="C315" s="71"/>
      <c r="E315" s="50">
        <v>1</v>
      </c>
      <c r="G315" s="49"/>
      <c r="H315" s="49" t="s">
        <v>150</v>
      </c>
      <c r="I315" s="49"/>
      <c r="J315" s="49"/>
      <c r="K315" s="49"/>
      <c r="L315" s="49"/>
      <c r="M315" s="49"/>
      <c r="N315" s="49"/>
      <c r="O315" s="49"/>
      <c r="P315" s="49"/>
      <c r="Q315" s="49"/>
      <c r="R315" s="49"/>
      <c r="S315" s="49"/>
      <c r="T315" s="49"/>
      <c r="U315" s="49"/>
      <c r="V315" s="49"/>
      <c r="W315" s="49"/>
      <c r="X315" s="49"/>
      <c r="Y315" s="49"/>
      <c r="Z315" s="49"/>
      <c r="AA315" s="49"/>
      <c r="AB315" s="49"/>
      <c r="AC315" s="49"/>
      <c r="AD315" s="49"/>
      <c r="AE315" s="49"/>
      <c r="AF315" s="49"/>
      <c r="AG315" s="49"/>
      <c r="AH315" s="49"/>
      <c r="AI315" s="49"/>
      <c r="AJ315" s="49"/>
      <c r="AK315" s="49"/>
      <c r="AL315" s="49"/>
      <c r="AN315" s="49"/>
      <c r="AO315" s="49"/>
      <c r="AQ315" s="49"/>
      <c r="AR315" s="49"/>
      <c r="AS315" s="49"/>
      <c r="AT315" s="49"/>
      <c r="AU315" s="49"/>
      <c r="AV315" s="49"/>
      <c r="AW315" s="49"/>
      <c r="AX315" s="49"/>
      <c r="AY315" s="49"/>
      <c r="AZ315" s="49"/>
      <c r="BA315" s="49"/>
      <c r="BB315" s="49"/>
      <c r="BC315" s="49"/>
      <c r="BD315" s="49"/>
    </row>
    <row r="316" spans="1:56" s="50" customFormat="1" hidden="1" x14ac:dyDescent="0.25">
      <c r="A316" s="71"/>
      <c r="B316" s="71"/>
      <c r="C316" s="71"/>
      <c r="E316" s="50">
        <v>2</v>
      </c>
      <c r="G316" s="49"/>
      <c r="H316" s="49">
        <v>1</v>
      </c>
      <c r="I316" s="49"/>
      <c r="J316" s="49"/>
      <c r="K316" s="49"/>
      <c r="L316" s="49"/>
      <c r="M316" s="49"/>
      <c r="N316" s="49"/>
      <c r="O316" s="49"/>
      <c r="P316" s="49"/>
      <c r="Q316" s="49"/>
      <c r="R316" s="49"/>
      <c r="S316" s="49"/>
      <c r="T316" s="49"/>
      <c r="U316" s="49"/>
      <c r="V316" s="49"/>
      <c r="W316" s="49"/>
      <c r="X316" s="49"/>
      <c r="Y316" s="49"/>
      <c r="Z316" s="49"/>
      <c r="AA316" s="49"/>
      <c r="AB316" s="49"/>
      <c r="AC316" s="49"/>
      <c r="AD316" s="49"/>
      <c r="AE316" s="49"/>
      <c r="AF316" s="49"/>
      <c r="AG316" s="49"/>
      <c r="AH316" s="49"/>
      <c r="AI316" s="49"/>
      <c r="AJ316" s="49"/>
      <c r="AK316" s="49"/>
      <c r="AL316" s="49"/>
      <c r="AN316" s="49"/>
      <c r="AO316" s="49"/>
      <c r="AQ316" s="49"/>
      <c r="AR316" s="49"/>
      <c r="AS316" s="49"/>
      <c r="AT316" s="49"/>
      <c r="AU316" s="49"/>
      <c r="AV316" s="49"/>
      <c r="AW316" s="49"/>
      <c r="AX316" s="49"/>
      <c r="AY316" s="49"/>
      <c r="AZ316" s="49"/>
      <c r="BA316" s="49"/>
      <c r="BB316" s="49"/>
      <c r="BC316" s="49"/>
      <c r="BD316" s="49"/>
    </row>
    <row r="317" spans="1:56" s="50" customFormat="1" hidden="1" x14ac:dyDescent="0.25">
      <c r="A317" s="71"/>
      <c r="B317" s="71"/>
      <c r="C317" s="71"/>
      <c r="E317" s="50">
        <v>3</v>
      </c>
      <c r="G317" s="49"/>
      <c r="H317" s="49" t="s">
        <v>150</v>
      </c>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c r="AG317" s="49"/>
      <c r="AH317" s="49"/>
      <c r="AI317" s="49"/>
      <c r="AJ317" s="49"/>
      <c r="AK317" s="49"/>
      <c r="AL317" s="49"/>
      <c r="AN317" s="49"/>
      <c r="AO317" s="49"/>
      <c r="AQ317" s="49"/>
      <c r="AR317" s="49"/>
      <c r="AS317" s="49"/>
      <c r="AT317" s="49"/>
      <c r="AU317" s="49"/>
      <c r="AV317" s="49"/>
      <c r="AW317" s="49"/>
      <c r="AX317" s="49"/>
      <c r="AY317" s="49"/>
      <c r="AZ317" s="49"/>
      <c r="BA317" s="49"/>
      <c r="BB317" s="49"/>
      <c r="BC317" s="49"/>
      <c r="BD317" s="49"/>
    </row>
    <row r="318" spans="1:56" s="50" customFormat="1" hidden="1" x14ac:dyDescent="0.25">
      <c r="A318" s="71"/>
      <c r="B318" s="71"/>
      <c r="C318" s="71"/>
      <c r="E318" s="50">
        <v>4</v>
      </c>
      <c r="G318" s="49"/>
      <c r="H318" s="49">
        <v>2</v>
      </c>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N318" s="49"/>
      <c r="AO318" s="49"/>
      <c r="AQ318" s="49"/>
      <c r="AR318" s="49"/>
      <c r="AS318" s="49"/>
      <c r="AT318" s="49"/>
      <c r="AU318" s="49"/>
      <c r="AV318" s="49"/>
      <c r="AW318" s="49"/>
      <c r="AX318" s="49"/>
      <c r="AY318" s="49"/>
      <c r="AZ318" s="49"/>
      <c r="BA318" s="49"/>
      <c r="BB318" s="49"/>
      <c r="BC318" s="49"/>
      <c r="BD318" s="49"/>
    </row>
    <row r="319" spans="1:56" s="50" customFormat="1" hidden="1" x14ac:dyDescent="0.25">
      <c r="A319" s="71"/>
      <c r="B319" s="71"/>
      <c r="C319" s="71"/>
      <c r="G319" s="49"/>
      <c r="H319" s="49" t="s">
        <v>150</v>
      </c>
      <c r="I319" s="49"/>
      <c r="J319" s="49"/>
      <c r="K319" s="49"/>
      <c r="L319" s="49"/>
      <c r="M319" s="49"/>
      <c r="N319" s="49"/>
      <c r="O319" s="49"/>
      <c r="P319" s="49"/>
      <c r="Q319" s="49"/>
      <c r="R319" s="49"/>
      <c r="S319" s="49"/>
      <c r="T319" s="49"/>
      <c r="U319" s="49"/>
      <c r="V319" s="49"/>
      <c r="W319" s="49"/>
      <c r="X319" s="49"/>
      <c r="Y319" s="49"/>
      <c r="Z319" s="49"/>
      <c r="AA319" s="49"/>
      <c r="AB319" s="49"/>
      <c r="AC319" s="49"/>
      <c r="AD319" s="49"/>
      <c r="AE319" s="49"/>
      <c r="AF319" s="49"/>
      <c r="AG319" s="49"/>
      <c r="AH319" s="49"/>
      <c r="AI319" s="49"/>
      <c r="AJ319" s="49"/>
      <c r="AK319" s="49"/>
      <c r="AL319" s="49"/>
      <c r="AN319" s="49"/>
      <c r="AO319" s="49"/>
      <c r="AQ319" s="49"/>
      <c r="AR319" s="49"/>
      <c r="AS319" s="49"/>
      <c r="AT319" s="49"/>
      <c r="AU319" s="49"/>
      <c r="AV319" s="49"/>
      <c r="AW319" s="49"/>
      <c r="AX319" s="49"/>
      <c r="AY319" s="49"/>
      <c r="AZ319" s="49"/>
      <c r="BA319" s="49"/>
      <c r="BB319" s="49"/>
      <c r="BC319" s="49"/>
      <c r="BD319" s="49"/>
    </row>
    <row r="320" spans="1:56" s="50" customFormat="1" hidden="1" x14ac:dyDescent="0.25">
      <c r="A320" s="71"/>
      <c r="B320" s="71"/>
      <c r="C320" s="71"/>
      <c r="E320" s="60" t="s">
        <v>150</v>
      </c>
      <c r="G320" s="49"/>
      <c r="H320" s="49">
        <v>3</v>
      </c>
      <c r="I320" s="49"/>
      <c r="J320" s="49"/>
      <c r="K320" s="49"/>
      <c r="L320" s="49"/>
      <c r="M320" s="49"/>
      <c r="N320" s="49"/>
      <c r="O320" s="49"/>
      <c r="P320" s="49"/>
      <c r="Q320" s="49"/>
      <c r="R320" s="49"/>
      <c r="S320" s="49"/>
      <c r="T320" s="49"/>
      <c r="U320" s="49"/>
      <c r="V320" s="49"/>
      <c r="W320" s="49"/>
      <c r="X320" s="49"/>
      <c r="Y320" s="49"/>
      <c r="Z320" s="49"/>
      <c r="AA320" s="49"/>
      <c r="AB320" s="49"/>
      <c r="AC320" s="49"/>
      <c r="AD320" s="49"/>
      <c r="AE320" s="49"/>
      <c r="AF320" s="49"/>
      <c r="AG320" s="49"/>
      <c r="AH320" s="49"/>
      <c r="AI320" s="49"/>
      <c r="AJ320" s="49"/>
      <c r="AK320" s="49"/>
      <c r="AL320" s="49"/>
      <c r="AN320" s="49"/>
      <c r="AO320" s="49"/>
      <c r="AQ320" s="49"/>
      <c r="AR320" s="49"/>
      <c r="AS320" s="49"/>
      <c r="AT320" s="49"/>
      <c r="AU320" s="49"/>
      <c r="AV320" s="49"/>
      <c r="AW320" s="49"/>
      <c r="AX320" s="49"/>
      <c r="AY320" s="49"/>
      <c r="AZ320" s="49"/>
      <c r="BA320" s="49"/>
      <c r="BB320" s="49"/>
      <c r="BC320" s="49"/>
      <c r="BD320" s="49"/>
    </row>
    <row r="321" spans="1:56" s="50" customFormat="1" hidden="1" x14ac:dyDescent="0.25">
      <c r="A321" s="71"/>
      <c r="B321" s="71"/>
      <c r="C321" s="71"/>
      <c r="E321" s="50">
        <v>1</v>
      </c>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c r="AE321" s="49"/>
      <c r="AF321" s="49"/>
      <c r="AG321" s="49"/>
      <c r="AH321" s="49"/>
      <c r="AI321" s="49"/>
      <c r="AJ321" s="49"/>
      <c r="AK321" s="49"/>
      <c r="AL321" s="49"/>
      <c r="AN321" s="49"/>
      <c r="AO321" s="49"/>
      <c r="AQ321" s="49"/>
      <c r="AR321" s="49"/>
      <c r="AS321" s="49"/>
      <c r="AT321" s="49"/>
      <c r="AU321" s="49"/>
      <c r="AV321" s="49"/>
      <c r="AW321" s="49"/>
      <c r="AX321" s="49"/>
      <c r="AY321" s="49"/>
      <c r="AZ321" s="49"/>
      <c r="BA321" s="49"/>
      <c r="BB321" s="49"/>
      <c r="BC321" s="49"/>
      <c r="BD321" s="49"/>
    </row>
    <row r="322" spans="1:56" s="50" customFormat="1" hidden="1" x14ac:dyDescent="0.25">
      <c r="A322" s="71"/>
      <c r="B322" s="71"/>
      <c r="C322" s="71"/>
      <c r="G322" s="49"/>
      <c r="H322" s="49" t="s">
        <v>150</v>
      </c>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N322" s="49"/>
      <c r="AO322" s="49"/>
      <c r="AQ322" s="49"/>
      <c r="AR322" s="49"/>
      <c r="AS322" s="49"/>
      <c r="AT322" s="49"/>
      <c r="AU322" s="49"/>
      <c r="AV322" s="49"/>
      <c r="AW322" s="49"/>
      <c r="AX322" s="49"/>
      <c r="AY322" s="49"/>
      <c r="AZ322" s="49"/>
      <c r="BA322" s="49"/>
      <c r="BB322" s="49"/>
      <c r="BC322" s="49"/>
      <c r="BD322" s="49"/>
    </row>
    <row r="323" spans="1:56" s="50" customFormat="1" hidden="1" x14ac:dyDescent="0.25">
      <c r="A323" s="71"/>
      <c r="B323" s="71"/>
      <c r="C323" s="71"/>
      <c r="E323" s="50" t="s">
        <v>150</v>
      </c>
      <c r="H323" s="50">
        <v>-1</v>
      </c>
      <c r="I323" s="49"/>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49"/>
      <c r="AG323" s="49"/>
      <c r="AH323" s="49"/>
      <c r="AI323" s="49"/>
      <c r="AJ323" s="49"/>
      <c r="AK323" s="49"/>
      <c r="AL323" s="49"/>
      <c r="AN323" s="49"/>
      <c r="AO323" s="49"/>
      <c r="AQ323" s="49"/>
      <c r="AR323" s="49"/>
      <c r="AS323" s="49"/>
      <c r="AT323" s="49"/>
      <c r="AU323" s="49"/>
      <c r="AV323" s="49"/>
      <c r="AW323" s="49"/>
      <c r="AX323" s="49"/>
      <c r="AY323" s="49"/>
      <c r="AZ323" s="49"/>
      <c r="BA323" s="49"/>
      <c r="BB323" s="49"/>
      <c r="BC323" s="49"/>
      <c r="BD323" s="49"/>
    </row>
    <row r="324" spans="1:56" s="50" customFormat="1" hidden="1" x14ac:dyDescent="0.25">
      <c r="A324" s="71"/>
      <c r="B324" s="71"/>
      <c r="C324" s="71"/>
      <c r="E324" s="50">
        <v>1</v>
      </c>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c r="AG324" s="49"/>
      <c r="AH324" s="49"/>
      <c r="AI324" s="49"/>
      <c r="AJ324" s="49"/>
      <c r="AK324" s="49"/>
      <c r="AL324" s="49"/>
      <c r="AN324" s="49"/>
      <c r="AO324" s="49"/>
      <c r="AQ324" s="49"/>
      <c r="AR324" s="49"/>
      <c r="AS324" s="49"/>
      <c r="AT324" s="49"/>
      <c r="AU324" s="49"/>
      <c r="AV324" s="49"/>
      <c r="AW324" s="49"/>
      <c r="AX324" s="49"/>
      <c r="AY324" s="49"/>
      <c r="AZ324" s="49"/>
      <c r="BA324" s="49"/>
      <c r="BB324" s="49"/>
      <c r="BC324" s="49"/>
      <c r="BD324" s="49"/>
    </row>
    <row r="325" spans="1:56" s="50" customFormat="1" hidden="1" x14ac:dyDescent="0.25">
      <c r="A325" s="71"/>
      <c r="B325" s="71"/>
      <c r="C325" s="71"/>
      <c r="E325" s="50">
        <v>2</v>
      </c>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N325" s="49"/>
      <c r="AO325" s="49"/>
      <c r="AQ325" s="49"/>
      <c r="AR325" s="49"/>
      <c r="AS325" s="49"/>
      <c r="AT325" s="49"/>
      <c r="AU325" s="49"/>
      <c r="AV325" s="49"/>
      <c r="AW325" s="49"/>
      <c r="AX325" s="49"/>
      <c r="AY325" s="49"/>
      <c r="AZ325" s="49"/>
      <c r="BA325" s="49"/>
      <c r="BB325" s="49"/>
      <c r="BC325" s="49"/>
      <c r="BD325" s="49"/>
    </row>
    <row r="326" spans="1:56" s="50" customFormat="1" hidden="1" x14ac:dyDescent="0.25">
      <c r="A326" s="71"/>
      <c r="B326" s="71"/>
      <c r="C326" s="71"/>
      <c r="E326" s="50">
        <v>3</v>
      </c>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c r="AG326" s="49"/>
      <c r="AH326" s="49"/>
      <c r="AI326" s="49"/>
      <c r="AJ326" s="49"/>
      <c r="AK326" s="49"/>
      <c r="AL326" s="49"/>
      <c r="AN326" s="49"/>
      <c r="AO326" s="49"/>
      <c r="AQ326" s="49"/>
      <c r="AR326" s="49"/>
      <c r="AS326" s="49"/>
      <c r="AT326" s="49"/>
      <c r="AU326" s="49"/>
      <c r="AV326" s="49"/>
      <c r="AW326" s="49"/>
      <c r="AX326" s="49"/>
      <c r="AY326" s="49"/>
      <c r="AZ326" s="49"/>
      <c r="BA326" s="49"/>
      <c r="BB326" s="49"/>
      <c r="BC326" s="49"/>
      <c r="BD326" s="49"/>
    </row>
    <row r="327" spans="1:56" s="50" customFormat="1" hidden="1" x14ac:dyDescent="0.25">
      <c r="A327" s="71"/>
      <c r="B327" s="71"/>
      <c r="C327" s="71"/>
      <c r="E327" s="50">
        <v>4</v>
      </c>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49"/>
      <c r="AG327" s="49"/>
      <c r="AH327" s="49"/>
      <c r="AI327" s="49"/>
      <c r="AJ327" s="49"/>
      <c r="AK327" s="49"/>
      <c r="AL327" s="49"/>
      <c r="AN327" s="49"/>
      <c r="AO327" s="49"/>
      <c r="AQ327" s="49"/>
      <c r="AR327" s="49"/>
      <c r="AS327" s="49"/>
      <c r="AT327" s="49"/>
      <c r="AU327" s="49"/>
      <c r="AV327" s="49"/>
      <c r="AW327" s="49"/>
      <c r="AX327" s="49"/>
      <c r="AY327" s="49"/>
      <c r="AZ327" s="49"/>
      <c r="BA327" s="49"/>
      <c r="BB327" s="49"/>
      <c r="BC327" s="49"/>
      <c r="BD327" s="49"/>
    </row>
    <row r="328" spans="1:56" s="50" customFormat="1" hidden="1" x14ac:dyDescent="0.25">
      <c r="A328" s="71"/>
      <c r="B328" s="71"/>
      <c r="C328" s="71"/>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49"/>
      <c r="AG328" s="49"/>
      <c r="AH328" s="49"/>
      <c r="AI328" s="49"/>
      <c r="AJ328" s="49"/>
      <c r="AK328" s="49"/>
      <c r="AL328" s="49"/>
      <c r="AN328" s="49"/>
      <c r="AO328" s="49"/>
      <c r="AQ328" s="49"/>
      <c r="AR328" s="49"/>
      <c r="AS328" s="49"/>
      <c r="AT328" s="49"/>
      <c r="AU328" s="49"/>
      <c r="AV328" s="49"/>
      <c r="AW328" s="49"/>
      <c r="AX328" s="49"/>
      <c r="AY328" s="49"/>
      <c r="AZ328" s="49"/>
      <c r="BA328" s="49"/>
      <c r="BB328" s="49"/>
      <c r="BC328" s="49"/>
      <c r="BD328" s="49"/>
    </row>
    <row r="329" spans="1:56" s="50" customFormat="1" hidden="1" x14ac:dyDescent="0.25">
      <c r="A329" s="71"/>
      <c r="B329" s="71"/>
      <c r="C329" s="71"/>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49"/>
      <c r="AF329" s="49"/>
      <c r="AG329" s="49"/>
      <c r="AH329" s="49"/>
      <c r="AI329" s="49"/>
      <c r="AJ329" s="49"/>
      <c r="AK329" s="49"/>
      <c r="AL329" s="49"/>
      <c r="AN329" s="49"/>
      <c r="AO329" s="49"/>
      <c r="AQ329" s="49"/>
      <c r="AR329" s="49"/>
      <c r="AS329" s="49"/>
      <c r="AT329" s="49"/>
      <c r="AU329" s="49"/>
      <c r="AV329" s="49"/>
      <c r="AW329" s="49"/>
      <c r="AX329" s="49"/>
      <c r="AY329" s="49"/>
      <c r="AZ329" s="49"/>
      <c r="BA329" s="49"/>
      <c r="BB329" s="49"/>
      <c r="BC329" s="49"/>
      <c r="BD329" s="49"/>
    </row>
    <row r="330" spans="1:56" s="50" customFormat="1" x14ac:dyDescent="0.25">
      <c r="A330" s="71"/>
      <c r="B330" s="71"/>
      <c r="C330" s="71"/>
      <c r="J330" s="49"/>
      <c r="K330" s="49"/>
      <c r="L330" s="49"/>
      <c r="M330" s="49"/>
      <c r="N330" s="49"/>
      <c r="O330" s="49"/>
      <c r="P330" s="49"/>
      <c r="Q330" s="49"/>
      <c r="R330" s="49"/>
      <c r="S330" s="49"/>
      <c r="T330" s="49"/>
      <c r="U330" s="49"/>
      <c r="V330" s="49"/>
      <c r="W330" s="49"/>
      <c r="X330" s="49"/>
      <c r="Y330" s="49"/>
      <c r="Z330" s="49"/>
      <c r="AA330" s="49"/>
      <c r="AB330" s="49"/>
      <c r="AC330" s="49"/>
      <c r="AD330" s="49"/>
      <c r="AE330" s="49"/>
      <c r="AF330" s="49"/>
      <c r="AG330" s="49"/>
      <c r="AH330" s="49"/>
      <c r="AI330" s="49"/>
      <c r="AJ330" s="49"/>
      <c r="AK330" s="49"/>
      <c r="AL330" s="49"/>
      <c r="AN330" s="49"/>
      <c r="AO330" s="49"/>
      <c r="AQ330" s="49"/>
      <c r="AR330" s="49"/>
      <c r="AS330" s="49"/>
      <c r="AT330" s="49"/>
      <c r="AU330" s="49"/>
      <c r="AV330" s="49"/>
      <c r="AW330" s="49"/>
      <c r="AX330" s="49"/>
      <c r="AY330" s="49"/>
      <c r="AZ330" s="49"/>
      <c r="BA330" s="49"/>
      <c r="BB330" s="49"/>
      <c r="BC330" s="49"/>
      <c r="BD330" s="49"/>
    </row>
    <row r="331" spans="1:56" s="50" customFormat="1" x14ac:dyDescent="0.25">
      <c r="A331" s="71"/>
      <c r="B331" s="71"/>
      <c r="C331" s="71"/>
      <c r="J331" s="49"/>
      <c r="K331" s="49"/>
      <c r="L331" s="49"/>
      <c r="M331" s="49"/>
      <c r="N331" s="49"/>
      <c r="O331" s="49"/>
      <c r="P331" s="49"/>
      <c r="Q331" s="49"/>
      <c r="R331" s="49"/>
      <c r="S331" s="49"/>
      <c r="T331" s="49"/>
      <c r="U331" s="49"/>
      <c r="V331" s="49"/>
      <c r="W331" s="49"/>
      <c r="X331" s="49"/>
      <c r="Y331" s="49"/>
      <c r="Z331" s="49"/>
      <c r="AA331" s="49"/>
      <c r="AB331" s="49"/>
      <c r="AC331" s="49"/>
      <c r="AD331" s="49"/>
      <c r="AE331" s="49"/>
      <c r="AF331" s="49"/>
      <c r="AG331" s="49"/>
      <c r="AH331" s="49"/>
      <c r="AI331" s="49"/>
      <c r="AJ331" s="49"/>
      <c r="AK331" s="49"/>
      <c r="AL331" s="49"/>
      <c r="AM331" s="49"/>
      <c r="AN331" s="49"/>
      <c r="AO331" s="49"/>
      <c r="AP331" s="49"/>
      <c r="AQ331" s="49"/>
      <c r="AR331" s="49"/>
      <c r="AS331" s="49"/>
      <c r="AT331" s="49"/>
      <c r="AU331" s="49"/>
      <c r="AV331" s="49"/>
      <c r="AW331" s="49"/>
      <c r="AX331" s="49"/>
      <c r="AY331" s="49"/>
      <c r="AZ331" s="49"/>
      <c r="BA331" s="49"/>
      <c r="BB331" s="49"/>
      <c r="BC331" s="49"/>
      <c r="BD331" s="49"/>
    </row>
    <row r="332" spans="1:56" s="50" customFormat="1" x14ac:dyDescent="0.25">
      <c r="A332" s="71"/>
      <c r="B332" s="71"/>
      <c r="C332" s="71"/>
      <c r="J332" s="61"/>
      <c r="K332" s="61"/>
      <c r="L332" s="61"/>
      <c r="M332" s="61"/>
      <c r="N332" s="61"/>
      <c r="O332" s="61"/>
      <c r="P332" s="61"/>
      <c r="Q332" s="61"/>
      <c r="R332" s="61"/>
      <c r="S332" s="61"/>
      <c r="T332" s="61"/>
      <c r="U332" s="49"/>
      <c r="V332" s="49"/>
      <c r="W332" s="49"/>
      <c r="X332" s="49"/>
      <c r="Y332" s="49"/>
      <c r="Z332" s="49"/>
      <c r="AA332" s="49"/>
      <c r="AB332" s="49"/>
      <c r="AC332" s="49"/>
      <c r="AD332" s="49"/>
      <c r="AE332" s="49"/>
      <c r="AF332" s="49"/>
      <c r="AG332" s="49"/>
      <c r="AH332" s="49"/>
      <c r="AI332" s="49"/>
      <c r="AJ332" s="49"/>
      <c r="AK332" s="49"/>
      <c r="AL332" s="49"/>
      <c r="AM332" s="49"/>
      <c r="AN332" s="49"/>
      <c r="AO332" s="49"/>
      <c r="AP332" s="49"/>
      <c r="AQ332" s="49"/>
      <c r="AR332" s="49"/>
      <c r="AS332" s="49"/>
      <c r="AT332" s="49"/>
      <c r="AU332" s="49"/>
      <c r="AV332" s="49"/>
      <c r="AW332" s="49"/>
      <c r="AX332" s="49"/>
      <c r="AY332" s="49"/>
      <c r="AZ332" s="49"/>
      <c r="BA332" s="49"/>
      <c r="BB332" s="49"/>
      <c r="BC332" s="49"/>
      <c r="BD332" s="49"/>
    </row>
    <row r="333" spans="1:56" s="50" customFormat="1" x14ac:dyDescent="0.25">
      <c r="A333" s="71"/>
      <c r="B333" s="71"/>
      <c r="C333" s="71"/>
      <c r="J333" s="61"/>
      <c r="K333" s="61"/>
      <c r="L333" s="61"/>
      <c r="M333" s="61"/>
      <c r="N333" s="61"/>
      <c r="O333" s="61"/>
      <c r="P333" s="61"/>
      <c r="Q333" s="61"/>
      <c r="R333" s="61"/>
      <c r="S333" s="61"/>
      <c r="T333" s="61"/>
      <c r="U333" s="49"/>
      <c r="V333" s="49"/>
      <c r="W333" s="49"/>
      <c r="X333" s="49"/>
      <c r="Y333" s="49"/>
      <c r="Z333" s="49"/>
      <c r="AA333" s="49"/>
      <c r="AB333" s="49"/>
      <c r="AC333" s="49"/>
      <c r="AD333" s="49"/>
      <c r="AE333" s="49"/>
      <c r="AF333" s="49"/>
      <c r="AG333" s="49"/>
      <c r="AH333" s="49"/>
      <c r="AI333" s="49"/>
      <c r="AJ333" s="49"/>
      <c r="AK333" s="49"/>
      <c r="AL333" s="49"/>
      <c r="AM333" s="49"/>
      <c r="AN333" s="49"/>
      <c r="AO333" s="49"/>
      <c r="AP333" s="49"/>
      <c r="AQ333" s="49"/>
      <c r="AR333" s="49"/>
      <c r="AS333" s="49"/>
      <c r="AT333" s="49"/>
      <c r="AU333" s="49"/>
      <c r="AV333" s="49"/>
      <c r="AW333" s="49"/>
      <c r="AX333" s="49"/>
      <c r="AY333" s="49"/>
      <c r="AZ333" s="49"/>
      <c r="BA333" s="49"/>
      <c r="BB333" s="49"/>
      <c r="BC333" s="49"/>
      <c r="BD333" s="49"/>
    </row>
    <row r="334" spans="1:56" s="50" customFormat="1" x14ac:dyDescent="0.25">
      <c r="A334" s="71"/>
      <c r="B334" s="71"/>
      <c r="C334" s="71"/>
      <c r="J334" s="61"/>
      <c r="K334" s="61"/>
      <c r="L334" s="61"/>
      <c r="M334" s="61"/>
      <c r="N334" s="61"/>
      <c r="O334" s="61"/>
      <c r="P334" s="61"/>
      <c r="Q334" s="61"/>
      <c r="R334" s="61"/>
      <c r="S334" s="61"/>
      <c r="T334" s="61"/>
      <c r="U334" s="49"/>
      <c r="V334" s="49"/>
      <c r="W334" s="49"/>
      <c r="X334" s="49"/>
      <c r="Y334" s="49"/>
      <c r="Z334" s="49"/>
      <c r="AA334" s="49"/>
      <c r="AB334" s="49"/>
      <c r="AC334" s="49"/>
      <c r="AD334" s="49"/>
      <c r="AE334" s="49"/>
      <c r="AF334" s="49"/>
      <c r="AG334" s="49"/>
      <c r="AH334" s="49"/>
      <c r="AI334" s="49"/>
      <c r="AJ334" s="49"/>
      <c r="AK334" s="49"/>
      <c r="AL334" s="49"/>
      <c r="AM334" s="49"/>
      <c r="AN334" s="49"/>
      <c r="AO334" s="49"/>
      <c r="AP334" s="49"/>
      <c r="AQ334" s="49"/>
      <c r="AR334" s="49"/>
      <c r="AS334" s="49"/>
      <c r="AT334" s="49"/>
      <c r="AU334" s="49"/>
      <c r="AV334" s="49"/>
      <c r="AW334" s="49"/>
      <c r="AX334" s="49"/>
      <c r="AY334" s="49"/>
      <c r="AZ334" s="49"/>
      <c r="BA334" s="49"/>
      <c r="BB334" s="49"/>
      <c r="BC334" s="49"/>
      <c r="BD334" s="49"/>
    </row>
    <row r="335" spans="1:56" s="50" customFormat="1" x14ac:dyDescent="0.25">
      <c r="A335" s="71"/>
      <c r="B335" s="71"/>
      <c r="C335" s="71"/>
      <c r="I335" s="50" t="s">
        <v>25</v>
      </c>
      <c r="J335" s="61"/>
      <c r="K335" s="61"/>
      <c r="L335" s="61"/>
      <c r="M335" s="61"/>
      <c r="N335" s="61"/>
      <c r="O335" s="61"/>
      <c r="P335" s="61"/>
      <c r="Q335" s="61"/>
      <c r="R335" s="61"/>
      <c r="S335" s="61"/>
      <c r="T335" s="61"/>
      <c r="U335" s="49"/>
      <c r="V335" s="49"/>
      <c r="W335" s="49"/>
      <c r="X335" s="49"/>
      <c r="Y335" s="49"/>
      <c r="Z335" s="49"/>
      <c r="AA335" s="49"/>
      <c r="AB335" s="49"/>
      <c r="AC335" s="49"/>
      <c r="AD335" s="49"/>
      <c r="AE335" s="49"/>
      <c r="AF335" s="49"/>
      <c r="AG335" s="49"/>
      <c r="AH335" s="49"/>
      <c r="AI335" s="49"/>
      <c r="AJ335" s="49"/>
      <c r="AK335" s="49"/>
      <c r="AL335" s="49"/>
      <c r="AM335" s="49"/>
      <c r="AN335" s="49"/>
      <c r="AO335" s="49"/>
      <c r="AP335" s="49"/>
      <c r="AQ335" s="49"/>
      <c r="AR335" s="49"/>
      <c r="AS335" s="49"/>
      <c r="AT335" s="49"/>
      <c r="AU335" s="49"/>
      <c r="AV335" s="49"/>
      <c r="AW335" s="49"/>
      <c r="AX335" s="49"/>
      <c r="AY335" s="49"/>
      <c r="AZ335" s="49"/>
      <c r="BA335" s="49"/>
      <c r="BB335" s="49"/>
      <c r="BC335" s="49"/>
      <c r="BD335" s="49"/>
    </row>
    <row r="336" spans="1:56" s="50" customFormat="1" x14ac:dyDescent="0.25">
      <c r="A336" s="71"/>
      <c r="B336" s="71"/>
      <c r="C336" s="71"/>
      <c r="F336" s="61"/>
      <c r="G336" s="61"/>
      <c r="H336" s="61"/>
      <c r="I336" s="61"/>
      <c r="J336" s="61"/>
      <c r="K336" s="61"/>
      <c r="L336" s="61"/>
      <c r="M336" s="61"/>
      <c r="N336" s="61"/>
      <c r="O336" s="61"/>
      <c r="P336" s="61"/>
      <c r="Q336" s="61"/>
      <c r="R336" s="61"/>
      <c r="S336" s="61"/>
      <c r="T336" s="61"/>
      <c r="U336" s="49"/>
      <c r="V336" s="49"/>
      <c r="W336" s="49"/>
      <c r="X336" s="49"/>
      <c r="Y336" s="49"/>
      <c r="Z336" s="49"/>
      <c r="AA336" s="49"/>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49"/>
      <c r="BA336" s="49"/>
      <c r="BB336" s="49"/>
      <c r="BC336" s="49"/>
      <c r="BD336" s="49"/>
    </row>
    <row r="337" spans="1:56" s="50" customFormat="1" x14ac:dyDescent="0.25">
      <c r="A337" s="71"/>
      <c r="B337" s="71"/>
      <c r="C337" s="71"/>
      <c r="K337" s="61"/>
      <c r="L337" s="61"/>
      <c r="M337" s="61"/>
      <c r="N337" s="61"/>
      <c r="O337" s="61"/>
      <c r="P337" s="62" t="s">
        <v>25</v>
      </c>
      <c r="Q337" s="61"/>
      <c r="R337" s="61"/>
      <c r="S337" s="61"/>
      <c r="T337" s="61"/>
      <c r="U337" s="49"/>
      <c r="V337" s="49"/>
      <c r="W337" s="49"/>
      <c r="X337" s="49"/>
      <c r="Y337" s="49"/>
      <c r="Z337" s="49"/>
      <c r="AA337" s="49"/>
      <c r="AB337" s="49"/>
      <c r="AC337" s="49"/>
      <c r="AD337" s="49"/>
      <c r="AE337" s="49"/>
      <c r="AF337" s="49"/>
      <c r="AG337" s="49"/>
      <c r="AH337" s="49"/>
      <c r="AI337" s="49"/>
      <c r="AJ337" s="49"/>
      <c r="AK337" s="49"/>
      <c r="AL337" s="49"/>
      <c r="AM337" s="49"/>
      <c r="AN337" s="49"/>
      <c r="AO337" s="49"/>
      <c r="AP337" s="49"/>
      <c r="AQ337" s="49"/>
      <c r="AR337" s="49"/>
      <c r="AS337" s="49"/>
      <c r="AT337" s="49"/>
      <c r="AU337" s="49"/>
      <c r="AV337" s="49"/>
      <c r="AW337" s="49"/>
      <c r="AX337" s="49"/>
      <c r="AY337" s="49"/>
      <c r="AZ337" s="49"/>
      <c r="BA337" s="49"/>
      <c r="BB337" s="49"/>
      <c r="BC337" s="49"/>
      <c r="BD337" s="49"/>
    </row>
    <row r="338" spans="1:56" s="50" customFormat="1" x14ac:dyDescent="0.25">
      <c r="A338" s="71"/>
      <c r="B338" s="71"/>
      <c r="C338" s="71"/>
      <c r="K338" s="61"/>
      <c r="L338" s="61"/>
      <c r="M338" s="61"/>
      <c r="N338" s="61"/>
      <c r="O338" s="61"/>
      <c r="P338" s="61"/>
      <c r="Q338" s="61"/>
      <c r="R338" s="61"/>
      <c r="S338" s="61"/>
      <c r="T338" s="61"/>
      <c r="U338" s="49"/>
      <c r="V338" s="49"/>
      <c r="W338" s="49"/>
      <c r="X338" s="49"/>
      <c r="Y338" s="49"/>
      <c r="Z338" s="49"/>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9"/>
      <c r="AY338" s="49"/>
      <c r="AZ338" s="49"/>
      <c r="BA338" s="49"/>
      <c r="BB338" s="49"/>
      <c r="BC338" s="49"/>
      <c r="BD338" s="49"/>
    </row>
    <row r="339" spans="1:56" s="50" customFormat="1" x14ac:dyDescent="0.25">
      <c r="A339" s="71"/>
      <c r="B339" s="71"/>
      <c r="C339" s="71"/>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c r="AS339" s="49"/>
      <c r="AT339" s="49"/>
      <c r="AU339" s="49"/>
      <c r="AV339" s="49"/>
      <c r="AW339" s="49"/>
      <c r="AX339" s="49"/>
      <c r="AY339" s="49"/>
      <c r="AZ339" s="49"/>
      <c r="BA339" s="49"/>
      <c r="BB339" s="49"/>
      <c r="BC339" s="49"/>
      <c r="BD339" s="49"/>
    </row>
    <row r="340" spans="1:56" s="50" customFormat="1" x14ac:dyDescent="0.25">
      <c r="A340" s="71"/>
      <c r="B340" s="71"/>
      <c r="C340" s="71"/>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c r="AE340" s="49"/>
      <c r="AF340" s="49"/>
      <c r="AG340" s="49"/>
      <c r="AH340" s="49"/>
      <c r="AI340" s="49"/>
      <c r="AJ340" s="49"/>
      <c r="AK340" s="49"/>
      <c r="AL340" s="49"/>
      <c r="AM340" s="49"/>
      <c r="AN340" s="49"/>
      <c r="AO340" s="49"/>
      <c r="AP340" s="49"/>
      <c r="AQ340" s="49"/>
      <c r="AR340" s="49"/>
      <c r="AS340" s="49"/>
      <c r="AT340" s="49"/>
      <c r="AU340" s="49"/>
      <c r="AV340" s="49"/>
      <c r="AW340" s="49"/>
      <c r="AX340" s="49"/>
      <c r="AY340" s="49"/>
      <c r="AZ340" s="49"/>
      <c r="BA340" s="49"/>
      <c r="BB340" s="49"/>
      <c r="BC340" s="49"/>
      <c r="BD340" s="49"/>
    </row>
    <row r="341" spans="1:56" s="50" customFormat="1" x14ac:dyDescent="0.25">
      <c r="A341" s="71"/>
      <c r="B341" s="71"/>
      <c r="C341" s="71"/>
      <c r="G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49"/>
      <c r="AG341" s="49"/>
      <c r="AH341" s="49"/>
      <c r="AI341" s="49"/>
      <c r="AJ341" s="49"/>
      <c r="AK341" s="49"/>
      <c r="AL341" s="49"/>
      <c r="AM341" s="49"/>
      <c r="AN341" s="49"/>
      <c r="AO341" s="49"/>
      <c r="AP341" s="49"/>
      <c r="AQ341" s="49"/>
      <c r="AR341" s="49"/>
      <c r="AS341" s="49"/>
      <c r="AT341" s="49"/>
      <c r="AU341" s="49"/>
      <c r="AV341" s="49"/>
      <c r="AW341" s="49"/>
      <c r="AX341" s="49"/>
      <c r="AY341" s="49"/>
      <c r="AZ341" s="49"/>
      <c r="BA341" s="49"/>
      <c r="BB341" s="49"/>
      <c r="BC341" s="49"/>
      <c r="BD341" s="49"/>
    </row>
    <row r="342" spans="1:56" s="50" customFormat="1" x14ac:dyDescent="0.25">
      <c r="A342" s="71"/>
      <c r="B342" s="71"/>
      <c r="C342" s="71"/>
      <c r="G342" s="49"/>
      <c r="I342" s="49"/>
      <c r="J342" s="49"/>
      <c r="K342" s="49"/>
      <c r="L342" s="49"/>
      <c r="M342" s="49"/>
      <c r="N342" s="49"/>
      <c r="O342" s="49"/>
      <c r="P342" s="49"/>
      <c r="Q342" s="49"/>
      <c r="R342" s="49"/>
      <c r="S342" s="49"/>
      <c r="T342" s="49"/>
      <c r="U342" s="49"/>
      <c r="V342" s="49"/>
      <c r="W342" s="49"/>
      <c r="X342" s="49"/>
      <c r="Y342" s="49"/>
      <c r="Z342" s="49"/>
      <c r="AA342" s="49"/>
      <c r="AB342" s="49"/>
      <c r="AC342" s="4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49"/>
      <c r="BA342" s="49"/>
      <c r="BB342" s="49"/>
      <c r="BC342" s="49"/>
      <c r="BD342" s="49"/>
    </row>
    <row r="343" spans="1:56" s="50" customFormat="1" x14ac:dyDescent="0.25">
      <c r="A343" s="71"/>
      <c r="B343" s="71"/>
      <c r="C343" s="71"/>
      <c r="G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49"/>
      <c r="AG343" s="49"/>
      <c r="AH343" s="49"/>
      <c r="AI343" s="49"/>
      <c r="AJ343" s="49"/>
      <c r="AK343" s="49"/>
      <c r="AL343" s="49"/>
      <c r="AM343" s="49"/>
      <c r="AN343" s="49"/>
      <c r="AO343" s="49"/>
      <c r="AP343" s="49"/>
      <c r="AQ343" s="49"/>
      <c r="AR343" s="49"/>
      <c r="AS343" s="49"/>
      <c r="AT343" s="49"/>
      <c r="AU343" s="49"/>
      <c r="AV343" s="49"/>
      <c r="AW343" s="49"/>
      <c r="AX343" s="49"/>
      <c r="AY343" s="49"/>
      <c r="AZ343" s="49"/>
      <c r="BA343" s="49"/>
      <c r="BB343" s="49"/>
      <c r="BC343" s="49"/>
      <c r="BD343" s="49"/>
    </row>
    <row r="344" spans="1:56" s="50" customFormat="1" x14ac:dyDescent="0.25">
      <c r="A344" s="71"/>
      <c r="B344" s="71"/>
      <c r="C344" s="71"/>
      <c r="G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49"/>
      <c r="BA344" s="49"/>
      <c r="BB344" s="49"/>
      <c r="BC344" s="49"/>
      <c r="BD344" s="49"/>
    </row>
    <row r="345" spans="1:56" s="50" customFormat="1" x14ac:dyDescent="0.25">
      <c r="A345" s="71"/>
      <c r="B345" s="71"/>
      <c r="C345" s="71"/>
      <c r="G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c r="AG345" s="49"/>
      <c r="AH345" s="49"/>
      <c r="AI345" s="49"/>
      <c r="AJ345" s="49"/>
      <c r="AK345" s="49"/>
      <c r="AL345" s="49"/>
      <c r="AM345" s="49"/>
      <c r="AN345" s="49"/>
      <c r="AO345" s="49"/>
      <c r="AP345" s="49"/>
      <c r="AQ345" s="49"/>
      <c r="AR345" s="49"/>
      <c r="AS345" s="49"/>
      <c r="AT345" s="49"/>
      <c r="AU345" s="49"/>
      <c r="AV345" s="49"/>
      <c r="AW345" s="49"/>
      <c r="AX345" s="49"/>
      <c r="AY345" s="49"/>
      <c r="AZ345" s="49"/>
      <c r="BA345" s="49"/>
      <c r="BB345" s="49"/>
      <c r="BC345" s="49"/>
      <c r="BD345" s="49"/>
    </row>
    <row r="346" spans="1:56" s="50" customFormat="1" x14ac:dyDescent="0.25">
      <c r="A346" s="71"/>
      <c r="B346" s="71"/>
      <c r="C346" s="71"/>
      <c r="G346" s="49"/>
      <c r="I346" s="49"/>
      <c r="J346" s="49"/>
      <c r="K346" s="49"/>
      <c r="L346" s="49"/>
      <c r="M346" s="49"/>
      <c r="N346" s="49"/>
      <c r="O346" s="49"/>
      <c r="P346" s="49"/>
      <c r="Q346" s="49"/>
      <c r="R346" s="49"/>
      <c r="S346" s="49"/>
      <c r="T346" s="49"/>
      <c r="U346" s="49"/>
      <c r="V346" s="49"/>
      <c r="W346" s="49"/>
      <c r="X346" s="49"/>
      <c r="Y346" s="49"/>
      <c r="Z346" s="49"/>
      <c r="AA346" s="49"/>
      <c r="AB346" s="49"/>
      <c r="AC346" s="49"/>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49"/>
      <c r="BA346" s="49"/>
      <c r="BB346" s="49"/>
      <c r="BC346" s="49"/>
      <c r="BD346" s="49"/>
    </row>
    <row r="347" spans="1:56" s="50" customFormat="1" x14ac:dyDescent="0.25">
      <c r="A347" s="71"/>
      <c r="B347" s="71"/>
      <c r="C347" s="71"/>
      <c r="G347" s="49"/>
      <c r="I347" s="49"/>
      <c r="J347" s="49"/>
      <c r="K347" s="49"/>
      <c r="L347" s="49"/>
      <c r="M347" s="49"/>
      <c r="N347" s="49"/>
      <c r="O347" s="49"/>
      <c r="P347" s="49"/>
      <c r="Q347" s="49"/>
      <c r="R347" s="49"/>
      <c r="S347" s="49"/>
      <c r="T347" s="49"/>
      <c r="U347" s="49"/>
      <c r="V347" s="49"/>
      <c r="W347" s="49"/>
      <c r="X347" s="49"/>
      <c r="Y347" s="49"/>
      <c r="Z347" s="49"/>
      <c r="AA347" s="49"/>
      <c r="AB347" s="49"/>
      <c r="AC347" s="49"/>
      <c r="AD347" s="49"/>
      <c r="AE347" s="49"/>
      <c r="AF347" s="49"/>
      <c r="AG347" s="49"/>
      <c r="AH347" s="49"/>
      <c r="AI347" s="49"/>
      <c r="AJ347" s="49"/>
      <c r="AK347" s="49"/>
      <c r="AL347" s="49"/>
      <c r="AM347" s="49"/>
      <c r="AN347" s="49"/>
      <c r="AO347" s="49"/>
      <c r="AP347" s="49"/>
      <c r="AQ347" s="49"/>
      <c r="AR347" s="49"/>
      <c r="AS347" s="49"/>
      <c r="AT347" s="49"/>
      <c r="AU347" s="49"/>
      <c r="AV347" s="49"/>
      <c r="AW347" s="49"/>
      <c r="AX347" s="49"/>
      <c r="AY347" s="49"/>
      <c r="AZ347" s="49"/>
      <c r="BA347" s="49"/>
      <c r="BB347" s="49"/>
      <c r="BC347" s="49"/>
      <c r="BD347" s="49"/>
    </row>
    <row r="348" spans="1:56" s="50" customFormat="1" x14ac:dyDescent="0.25">
      <c r="A348" s="71"/>
      <c r="B348" s="71"/>
      <c r="C348" s="71"/>
      <c r="G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c r="BC348" s="49"/>
      <c r="BD348" s="49"/>
    </row>
    <row r="349" spans="1:56" s="50" customFormat="1" x14ac:dyDescent="0.25">
      <c r="A349" s="71"/>
      <c r="B349" s="71"/>
      <c r="C349" s="71"/>
      <c r="G349" s="49"/>
      <c r="I349" s="49"/>
      <c r="J349" s="49"/>
      <c r="K349" s="49"/>
      <c r="L349" s="49"/>
      <c r="M349" s="49"/>
      <c r="N349" s="49"/>
      <c r="O349" s="49"/>
      <c r="P349" s="49"/>
      <c r="Q349" s="49"/>
      <c r="R349" s="49"/>
      <c r="S349" s="49"/>
      <c r="T349" s="49"/>
      <c r="U349" s="49"/>
      <c r="V349" s="49"/>
      <c r="W349" s="49"/>
      <c r="X349" s="49"/>
      <c r="Y349" s="49"/>
      <c r="Z349" s="49"/>
      <c r="AA349" s="49"/>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c r="BA349" s="49"/>
      <c r="BB349" s="49"/>
      <c r="BC349" s="49"/>
      <c r="BD349" s="49"/>
    </row>
    <row r="350" spans="1:56" s="50" customFormat="1" x14ac:dyDescent="0.25">
      <c r="A350" s="71"/>
      <c r="B350" s="71"/>
      <c r="C350" s="71"/>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49"/>
      <c r="BA350" s="49"/>
      <c r="BB350" s="49"/>
      <c r="BC350" s="49"/>
      <c r="BD350" s="49"/>
    </row>
    <row r="351" spans="1:56" s="50" customFormat="1" x14ac:dyDescent="0.25">
      <c r="A351" s="71"/>
      <c r="B351" s="71"/>
      <c r="C351" s="71"/>
      <c r="L351" s="49"/>
      <c r="M351" s="49"/>
      <c r="N351" s="49"/>
      <c r="O351" s="49"/>
      <c r="P351" s="49"/>
      <c r="Q351" s="49"/>
      <c r="R351" s="49"/>
      <c r="S351" s="49"/>
      <c r="T351" s="49"/>
      <c r="U351" s="49"/>
      <c r="V351" s="49"/>
      <c r="W351" s="49"/>
      <c r="X351" s="49"/>
      <c r="Y351" s="49"/>
      <c r="Z351" s="49"/>
      <c r="AA351" s="49"/>
      <c r="AB351" s="49"/>
      <c r="AC351" s="49"/>
      <c r="AD351" s="49"/>
      <c r="AE351" s="49"/>
      <c r="AF351" s="49"/>
      <c r="AG351" s="49"/>
      <c r="AH351" s="49"/>
      <c r="AI351" s="49"/>
      <c r="AJ351" s="49"/>
      <c r="AK351" s="49"/>
      <c r="AL351" s="49"/>
      <c r="AM351" s="49"/>
      <c r="AN351" s="49"/>
      <c r="AO351" s="49"/>
      <c r="AP351" s="49"/>
      <c r="AQ351" s="49"/>
      <c r="AR351" s="49"/>
      <c r="AS351" s="49"/>
      <c r="AT351" s="49"/>
      <c r="AU351" s="49"/>
      <c r="AV351" s="49"/>
      <c r="AW351" s="49"/>
      <c r="AX351" s="49"/>
      <c r="AY351" s="49"/>
      <c r="AZ351" s="49"/>
      <c r="BA351" s="49"/>
      <c r="BB351" s="49"/>
      <c r="BC351" s="49"/>
      <c r="BD351" s="49"/>
    </row>
    <row r="352" spans="1:56" s="50" customFormat="1" x14ac:dyDescent="0.25">
      <c r="A352" s="71"/>
      <c r="B352" s="71"/>
      <c r="C352" s="71"/>
      <c r="L352" s="49"/>
      <c r="M352" s="49"/>
      <c r="N352" s="49"/>
      <c r="O352" s="49"/>
      <c r="P352" s="49"/>
      <c r="Q352" s="49"/>
      <c r="R352" s="49"/>
      <c r="S352" s="49"/>
      <c r="T352" s="49"/>
      <c r="U352" s="49"/>
      <c r="V352" s="49"/>
      <c r="W352" s="49"/>
      <c r="X352" s="49"/>
      <c r="Y352" s="49"/>
      <c r="Z352" s="49"/>
      <c r="AA352" s="49"/>
      <c r="AB352" s="49"/>
      <c r="AC352" s="49"/>
      <c r="AD352" s="49"/>
      <c r="AE352" s="49"/>
      <c r="AF352" s="49"/>
      <c r="AG352" s="49"/>
      <c r="AH352" s="49"/>
      <c r="AI352" s="49"/>
      <c r="AJ352" s="49"/>
      <c r="AK352" s="49"/>
      <c r="AL352" s="49"/>
      <c r="AM352" s="49"/>
      <c r="AN352" s="49"/>
      <c r="AO352" s="49"/>
      <c r="AP352" s="49"/>
      <c r="AQ352" s="49"/>
      <c r="AR352" s="49"/>
      <c r="AS352" s="49"/>
      <c r="AT352" s="49"/>
      <c r="AU352" s="49"/>
      <c r="AV352" s="49"/>
      <c r="AW352" s="49"/>
      <c r="AX352" s="49"/>
      <c r="AY352" s="49"/>
      <c r="AZ352" s="49"/>
      <c r="BA352" s="49"/>
      <c r="BB352" s="49"/>
      <c r="BC352" s="49"/>
      <c r="BD352" s="49"/>
    </row>
    <row r="353" spans="1:56" s="50" customFormat="1" x14ac:dyDescent="0.25">
      <c r="A353" s="71"/>
      <c r="B353" s="71"/>
      <c r="C353" s="71"/>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c r="AJ353" s="49"/>
      <c r="AK353" s="49"/>
      <c r="AL353" s="49"/>
      <c r="AM353" s="49"/>
      <c r="AN353" s="49"/>
      <c r="AO353" s="49"/>
      <c r="AP353" s="49"/>
      <c r="AQ353" s="49"/>
      <c r="AR353" s="49"/>
      <c r="AS353" s="49"/>
      <c r="AT353" s="49"/>
      <c r="AU353" s="49"/>
      <c r="AV353" s="49"/>
      <c r="AW353" s="49"/>
      <c r="AX353" s="49"/>
      <c r="AY353" s="49"/>
      <c r="AZ353" s="49"/>
      <c r="BA353" s="49"/>
      <c r="BB353" s="49"/>
      <c r="BC353" s="49"/>
      <c r="BD353" s="49"/>
    </row>
    <row r="354" spans="1:56" s="50" customFormat="1" x14ac:dyDescent="0.25">
      <c r="A354" s="71"/>
      <c r="B354" s="71"/>
      <c r="C354" s="71"/>
      <c r="L354" s="49"/>
      <c r="M354" s="49"/>
      <c r="N354" s="49"/>
      <c r="O354" s="49"/>
      <c r="P354" s="49"/>
      <c r="Q354" s="49"/>
      <c r="R354" s="49"/>
      <c r="S354" s="49"/>
      <c r="T354" s="49"/>
      <c r="U354" s="49"/>
      <c r="V354" s="49"/>
      <c r="W354" s="49"/>
      <c r="X354" s="49"/>
      <c r="Y354" s="49"/>
      <c r="Z354" s="49"/>
      <c r="AA354" s="49"/>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49"/>
      <c r="BA354" s="49"/>
      <c r="BB354" s="49"/>
      <c r="BC354" s="49"/>
      <c r="BD354" s="49"/>
    </row>
    <row r="355" spans="1:56" s="50" customFormat="1" x14ac:dyDescent="0.25">
      <c r="A355" s="71"/>
      <c r="B355" s="71"/>
      <c r="C355" s="71"/>
      <c r="L355" s="49"/>
      <c r="M355" s="49"/>
      <c r="N355" s="49"/>
      <c r="O355" s="49"/>
      <c r="P355" s="49"/>
      <c r="Q355" s="49"/>
      <c r="R355" s="49"/>
      <c r="S355" s="49"/>
      <c r="T355" s="49"/>
      <c r="U355" s="49"/>
      <c r="V355" s="49"/>
      <c r="W355" s="49"/>
      <c r="X355" s="49"/>
      <c r="Y355" s="49"/>
      <c r="Z355" s="49"/>
      <c r="AA355" s="49"/>
      <c r="AB355" s="49"/>
      <c r="AC355" s="49"/>
      <c r="AD355" s="49"/>
      <c r="AE355" s="49"/>
      <c r="AF355" s="49"/>
      <c r="AG355" s="49"/>
      <c r="AH355" s="49"/>
      <c r="AI355" s="49"/>
      <c r="AJ355" s="49"/>
      <c r="AK355" s="49"/>
      <c r="AL355" s="49"/>
      <c r="AM355" s="49"/>
      <c r="AN355" s="49"/>
      <c r="AO355" s="49"/>
      <c r="AP355" s="49"/>
      <c r="AQ355" s="49"/>
      <c r="AR355" s="49"/>
      <c r="AS355" s="49"/>
      <c r="AT355" s="49"/>
      <c r="AU355" s="49"/>
      <c r="AV355" s="49"/>
      <c r="AW355" s="49"/>
      <c r="AX355" s="49"/>
      <c r="AY355" s="49"/>
      <c r="AZ355" s="49"/>
      <c r="BA355" s="49"/>
      <c r="BB355" s="49"/>
      <c r="BC355" s="49"/>
      <c r="BD355" s="49"/>
    </row>
    <row r="356" spans="1:56" s="50" customFormat="1" x14ac:dyDescent="0.25">
      <c r="A356" s="71"/>
      <c r="B356" s="71"/>
      <c r="C356" s="71"/>
      <c r="L356" s="49"/>
      <c r="M356" s="49"/>
      <c r="N356" s="49"/>
      <c r="O356" s="49"/>
      <c r="P356" s="49"/>
      <c r="Q356" s="49"/>
      <c r="R356" s="49"/>
      <c r="S356" s="49"/>
      <c r="T356" s="49"/>
      <c r="U356" s="49"/>
      <c r="V356" s="49"/>
      <c r="W356" s="49"/>
      <c r="X356" s="49"/>
      <c r="Y356" s="49"/>
      <c r="Z356" s="49"/>
      <c r="AA356" s="49"/>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49"/>
      <c r="BA356" s="49"/>
      <c r="BB356" s="49"/>
      <c r="BC356" s="49"/>
      <c r="BD356" s="49"/>
    </row>
    <row r="357" spans="1:56" s="50" customFormat="1" x14ac:dyDescent="0.25">
      <c r="A357" s="71"/>
      <c r="B357" s="71"/>
      <c r="C357" s="71"/>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49"/>
      <c r="BA357" s="49"/>
      <c r="BB357" s="49"/>
      <c r="BC357" s="49"/>
      <c r="BD357" s="49"/>
    </row>
    <row r="358" spans="1:56" s="50" customFormat="1" x14ac:dyDescent="0.25">
      <c r="A358" s="71"/>
      <c r="B358" s="71"/>
      <c r="C358" s="71"/>
      <c r="L358" s="49"/>
      <c r="M358" s="49"/>
      <c r="N358" s="49"/>
      <c r="O358" s="49"/>
      <c r="P358" s="49"/>
      <c r="Q358" s="49"/>
      <c r="R358" s="49"/>
      <c r="S358" s="49"/>
      <c r="T358" s="49"/>
      <c r="U358" s="49"/>
      <c r="V358" s="49"/>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49"/>
      <c r="AT358" s="49"/>
      <c r="AU358" s="49"/>
      <c r="AV358" s="49"/>
      <c r="AW358" s="49"/>
      <c r="AX358" s="49"/>
      <c r="AY358" s="49"/>
      <c r="AZ358" s="49"/>
      <c r="BA358" s="49"/>
      <c r="BB358" s="49"/>
      <c r="BC358" s="49"/>
      <c r="BD358" s="49"/>
    </row>
    <row r="359" spans="1:56" s="50" customFormat="1" x14ac:dyDescent="0.25">
      <c r="A359" s="71"/>
      <c r="B359" s="71"/>
      <c r="C359" s="71"/>
      <c r="L359" s="49"/>
      <c r="M359" s="49"/>
      <c r="N359" s="49"/>
      <c r="O359" s="49"/>
      <c r="P359" s="49"/>
      <c r="Q359" s="49"/>
      <c r="R359" s="49"/>
      <c r="S359" s="49"/>
      <c r="T359" s="49"/>
      <c r="U359" s="49"/>
      <c r="V359" s="49"/>
      <c r="W359" s="49"/>
      <c r="X359" s="49"/>
      <c r="Y359" s="49"/>
      <c r="Z359" s="49"/>
      <c r="AA359" s="49"/>
      <c r="AB359" s="49"/>
      <c r="AC359" s="49"/>
      <c r="AD359" s="49"/>
      <c r="AE359" s="49"/>
      <c r="AF359" s="49"/>
      <c r="AG359" s="49"/>
      <c r="AH359" s="49"/>
      <c r="AI359" s="49"/>
      <c r="AJ359" s="49"/>
      <c r="AK359" s="49"/>
      <c r="AL359" s="49"/>
      <c r="AM359" s="49"/>
      <c r="AN359" s="49"/>
      <c r="AO359" s="49"/>
      <c r="AP359" s="49"/>
      <c r="AQ359" s="49"/>
      <c r="AR359" s="49"/>
      <c r="AS359" s="49"/>
      <c r="AT359" s="49"/>
      <c r="AU359" s="49"/>
      <c r="AV359" s="49"/>
      <c r="AW359" s="49"/>
      <c r="AX359" s="49"/>
      <c r="AY359" s="49"/>
      <c r="AZ359" s="49"/>
      <c r="BA359" s="49"/>
      <c r="BB359" s="49"/>
      <c r="BC359" s="49"/>
      <c r="BD359" s="49"/>
    </row>
    <row r="360" spans="1:56" s="50" customFormat="1" x14ac:dyDescent="0.25">
      <c r="A360" s="71"/>
      <c r="B360" s="71"/>
      <c r="C360" s="71"/>
      <c r="L360" s="49"/>
      <c r="M360" s="49"/>
      <c r="N360" s="49"/>
      <c r="O360" s="49"/>
      <c r="P360" s="49"/>
      <c r="Q360" s="49"/>
      <c r="R360" s="49"/>
      <c r="S360" s="49"/>
      <c r="T360" s="49"/>
      <c r="U360" s="49"/>
      <c r="V360" s="49"/>
      <c r="W360" s="49"/>
      <c r="X360" s="49"/>
      <c r="Y360" s="49"/>
      <c r="Z360" s="49"/>
      <c r="AA360" s="49"/>
      <c r="AB360" s="49"/>
      <c r="AC360" s="49"/>
      <c r="AD360" s="49"/>
      <c r="AE360" s="49"/>
      <c r="AF360" s="49"/>
      <c r="AG360" s="49"/>
      <c r="AH360" s="49"/>
      <c r="AI360" s="49"/>
      <c r="AJ360" s="49"/>
      <c r="AK360" s="49"/>
      <c r="AL360" s="49"/>
      <c r="AM360" s="49"/>
      <c r="AN360" s="49"/>
      <c r="AO360" s="49"/>
      <c r="AP360" s="49"/>
      <c r="AQ360" s="49"/>
      <c r="AR360" s="49"/>
      <c r="AS360" s="49"/>
      <c r="AT360" s="49"/>
      <c r="AU360" s="49"/>
      <c r="AV360" s="49"/>
      <c r="AW360" s="49"/>
      <c r="AX360" s="49"/>
      <c r="AY360" s="49"/>
      <c r="AZ360" s="49"/>
      <c r="BA360" s="49"/>
      <c r="BB360" s="49"/>
      <c r="BC360" s="49"/>
      <c r="BD360" s="49"/>
    </row>
    <row r="361" spans="1:56" s="50" customFormat="1" x14ac:dyDescent="0.25">
      <c r="A361" s="71"/>
      <c r="B361" s="71"/>
      <c r="C361" s="71"/>
      <c r="L361" s="49"/>
      <c r="M361" s="49"/>
      <c r="N361" s="49"/>
      <c r="O361" s="49"/>
      <c r="P361" s="49"/>
      <c r="Q361" s="49"/>
      <c r="R361" s="49"/>
      <c r="S361" s="49"/>
      <c r="T361" s="49"/>
      <c r="U361" s="49"/>
      <c r="V361" s="49"/>
      <c r="W361" s="49"/>
      <c r="X361" s="49"/>
      <c r="Y361" s="49"/>
      <c r="Z361" s="49"/>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c r="BC361" s="49"/>
      <c r="BD361" s="49"/>
    </row>
    <row r="362" spans="1:56" s="50" customFormat="1" x14ac:dyDescent="0.25">
      <c r="A362" s="71"/>
      <c r="B362" s="71"/>
      <c r="C362" s="71"/>
      <c r="L362" s="49"/>
      <c r="M362" s="49"/>
      <c r="N362" s="49"/>
      <c r="O362" s="49"/>
      <c r="P362" s="49"/>
      <c r="Q362" s="49"/>
      <c r="R362" s="49"/>
      <c r="S362" s="49"/>
      <c r="T362" s="49"/>
      <c r="U362" s="49"/>
      <c r="V362" s="49"/>
      <c r="W362" s="49"/>
      <c r="X362" s="49"/>
      <c r="Y362" s="49"/>
      <c r="Z362" s="49"/>
      <c r="AA362" s="49"/>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49"/>
      <c r="BA362" s="49"/>
      <c r="BB362" s="49"/>
      <c r="BC362" s="49"/>
      <c r="BD362" s="49"/>
    </row>
    <row r="363" spans="1:56" s="50" customFormat="1" x14ac:dyDescent="0.25">
      <c r="A363" s="71"/>
      <c r="B363" s="71"/>
      <c r="C363" s="71"/>
      <c r="L363" s="49"/>
      <c r="M363" s="49"/>
      <c r="N363" s="49"/>
      <c r="O363" s="49"/>
      <c r="P363" s="49"/>
      <c r="Q363" s="49"/>
      <c r="R363" s="49"/>
      <c r="S363" s="49"/>
      <c r="T363" s="49"/>
      <c r="U363" s="49"/>
      <c r="V363" s="49"/>
      <c r="W363" s="49"/>
      <c r="X363" s="49"/>
      <c r="Y363" s="49"/>
      <c r="Z363" s="49"/>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49"/>
      <c r="BD363" s="49"/>
    </row>
    <row r="364" spans="1:56" s="50" customFormat="1" x14ac:dyDescent="0.25">
      <c r="A364" s="71"/>
      <c r="B364" s="71"/>
      <c r="C364" s="71"/>
      <c r="L364" s="49"/>
      <c r="M364" s="49"/>
      <c r="N364" s="49"/>
      <c r="O364" s="49"/>
      <c r="P364" s="49"/>
      <c r="Q364" s="49"/>
      <c r="R364" s="49"/>
      <c r="S364" s="49"/>
      <c r="T364" s="49"/>
      <c r="U364" s="49"/>
      <c r="V364" s="49"/>
      <c r="W364" s="49"/>
      <c r="X364" s="49"/>
      <c r="Y364" s="49"/>
      <c r="Z364" s="49"/>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49"/>
      <c r="BD364" s="49"/>
    </row>
    <row r="365" spans="1:56" s="50" customFormat="1" x14ac:dyDescent="0.25">
      <c r="A365" s="71"/>
      <c r="B365" s="71"/>
      <c r="C365" s="71"/>
      <c r="I365" s="49"/>
      <c r="J365" s="49"/>
      <c r="K365" s="49"/>
      <c r="L365" s="49"/>
      <c r="M365" s="49"/>
      <c r="N365" s="49"/>
      <c r="O365" s="49"/>
      <c r="P365" s="49"/>
      <c r="Q365" s="49"/>
      <c r="R365" s="49"/>
      <c r="S365" s="49"/>
      <c r="T365" s="49"/>
      <c r="U365" s="49"/>
      <c r="V365" s="49"/>
      <c r="W365" s="49"/>
      <c r="X365" s="49"/>
      <c r="Y365" s="49"/>
      <c r="Z365" s="49"/>
      <c r="AA365" s="49"/>
      <c r="AB365" s="49"/>
      <c r="AC365" s="49"/>
      <c r="AD365" s="49"/>
      <c r="AE365" s="49"/>
      <c r="AF365" s="49"/>
      <c r="AG365" s="49"/>
      <c r="AH365" s="49"/>
      <c r="AI365" s="49"/>
      <c r="AJ365" s="49"/>
      <c r="AK365" s="49"/>
      <c r="AL365" s="49"/>
      <c r="AM365" s="49"/>
      <c r="AN365" s="49"/>
      <c r="AO365" s="49"/>
      <c r="AP365" s="49"/>
      <c r="AQ365" s="49"/>
      <c r="AR365" s="49"/>
      <c r="AS365" s="49"/>
      <c r="AT365" s="49"/>
      <c r="AU365" s="49"/>
      <c r="AV365" s="49"/>
      <c r="AW365" s="49"/>
      <c r="AX365" s="49"/>
      <c r="AY365" s="49"/>
      <c r="AZ365" s="49"/>
      <c r="BA365" s="49"/>
      <c r="BB365" s="49"/>
      <c r="BC365" s="49"/>
      <c r="BD365" s="49"/>
    </row>
    <row r="366" spans="1:56" s="50" customFormat="1" x14ac:dyDescent="0.25">
      <c r="A366" s="71"/>
      <c r="B366" s="71"/>
      <c r="C366" s="71"/>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49"/>
      <c r="BA366" s="49"/>
      <c r="BB366" s="49"/>
      <c r="BC366" s="49"/>
      <c r="BD366" s="49"/>
    </row>
    <row r="367" spans="1:56" s="50" customFormat="1" x14ac:dyDescent="0.25">
      <c r="A367" s="71"/>
      <c r="B367" s="71"/>
      <c r="C367" s="71"/>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49"/>
      <c r="BA367" s="49"/>
      <c r="BB367" s="49"/>
      <c r="BC367" s="49"/>
      <c r="BD367" s="49"/>
    </row>
    <row r="368" spans="1:56" s="50" customFormat="1" x14ac:dyDescent="0.25">
      <c r="A368" s="71"/>
      <c r="B368" s="71"/>
      <c r="C368" s="71"/>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c r="AJ368" s="49"/>
      <c r="AK368" s="49"/>
      <c r="AL368" s="49"/>
      <c r="AM368" s="49"/>
      <c r="AN368" s="49"/>
      <c r="AO368" s="49"/>
      <c r="AP368" s="49"/>
      <c r="AQ368" s="49"/>
      <c r="AR368" s="49"/>
      <c r="AS368" s="49"/>
      <c r="AT368" s="49"/>
      <c r="AU368" s="49"/>
      <c r="AV368" s="49"/>
      <c r="AW368" s="49"/>
      <c r="AX368" s="49"/>
      <c r="AY368" s="49"/>
      <c r="AZ368" s="49"/>
      <c r="BA368" s="49"/>
      <c r="BB368" s="49"/>
      <c r="BC368" s="49"/>
      <c r="BD368" s="49"/>
    </row>
    <row r="369" spans="1:56" s="50" customFormat="1" x14ac:dyDescent="0.25">
      <c r="A369" s="71"/>
      <c r="B369" s="71"/>
      <c r="C369" s="71"/>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49"/>
      <c r="BA369" s="49"/>
      <c r="BB369" s="49"/>
      <c r="BC369" s="49"/>
      <c r="BD369" s="49"/>
    </row>
    <row r="370" spans="1:56" s="50" customFormat="1" x14ac:dyDescent="0.25">
      <c r="A370" s="71"/>
      <c r="B370" s="71"/>
      <c r="C370" s="71"/>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c r="AE370" s="49"/>
      <c r="AF370" s="49"/>
      <c r="AG370" s="49"/>
      <c r="AH370" s="49"/>
      <c r="AI370" s="49"/>
      <c r="AJ370" s="49"/>
      <c r="AK370" s="49"/>
      <c r="AL370" s="49"/>
      <c r="AM370" s="49"/>
      <c r="AN370" s="49"/>
      <c r="AO370" s="49"/>
      <c r="AP370" s="49"/>
      <c r="AQ370" s="49"/>
      <c r="AR370" s="49"/>
      <c r="AS370" s="49"/>
      <c r="AT370" s="49"/>
      <c r="AU370" s="49"/>
      <c r="AV370" s="49"/>
      <c r="AW370" s="49"/>
      <c r="AX370" s="49"/>
      <c r="AY370" s="49"/>
      <c r="AZ370" s="49"/>
      <c r="BA370" s="49"/>
      <c r="BB370" s="49"/>
      <c r="BC370" s="49"/>
      <c r="BD370" s="49"/>
    </row>
    <row r="371" spans="1:56" s="50" customFormat="1" x14ac:dyDescent="0.25">
      <c r="A371" s="71"/>
      <c r="B371" s="71"/>
      <c r="C371" s="71"/>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49"/>
      <c r="BA371" s="49"/>
      <c r="BB371" s="49"/>
      <c r="BC371" s="49"/>
      <c r="BD371" s="49"/>
    </row>
    <row r="372" spans="1:56" s="50" customFormat="1" x14ac:dyDescent="0.25">
      <c r="A372" s="71"/>
      <c r="B372" s="71"/>
      <c r="C372" s="71"/>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c r="AE372" s="49"/>
      <c r="AF372" s="49"/>
      <c r="AG372" s="49"/>
      <c r="AH372" s="49"/>
      <c r="AI372" s="49"/>
      <c r="AJ372" s="49"/>
      <c r="AK372" s="49"/>
      <c r="AL372" s="49"/>
      <c r="AM372" s="49"/>
      <c r="AN372" s="49"/>
      <c r="AO372" s="49"/>
      <c r="AP372" s="49"/>
      <c r="AQ372" s="49"/>
      <c r="AR372" s="49"/>
      <c r="AS372" s="49"/>
      <c r="AT372" s="49"/>
      <c r="AU372" s="49"/>
      <c r="AV372" s="49"/>
      <c r="AW372" s="49"/>
      <c r="AX372" s="49"/>
      <c r="AY372" s="49"/>
      <c r="AZ372" s="49"/>
      <c r="BA372" s="49"/>
      <c r="BB372" s="49"/>
      <c r="BC372" s="49"/>
      <c r="BD372" s="49"/>
    </row>
    <row r="373" spans="1:56" s="50" customFormat="1" x14ac:dyDescent="0.25">
      <c r="A373" s="71"/>
      <c r="B373" s="71"/>
      <c r="C373" s="71"/>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AY373" s="49"/>
      <c r="AZ373" s="49"/>
      <c r="BA373" s="49"/>
      <c r="BB373" s="49"/>
      <c r="BC373" s="49"/>
      <c r="BD373" s="49"/>
    </row>
    <row r="374" spans="1:56" s="50" customFormat="1" x14ac:dyDescent="0.25">
      <c r="A374" s="71"/>
      <c r="B374" s="71"/>
      <c r="C374" s="71"/>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AY374" s="49"/>
      <c r="AZ374" s="49"/>
      <c r="BA374" s="49"/>
      <c r="BB374" s="49"/>
      <c r="BC374" s="49"/>
      <c r="BD374" s="49"/>
    </row>
    <row r="375" spans="1:56" s="50" customFormat="1" x14ac:dyDescent="0.25">
      <c r="A375" s="71"/>
      <c r="B375" s="71"/>
      <c r="C375" s="71"/>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row>
    <row r="376" spans="1:56" s="50" customFormat="1" x14ac:dyDescent="0.25">
      <c r="A376" s="71"/>
      <c r="B376" s="71"/>
      <c r="C376" s="71"/>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row>
    <row r="377" spans="1:56" s="50" customFormat="1" x14ac:dyDescent="0.25">
      <c r="A377" s="71"/>
      <c r="B377" s="71"/>
      <c r="C377" s="71"/>
      <c r="W377" s="49"/>
      <c r="X377" s="49"/>
      <c r="Y377" s="49"/>
      <c r="Z377" s="49"/>
      <c r="AA377" s="49"/>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49"/>
      <c r="BA377" s="49"/>
      <c r="BB377" s="49"/>
      <c r="BC377" s="49"/>
      <c r="BD377" s="49"/>
    </row>
    <row r="378" spans="1:56" s="50" customFormat="1" x14ac:dyDescent="0.25">
      <c r="A378" s="71"/>
      <c r="B378" s="71"/>
      <c r="C378" s="71"/>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row>
    <row r="379" spans="1:56" s="50" customFormat="1" x14ac:dyDescent="0.25">
      <c r="A379" s="71"/>
      <c r="B379" s="71"/>
      <c r="C379" s="71"/>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c r="BC379" s="49"/>
      <c r="BD379" s="49"/>
    </row>
    <row r="380" spans="1:56" s="50" customFormat="1" x14ac:dyDescent="0.25">
      <c r="A380" s="71"/>
      <c r="B380" s="71"/>
      <c r="C380" s="71"/>
      <c r="W380" s="49"/>
      <c r="X380" s="49"/>
      <c r="Y380" s="49"/>
      <c r="Z380" s="49"/>
      <c r="AA380" s="49"/>
      <c r="AB380" s="49"/>
      <c r="AC380" s="49"/>
      <c r="AD380" s="49"/>
      <c r="AE380" s="49"/>
      <c r="AF380" s="49"/>
      <c r="AG380" s="49"/>
      <c r="AH380" s="49"/>
      <c r="AI380" s="49"/>
      <c r="AJ380" s="49"/>
      <c r="AK380" s="49"/>
      <c r="AL380" s="49"/>
      <c r="AM380" s="49"/>
      <c r="AN380" s="49"/>
      <c r="AO380" s="49"/>
      <c r="AP380" s="49"/>
      <c r="AQ380" s="49"/>
      <c r="AR380" s="49"/>
      <c r="AS380" s="49"/>
      <c r="AT380" s="49"/>
      <c r="AU380" s="49"/>
      <c r="AV380" s="49"/>
      <c r="AW380" s="49"/>
      <c r="AX380" s="49"/>
      <c r="AY380" s="49"/>
      <c r="AZ380" s="49"/>
      <c r="BA380" s="49"/>
      <c r="BB380" s="49"/>
      <c r="BC380" s="49"/>
      <c r="BD380" s="49"/>
    </row>
    <row r="381" spans="1:56" s="50" customFormat="1" x14ac:dyDescent="0.25">
      <c r="A381" s="71"/>
      <c r="B381" s="71"/>
      <c r="C381" s="71"/>
      <c r="W381" s="49"/>
      <c r="X381" s="49"/>
      <c r="Y381" s="49"/>
      <c r="Z381" s="49"/>
      <c r="AA381" s="49"/>
      <c r="AB381" s="49"/>
      <c r="AC381" s="49"/>
      <c r="AD381" s="49"/>
      <c r="AE381" s="49"/>
      <c r="AF381" s="49"/>
      <c r="AG381" s="49"/>
      <c r="AH381" s="49"/>
      <c r="AI381" s="49"/>
      <c r="AJ381" s="49"/>
      <c r="AK381" s="49"/>
      <c r="AL381" s="49"/>
      <c r="AM381" s="49"/>
      <c r="AN381" s="49"/>
      <c r="AO381" s="49"/>
      <c r="AP381" s="49"/>
      <c r="AQ381" s="49"/>
      <c r="AR381" s="49"/>
      <c r="AS381" s="49"/>
      <c r="AT381" s="49"/>
      <c r="AU381" s="49"/>
      <c r="AV381" s="49"/>
      <c r="AW381" s="49"/>
      <c r="AX381" s="49"/>
      <c r="AY381" s="49"/>
      <c r="AZ381" s="49"/>
      <c r="BA381" s="49"/>
      <c r="BB381" s="49"/>
      <c r="BC381" s="49"/>
      <c r="BD381" s="49"/>
    </row>
    <row r="382" spans="1:56" s="50" customFormat="1" x14ac:dyDescent="0.25">
      <c r="A382" s="71"/>
      <c r="B382" s="71"/>
      <c r="C382" s="71"/>
      <c r="W382" s="49"/>
      <c r="X382" s="49"/>
      <c r="Y382" s="49"/>
      <c r="Z382" s="49"/>
      <c r="AA382" s="49"/>
      <c r="AB382" s="49"/>
      <c r="AC382" s="49"/>
      <c r="AD382" s="49"/>
      <c r="AE382" s="49"/>
      <c r="AF382" s="49"/>
      <c r="AG382" s="49"/>
      <c r="AH382" s="49"/>
      <c r="AI382" s="49"/>
      <c r="AJ382" s="49"/>
      <c r="AK382" s="49"/>
      <c r="AL382" s="49"/>
      <c r="AM382" s="49"/>
      <c r="AN382" s="49"/>
      <c r="AO382" s="49"/>
      <c r="AP382" s="49"/>
      <c r="AQ382" s="49"/>
      <c r="AR382" s="49"/>
      <c r="AS382" s="49"/>
      <c r="AT382" s="49"/>
      <c r="AU382" s="49"/>
      <c r="AV382" s="49"/>
      <c r="AW382" s="49"/>
      <c r="AX382" s="49"/>
      <c r="AY382" s="49"/>
      <c r="AZ382" s="49"/>
      <c r="BA382" s="49"/>
      <c r="BB382" s="49"/>
      <c r="BC382" s="49"/>
      <c r="BD382" s="49"/>
    </row>
    <row r="383" spans="1:56" s="50" customFormat="1" x14ac:dyDescent="0.25">
      <c r="A383" s="71"/>
      <c r="B383" s="71"/>
      <c r="C383" s="71"/>
      <c r="W383" s="49"/>
      <c r="X383" s="49"/>
      <c r="Y383" s="49"/>
      <c r="Z383" s="49"/>
      <c r="AA383" s="49"/>
      <c r="AB383" s="49"/>
      <c r="AC383" s="49"/>
      <c r="AD383" s="49"/>
      <c r="AE383" s="49"/>
      <c r="AF383" s="49"/>
      <c r="AG383" s="49"/>
      <c r="AH383" s="49"/>
      <c r="AI383" s="49"/>
      <c r="AJ383" s="49"/>
      <c r="AK383" s="49"/>
      <c r="AL383" s="49"/>
      <c r="AM383" s="49"/>
      <c r="AN383" s="49"/>
      <c r="AO383" s="49"/>
      <c r="AP383" s="49"/>
      <c r="AQ383" s="49"/>
      <c r="AR383" s="49"/>
      <c r="AS383" s="49"/>
      <c r="AT383" s="49"/>
      <c r="AU383" s="49"/>
      <c r="AV383" s="49"/>
      <c r="AW383" s="49"/>
      <c r="AX383" s="49"/>
      <c r="AY383" s="49"/>
      <c r="AZ383" s="49"/>
      <c r="BA383" s="49"/>
      <c r="BB383" s="49"/>
      <c r="BC383" s="49"/>
      <c r="BD383" s="49"/>
    </row>
    <row r="384" spans="1:56" s="50" customFormat="1" x14ac:dyDescent="0.25">
      <c r="A384" s="71"/>
      <c r="B384" s="71"/>
      <c r="C384" s="71"/>
      <c r="W384" s="49"/>
      <c r="X384" s="49"/>
      <c r="Y384" s="49"/>
      <c r="Z384" s="49"/>
      <c r="AA384" s="49"/>
      <c r="AB384" s="49"/>
      <c r="AC384" s="49"/>
      <c r="AD384" s="49"/>
      <c r="AE384" s="49"/>
      <c r="AF384" s="49"/>
      <c r="AG384" s="49"/>
      <c r="AH384" s="49"/>
      <c r="AI384" s="49"/>
      <c r="AJ384" s="49"/>
      <c r="AK384" s="49"/>
      <c r="AL384" s="49"/>
      <c r="AM384" s="49"/>
      <c r="AN384" s="49"/>
      <c r="AO384" s="49"/>
      <c r="AP384" s="49"/>
      <c r="AQ384" s="49"/>
      <c r="AR384" s="49"/>
      <c r="AS384" s="49"/>
      <c r="AT384" s="49"/>
      <c r="AU384" s="49"/>
      <c r="AV384" s="49"/>
      <c r="AW384" s="49"/>
      <c r="AX384" s="49"/>
      <c r="AY384" s="49"/>
      <c r="AZ384" s="49"/>
      <c r="BA384" s="49"/>
      <c r="BB384" s="49"/>
      <c r="BC384" s="49"/>
      <c r="BD384" s="49"/>
    </row>
    <row r="385" spans="1:56" s="50" customFormat="1" x14ac:dyDescent="0.25">
      <c r="A385" s="71"/>
      <c r="B385" s="71"/>
      <c r="C385" s="71"/>
      <c r="W385" s="49"/>
      <c r="X385" s="49"/>
      <c r="Y385" s="49"/>
      <c r="Z385" s="49"/>
      <c r="AA385" s="49"/>
      <c r="AB385" s="49"/>
      <c r="AC385" s="49"/>
      <c r="AD385" s="49"/>
      <c r="AE385" s="49"/>
      <c r="AF385" s="49"/>
      <c r="AG385" s="49"/>
      <c r="AH385" s="49"/>
      <c r="AI385" s="49"/>
      <c r="AJ385" s="49"/>
      <c r="AK385" s="49"/>
      <c r="AL385" s="49"/>
      <c r="AM385" s="49"/>
      <c r="AN385" s="49"/>
      <c r="AO385" s="49"/>
      <c r="AP385" s="49"/>
      <c r="AQ385" s="49"/>
      <c r="AR385" s="49"/>
      <c r="AS385" s="49"/>
      <c r="AT385" s="49"/>
      <c r="AU385" s="49"/>
      <c r="AV385" s="49"/>
      <c r="AW385" s="49"/>
      <c r="AX385" s="49"/>
      <c r="AY385" s="49"/>
      <c r="AZ385" s="49"/>
      <c r="BA385" s="49"/>
      <c r="BB385" s="49"/>
      <c r="BC385" s="49"/>
      <c r="BD385" s="49"/>
    </row>
    <row r="386" spans="1:56" s="50" customFormat="1" x14ac:dyDescent="0.25">
      <c r="A386" s="71"/>
      <c r="B386" s="71"/>
      <c r="C386" s="71"/>
      <c r="W386" s="49"/>
      <c r="X386" s="49"/>
      <c r="Y386" s="49"/>
      <c r="Z386" s="49"/>
      <c r="AA386" s="49"/>
      <c r="AB386" s="49"/>
      <c r="AC386" s="49"/>
      <c r="AD386" s="49"/>
      <c r="AE386" s="49"/>
      <c r="AF386" s="49"/>
      <c r="AG386" s="49"/>
      <c r="AH386" s="49"/>
      <c r="AI386" s="49"/>
      <c r="AJ386" s="49"/>
      <c r="AK386" s="49"/>
      <c r="AL386" s="49"/>
      <c r="AM386" s="49"/>
      <c r="AN386" s="49"/>
      <c r="AO386" s="49"/>
      <c r="AP386" s="49"/>
      <c r="AQ386" s="49"/>
      <c r="AR386" s="49"/>
      <c r="AS386" s="49"/>
      <c r="AT386" s="49"/>
      <c r="AU386" s="49"/>
      <c r="AV386" s="49"/>
      <c r="AW386" s="49"/>
      <c r="AX386" s="49"/>
      <c r="AY386" s="49"/>
      <c r="AZ386" s="49"/>
      <c r="BA386" s="49"/>
      <c r="BB386" s="49"/>
      <c r="BC386" s="49"/>
      <c r="BD386" s="49"/>
    </row>
    <row r="387" spans="1:56" s="50" customFormat="1" ht="12.75" customHeight="1" x14ac:dyDescent="0.25">
      <c r="A387" s="71"/>
      <c r="B387" s="71"/>
      <c r="C387" s="71"/>
      <c r="W387" s="49"/>
      <c r="X387" s="49"/>
      <c r="Y387" s="49"/>
      <c r="Z387" s="49"/>
      <c r="AA387" s="49"/>
      <c r="AB387" s="49"/>
      <c r="AC387" s="49"/>
      <c r="AD387" s="49"/>
      <c r="AE387" s="49"/>
      <c r="AF387" s="49"/>
      <c r="AG387" s="49"/>
      <c r="AH387" s="49"/>
      <c r="AI387" s="49"/>
      <c r="AJ387" s="49"/>
      <c r="AK387" s="49"/>
      <c r="AL387" s="49"/>
      <c r="AM387" s="49"/>
      <c r="AN387" s="49"/>
      <c r="AO387" s="49"/>
      <c r="AP387" s="49"/>
      <c r="AQ387" s="49"/>
      <c r="AR387" s="49"/>
      <c r="AS387" s="49"/>
      <c r="AT387" s="49"/>
      <c r="AU387" s="49"/>
      <c r="AV387" s="49"/>
      <c r="AW387" s="49"/>
      <c r="AX387" s="49"/>
      <c r="AY387" s="49"/>
      <c r="AZ387" s="49"/>
      <c r="BA387" s="49"/>
      <c r="BB387" s="49"/>
      <c r="BC387" s="49"/>
      <c r="BD387" s="49"/>
    </row>
    <row r="388" spans="1:56" s="50" customFormat="1" x14ac:dyDescent="0.25">
      <c r="A388" s="71"/>
      <c r="B388" s="71"/>
      <c r="C388" s="71"/>
      <c r="W388" s="49"/>
      <c r="X388" s="49"/>
      <c r="Y388" s="49"/>
      <c r="Z388" s="49"/>
      <c r="AA388" s="49"/>
      <c r="AB388" s="49"/>
      <c r="AC388" s="49"/>
      <c r="AD388" s="49"/>
      <c r="AE388" s="49"/>
      <c r="AF388" s="49"/>
      <c r="AG388" s="49"/>
      <c r="AH388" s="49"/>
      <c r="AI388" s="49"/>
      <c r="AJ388" s="49"/>
      <c r="AK388" s="49"/>
      <c r="AL388" s="49"/>
      <c r="AM388" s="49"/>
      <c r="AN388" s="49"/>
      <c r="AO388" s="49"/>
      <c r="AP388" s="49"/>
      <c r="AQ388" s="49"/>
      <c r="AR388" s="49"/>
      <c r="AS388" s="49"/>
      <c r="AT388" s="49"/>
      <c r="AU388" s="49"/>
      <c r="AV388" s="49"/>
      <c r="AW388" s="49"/>
      <c r="AX388" s="49"/>
      <c r="AY388" s="49"/>
      <c r="AZ388" s="49"/>
      <c r="BA388" s="49"/>
      <c r="BB388" s="49"/>
      <c r="BC388" s="49"/>
      <c r="BD388" s="49"/>
    </row>
    <row r="389" spans="1:56" s="50" customFormat="1" x14ac:dyDescent="0.25">
      <c r="A389" s="71"/>
      <c r="B389" s="71"/>
      <c r="C389" s="71"/>
      <c r="W389" s="49"/>
      <c r="X389" s="49"/>
      <c r="Y389" s="49"/>
      <c r="Z389" s="49"/>
      <c r="AA389" s="49"/>
      <c r="AB389" s="49"/>
      <c r="AC389" s="49"/>
      <c r="AD389" s="49"/>
      <c r="AE389" s="49"/>
      <c r="AF389" s="49"/>
      <c r="AG389" s="49"/>
      <c r="AH389" s="49"/>
      <c r="AI389" s="49"/>
      <c r="AJ389" s="49"/>
      <c r="AK389" s="49"/>
      <c r="AL389" s="49"/>
      <c r="AM389" s="49"/>
      <c r="AN389" s="49"/>
      <c r="AO389" s="49"/>
      <c r="AP389" s="49"/>
      <c r="AQ389" s="49"/>
      <c r="AR389" s="49"/>
      <c r="AS389" s="49"/>
      <c r="AT389" s="49"/>
      <c r="AU389" s="49"/>
      <c r="AV389" s="49"/>
      <c r="AW389" s="49"/>
      <c r="AX389" s="49"/>
      <c r="AY389" s="49"/>
      <c r="AZ389" s="49"/>
      <c r="BA389" s="49"/>
      <c r="BB389" s="49"/>
      <c r="BC389" s="49"/>
      <c r="BD389" s="49"/>
    </row>
    <row r="390" spans="1:56" s="50" customFormat="1" x14ac:dyDescent="0.25">
      <c r="A390" s="71"/>
      <c r="B390" s="71"/>
      <c r="C390" s="71"/>
      <c r="W390" s="49"/>
      <c r="X390" s="49"/>
      <c r="Y390" s="49"/>
      <c r="Z390" s="49"/>
      <c r="AA390" s="49"/>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49"/>
      <c r="AY390" s="49"/>
      <c r="AZ390" s="49"/>
      <c r="BA390" s="49"/>
      <c r="BB390" s="49"/>
      <c r="BC390" s="49"/>
      <c r="BD390" s="49"/>
    </row>
    <row r="391" spans="1:56" s="50" customFormat="1" x14ac:dyDescent="0.25">
      <c r="A391" s="71"/>
      <c r="B391" s="71"/>
      <c r="C391" s="71"/>
      <c r="W391" s="49"/>
      <c r="X391" s="49"/>
      <c r="Y391" s="49"/>
      <c r="Z391" s="49"/>
      <c r="AA391" s="49"/>
      <c r="AB391" s="49"/>
      <c r="AC391" s="49"/>
      <c r="AD391" s="49"/>
      <c r="AE391" s="49"/>
      <c r="AF391" s="49"/>
      <c r="AG391" s="49"/>
      <c r="AH391" s="49"/>
      <c r="AI391" s="49"/>
      <c r="AJ391" s="49"/>
      <c r="AK391" s="49"/>
      <c r="AL391" s="49"/>
      <c r="AM391" s="49"/>
      <c r="AN391" s="49"/>
      <c r="AO391" s="49"/>
      <c r="AP391" s="49"/>
      <c r="AQ391" s="49"/>
      <c r="AR391" s="49"/>
      <c r="AS391" s="49"/>
      <c r="AT391" s="49"/>
      <c r="AU391" s="49"/>
      <c r="AV391" s="49"/>
      <c r="AW391" s="49"/>
      <c r="AX391" s="49"/>
      <c r="AY391" s="49"/>
      <c r="AZ391" s="49"/>
      <c r="BA391" s="49"/>
      <c r="BB391" s="49"/>
      <c r="BC391" s="49"/>
      <c r="BD391" s="49"/>
    </row>
    <row r="392" spans="1:56" s="50" customFormat="1" x14ac:dyDescent="0.25">
      <c r="A392" s="71"/>
      <c r="B392" s="71"/>
      <c r="C392" s="71"/>
      <c r="W392" s="49"/>
      <c r="X392" s="49"/>
      <c r="Y392" s="49"/>
      <c r="Z392" s="49"/>
      <c r="AA392" s="49"/>
      <c r="AB392" s="49"/>
      <c r="AC392" s="49"/>
      <c r="AD392" s="49"/>
      <c r="AE392" s="49"/>
      <c r="AF392" s="49"/>
      <c r="AG392" s="49"/>
      <c r="AH392" s="49"/>
      <c r="AI392" s="49"/>
      <c r="AJ392" s="49"/>
      <c r="AK392" s="49"/>
      <c r="AL392" s="49"/>
      <c r="AM392" s="49"/>
      <c r="AN392" s="49"/>
      <c r="AO392" s="49"/>
      <c r="AP392" s="49"/>
      <c r="AQ392" s="49"/>
      <c r="AR392" s="49"/>
      <c r="AS392" s="49"/>
      <c r="AT392" s="49"/>
      <c r="AU392" s="49"/>
      <c r="AV392" s="49"/>
      <c r="AW392" s="49"/>
      <c r="AX392" s="49"/>
      <c r="AY392" s="49"/>
      <c r="AZ392" s="49"/>
      <c r="BA392" s="49"/>
      <c r="BB392" s="49"/>
      <c r="BC392" s="49"/>
      <c r="BD392" s="49"/>
    </row>
    <row r="393" spans="1:56" s="50" customFormat="1" x14ac:dyDescent="0.25">
      <c r="A393" s="71"/>
      <c r="B393" s="71"/>
      <c r="C393" s="71"/>
      <c r="W393" s="49"/>
      <c r="X393" s="49"/>
      <c r="Y393" s="49"/>
      <c r="Z393" s="49"/>
      <c r="AA393" s="49"/>
      <c r="AB393" s="49"/>
      <c r="AC393" s="49"/>
      <c r="AD393" s="49"/>
      <c r="AE393" s="49"/>
      <c r="AF393" s="49"/>
      <c r="AG393" s="49"/>
      <c r="AH393" s="49"/>
      <c r="AI393" s="49"/>
      <c r="AJ393" s="49"/>
      <c r="AK393" s="49"/>
      <c r="AL393" s="49"/>
      <c r="AM393" s="49"/>
      <c r="AN393" s="49"/>
      <c r="AO393" s="49"/>
      <c r="AP393" s="49"/>
      <c r="AQ393" s="49"/>
      <c r="AR393" s="49"/>
      <c r="AS393" s="49"/>
      <c r="AT393" s="49"/>
      <c r="AU393" s="49"/>
      <c r="AV393" s="49"/>
      <c r="AW393" s="49"/>
      <c r="AX393" s="49"/>
      <c r="AY393" s="49"/>
      <c r="AZ393" s="49"/>
      <c r="BA393" s="49"/>
      <c r="BB393" s="49"/>
      <c r="BC393" s="49"/>
      <c r="BD393" s="49"/>
    </row>
    <row r="394" spans="1:56" s="50" customFormat="1" x14ac:dyDescent="0.25">
      <c r="A394" s="71"/>
      <c r="B394" s="71"/>
      <c r="C394" s="71"/>
      <c r="W394" s="49"/>
      <c r="X394" s="49"/>
      <c r="Y394" s="49"/>
      <c r="Z394" s="49"/>
      <c r="AA394" s="49"/>
      <c r="AB394" s="49"/>
      <c r="AC394" s="49"/>
      <c r="AD394" s="49"/>
      <c r="AE394" s="49"/>
      <c r="AF394" s="49"/>
      <c r="AG394" s="49"/>
      <c r="AH394" s="49"/>
      <c r="AI394" s="49"/>
      <c r="AJ394" s="49"/>
      <c r="AK394" s="49"/>
      <c r="AL394" s="49"/>
      <c r="AM394" s="49"/>
      <c r="AN394" s="49"/>
      <c r="AO394" s="49"/>
      <c r="AP394" s="49"/>
      <c r="AQ394" s="49"/>
      <c r="AR394" s="49"/>
      <c r="AS394" s="49"/>
      <c r="AT394" s="49"/>
      <c r="AU394" s="49"/>
      <c r="AV394" s="49"/>
      <c r="AW394" s="49"/>
      <c r="AX394" s="49"/>
      <c r="AY394" s="49"/>
      <c r="AZ394" s="49"/>
      <c r="BA394" s="49"/>
      <c r="BB394" s="49"/>
      <c r="BC394" s="49"/>
      <c r="BD394" s="49"/>
    </row>
    <row r="395" spans="1:56" s="50" customFormat="1" x14ac:dyDescent="0.25">
      <c r="A395" s="71"/>
      <c r="B395" s="71"/>
      <c r="C395" s="71"/>
      <c r="W395" s="49"/>
      <c r="X395" s="49"/>
      <c r="Y395" s="49"/>
      <c r="Z395" s="49"/>
      <c r="AA395" s="49"/>
      <c r="AB395" s="49"/>
      <c r="AC395" s="49"/>
      <c r="AD395" s="49"/>
      <c r="AE395" s="49"/>
      <c r="AF395" s="49"/>
      <c r="AG395" s="49"/>
      <c r="AH395" s="49"/>
      <c r="AI395" s="49"/>
      <c r="AJ395" s="49"/>
      <c r="AK395" s="49"/>
      <c r="AL395" s="49"/>
      <c r="AM395" s="49"/>
      <c r="AN395" s="49"/>
      <c r="AO395" s="49"/>
      <c r="AP395" s="49"/>
      <c r="AQ395" s="49"/>
      <c r="AR395" s="49"/>
      <c r="AS395" s="49"/>
      <c r="AT395" s="49"/>
      <c r="AU395" s="49"/>
      <c r="AV395" s="49"/>
      <c r="AW395" s="49"/>
      <c r="AX395" s="49"/>
      <c r="AY395" s="49"/>
      <c r="AZ395" s="49"/>
      <c r="BA395" s="49"/>
      <c r="BB395" s="49"/>
      <c r="BC395" s="49"/>
      <c r="BD395" s="49"/>
    </row>
    <row r="396" spans="1:56" s="50" customFormat="1" x14ac:dyDescent="0.25">
      <c r="A396" s="71"/>
      <c r="B396" s="71"/>
      <c r="C396" s="71"/>
      <c r="W396" s="49"/>
      <c r="X396" s="49"/>
      <c r="Y396" s="49"/>
      <c r="Z396" s="49"/>
      <c r="AA396" s="49"/>
      <c r="AB396" s="49"/>
      <c r="AC396" s="49"/>
      <c r="AD396" s="49"/>
      <c r="AE396" s="49"/>
      <c r="AF396" s="49"/>
      <c r="AG396" s="49"/>
      <c r="AH396" s="49"/>
      <c r="AI396" s="49"/>
      <c r="AJ396" s="49"/>
      <c r="AK396" s="49"/>
      <c r="AL396" s="49"/>
      <c r="AM396" s="49"/>
      <c r="AN396" s="49"/>
      <c r="AO396" s="49"/>
      <c r="AP396" s="49"/>
      <c r="AQ396" s="49"/>
      <c r="AR396" s="49"/>
      <c r="AS396" s="49"/>
      <c r="AT396" s="49"/>
      <c r="AU396" s="49"/>
      <c r="AV396" s="49"/>
      <c r="AW396" s="49"/>
      <c r="AX396" s="49"/>
      <c r="AY396" s="49"/>
      <c r="AZ396" s="49"/>
      <c r="BA396" s="49"/>
      <c r="BB396" s="49"/>
      <c r="BC396" s="49"/>
      <c r="BD396" s="49"/>
    </row>
    <row r="397" spans="1:56" s="50" customFormat="1" x14ac:dyDescent="0.25">
      <c r="A397" s="71"/>
      <c r="B397" s="71"/>
      <c r="C397" s="71"/>
      <c r="W397" s="49"/>
      <c r="X397" s="49"/>
      <c r="Y397" s="49"/>
      <c r="Z397" s="49"/>
      <c r="AA397" s="49"/>
      <c r="AB397" s="49"/>
      <c r="AC397" s="49"/>
      <c r="AD397" s="49"/>
      <c r="AE397" s="49"/>
      <c r="AF397" s="49"/>
      <c r="AG397" s="49"/>
      <c r="AH397" s="49"/>
      <c r="AI397" s="49"/>
      <c r="AJ397" s="49"/>
      <c r="AK397" s="49"/>
      <c r="AL397" s="49"/>
      <c r="AM397" s="49"/>
      <c r="AN397" s="49"/>
      <c r="AO397" s="49"/>
      <c r="AP397" s="49"/>
      <c r="AQ397" s="49"/>
      <c r="AR397" s="49"/>
      <c r="AS397" s="49"/>
      <c r="AT397" s="49"/>
      <c r="AU397" s="49"/>
      <c r="AV397" s="49"/>
      <c r="AW397" s="49"/>
      <c r="AX397" s="49"/>
      <c r="AY397" s="49"/>
      <c r="AZ397" s="49"/>
      <c r="BA397" s="49"/>
      <c r="BB397" s="49"/>
      <c r="BC397" s="49"/>
      <c r="BD397" s="49"/>
    </row>
    <row r="398" spans="1:56" s="50" customFormat="1" x14ac:dyDescent="0.25">
      <c r="A398" s="71"/>
      <c r="B398" s="71"/>
      <c r="C398" s="71"/>
      <c r="W398" s="49"/>
      <c r="X398" s="49"/>
      <c r="Y398" s="49"/>
      <c r="Z398" s="49"/>
      <c r="AA398" s="49"/>
      <c r="AB398" s="49"/>
      <c r="AC398" s="49"/>
      <c r="AD398" s="49"/>
      <c r="AE398" s="49"/>
      <c r="AF398" s="49"/>
      <c r="AG398" s="49"/>
      <c r="AH398" s="49"/>
      <c r="AI398" s="49"/>
      <c r="AJ398" s="49"/>
      <c r="AK398" s="49"/>
      <c r="AL398" s="49"/>
      <c r="AM398" s="49"/>
      <c r="AN398" s="49"/>
      <c r="AO398" s="49"/>
      <c r="AP398" s="49"/>
      <c r="AQ398" s="49"/>
      <c r="AR398" s="49"/>
      <c r="AS398" s="49"/>
      <c r="AT398" s="49"/>
      <c r="AU398" s="49"/>
      <c r="AV398" s="49"/>
      <c r="AW398" s="49"/>
      <c r="AX398" s="49"/>
      <c r="AY398" s="49"/>
      <c r="AZ398" s="49"/>
      <c r="BA398" s="49"/>
      <c r="BB398" s="49"/>
      <c r="BC398" s="49"/>
      <c r="BD398" s="49"/>
    </row>
    <row r="399" spans="1:56" s="50" customFormat="1" x14ac:dyDescent="0.25">
      <c r="A399" s="71"/>
      <c r="B399" s="71"/>
      <c r="C399" s="71"/>
      <c r="W399" s="49"/>
      <c r="X399" s="49"/>
      <c r="Y399" s="49"/>
      <c r="Z399" s="49"/>
      <c r="AA399" s="49"/>
      <c r="AB399" s="49"/>
      <c r="AC399" s="49"/>
      <c r="AD399" s="49"/>
      <c r="AE399" s="49"/>
      <c r="AF399" s="49"/>
      <c r="AG399" s="49"/>
      <c r="AH399" s="49"/>
      <c r="AI399" s="49"/>
      <c r="AJ399" s="49"/>
      <c r="AK399" s="49"/>
      <c r="AL399" s="49"/>
      <c r="AM399" s="49"/>
      <c r="AN399" s="49"/>
      <c r="AO399" s="49"/>
      <c r="AP399" s="49"/>
      <c r="AQ399" s="49"/>
      <c r="AR399" s="49"/>
      <c r="AS399" s="49"/>
      <c r="AT399" s="49"/>
      <c r="AU399" s="49"/>
      <c r="AV399" s="49"/>
      <c r="AW399" s="49"/>
      <c r="AX399" s="49"/>
      <c r="AY399" s="49"/>
      <c r="AZ399" s="49"/>
      <c r="BA399" s="49"/>
      <c r="BB399" s="49"/>
      <c r="BC399" s="49"/>
      <c r="BD399" s="49"/>
    </row>
    <row r="400" spans="1:56" s="50" customFormat="1" x14ac:dyDescent="0.25">
      <c r="A400" s="71"/>
      <c r="B400" s="71"/>
      <c r="C400" s="71"/>
      <c r="W400" s="49"/>
      <c r="X400" s="49"/>
      <c r="Y400" s="49"/>
      <c r="Z400" s="49"/>
      <c r="AA400" s="49"/>
      <c r="AB400" s="49"/>
      <c r="AC400" s="49"/>
      <c r="AD400" s="49"/>
      <c r="AE400" s="49"/>
      <c r="AF400" s="49"/>
      <c r="AG400" s="49"/>
      <c r="AH400" s="49"/>
      <c r="AI400" s="49"/>
      <c r="AJ400" s="49"/>
      <c r="AK400" s="49"/>
      <c r="AL400" s="49"/>
      <c r="AM400" s="49"/>
      <c r="AN400" s="49"/>
      <c r="AO400" s="49"/>
      <c r="AP400" s="49"/>
      <c r="AQ400" s="49"/>
      <c r="AR400" s="49"/>
      <c r="AS400" s="49"/>
      <c r="AT400" s="49"/>
      <c r="AU400" s="49"/>
      <c r="AV400" s="49"/>
      <c r="AW400" s="49"/>
      <c r="AX400" s="49"/>
      <c r="AY400" s="49"/>
      <c r="AZ400" s="49"/>
      <c r="BA400" s="49"/>
      <c r="BB400" s="49"/>
      <c r="BC400" s="49"/>
      <c r="BD400" s="49"/>
    </row>
    <row r="401" spans="1:56" s="50" customFormat="1" x14ac:dyDescent="0.25">
      <c r="A401" s="71"/>
      <c r="B401" s="71"/>
      <c r="C401" s="71"/>
      <c r="W401" s="49"/>
      <c r="X401" s="49"/>
      <c r="Y401" s="49"/>
      <c r="Z401" s="49"/>
      <c r="AA401" s="49"/>
      <c r="AB401" s="49"/>
      <c r="AC401" s="49"/>
      <c r="AD401" s="49"/>
      <c r="AE401" s="49"/>
      <c r="AF401" s="49" t="s">
        <v>25</v>
      </c>
      <c r="AG401" s="49"/>
      <c r="AH401" s="49"/>
      <c r="AI401" s="49"/>
      <c r="AJ401" s="49"/>
      <c r="AK401" s="49"/>
      <c r="AL401" s="49"/>
      <c r="AM401" s="49"/>
      <c r="AN401" s="49"/>
      <c r="AO401" s="49"/>
      <c r="AQ401" s="49"/>
      <c r="AR401" s="49"/>
      <c r="AS401" s="49"/>
      <c r="AT401" s="49"/>
      <c r="AU401" s="49"/>
      <c r="AV401" s="49"/>
      <c r="AW401" s="49"/>
      <c r="AX401" s="49"/>
      <c r="AY401" s="49"/>
      <c r="AZ401" s="49"/>
      <c r="BA401" s="49"/>
      <c r="BB401" s="49"/>
      <c r="BC401" s="49"/>
      <c r="BD401" s="49"/>
    </row>
    <row r="402" spans="1:56" s="50" customFormat="1" x14ac:dyDescent="0.25">
      <c r="A402" s="71"/>
      <c r="B402" s="71"/>
      <c r="C402" s="71"/>
      <c r="W402" s="49"/>
      <c r="X402" s="49"/>
      <c r="Y402" s="49"/>
      <c r="Z402" s="49"/>
      <c r="AA402" s="49"/>
      <c r="AB402" s="49"/>
      <c r="AC402" s="49"/>
      <c r="AD402" s="49"/>
      <c r="AE402" s="49"/>
      <c r="AF402" s="49"/>
      <c r="AG402" s="49"/>
      <c r="AH402" s="49"/>
      <c r="AI402" s="49"/>
      <c r="AJ402" s="49"/>
      <c r="AK402" s="49"/>
      <c r="AL402" s="49"/>
      <c r="AM402" s="49"/>
      <c r="AN402" s="49"/>
      <c r="AO402" s="49"/>
      <c r="AQ402" s="49"/>
      <c r="AR402" s="49"/>
      <c r="AS402" s="49"/>
      <c r="AT402" s="49"/>
      <c r="AU402" s="49"/>
      <c r="AV402" s="49"/>
      <c r="AW402" s="49"/>
      <c r="AX402" s="49"/>
      <c r="AY402" s="49"/>
      <c r="AZ402" s="49"/>
      <c r="BA402" s="49"/>
      <c r="BB402" s="49"/>
      <c r="BC402" s="49"/>
      <c r="BD402" s="49"/>
    </row>
    <row r="403" spans="1:56" s="50" customFormat="1" x14ac:dyDescent="0.25">
      <c r="A403" s="71"/>
      <c r="B403" s="71"/>
      <c r="C403" s="71"/>
      <c r="W403" s="49"/>
      <c r="X403" s="49"/>
      <c r="Y403" s="49"/>
      <c r="Z403" s="49"/>
      <c r="AA403" s="49"/>
      <c r="AB403" s="49"/>
      <c r="AC403" s="49"/>
      <c r="AD403" s="49"/>
      <c r="AE403" s="49"/>
      <c r="AF403" s="49"/>
      <c r="AG403" s="49"/>
      <c r="AH403" s="49"/>
      <c r="AI403" s="49"/>
      <c r="AJ403" s="49"/>
      <c r="AK403" s="49"/>
      <c r="AL403" s="49"/>
      <c r="AM403" s="49"/>
      <c r="AN403" s="49"/>
      <c r="AO403" s="49"/>
      <c r="AQ403" s="49"/>
      <c r="AR403" s="49"/>
      <c r="AS403" s="49"/>
      <c r="AT403" s="49"/>
      <c r="AU403" s="49"/>
      <c r="AV403" s="49"/>
      <c r="AW403" s="49"/>
      <c r="AX403" s="49"/>
      <c r="AY403" s="49"/>
      <c r="AZ403" s="49"/>
      <c r="BA403" s="49"/>
      <c r="BB403" s="49"/>
      <c r="BC403" s="49"/>
      <c r="BD403" s="49"/>
    </row>
    <row r="404" spans="1:56" s="50" customFormat="1" x14ac:dyDescent="0.25">
      <c r="A404" s="71"/>
      <c r="B404" s="71"/>
      <c r="C404" s="71"/>
      <c r="W404" s="49"/>
      <c r="X404" s="49"/>
      <c r="Y404" s="49"/>
      <c r="Z404" s="49"/>
      <c r="AA404" s="49"/>
      <c r="AB404" s="49"/>
      <c r="AC404" s="49"/>
      <c r="AD404" s="49"/>
      <c r="AE404" s="49"/>
      <c r="AF404" s="49"/>
      <c r="AG404" s="49"/>
      <c r="AH404" s="49"/>
      <c r="AI404" s="49"/>
      <c r="AJ404" s="49"/>
      <c r="AK404" s="49"/>
      <c r="AL404" s="49"/>
      <c r="AM404" s="49"/>
      <c r="AN404" s="49"/>
      <c r="AO404" s="49"/>
      <c r="AQ404" s="49"/>
      <c r="AR404" s="49"/>
      <c r="AY404" s="49"/>
      <c r="AZ404" s="49"/>
      <c r="BA404" s="49"/>
      <c r="BB404" s="49"/>
      <c r="BC404" s="49"/>
      <c r="BD404" s="49"/>
    </row>
    <row r="405" spans="1:56" s="50" customFormat="1" x14ac:dyDescent="0.25">
      <c r="A405" s="71"/>
      <c r="B405" s="71"/>
      <c r="C405" s="71"/>
      <c r="W405" s="49"/>
      <c r="X405" s="49"/>
      <c r="Y405" s="49"/>
      <c r="Z405" s="49"/>
      <c r="AA405" s="49"/>
      <c r="AB405" s="49"/>
      <c r="AC405" s="49"/>
      <c r="AD405" s="49"/>
      <c r="AE405" s="49"/>
      <c r="AF405" s="49"/>
      <c r="AG405" s="49"/>
      <c r="AH405" s="49"/>
      <c r="AI405" s="49"/>
      <c r="AJ405" s="49"/>
      <c r="AK405" s="49"/>
      <c r="AL405" s="49"/>
      <c r="AM405" s="49"/>
      <c r="AN405" s="49"/>
      <c r="AO405" s="49"/>
      <c r="AQ405" s="49"/>
      <c r="AR405" s="49"/>
      <c r="AS405" s="49"/>
      <c r="AT405" s="49"/>
      <c r="AU405" s="49"/>
      <c r="AV405" s="49"/>
      <c r="AW405" s="49"/>
      <c r="AX405" s="49"/>
      <c r="AY405" s="49"/>
      <c r="AZ405" s="49"/>
      <c r="BA405" s="49"/>
      <c r="BB405" s="49"/>
      <c r="BC405" s="49"/>
      <c r="BD405" s="49"/>
    </row>
    <row r="406" spans="1:56" s="50" customFormat="1" ht="18" customHeight="1" x14ac:dyDescent="0.25">
      <c r="A406" s="71"/>
      <c r="B406" s="71"/>
      <c r="C406" s="71"/>
      <c r="W406" s="49"/>
      <c r="X406" s="49"/>
      <c r="Y406" s="49"/>
      <c r="Z406" s="49"/>
      <c r="AA406" s="49"/>
      <c r="AB406" s="49"/>
      <c r="AC406" s="49"/>
      <c r="AD406" s="49"/>
      <c r="AE406" s="49"/>
      <c r="AF406" s="49"/>
      <c r="AG406" s="49"/>
      <c r="AH406" s="49"/>
      <c r="AI406" s="49"/>
      <c r="AJ406" s="49"/>
      <c r="AK406" s="49"/>
      <c r="AL406" s="49"/>
      <c r="AM406" s="49"/>
      <c r="AN406" s="49"/>
      <c r="AO406" s="49"/>
      <c r="AQ406" s="49"/>
      <c r="AR406" s="49"/>
      <c r="AS406" s="49" t="s">
        <v>25</v>
      </c>
      <c r="AT406" s="49"/>
      <c r="AU406" s="49"/>
      <c r="AV406" s="49"/>
      <c r="AW406" s="49"/>
      <c r="AX406" s="49"/>
      <c r="AY406" s="49"/>
      <c r="AZ406" s="49"/>
      <c r="BA406" s="49"/>
      <c r="BB406" s="49"/>
      <c r="BC406" s="49"/>
      <c r="BD406" s="49"/>
    </row>
    <row r="407" spans="1:56" s="50" customFormat="1" ht="21" customHeight="1" x14ac:dyDescent="0.25">
      <c r="A407" s="71"/>
      <c r="B407" s="71"/>
      <c r="C407" s="71"/>
      <c r="W407" s="49"/>
      <c r="X407" s="49"/>
      <c r="Y407" s="49"/>
      <c r="Z407" s="49"/>
      <c r="AA407" s="49"/>
      <c r="AB407" s="49"/>
      <c r="AC407" s="49"/>
      <c r="AD407" s="49"/>
      <c r="AE407" s="49"/>
      <c r="AF407" s="49"/>
      <c r="AG407" s="49"/>
      <c r="AH407" s="49"/>
      <c r="AI407" s="49"/>
      <c r="AJ407" s="49"/>
      <c r="AK407" s="49"/>
      <c r="AL407" s="49"/>
      <c r="AM407" s="49"/>
      <c r="AN407" s="49"/>
      <c r="AO407" s="49"/>
      <c r="AQ407" s="49"/>
      <c r="AR407" s="49"/>
      <c r="AS407" s="49"/>
      <c r="AU407" s="49"/>
      <c r="AX407" s="49"/>
      <c r="AY407" s="49"/>
      <c r="AZ407" s="49"/>
      <c r="BA407" s="49"/>
      <c r="BB407" s="49"/>
      <c r="BC407" s="49"/>
      <c r="BD407" s="49"/>
    </row>
    <row r="408" spans="1:56" s="50" customFormat="1" x14ac:dyDescent="0.25">
      <c r="A408" s="71"/>
      <c r="B408" s="71"/>
      <c r="C408" s="71"/>
      <c r="W408" s="49"/>
      <c r="X408" s="49"/>
      <c r="Y408" s="49"/>
      <c r="Z408" s="49"/>
      <c r="AA408" s="49"/>
      <c r="AB408" s="49"/>
      <c r="AC408" s="49"/>
      <c r="AD408" s="49"/>
      <c r="AE408" s="49"/>
      <c r="AF408" s="49"/>
      <c r="AG408" s="49"/>
      <c r="AH408" s="49"/>
      <c r="AI408" s="49"/>
      <c r="AJ408" s="49"/>
      <c r="AK408" s="49"/>
      <c r="AL408" s="49"/>
      <c r="AM408" s="49"/>
      <c r="AN408" s="49"/>
      <c r="AO408" s="49"/>
      <c r="AQ408" s="49"/>
      <c r="AR408" s="49"/>
      <c r="AS408" s="49"/>
      <c r="AU408" s="49"/>
      <c r="AX408" s="49"/>
      <c r="AY408" s="49"/>
      <c r="AZ408" s="49"/>
      <c r="BA408" s="49"/>
      <c r="BB408" s="49"/>
      <c r="BC408" s="49"/>
      <c r="BD408" s="49"/>
    </row>
    <row r="409" spans="1:56" s="50" customFormat="1" x14ac:dyDescent="0.25">
      <c r="A409" s="71"/>
      <c r="B409" s="71"/>
      <c r="C409" s="71"/>
      <c r="W409" s="49"/>
      <c r="X409" s="49"/>
      <c r="Y409" s="49"/>
      <c r="Z409" s="49"/>
      <c r="AA409" s="49"/>
      <c r="AB409" s="49"/>
      <c r="AC409" s="49"/>
      <c r="AD409" s="49"/>
      <c r="AE409" s="49"/>
      <c r="AF409" s="49"/>
      <c r="AG409" s="49"/>
      <c r="AH409" s="49"/>
      <c r="AI409" s="49"/>
      <c r="AJ409" s="49"/>
      <c r="AK409" s="49"/>
      <c r="AL409" s="49"/>
      <c r="AM409" s="49"/>
      <c r="AN409" s="49"/>
      <c r="AO409" s="49"/>
      <c r="AQ409" s="49"/>
      <c r="AR409" s="49"/>
      <c r="AU409" s="49"/>
      <c r="AX409" s="49"/>
      <c r="AY409" s="49"/>
      <c r="AZ409" s="49"/>
      <c r="BA409" s="49"/>
      <c r="BB409" s="49"/>
      <c r="BC409" s="49"/>
      <c r="BD409" s="49"/>
    </row>
    <row r="410" spans="1:56" s="50" customFormat="1" x14ac:dyDescent="0.25">
      <c r="A410" s="71"/>
      <c r="B410" s="71"/>
      <c r="C410" s="71"/>
      <c r="W410" s="49"/>
      <c r="X410" s="49"/>
      <c r="Y410" s="49"/>
      <c r="Z410" s="49"/>
      <c r="AA410" s="49"/>
      <c r="AB410" s="49"/>
      <c r="AC410" s="49"/>
      <c r="AD410" s="49"/>
      <c r="AE410" s="49"/>
      <c r="AF410" s="49"/>
      <c r="AG410" s="49"/>
      <c r="AH410" s="49"/>
      <c r="AI410" s="49"/>
      <c r="AJ410" s="49"/>
      <c r="AK410" s="49"/>
      <c r="AL410" s="49"/>
      <c r="AM410" s="49"/>
      <c r="AN410" s="49"/>
      <c r="AO410" s="49"/>
      <c r="AQ410" s="49"/>
      <c r="AR410" s="49"/>
      <c r="AU410" s="49"/>
      <c r="AX410" s="49"/>
      <c r="AY410" s="49"/>
      <c r="AZ410" s="49"/>
      <c r="BA410" s="49"/>
      <c r="BB410" s="49"/>
      <c r="BC410" s="49"/>
      <c r="BD410" s="49"/>
    </row>
    <row r="411" spans="1:56" s="50" customFormat="1" x14ac:dyDescent="0.25">
      <c r="A411" s="71"/>
      <c r="B411" s="71"/>
      <c r="C411" s="71"/>
      <c r="W411" s="49"/>
      <c r="X411" s="49"/>
      <c r="Y411" s="49"/>
      <c r="Z411" s="49"/>
      <c r="AA411" s="49"/>
      <c r="AB411" s="49"/>
      <c r="AC411" s="49"/>
      <c r="AD411" s="49"/>
      <c r="AE411" s="49"/>
      <c r="AF411" s="49"/>
      <c r="AG411" s="49"/>
      <c r="AH411" s="49"/>
      <c r="AI411" s="49"/>
      <c r="AJ411" s="49"/>
      <c r="AK411" s="49"/>
      <c r="AL411" s="49"/>
      <c r="AM411" s="49"/>
      <c r="AN411" s="49"/>
      <c r="AO411" s="49"/>
      <c r="AQ411" s="49"/>
      <c r="AR411" s="49"/>
      <c r="AX411" s="49"/>
      <c r="AY411" s="49"/>
      <c r="AZ411" s="49"/>
      <c r="BA411" s="49"/>
      <c r="BB411" s="49"/>
      <c r="BC411" s="49"/>
      <c r="BD411" s="49"/>
    </row>
    <row r="412" spans="1:56" s="50" customFormat="1" x14ac:dyDescent="0.25">
      <c r="A412" s="71"/>
      <c r="B412" s="71"/>
      <c r="C412" s="71"/>
      <c r="W412" s="49"/>
      <c r="X412" s="49"/>
      <c r="Y412" s="49"/>
      <c r="Z412" s="49"/>
      <c r="AA412" s="49"/>
      <c r="AB412" s="49"/>
      <c r="AC412" s="49"/>
      <c r="AD412" s="49"/>
      <c r="AE412" s="49"/>
      <c r="AF412" s="49"/>
      <c r="AG412" s="49"/>
      <c r="AH412" s="49"/>
      <c r="AI412" s="49"/>
      <c r="AJ412" s="49"/>
      <c r="AK412" s="49"/>
      <c r="AL412" s="49"/>
      <c r="AM412" s="49"/>
      <c r="AN412" s="49"/>
      <c r="AO412" s="49"/>
      <c r="AQ412" s="49"/>
      <c r="AR412" s="49"/>
      <c r="AU412" s="49"/>
      <c r="AV412" s="49"/>
      <c r="AW412" s="49"/>
      <c r="AX412" s="49"/>
      <c r="AY412" s="49"/>
      <c r="AZ412" s="49"/>
      <c r="BA412" s="49"/>
      <c r="BB412" s="49"/>
      <c r="BC412" s="49"/>
      <c r="BD412" s="49"/>
    </row>
    <row r="413" spans="1:56" s="50" customFormat="1" x14ac:dyDescent="0.25">
      <c r="A413" s="71"/>
      <c r="B413" s="71"/>
      <c r="C413" s="71"/>
      <c r="W413" s="49"/>
      <c r="X413" s="49"/>
      <c r="Y413" s="49"/>
      <c r="Z413" s="49"/>
      <c r="AA413" s="49"/>
      <c r="AB413" s="49"/>
      <c r="AC413" s="49"/>
      <c r="AD413" s="49"/>
      <c r="AE413" s="49"/>
      <c r="AF413" s="49"/>
      <c r="AG413" s="49"/>
      <c r="AH413" s="49"/>
      <c r="AI413" s="49"/>
      <c r="AJ413" s="49"/>
      <c r="AK413" s="49"/>
      <c r="AL413" s="49"/>
      <c r="AM413" s="49"/>
      <c r="AN413" s="49"/>
      <c r="AO413" s="49"/>
      <c r="AQ413" s="49"/>
      <c r="AR413" s="49"/>
      <c r="AU413" s="49"/>
      <c r="AX413" s="49"/>
      <c r="AY413" s="49"/>
      <c r="AZ413" s="49"/>
      <c r="BA413" s="49"/>
      <c r="BB413" s="49"/>
      <c r="BC413" s="49"/>
      <c r="BD413" s="49"/>
    </row>
    <row r="414" spans="1:56" s="50" customFormat="1" x14ac:dyDescent="0.25">
      <c r="A414" s="71"/>
      <c r="B414" s="71"/>
      <c r="C414" s="71"/>
      <c r="W414" s="49"/>
      <c r="X414" s="49"/>
      <c r="Y414" s="49"/>
      <c r="Z414" s="49"/>
      <c r="AA414" s="49"/>
      <c r="AB414" s="49"/>
      <c r="AC414" s="49"/>
      <c r="AD414" s="49"/>
      <c r="AE414" s="49"/>
      <c r="AF414" s="49"/>
      <c r="AG414" s="49"/>
      <c r="AH414" s="49"/>
      <c r="AI414" s="49"/>
      <c r="AJ414" s="49"/>
      <c r="AK414" s="49"/>
      <c r="AL414" s="49"/>
      <c r="AM414" s="49"/>
      <c r="AN414" s="49"/>
      <c r="AO414" s="49"/>
      <c r="AQ414" s="49"/>
      <c r="AR414" s="49"/>
      <c r="AU414" s="49"/>
      <c r="AX414" s="49"/>
      <c r="AY414" s="49"/>
      <c r="AZ414" s="49"/>
      <c r="BA414" s="49"/>
      <c r="BB414" s="49"/>
      <c r="BC414" s="49"/>
      <c r="BD414" s="49"/>
    </row>
    <row r="415" spans="1:56" s="50" customFormat="1" x14ac:dyDescent="0.25">
      <c r="A415" s="71"/>
      <c r="B415" s="71"/>
      <c r="C415" s="71"/>
      <c r="W415" s="49"/>
      <c r="X415" s="49"/>
      <c r="Y415" s="49"/>
      <c r="Z415" s="49"/>
      <c r="AA415" s="49"/>
      <c r="AB415" s="49"/>
      <c r="AC415" s="49"/>
      <c r="AD415" s="49"/>
      <c r="AE415" s="49"/>
      <c r="AF415" s="49"/>
      <c r="AG415" s="49"/>
      <c r="AH415" s="49"/>
      <c r="AI415" s="49"/>
      <c r="AJ415" s="49"/>
      <c r="AK415" s="49"/>
      <c r="AL415" s="49"/>
      <c r="AM415" s="49"/>
      <c r="AN415" s="49"/>
      <c r="AO415" s="49"/>
      <c r="AQ415" s="49"/>
      <c r="AR415" s="49"/>
      <c r="AU415" s="49"/>
      <c r="AX415" s="49"/>
      <c r="AY415" s="49"/>
      <c r="AZ415" s="49"/>
      <c r="BA415" s="49"/>
      <c r="BB415" s="49"/>
      <c r="BC415" s="49"/>
      <c r="BD415" s="49"/>
    </row>
    <row r="416" spans="1:56" s="50" customFormat="1" x14ac:dyDescent="0.25">
      <c r="A416" s="71"/>
      <c r="B416" s="71"/>
      <c r="C416" s="71"/>
      <c r="W416" s="49"/>
      <c r="X416" s="49"/>
      <c r="Y416" s="49"/>
      <c r="Z416" s="49"/>
      <c r="AA416" s="49"/>
      <c r="AB416" s="49"/>
      <c r="AC416" s="49"/>
      <c r="AD416" s="49"/>
      <c r="AE416" s="49"/>
      <c r="AF416" s="49"/>
      <c r="AG416" s="49"/>
      <c r="AH416" s="49"/>
      <c r="AI416" s="49"/>
      <c r="AJ416" s="49"/>
      <c r="AK416" s="49"/>
      <c r="AL416" s="49"/>
      <c r="AM416" s="49"/>
      <c r="AN416" s="49"/>
      <c r="AO416" s="49"/>
      <c r="AQ416" s="49"/>
      <c r="AR416" s="49"/>
      <c r="AU416" s="49"/>
      <c r="AX416" s="49"/>
      <c r="AY416" s="49"/>
      <c r="AZ416" s="49"/>
      <c r="BA416" s="49"/>
      <c r="BB416" s="49"/>
      <c r="BC416" s="49"/>
      <c r="BD416" s="49"/>
    </row>
    <row r="417" spans="1:56" s="50" customFormat="1" x14ac:dyDescent="0.25">
      <c r="A417" s="71"/>
      <c r="B417" s="71"/>
      <c r="C417" s="71"/>
      <c r="W417" s="49"/>
      <c r="X417" s="49"/>
      <c r="Y417" s="49"/>
      <c r="Z417" s="49"/>
      <c r="AA417" s="49"/>
      <c r="AB417" s="49"/>
      <c r="AC417" s="49"/>
      <c r="AD417" s="49"/>
      <c r="AE417" s="49"/>
      <c r="AF417" s="49"/>
      <c r="AG417" s="49"/>
      <c r="AH417" s="49"/>
      <c r="AI417" s="49"/>
      <c r="AJ417" s="49"/>
      <c r="AK417" s="49"/>
      <c r="AL417" s="49"/>
      <c r="AM417" s="49"/>
      <c r="AN417" s="49"/>
      <c r="AO417" s="49"/>
      <c r="AQ417" s="49"/>
      <c r="AR417" s="49"/>
      <c r="AU417" s="49"/>
      <c r="AX417" s="49"/>
      <c r="AY417" s="49"/>
      <c r="AZ417" s="49"/>
      <c r="BA417" s="49"/>
      <c r="BB417" s="49"/>
      <c r="BC417" s="49"/>
      <c r="BD417" s="49"/>
    </row>
    <row r="418" spans="1:56" s="50" customFormat="1" x14ac:dyDescent="0.25">
      <c r="A418" s="71"/>
      <c r="B418" s="71"/>
      <c r="C418" s="71"/>
      <c r="W418" s="49"/>
      <c r="X418" s="49"/>
      <c r="Y418" s="49"/>
      <c r="Z418" s="49"/>
      <c r="AA418" s="49"/>
      <c r="AB418" s="49"/>
      <c r="AC418" s="49"/>
      <c r="AD418" s="49"/>
      <c r="AE418" s="49"/>
      <c r="AF418" s="49"/>
      <c r="AG418" s="49"/>
      <c r="AH418" s="49"/>
      <c r="AI418" s="49"/>
      <c r="AJ418" s="49"/>
      <c r="AK418" s="49"/>
      <c r="AL418" s="49"/>
      <c r="AM418" s="49"/>
      <c r="AN418" s="49"/>
      <c r="AO418" s="49"/>
      <c r="AQ418" s="49"/>
      <c r="AR418" s="49"/>
      <c r="AU418" s="49"/>
      <c r="AX418" s="49"/>
      <c r="AY418" s="49"/>
      <c r="AZ418" s="49"/>
      <c r="BA418" s="49"/>
      <c r="BB418" s="49"/>
      <c r="BC418" s="49"/>
      <c r="BD418" s="49"/>
    </row>
    <row r="419" spans="1:56" s="50" customFormat="1" x14ac:dyDescent="0.25">
      <c r="A419" s="71"/>
      <c r="B419" s="71"/>
      <c r="C419" s="71"/>
      <c r="W419" s="49"/>
      <c r="X419" s="49"/>
      <c r="Y419" s="49"/>
      <c r="Z419" s="49"/>
      <c r="AA419" s="49"/>
      <c r="AB419" s="49"/>
      <c r="AC419" s="49"/>
      <c r="AD419" s="49"/>
      <c r="AE419" s="49"/>
      <c r="AF419" s="49"/>
      <c r="AG419" s="49"/>
      <c r="AH419" s="49"/>
      <c r="AI419" s="49"/>
      <c r="AJ419" s="49"/>
      <c r="AK419" s="49"/>
      <c r="AL419" s="49"/>
      <c r="AM419" s="49"/>
      <c r="AN419" s="49"/>
      <c r="AO419" s="49"/>
      <c r="AQ419" s="49"/>
      <c r="AR419" s="49"/>
      <c r="AU419" s="49"/>
      <c r="AX419" s="49"/>
      <c r="AY419" s="49"/>
      <c r="AZ419" s="49"/>
      <c r="BA419" s="49"/>
      <c r="BB419" s="49"/>
      <c r="BC419" s="49"/>
      <c r="BD419" s="49"/>
    </row>
    <row r="420" spans="1:56" s="50" customFormat="1" x14ac:dyDescent="0.25">
      <c r="A420" s="71"/>
      <c r="B420" s="71"/>
      <c r="C420" s="71"/>
      <c r="W420" s="49"/>
      <c r="X420" s="49"/>
      <c r="Y420" s="49"/>
      <c r="Z420" s="49"/>
      <c r="AA420" s="49"/>
      <c r="AB420" s="49"/>
      <c r="AC420" s="49"/>
      <c r="AD420" s="49"/>
      <c r="AE420" s="49"/>
      <c r="AF420" s="49"/>
      <c r="AG420" s="49"/>
      <c r="AH420" s="49"/>
      <c r="AI420" s="49"/>
      <c r="AJ420" s="49"/>
      <c r="AK420" s="49"/>
      <c r="AL420" s="49"/>
      <c r="AM420" s="49"/>
      <c r="AN420" s="49"/>
      <c r="AO420" s="49"/>
      <c r="AQ420" s="49"/>
      <c r="AR420" s="49"/>
      <c r="AU420" s="49"/>
      <c r="AX420" s="49"/>
      <c r="AY420" s="49"/>
      <c r="AZ420" s="49"/>
      <c r="BA420" s="49"/>
      <c r="BB420" s="49"/>
      <c r="BC420" s="49"/>
      <c r="BD420" s="49"/>
    </row>
    <row r="421" spans="1:56" s="50" customFormat="1" x14ac:dyDescent="0.25">
      <c r="A421" s="71"/>
      <c r="B421" s="71"/>
      <c r="C421" s="71"/>
      <c r="W421" s="49"/>
      <c r="X421" s="49"/>
      <c r="Y421" s="49"/>
      <c r="Z421" s="49"/>
      <c r="AA421" s="49"/>
      <c r="AB421" s="49"/>
      <c r="AC421" s="49"/>
      <c r="AD421" s="49"/>
      <c r="AE421" s="49"/>
      <c r="AF421" s="49"/>
      <c r="AG421" s="49"/>
      <c r="AH421" s="49"/>
      <c r="AI421" s="49"/>
      <c r="AJ421" s="49"/>
      <c r="AK421" s="49"/>
      <c r="AL421" s="49"/>
      <c r="AM421" s="49"/>
      <c r="AN421" s="49"/>
      <c r="AO421" s="49"/>
      <c r="AQ421" s="49"/>
      <c r="AR421" s="49"/>
      <c r="AU421" s="49"/>
      <c r="AX421" s="49"/>
      <c r="AY421" s="49"/>
      <c r="AZ421" s="49"/>
      <c r="BA421" s="49"/>
      <c r="BB421" s="49"/>
      <c r="BC421" s="49"/>
      <c r="BD421" s="49"/>
    </row>
    <row r="422" spans="1:56" s="50" customFormat="1" x14ac:dyDescent="0.25">
      <c r="A422" s="71"/>
      <c r="B422" s="71"/>
      <c r="C422" s="71"/>
      <c r="W422" s="49"/>
      <c r="X422" s="49"/>
      <c r="Y422" s="49"/>
      <c r="Z422" s="49"/>
      <c r="AA422" s="49"/>
      <c r="AB422" s="49"/>
      <c r="AC422" s="49"/>
      <c r="AD422" s="49"/>
      <c r="AE422" s="49"/>
      <c r="AF422" s="49"/>
      <c r="AG422" s="49"/>
      <c r="AH422" s="49"/>
      <c r="AI422" s="49"/>
      <c r="AJ422" s="49"/>
      <c r="AK422" s="49"/>
      <c r="AL422" s="49"/>
      <c r="AM422" s="49"/>
      <c r="AN422" s="49"/>
      <c r="AO422" s="49"/>
      <c r="AQ422" s="49"/>
      <c r="AR422" s="49"/>
      <c r="AT422" s="49" t="s">
        <v>25</v>
      </c>
      <c r="AU422" s="49"/>
      <c r="AX422" s="49"/>
      <c r="AY422" s="49"/>
      <c r="AZ422" s="49"/>
      <c r="BA422" s="49"/>
      <c r="BB422" s="49"/>
      <c r="BC422" s="49"/>
      <c r="BD422" s="49"/>
    </row>
    <row r="423" spans="1:56" s="50" customFormat="1" x14ac:dyDescent="0.25">
      <c r="A423" s="71"/>
      <c r="B423" s="71"/>
      <c r="C423" s="71"/>
      <c r="W423" s="49"/>
      <c r="X423" s="49"/>
      <c r="Y423" s="49"/>
      <c r="Z423" s="49"/>
      <c r="AA423" s="49"/>
      <c r="AB423" s="49"/>
      <c r="AC423" s="49"/>
      <c r="AD423" s="49"/>
      <c r="AE423" s="49"/>
      <c r="AF423" s="49"/>
      <c r="AG423" s="49"/>
      <c r="AH423" s="49"/>
      <c r="AI423" s="49"/>
      <c r="AJ423" s="49"/>
      <c r="AK423" s="49"/>
      <c r="AL423" s="49"/>
      <c r="AM423" s="49"/>
      <c r="AN423" s="49"/>
      <c r="AO423" s="49"/>
      <c r="AQ423" s="49"/>
      <c r="AR423" s="49" t="s">
        <v>25</v>
      </c>
      <c r="AU423" s="49"/>
      <c r="AX423" s="49"/>
      <c r="AY423" s="49"/>
      <c r="AZ423" s="49"/>
      <c r="BA423" s="49"/>
      <c r="BB423" s="49"/>
      <c r="BC423" s="49"/>
      <c r="BD423" s="49"/>
    </row>
    <row r="424" spans="1:56" s="50" customFormat="1" x14ac:dyDescent="0.25">
      <c r="A424" s="71"/>
      <c r="B424" s="71"/>
      <c r="C424" s="71"/>
      <c r="W424" s="49"/>
      <c r="X424" s="49"/>
      <c r="Y424" s="49"/>
      <c r="Z424" s="49"/>
      <c r="AA424" s="49"/>
      <c r="AB424" s="49"/>
      <c r="AC424" s="49"/>
      <c r="AD424" s="49"/>
      <c r="AE424" s="49"/>
      <c r="AF424" s="49"/>
      <c r="AG424" s="49"/>
      <c r="AH424" s="49"/>
      <c r="AI424" s="49"/>
      <c r="AJ424" s="49"/>
      <c r="AK424" s="49"/>
      <c r="AL424" s="49"/>
      <c r="AM424" s="49"/>
      <c r="AN424" s="49"/>
      <c r="AO424" s="49"/>
      <c r="AQ424" s="53"/>
      <c r="AR424" s="49"/>
      <c r="AU424" s="49"/>
      <c r="AX424" s="49" t="s">
        <v>25</v>
      </c>
      <c r="AY424" s="49"/>
      <c r="AZ424" s="49"/>
      <c r="BA424" s="49"/>
      <c r="BB424" s="49"/>
      <c r="BC424" s="49"/>
      <c r="BD424" s="49"/>
    </row>
    <row r="425" spans="1:56" s="50" customFormat="1" x14ac:dyDescent="0.25">
      <c r="A425" s="71"/>
      <c r="B425" s="71"/>
      <c r="C425" s="71"/>
      <c r="W425" s="49"/>
      <c r="X425" s="49"/>
      <c r="Y425" s="49"/>
      <c r="Z425" s="49"/>
      <c r="AA425" s="49"/>
      <c r="AB425" s="49"/>
      <c r="AC425" s="49"/>
      <c r="AD425" s="49"/>
      <c r="AE425" s="49"/>
      <c r="AF425" s="49"/>
      <c r="AG425" s="49"/>
      <c r="AH425" s="49"/>
      <c r="AI425" s="49"/>
      <c r="AJ425" s="49"/>
      <c r="AK425" s="49"/>
      <c r="AL425" s="49"/>
      <c r="AM425" s="49"/>
      <c r="AN425" s="49"/>
      <c r="AO425" s="49"/>
      <c r="AQ425" s="49"/>
      <c r="AR425" s="49"/>
      <c r="AU425" s="49"/>
      <c r="AX425" s="49"/>
      <c r="AY425" s="49"/>
      <c r="AZ425" s="49"/>
      <c r="BA425" s="49"/>
      <c r="BB425" s="49"/>
      <c r="BC425" s="49"/>
      <c r="BD425" s="49"/>
    </row>
    <row r="426" spans="1:56" s="50" customFormat="1" x14ac:dyDescent="0.25">
      <c r="A426" s="71"/>
      <c r="B426" s="71"/>
      <c r="C426" s="71"/>
      <c r="W426" s="49"/>
      <c r="X426" s="49"/>
      <c r="Y426" s="49"/>
      <c r="Z426" s="49"/>
      <c r="AA426" s="49"/>
      <c r="AB426" s="49"/>
      <c r="AC426" s="49"/>
      <c r="AD426" s="49"/>
      <c r="AE426" s="49"/>
      <c r="AF426" s="49"/>
      <c r="AG426" s="49"/>
      <c r="AH426" s="49"/>
      <c r="AI426" s="49"/>
      <c r="AJ426" s="49"/>
      <c r="AK426" s="49"/>
      <c r="AL426" s="49"/>
      <c r="AM426" s="49"/>
      <c r="AN426" s="49"/>
      <c r="AO426" s="49"/>
      <c r="AQ426" s="54"/>
      <c r="AR426" s="49"/>
      <c r="AU426" s="49"/>
      <c r="AX426" s="49"/>
      <c r="AY426" s="49"/>
      <c r="AZ426" s="49"/>
      <c r="BA426" s="49"/>
      <c r="BB426" s="49"/>
      <c r="BC426" s="49"/>
      <c r="BD426" s="49"/>
    </row>
    <row r="427" spans="1:56" s="50" customFormat="1" x14ac:dyDescent="0.25">
      <c r="A427" s="71"/>
      <c r="B427" s="71"/>
      <c r="C427" s="71"/>
      <c r="W427" s="49"/>
      <c r="X427" s="49"/>
      <c r="Y427" s="49"/>
      <c r="Z427" s="49"/>
      <c r="AA427" s="49"/>
      <c r="AB427" s="49"/>
      <c r="AC427" s="49"/>
      <c r="AD427" s="49"/>
      <c r="AE427" s="49"/>
      <c r="AF427" s="49"/>
      <c r="AG427" s="49"/>
      <c r="AH427" s="49"/>
      <c r="AI427" s="49"/>
      <c r="AJ427" s="49"/>
      <c r="AK427" s="49"/>
      <c r="AL427" s="49"/>
      <c r="AM427" s="49"/>
      <c r="AN427" s="49"/>
      <c r="AO427" s="49"/>
      <c r="AQ427" s="53"/>
      <c r="AR427" s="49"/>
      <c r="AW427" s="49"/>
      <c r="AX427" s="49"/>
      <c r="AY427" s="49"/>
      <c r="AZ427" s="49"/>
      <c r="BA427" s="49"/>
      <c r="BB427" s="49"/>
      <c r="BC427" s="49"/>
      <c r="BD427" s="49"/>
    </row>
    <row r="428" spans="1:56" s="50" customFormat="1" x14ac:dyDescent="0.25">
      <c r="A428" s="71"/>
      <c r="B428" s="71"/>
      <c r="C428" s="71"/>
      <c r="W428" s="49"/>
      <c r="X428" s="49"/>
      <c r="Y428" s="49"/>
      <c r="Z428" s="49"/>
      <c r="AA428" s="49"/>
      <c r="AB428" s="49"/>
      <c r="AC428" s="49"/>
      <c r="AD428" s="49"/>
      <c r="AE428" s="49"/>
      <c r="AF428" s="49"/>
      <c r="AG428" s="49"/>
      <c r="AH428" s="49"/>
      <c r="AI428" s="49"/>
      <c r="AJ428" s="49"/>
      <c r="AK428" s="49"/>
      <c r="AL428" s="49"/>
      <c r="AM428" s="49"/>
      <c r="AN428" s="49"/>
      <c r="AO428" s="49"/>
      <c r="AQ428" s="49"/>
      <c r="AR428" s="49"/>
      <c r="AW428" s="49"/>
      <c r="AX428" s="49"/>
      <c r="AY428" s="49"/>
      <c r="AZ428" s="49"/>
      <c r="BA428" s="49"/>
      <c r="BB428" s="49"/>
      <c r="BC428" s="49"/>
      <c r="BD428" s="49"/>
    </row>
    <row r="429" spans="1:56" s="50" customFormat="1" x14ac:dyDescent="0.25">
      <c r="A429" s="71"/>
      <c r="B429" s="71"/>
      <c r="C429" s="71"/>
      <c r="W429" s="49"/>
      <c r="X429" s="49"/>
      <c r="Y429" s="49"/>
      <c r="Z429" s="49"/>
      <c r="AA429" s="49"/>
      <c r="AB429" s="49"/>
      <c r="AC429" s="49"/>
      <c r="AD429" s="49"/>
      <c r="AE429" s="49"/>
      <c r="AF429" s="49"/>
      <c r="AG429" s="49"/>
      <c r="AH429" s="49"/>
      <c r="AI429" s="49"/>
      <c r="AJ429" s="49"/>
      <c r="AK429" s="49"/>
      <c r="AL429" s="49"/>
      <c r="AM429" s="49"/>
      <c r="AN429" s="49"/>
      <c r="AO429" s="49"/>
      <c r="AQ429" s="54"/>
      <c r="AR429" s="49"/>
      <c r="AW429" s="49"/>
      <c r="AX429" s="49"/>
      <c r="AY429" s="49"/>
      <c r="AZ429" s="49"/>
      <c r="BA429" s="49"/>
      <c r="BB429" s="49"/>
      <c r="BC429" s="49"/>
      <c r="BD429" s="49"/>
    </row>
    <row r="430" spans="1:56" s="50" customFormat="1" x14ac:dyDescent="0.25">
      <c r="A430" s="71"/>
      <c r="B430" s="71"/>
      <c r="C430" s="71"/>
      <c r="W430" s="49"/>
      <c r="X430" s="49"/>
      <c r="Y430" s="49"/>
      <c r="Z430" s="49"/>
      <c r="AA430" s="49"/>
      <c r="AB430" s="49"/>
      <c r="AC430" s="49"/>
      <c r="AD430" s="49"/>
      <c r="AE430" s="49"/>
      <c r="AF430" s="49"/>
      <c r="AG430" s="49"/>
      <c r="AH430" s="49"/>
      <c r="AI430" s="49"/>
      <c r="AJ430" s="49"/>
      <c r="AK430" s="49"/>
      <c r="AL430" s="49"/>
      <c r="AM430" s="49"/>
      <c r="AN430" s="49"/>
      <c r="AO430" s="49"/>
      <c r="AQ430" s="55"/>
      <c r="AR430" s="49"/>
      <c r="AW430" s="49"/>
      <c r="AX430" s="49"/>
      <c r="AY430" s="49"/>
      <c r="AZ430" s="49"/>
      <c r="BA430" s="49"/>
      <c r="BB430" s="49"/>
      <c r="BC430" s="49"/>
      <c r="BD430" s="49"/>
    </row>
    <row r="431" spans="1:56" s="50" customFormat="1" x14ac:dyDescent="0.25">
      <c r="A431" s="71"/>
      <c r="B431" s="71"/>
      <c r="C431" s="71"/>
      <c r="W431" s="49"/>
      <c r="X431" s="49"/>
      <c r="Y431" s="49"/>
      <c r="Z431" s="49"/>
      <c r="AA431" s="49"/>
      <c r="AB431" s="49"/>
      <c r="AC431" s="49"/>
      <c r="AD431" s="49"/>
      <c r="AE431" s="49"/>
      <c r="AF431" s="49"/>
      <c r="AG431" s="49"/>
      <c r="AH431" s="49"/>
      <c r="AI431" s="49"/>
      <c r="AJ431" s="49"/>
      <c r="AK431" s="49"/>
      <c r="AL431" s="49"/>
      <c r="AM431" s="49"/>
      <c r="AN431" s="49"/>
      <c r="AO431" s="49"/>
      <c r="AQ431" s="49"/>
      <c r="AR431" s="49"/>
      <c r="AW431" s="49"/>
      <c r="AX431" s="49"/>
      <c r="AY431" s="49"/>
      <c r="AZ431" s="49"/>
      <c r="BA431" s="49"/>
      <c r="BB431" s="49"/>
      <c r="BC431" s="49"/>
      <c r="BD431" s="49"/>
    </row>
    <row r="432" spans="1:56" s="50" customFormat="1" x14ac:dyDescent="0.25">
      <c r="A432" s="71"/>
      <c r="B432" s="71"/>
      <c r="C432" s="71"/>
      <c r="W432" s="49"/>
      <c r="X432" s="49"/>
      <c r="Y432" s="49"/>
      <c r="Z432" s="49"/>
      <c r="AA432" s="49"/>
      <c r="AB432" s="49"/>
      <c r="AC432" s="49"/>
      <c r="AD432" s="49"/>
      <c r="AE432" s="49"/>
      <c r="AF432" s="49"/>
      <c r="AG432" s="49"/>
      <c r="AH432" s="49"/>
      <c r="AI432" s="49"/>
      <c r="AJ432" s="49"/>
      <c r="AK432" s="49"/>
      <c r="AL432" s="49"/>
      <c r="AM432" s="49"/>
      <c r="AN432" s="49"/>
      <c r="AO432" s="49"/>
      <c r="AW432" s="49"/>
      <c r="AX432" s="49"/>
      <c r="AY432" s="49"/>
      <c r="AZ432" s="49"/>
      <c r="BA432" s="49"/>
      <c r="BB432" s="49"/>
      <c r="BC432" s="49"/>
      <c r="BD432" s="49"/>
    </row>
    <row r="433" spans="1:56" s="50" customFormat="1" x14ac:dyDescent="0.25">
      <c r="A433" s="71"/>
      <c r="B433" s="71"/>
      <c r="C433" s="71"/>
      <c r="W433" s="49"/>
      <c r="X433" s="49"/>
      <c r="Y433" s="49"/>
      <c r="Z433" s="49"/>
      <c r="AA433" s="49"/>
      <c r="AB433" s="49"/>
      <c r="AC433" s="49"/>
      <c r="AD433" s="49"/>
      <c r="AE433" s="49"/>
      <c r="AF433" s="49"/>
      <c r="AG433" s="49"/>
      <c r="AH433" s="49"/>
      <c r="AI433" s="49"/>
      <c r="AJ433" s="49"/>
      <c r="AK433" s="49"/>
      <c r="AL433" s="49"/>
      <c r="AM433" s="49"/>
      <c r="AN433" s="49"/>
      <c r="AO433" s="49"/>
      <c r="AW433" s="49"/>
      <c r="AX433" s="49"/>
      <c r="AY433" s="49"/>
      <c r="AZ433" s="49"/>
      <c r="BA433" s="49"/>
      <c r="BB433" s="49"/>
      <c r="BC433" s="49"/>
      <c r="BD433" s="49"/>
    </row>
    <row r="434" spans="1:56" s="50" customFormat="1" x14ac:dyDescent="0.25">
      <c r="A434" s="71"/>
      <c r="B434" s="71"/>
      <c r="C434" s="71"/>
      <c r="W434" s="49"/>
      <c r="X434" s="49"/>
      <c r="Y434" s="49"/>
      <c r="Z434" s="49"/>
      <c r="AA434" s="49"/>
      <c r="AB434" s="49"/>
      <c r="AC434" s="49"/>
      <c r="AD434" s="49"/>
      <c r="AE434" s="49"/>
      <c r="AF434" s="49"/>
      <c r="AG434" s="49"/>
      <c r="AH434" s="49"/>
      <c r="AI434" s="49"/>
      <c r="AJ434" s="49"/>
      <c r="AK434" s="49"/>
      <c r="AL434" s="49"/>
      <c r="AM434" s="49"/>
      <c r="AN434" s="49"/>
      <c r="AO434" s="49"/>
      <c r="AW434" s="49"/>
      <c r="AX434" s="49"/>
      <c r="AY434" s="49"/>
      <c r="AZ434" s="49"/>
      <c r="BA434" s="49"/>
      <c r="BB434" s="49"/>
      <c r="BC434" s="49"/>
      <c r="BD434" s="49"/>
    </row>
    <row r="435" spans="1:56" s="50" customFormat="1" x14ac:dyDescent="0.25">
      <c r="A435" s="71"/>
      <c r="B435" s="71"/>
      <c r="C435" s="71"/>
      <c r="W435" s="49"/>
      <c r="X435" s="49"/>
      <c r="Y435" s="49"/>
      <c r="Z435" s="49"/>
      <c r="AA435" s="49"/>
      <c r="AB435" s="49"/>
      <c r="AC435" s="49"/>
      <c r="AD435" s="49"/>
      <c r="AE435" s="49"/>
      <c r="AF435" s="49"/>
      <c r="AG435" s="49"/>
      <c r="AH435" s="49"/>
      <c r="AI435" s="49"/>
      <c r="AJ435" s="49"/>
      <c r="AK435" s="49"/>
      <c r="AL435" s="49"/>
      <c r="AM435" s="49"/>
      <c r="AN435" s="49"/>
      <c r="AO435" s="49"/>
      <c r="AT435" s="56"/>
      <c r="AU435" s="56"/>
      <c r="AW435" s="49"/>
      <c r="AX435" s="49"/>
      <c r="AY435" s="49"/>
      <c r="AZ435" s="49"/>
      <c r="BA435" s="49"/>
      <c r="BB435" s="49"/>
      <c r="BC435" s="49"/>
      <c r="BD435" s="49"/>
    </row>
    <row r="436" spans="1:56" s="50" customFormat="1" x14ac:dyDescent="0.25">
      <c r="A436" s="71"/>
      <c r="B436" s="71"/>
      <c r="C436" s="71"/>
      <c r="W436" s="49"/>
      <c r="X436" s="49"/>
      <c r="Y436" s="49"/>
      <c r="Z436" s="49"/>
      <c r="AA436" s="49"/>
      <c r="AB436" s="49"/>
      <c r="AC436" s="49"/>
      <c r="AD436" s="49"/>
      <c r="AE436" s="49"/>
      <c r="AF436" s="49"/>
      <c r="AG436" s="49"/>
      <c r="AH436" s="49"/>
      <c r="AI436" s="49"/>
      <c r="AJ436" s="49"/>
      <c r="AK436" s="49"/>
      <c r="AL436" s="49"/>
      <c r="AM436" s="49"/>
      <c r="AN436" s="49"/>
      <c r="AO436" s="49"/>
      <c r="AS436" s="57"/>
      <c r="AW436" s="49"/>
      <c r="AX436" s="49"/>
      <c r="AY436" s="49"/>
      <c r="AZ436" s="49"/>
      <c r="BA436" s="49"/>
      <c r="BB436" s="49"/>
      <c r="BC436" s="49"/>
      <c r="BD436" s="49"/>
    </row>
    <row r="437" spans="1:56" s="50" customFormat="1" x14ac:dyDescent="0.25">
      <c r="A437" s="71"/>
      <c r="B437" s="71"/>
      <c r="C437" s="71"/>
      <c r="W437" s="49"/>
      <c r="X437" s="49"/>
      <c r="Y437" s="49"/>
      <c r="Z437" s="49"/>
      <c r="AA437" s="49"/>
      <c r="AB437" s="49"/>
      <c r="AC437" s="49"/>
      <c r="AD437" s="49"/>
      <c r="AE437" s="49"/>
      <c r="AF437" s="49"/>
      <c r="AG437" s="49"/>
      <c r="AH437" s="49"/>
      <c r="AI437" s="49"/>
      <c r="AJ437" s="49"/>
      <c r="AK437" s="49"/>
      <c r="AL437" s="49"/>
      <c r="AM437" s="49"/>
      <c r="AN437" s="49"/>
      <c r="AO437" s="49"/>
      <c r="AW437" s="49"/>
      <c r="AX437" s="49"/>
      <c r="AY437" s="49"/>
      <c r="AZ437" s="49"/>
      <c r="BA437" s="49"/>
      <c r="BB437" s="49"/>
      <c r="BC437" s="49"/>
      <c r="BD437" s="49"/>
    </row>
    <row r="438" spans="1:56" s="50" customFormat="1" x14ac:dyDescent="0.25">
      <c r="A438" s="71"/>
      <c r="B438" s="71"/>
      <c r="C438" s="71"/>
      <c r="W438" s="49"/>
      <c r="X438" s="49"/>
      <c r="Y438" s="49"/>
      <c r="Z438" s="49"/>
      <c r="AA438" s="49"/>
      <c r="AB438" s="49"/>
      <c r="AC438" s="49"/>
      <c r="AD438" s="49"/>
      <c r="AE438" s="49"/>
      <c r="AF438" s="49"/>
      <c r="AG438" s="49"/>
      <c r="AH438" s="49"/>
      <c r="AI438" s="49"/>
      <c r="AJ438" s="49"/>
      <c r="AK438" s="49"/>
      <c r="AL438" s="49"/>
      <c r="AM438" s="49"/>
      <c r="AN438" s="49"/>
      <c r="AO438" s="49"/>
      <c r="AW438" s="49"/>
      <c r="AX438" s="49"/>
      <c r="AY438" s="49"/>
      <c r="AZ438" s="49"/>
      <c r="BA438" s="49"/>
      <c r="BB438" s="49"/>
      <c r="BC438" s="49"/>
      <c r="BD438" s="49"/>
    </row>
    <row r="439" spans="1:56" s="50" customFormat="1" x14ac:dyDescent="0.25">
      <c r="A439" s="71"/>
      <c r="B439" s="71"/>
      <c r="C439" s="71"/>
      <c r="W439" s="49"/>
      <c r="X439" s="49"/>
      <c r="Y439" s="49"/>
      <c r="Z439" s="49"/>
      <c r="AA439" s="49"/>
      <c r="AB439" s="49"/>
      <c r="AC439" s="49"/>
      <c r="AD439" s="49"/>
      <c r="AE439" s="49"/>
      <c r="AF439" s="49"/>
      <c r="AG439" s="49"/>
      <c r="AH439" s="49"/>
      <c r="AI439" s="49"/>
      <c r="AJ439" s="49"/>
      <c r="AK439" s="49"/>
      <c r="AL439" s="49"/>
      <c r="AM439" s="49"/>
      <c r="AN439" s="49"/>
      <c r="AO439" s="49"/>
      <c r="AS439" s="49"/>
      <c r="AW439" s="49"/>
      <c r="AX439" s="49"/>
      <c r="AY439" s="49"/>
      <c r="AZ439" s="49"/>
      <c r="BA439" s="49"/>
      <c r="BB439" s="49"/>
      <c r="BC439" s="49"/>
      <c r="BD439" s="49"/>
    </row>
    <row r="440" spans="1:56" s="50" customFormat="1" x14ac:dyDescent="0.25">
      <c r="A440" s="71"/>
      <c r="B440" s="71"/>
      <c r="C440" s="71"/>
      <c r="W440" s="49"/>
      <c r="X440" s="49"/>
      <c r="Y440" s="49"/>
      <c r="Z440" s="49"/>
      <c r="AA440" s="49"/>
      <c r="AB440" s="49"/>
      <c r="AC440" s="49"/>
      <c r="AD440" s="49"/>
      <c r="AE440" s="49"/>
      <c r="AF440" s="49"/>
      <c r="AG440" s="49"/>
      <c r="AH440" s="49"/>
      <c r="AI440" s="49"/>
      <c r="AJ440" s="49"/>
      <c r="AK440" s="49"/>
      <c r="AL440" s="49"/>
      <c r="AM440" s="49"/>
      <c r="AN440" s="49"/>
      <c r="AO440" s="49"/>
      <c r="AS440" s="49"/>
      <c r="AW440" s="49"/>
      <c r="AX440" s="49"/>
      <c r="AY440" s="49"/>
      <c r="AZ440" s="49"/>
      <c r="BA440" s="49"/>
      <c r="BB440" s="49"/>
      <c r="BC440" s="49"/>
      <c r="BD440" s="49"/>
    </row>
    <row r="441" spans="1:56" s="50" customFormat="1" ht="12.75" customHeight="1" x14ac:dyDescent="0.25">
      <c r="A441" s="71"/>
      <c r="B441" s="71"/>
      <c r="C441" s="71"/>
      <c r="D441" s="59"/>
      <c r="E441" s="59"/>
      <c r="F441" s="59"/>
      <c r="G441" s="59"/>
      <c r="H441" s="59"/>
      <c r="I441" s="59"/>
      <c r="J441" s="61"/>
      <c r="L441" s="61"/>
      <c r="M441" s="61"/>
      <c r="N441" s="49"/>
      <c r="O441" s="61"/>
      <c r="P441" s="61"/>
      <c r="Q441" s="61"/>
      <c r="R441" s="61"/>
      <c r="S441" s="61"/>
      <c r="T441" s="61"/>
      <c r="U441" s="49"/>
      <c r="V441" s="49"/>
      <c r="W441" s="49"/>
      <c r="X441" s="49"/>
      <c r="Y441" s="49"/>
      <c r="Z441" s="49"/>
      <c r="AA441" s="49"/>
      <c r="AB441" s="49"/>
      <c r="AC441" s="49"/>
      <c r="AD441" s="49"/>
      <c r="AE441" s="49"/>
      <c r="AF441" s="49"/>
      <c r="AG441" s="49"/>
      <c r="AH441" s="49"/>
      <c r="AI441" s="49"/>
      <c r="AJ441" s="49"/>
      <c r="AK441" s="49"/>
      <c r="AL441" s="49"/>
      <c r="AM441" s="49"/>
      <c r="AN441" s="49"/>
      <c r="AO441" s="49"/>
      <c r="AW441" s="49"/>
      <c r="AX441" s="49"/>
      <c r="AY441" s="49"/>
      <c r="AZ441" s="49"/>
      <c r="BA441" s="49"/>
      <c r="BB441" s="49"/>
      <c r="BC441" s="49"/>
      <c r="BD441" s="49"/>
    </row>
    <row r="442" spans="1:56" s="50" customFormat="1" x14ac:dyDescent="0.25">
      <c r="A442" s="71"/>
      <c r="B442" s="71"/>
      <c r="C442" s="75"/>
      <c r="D442" s="59"/>
      <c r="E442" s="59"/>
      <c r="F442" s="59"/>
      <c r="G442" s="59"/>
      <c r="H442" s="59"/>
      <c r="I442" s="59"/>
      <c r="J442" s="61"/>
      <c r="L442" s="61"/>
      <c r="M442" s="61"/>
      <c r="O442" s="61"/>
      <c r="P442" s="61"/>
      <c r="Q442" s="61"/>
      <c r="R442" s="61"/>
      <c r="S442" s="61"/>
      <c r="T442" s="61"/>
      <c r="U442" s="49"/>
      <c r="V442" s="49"/>
      <c r="W442" s="49"/>
      <c r="X442" s="49"/>
      <c r="Y442" s="49"/>
      <c r="Z442" s="49"/>
      <c r="AA442" s="49"/>
      <c r="AB442" s="49"/>
      <c r="AC442" s="49"/>
      <c r="AD442" s="49"/>
      <c r="AE442" s="49"/>
      <c r="AF442" s="49"/>
      <c r="AG442" s="49"/>
      <c r="AH442" s="49"/>
      <c r="AI442" s="49"/>
      <c r="AJ442" s="49"/>
      <c r="AK442" s="49"/>
      <c r="AL442" s="49"/>
      <c r="AM442" s="49"/>
      <c r="AN442" s="49"/>
      <c r="AO442" s="49"/>
      <c r="AV442" s="49"/>
      <c r="AW442" s="49"/>
      <c r="AX442" s="49"/>
      <c r="AY442" s="49"/>
      <c r="AZ442" s="49"/>
      <c r="BA442" s="49"/>
      <c r="BB442" s="49"/>
      <c r="BC442" s="49"/>
      <c r="BD442" s="49"/>
    </row>
    <row r="443" spans="1:56" s="50" customFormat="1" ht="12.75" customHeight="1" x14ac:dyDescent="0.25">
      <c r="A443" s="71"/>
      <c r="B443" s="71"/>
      <c r="C443" s="75"/>
      <c r="D443" s="59"/>
      <c r="E443" s="59"/>
      <c r="F443" s="59"/>
      <c r="G443" s="59"/>
      <c r="H443" s="59"/>
      <c r="I443" s="59"/>
      <c r="J443" s="61"/>
      <c r="L443" s="61"/>
      <c r="M443" s="61"/>
      <c r="O443" s="61"/>
      <c r="P443" s="61"/>
      <c r="R443" s="61"/>
      <c r="S443" s="61"/>
      <c r="T443" s="61"/>
      <c r="U443" s="49"/>
      <c r="V443" s="49"/>
      <c r="W443" s="49"/>
      <c r="X443" s="49"/>
      <c r="Y443" s="49"/>
      <c r="Z443" s="49"/>
      <c r="AA443" s="49"/>
      <c r="AB443" s="49"/>
      <c r="AC443" s="49"/>
      <c r="AD443" s="49"/>
      <c r="AE443" s="49"/>
      <c r="AF443" s="49"/>
      <c r="AG443" s="49"/>
      <c r="AH443" s="49"/>
      <c r="AI443" s="49"/>
      <c r="AJ443" s="49"/>
      <c r="AK443" s="49"/>
      <c r="AL443" s="49"/>
      <c r="AM443" s="49"/>
      <c r="AN443" s="49"/>
      <c r="AO443" s="49"/>
      <c r="AV443" s="49"/>
      <c r="AW443" s="49"/>
      <c r="AX443" s="49"/>
      <c r="AY443" s="49"/>
      <c r="AZ443" s="49"/>
      <c r="BA443" s="49"/>
      <c r="BB443" s="49"/>
      <c r="BC443" s="49"/>
      <c r="BD443" s="49"/>
    </row>
    <row r="444" spans="1:56" s="50" customFormat="1" ht="12.75" customHeight="1" x14ac:dyDescent="0.25">
      <c r="A444" s="71"/>
      <c r="B444" s="71"/>
      <c r="C444" s="75"/>
      <c r="D444" s="59"/>
      <c r="E444" s="59"/>
      <c r="F444" s="59"/>
      <c r="G444" s="59"/>
      <c r="H444" s="59"/>
      <c r="I444" s="59"/>
      <c r="J444" s="61"/>
      <c r="L444" s="61"/>
      <c r="M444" s="61"/>
      <c r="O444" s="61"/>
      <c r="P444" s="61"/>
      <c r="R444" s="61"/>
      <c r="S444" s="61"/>
      <c r="T444" s="61"/>
      <c r="U444" s="49"/>
      <c r="V444" s="49"/>
      <c r="W444" s="49"/>
      <c r="X444" s="49"/>
      <c r="Y444" s="49"/>
      <c r="Z444" s="49"/>
      <c r="AA444" s="49"/>
      <c r="AB444" s="49"/>
      <c r="AC444" s="49"/>
      <c r="AD444" s="49"/>
      <c r="AE444" s="49"/>
      <c r="AF444" s="49"/>
      <c r="AG444" s="49"/>
      <c r="AH444" s="49"/>
      <c r="AI444" s="49"/>
      <c r="AJ444" s="49"/>
      <c r="AK444" s="49"/>
      <c r="AL444" s="49"/>
      <c r="AM444" s="49"/>
      <c r="AN444" s="49"/>
      <c r="AO444" s="49"/>
      <c r="AS444" s="57"/>
      <c r="AV444" s="49"/>
      <c r="AW444" s="49"/>
      <c r="AX444" s="49"/>
      <c r="AY444" s="49"/>
      <c r="AZ444" s="49"/>
      <c r="BA444" s="49"/>
      <c r="BB444" s="49"/>
      <c r="BC444" s="49"/>
      <c r="BD444" s="49"/>
    </row>
    <row r="445" spans="1:56" s="50" customFormat="1" ht="12.75" customHeight="1" x14ac:dyDescent="0.25">
      <c r="A445" s="71"/>
      <c r="B445" s="71"/>
      <c r="C445" s="75"/>
      <c r="D445" s="59"/>
      <c r="E445" s="59"/>
      <c r="F445" s="59"/>
      <c r="G445" s="59"/>
      <c r="I445" s="59"/>
      <c r="J445" s="49"/>
      <c r="L445" s="49"/>
      <c r="M445" s="49"/>
      <c r="O445" s="49"/>
      <c r="P445" s="49"/>
      <c r="R445" s="49"/>
      <c r="S445" s="49"/>
      <c r="T445" s="49"/>
      <c r="U445" s="49"/>
      <c r="V445" s="49"/>
      <c r="W445" s="49"/>
      <c r="X445" s="49"/>
      <c r="Y445" s="49"/>
      <c r="Z445" s="49"/>
      <c r="AA445" s="49"/>
      <c r="AB445" s="49"/>
      <c r="AC445" s="49"/>
      <c r="AD445" s="49"/>
      <c r="AE445" s="49"/>
      <c r="AF445" s="49"/>
      <c r="AG445" s="49"/>
      <c r="AH445" s="49"/>
      <c r="AI445" s="49"/>
      <c r="AJ445" s="49"/>
      <c r="AK445" s="49"/>
      <c r="AL445" s="49"/>
      <c r="AM445" s="49"/>
      <c r="AN445" s="49"/>
      <c r="AO445" s="49"/>
      <c r="AS445" s="49"/>
      <c r="AV445" s="49"/>
      <c r="AW445" s="49"/>
      <c r="AX445" s="49"/>
      <c r="AY445" s="49"/>
      <c r="AZ445" s="49"/>
      <c r="BA445" s="49"/>
      <c r="BB445" s="49"/>
      <c r="BC445" s="49"/>
      <c r="BD445" s="49"/>
    </row>
    <row r="446" spans="1:56" s="50" customFormat="1" ht="12.75" customHeight="1" x14ac:dyDescent="0.25">
      <c r="A446" s="71"/>
      <c r="B446" s="71"/>
      <c r="C446" s="75"/>
      <c r="D446" s="59"/>
      <c r="E446" s="59"/>
      <c r="F446" s="59"/>
      <c r="G446" s="59"/>
      <c r="I446" s="59"/>
      <c r="J446" s="49"/>
      <c r="L446" s="49"/>
      <c r="M446" s="49"/>
      <c r="O446" s="49"/>
      <c r="P446" s="49"/>
      <c r="R446" s="49"/>
      <c r="S446" s="49"/>
      <c r="T446" s="49"/>
      <c r="U446" s="49"/>
      <c r="V446" s="49"/>
      <c r="W446" s="49"/>
      <c r="X446" s="49"/>
      <c r="Y446" s="49"/>
      <c r="Z446" s="49"/>
      <c r="AA446" s="49"/>
      <c r="AB446" s="49"/>
      <c r="AC446" s="49"/>
      <c r="AD446" s="49"/>
      <c r="AE446" s="49"/>
      <c r="AF446" s="49"/>
      <c r="AG446" s="49"/>
      <c r="AH446" s="49"/>
      <c r="AI446" s="49"/>
      <c r="AJ446" s="49"/>
      <c r="AK446" s="49"/>
      <c r="AL446" s="49"/>
      <c r="AM446" s="49"/>
      <c r="AN446" s="49"/>
      <c r="AO446" s="49"/>
      <c r="AS446" s="49"/>
      <c r="AV446" s="49"/>
      <c r="AW446" s="49"/>
      <c r="AX446" s="49"/>
      <c r="AY446" s="49"/>
      <c r="AZ446" s="49"/>
      <c r="BA446" s="49"/>
      <c r="BB446" s="49"/>
      <c r="BC446" s="49"/>
      <c r="BD446" s="49"/>
    </row>
    <row r="447" spans="1:56" s="50" customFormat="1" ht="12.75" customHeight="1" x14ac:dyDescent="0.25">
      <c r="A447" s="71"/>
      <c r="B447" s="71"/>
      <c r="C447" s="75"/>
      <c r="D447" s="59"/>
      <c r="E447" s="59"/>
      <c r="F447" s="59"/>
      <c r="G447" s="59"/>
      <c r="I447" s="59"/>
      <c r="J447" s="49"/>
      <c r="L447" s="49"/>
      <c r="M447" s="49"/>
      <c r="O447" s="49"/>
      <c r="P447" s="49"/>
      <c r="R447" s="49"/>
      <c r="S447" s="49"/>
      <c r="T447" s="49"/>
      <c r="U447" s="49"/>
      <c r="V447" s="49"/>
      <c r="W447" s="49"/>
      <c r="X447" s="49"/>
      <c r="Y447" s="49"/>
      <c r="Z447" s="49"/>
      <c r="AA447" s="49"/>
      <c r="AB447" s="49"/>
      <c r="AC447" s="49"/>
      <c r="AD447" s="49"/>
      <c r="AE447" s="49"/>
      <c r="AF447" s="49"/>
      <c r="AG447" s="49"/>
      <c r="AH447" s="49"/>
      <c r="AI447" s="49"/>
      <c r="AJ447" s="49"/>
      <c r="AK447" s="49"/>
      <c r="AL447" s="49"/>
      <c r="AM447" s="49"/>
      <c r="AN447" s="49"/>
      <c r="AO447" s="49"/>
      <c r="AS447" s="54"/>
      <c r="AV447" s="49"/>
      <c r="AW447" s="49"/>
      <c r="AX447" s="49"/>
      <c r="AY447" s="49"/>
      <c r="AZ447" s="49"/>
      <c r="BA447" s="49"/>
      <c r="BB447" s="49"/>
      <c r="BC447" s="49"/>
      <c r="BD447" s="49"/>
    </row>
    <row r="448" spans="1:56" s="50" customFormat="1" ht="12.75" customHeight="1" x14ac:dyDescent="0.25">
      <c r="A448" s="71"/>
      <c r="B448" s="71"/>
      <c r="C448" s="75"/>
      <c r="D448" s="59"/>
      <c r="E448" s="59"/>
      <c r="F448" s="59"/>
      <c r="G448" s="59"/>
      <c r="I448" s="59"/>
      <c r="J448" s="49"/>
      <c r="L448" s="49"/>
      <c r="M448" s="49"/>
      <c r="O448" s="49"/>
      <c r="P448" s="49"/>
      <c r="R448" s="49"/>
      <c r="S448" s="49"/>
      <c r="T448" s="49"/>
      <c r="U448" s="49"/>
      <c r="V448" s="49"/>
      <c r="W448" s="49"/>
      <c r="X448" s="49"/>
      <c r="Y448" s="49"/>
      <c r="Z448" s="49"/>
      <c r="AA448" s="49"/>
      <c r="AB448" s="49"/>
      <c r="AC448" s="49"/>
      <c r="AD448" s="49"/>
      <c r="AE448" s="49"/>
      <c r="AF448" s="49"/>
      <c r="AG448" s="49"/>
      <c r="AH448" s="49"/>
      <c r="AI448" s="49"/>
      <c r="AJ448" s="49"/>
      <c r="AK448" s="49"/>
      <c r="AL448" s="49"/>
      <c r="AM448" s="49"/>
      <c r="AN448" s="49"/>
      <c r="AO448" s="49"/>
      <c r="AS448" s="49"/>
      <c r="AX448" s="49"/>
      <c r="AY448" s="49"/>
      <c r="AZ448" s="49"/>
      <c r="BA448" s="49"/>
      <c r="BB448" s="49"/>
      <c r="BC448" s="49"/>
      <c r="BD448" s="49"/>
    </row>
    <row r="449" spans="1:63" s="50" customFormat="1" ht="12.75" customHeight="1" x14ac:dyDescent="0.25">
      <c r="A449" s="71"/>
      <c r="B449" s="71"/>
      <c r="C449" s="75"/>
      <c r="D449" s="59"/>
      <c r="E449" s="59"/>
      <c r="F449" s="59"/>
      <c r="G449" s="59"/>
      <c r="I449" s="59"/>
      <c r="J449" s="49"/>
      <c r="L449" s="49"/>
      <c r="M449" s="49"/>
      <c r="O449" s="49"/>
      <c r="P449" s="49"/>
      <c r="R449" s="49"/>
      <c r="S449" s="49"/>
      <c r="T449" s="49"/>
      <c r="U449" s="49"/>
      <c r="V449" s="49"/>
      <c r="W449" s="49"/>
      <c r="X449" s="49"/>
      <c r="Y449" s="49"/>
      <c r="Z449" s="49"/>
      <c r="AA449" s="49"/>
      <c r="AB449" s="49"/>
      <c r="AC449" s="49"/>
      <c r="AD449" s="49"/>
      <c r="AE449" s="49"/>
      <c r="AF449" s="49"/>
      <c r="AG449" s="49"/>
      <c r="AH449" s="49"/>
      <c r="AI449" s="49"/>
      <c r="AJ449" s="49"/>
      <c r="AK449" s="49"/>
      <c r="AL449" s="49"/>
      <c r="AM449" s="49"/>
      <c r="AN449" s="49"/>
      <c r="AO449" s="49"/>
      <c r="AQ449" s="49"/>
      <c r="AS449" s="55"/>
      <c r="AX449" s="49"/>
      <c r="AY449" s="49"/>
      <c r="AZ449" s="49"/>
      <c r="BA449" s="49"/>
      <c r="BB449" s="49"/>
      <c r="BC449" s="49"/>
      <c r="BD449" s="49"/>
    </row>
    <row r="450" spans="1:63" s="50" customFormat="1" ht="12.75" customHeight="1" x14ac:dyDescent="0.25">
      <c r="A450" s="71"/>
      <c r="B450" s="71"/>
      <c r="C450" s="75"/>
      <c r="D450" s="59"/>
      <c r="E450" s="59"/>
      <c r="F450" s="59"/>
      <c r="G450" s="59"/>
      <c r="I450" s="59"/>
      <c r="J450" s="49"/>
      <c r="L450" s="49"/>
      <c r="M450" s="49"/>
      <c r="O450" s="49"/>
      <c r="P450" s="49"/>
      <c r="R450" s="49"/>
      <c r="S450" s="49"/>
      <c r="T450" s="49"/>
      <c r="U450" s="49"/>
      <c r="V450" s="49"/>
      <c r="W450" s="49"/>
      <c r="X450" s="49"/>
      <c r="Y450" s="49"/>
      <c r="Z450" s="49"/>
      <c r="AA450" s="49"/>
      <c r="AB450" s="49"/>
      <c r="AC450" s="49"/>
      <c r="AD450" s="49"/>
      <c r="AE450" s="49"/>
      <c r="AF450" s="49"/>
      <c r="AG450" s="49"/>
      <c r="AH450" s="49"/>
      <c r="AI450" s="49"/>
      <c r="AJ450" s="49"/>
      <c r="AK450" s="49"/>
      <c r="AL450" s="49"/>
      <c r="AM450" s="49"/>
      <c r="AN450" s="49"/>
      <c r="AO450" s="49"/>
      <c r="AQ450" s="49"/>
      <c r="AX450" s="49"/>
      <c r="AY450" s="49"/>
      <c r="AZ450" s="49"/>
      <c r="BA450" s="49"/>
      <c r="BB450" s="49"/>
      <c r="BC450" s="49"/>
      <c r="BD450" s="49"/>
    </row>
    <row r="451" spans="1:63" s="50" customFormat="1" ht="12.75" customHeight="1" x14ac:dyDescent="0.25">
      <c r="A451" s="71"/>
      <c r="B451" s="71"/>
      <c r="C451" s="75"/>
      <c r="D451" s="59"/>
      <c r="E451" s="59"/>
      <c r="F451" s="59"/>
      <c r="G451" s="59"/>
      <c r="I451" s="59"/>
      <c r="J451" s="49"/>
      <c r="L451" s="49"/>
      <c r="M451" s="49"/>
      <c r="O451" s="49"/>
      <c r="P451" s="49"/>
      <c r="R451" s="49"/>
      <c r="S451" s="49"/>
      <c r="T451" s="49"/>
      <c r="U451" s="49"/>
      <c r="V451" s="49"/>
      <c r="W451" s="49"/>
      <c r="X451" s="49"/>
      <c r="Y451" s="49"/>
      <c r="Z451" s="49"/>
      <c r="AA451" s="49"/>
      <c r="AB451" s="49"/>
      <c r="AC451" s="49"/>
      <c r="AD451" s="49"/>
      <c r="AE451" s="49"/>
      <c r="AF451" s="49"/>
      <c r="AG451" s="49"/>
      <c r="AH451" s="49"/>
      <c r="AI451" s="49"/>
      <c r="AJ451" s="49"/>
      <c r="AK451" s="49"/>
      <c r="AL451" s="49"/>
      <c r="AM451" s="49"/>
      <c r="AN451" s="49"/>
      <c r="AO451" s="49"/>
      <c r="AQ451" s="49"/>
      <c r="AX451" s="49"/>
      <c r="AY451" s="49"/>
      <c r="AZ451" s="49"/>
      <c r="BA451" s="49"/>
      <c r="BB451" s="49"/>
      <c r="BC451" s="49"/>
      <c r="BD451" s="49"/>
      <c r="BK451" s="49" t="s">
        <v>25</v>
      </c>
    </row>
    <row r="452" spans="1:63" s="50" customFormat="1" ht="12.75" customHeight="1" x14ac:dyDescent="0.25">
      <c r="A452" s="71"/>
      <c r="B452" s="71"/>
      <c r="C452" s="75"/>
      <c r="D452" s="59"/>
      <c r="E452" s="59"/>
      <c r="F452" s="59"/>
      <c r="G452" s="59"/>
      <c r="I452" s="59"/>
      <c r="J452" s="49"/>
      <c r="L452" s="49"/>
      <c r="M452" s="49"/>
      <c r="O452" s="49"/>
      <c r="P452" s="49"/>
      <c r="R452" s="49"/>
      <c r="S452" s="49"/>
      <c r="T452" s="49"/>
      <c r="U452" s="49"/>
      <c r="V452" s="49"/>
      <c r="W452" s="49"/>
      <c r="X452" s="49"/>
      <c r="Y452" s="49"/>
      <c r="Z452" s="49"/>
      <c r="AA452" s="49"/>
      <c r="AB452" s="49"/>
      <c r="AC452" s="49"/>
      <c r="AD452" s="49"/>
      <c r="AE452" s="49"/>
      <c r="AF452" s="49"/>
      <c r="AG452" s="49"/>
      <c r="AH452" s="49"/>
      <c r="AI452" s="49"/>
      <c r="AJ452" s="49"/>
      <c r="AK452" s="49"/>
      <c r="AL452" s="49"/>
      <c r="AM452" s="49"/>
      <c r="AN452" s="49"/>
      <c r="AO452" s="49"/>
      <c r="AQ452" s="49"/>
      <c r="AS452" s="58"/>
      <c r="AX452" s="49"/>
      <c r="AY452" s="49"/>
      <c r="AZ452" s="49"/>
      <c r="BA452" s="49"/>
      <c r="BB452" s="49"/>
      <c r="BC452" s="49"/>
      <c r="BD452" s="49"/>
    </row>
    <row r="453" spans="1:63" s="50" customFormat="1" ht="12.75" customHeight="1" x14ac:dyDescent="0.25">
      <c r="A453" s="71"/>
      <c r="B453" s="71"/>
      <c r="C453" s="75"/>
      <c r="D453" s="59"/>
      <c r="E453" s="59"/>
      <c r="F453" s="59"/>
      <c r="G453" s="59"/>
      <c r="I453" s="59"/>
      <c r="J453" s="49"/>
      <c r="L453" s="49"/>
      <c r="M453" s="49"/>
      <c r="O453" s="49"/>
      <c r="P453" s="49"/>
      <c r="R453" s="49"/>
      <c r="S453" s="49"/>
      <c r="T453" s="49"/>
      <c r="U453" s="49"/>
      <c r="V453" s="49"/>
      <c r="W453" s="49"/>
      <c r="X453" s="49"/>
      <c r="Y453" s="49"/>
      <c r="Z453" s="49"/>
      <c r="AA453" s="49"/>
      <c r="AB453" s="49"/>
      <c r="AC453" s="49"/>
      <c r="AD453" s="49"/>
      <c r="AE453" s="49"/>
      <c r="AF453" s="49"/>
      <c r="AG453" s="49"/>
      <c r="AH453" s="49"/>
      <c r="AI453" s="49"/>
      <c r="AJ453" s="49"/>
      <c r="AK453" s="49"/>
      <c r="AL453" s="49"/>
      <c r="AM453" s="49"/>
      <c r="AN453" s="49"/>
      <c r="AO453" s="49"/>
      <c r="AQ453" s="49"/>
      <c r="AS453" s="53"/>
      <c r="AX453" s="49"/>
      <c r="AY453" s="49"/>
      <c r="AZ453" s="49"/>
      <c r="BA453" s="49"/>
      <c r="BB453" s="49"/>
      <c r="BC453" s="49"/>
      <c r="BD453" s="49"/>
    </row>
    <row r="454" spans="1:63" s="50" customFormat="1" ht="12.75" customHeight="1" x14ac:dyDescent="0.25">
      <c r="A454" s="71"/>
      <c r="B454" s="71"/>
      <c r="C454" s="75"/>
      <c r="D454" s="59"/>
      <c r="E454" s="59"/>
      <c r="F454" s="59"/>
      <c r="G454" s="59"/>
      <c r="I454" s="59"/>
      <c r="P454" s="49"/>
      <c r="R454" s="49"/>
      <c r="S454" s="49"/>
      <c r="T454" s="49"/>
      <c r="U454" s="49"/>
      <c r="V454" s="49"/>
      <c r="W454" s="49"/>
      <c r="X454" s="49"/>
      <c r="Y454" s="49"/>
      <c r="Z454" s="49"/>
      <c r="AA454" s="49"/>
      <c r="AB454" s="49"/>
      <c r="AC454" s="49"/>
      <c r="AD454" s="49"/>
      <c r="AE454" s="49"/>
      <c r="AF454" s="49"/>
      <c r="AG454" s="49"/>
      <c r="AH454" s="49"/>
      <c r="AI454" s="49"/>
      <c r="AJ454" s="49"/>
      <c r="AK454" s="49"/>
      <c r="AL454" s="49"/>
      <c r="AM454" s="49"/>
      <c r="AN454" s="49"/>
      <c r="AO454" s="49"/>
      <c r="AQ454" s="49"/>
      <c r="AS454" s="49"/>
      <c r="AX454" s="49"/>
      <c r="AY454" s="49"/>
      <c r="AZ454" s="49"/>
      <c r="BA454" s="49"/>
      <c r="BB454" s="49"/>
      <c r="BC454" s="49"/>
      <c r="BD454" s="49"/>
    </row>
    <row r="455" spans="1:63" s="50" customFormat="1" ht="12.75" customHeight="1" x14ac:dyDescent="0.25">
      <c r="A455" s="71"/>
      <c r="B455" s="71"/>
      <c r="C455" s="75"/>
      <c r="D455" s="59"/>
      <c r="E455" s="59"/>
      <c r="F455" s="59"/>
      <c r="G455" s="59"/>
      <c r="I455" s="59"/>
      <c r="P455" s="49"/>
      <c r="R455" s="49"/>
      <c r="S455" s="49"/>
      <c r="T455" s="49"/>
      <c r="U455" s="49"/>
      <c r="V455" s="49"/>
      <c r="W455" s="49"/>
      <c r="X455" s="49"/>
      <c r="Y455" s="49"/>
      <c r="Z455" s="49"/>
      <c r="AA455" s="49"/>
      <c r="AB455" s="49"/>
      <c r="AC455" s="49"/>
      <c r="AD455" s="49"/>
      <c r="AE455" s="49"/>
      <c r="AF455" s="49"/>
      <c r="AG455" s="49"/>
      <c r="AH455" s="49"/>
      <c r="AI455" s="49"/>
      <c r="AJ455" s="49"/>
      <c r="AK455" s="49"/>
      <c r="AL455" s="49"/>
      <c r="AM455" s="49"/>
      <c r="AN455" s="49"/>
      <c r="AO455" s="49"/>
      <c r="AQ455" s="49"/>
      <c r="AS455" s="49"/>
      <c r="AX455" s="49"/>
      <c r="AY455" s="49"/>
      <c r="AZ455" s="49"/>
      <c r="BA455" s="49"/>
      <c r="BB455" s="49"/>
      <c r="BC455" s="49"/>
      <c r="BD455" s="49"/>
    </row>
    <row r="456" spans="1:63" s="50" customFormat="1" ht="12.75" customHeight="1" x14ac:dyDescent="0.25">
      <c r="A456" s="71"/>
      <c r="B456" s="71"/>
      <c r="C456" s="75"/>
      <c r="D456" s="59"/>
      <c r="E456" s="59"/>
      <c r="F456" s="59"/>
      <c r="G456" s="59"/>
      <c r="I456" s="5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Q456" s="49"/>
      <c r="AS456" s="49"/>
      <c r="AX456" s="49"/>
      <c r="AY456" s="49"/>
      <c r="AZ456" s="49"/>
      <c r="BA456" s="49"/>
      <c r="BB456" s="49"/>
      <c r="BC456" s="49"/>
      <c r="BD456" s="49"/>
    </row>
    <row r="457" spans="1:63" s="50" customFormat="1" ht="12.75" customHeight="1" x14ac:dyDescent="0.25">
      <c r="A457" s="71"/>
      <c r="B457" s="71"/>
      <c r="C457" s="75"/>
      <c r="D457" s="59"/>
      <c r="E457" s="59"/>
      <c r="F457" s="59"/>
      <c r="G457" s="59"/>
      <c r="I457" s="59"/>
      <c r="P457" s="49"/>
      <c r="Q457" s="49"/>
      <c r="R457" s="49"/>
      <c r="S457" s="49"/>
      <c r="T457" s="49"/>
      <c r="U457" s="49"/>
      <c r="V457" s="49"/>
      <c r="W457" s="49"/>
      <c r="X457" s="49"/>
      <c r="Y457" s="49"/>
      <c r="Z457" s="49"/>
      <c r="AA457" s="49"/>
      <c r="AB457" s="49"/>
      <c r="AC457" s="49"/>
      <c r="AD457" s="49"/>
      <c r="AE457" s="49"/>
      <c r="AF457" s="49"/>
      <c r="AG457" s="49"/>
      <c r="AH457" s="49"/>
      <c r="AI457" s="49"/>
      <c r="AJ457" s="49"/>
      <c r="AK457" s="49"/>
      <c r="AL457" s="49"/>
      <c r="AM457" s="49"/>
      <c r="AN457" s="49"/>
      <c r="AO457" s="49"/>
      <c r="AQ457" s="49"/>
      <c r="AS457" s="55"/>
      <c r="AX457" s="49"/>
      <c r="AY457" s="49"/>
      <c r="AZ457" s="49"/>
      <c r="BA457" s="49"/>
      <c r="BB457" s="49"/>
      <c r="BC457" s="49"/>
      <c r="BD457" s="49"/>
    </row>
    <row r="458" spans="1:63" s="50" customFormat="1" ht="12.75" customHeight="1" x14ac:dyDescent="0.25">
      <c r="A458" s="71"/>
      <c r="B458" s="71"/>
      <c r="C458" s="75"/>
      <c r="E458" s="49"/>
      <c r="P458" s="49"/>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49"/>
      <c r="AN458" s="49"/>
      <c r="AO458" s="49"/>
      <c r="AQ458" s="49"/>
      <c r="AX458" s="49"/>
      <c r="AY458" s="49"/>
      <c r="AZ458" s="49"/>
      <c r="BA458" s="49"/>
      <c r="BB458" s="49"/>
      <c r="BC458" s="49"/>
      <c r="BD458" s="49"/>
    </row>
    <row r="459" spans="1:63" s="50" customFormat="1" ht="12.75" customHeight="1" x14ac:dyDescent="0.25">
      <c r="A459" s="71"/>
      <c r="B459" s="71"/>
      <c r="C459" s="71"/>
      <c r="E459" s="49"/>
      <c r="P459" s="49"/>
      <c r="Q459" s="49"/>
      <c r="R459" s="49"/>
      <c r="S459" s="49"/>
      <c r="T459" s="49"/>
      <c r="U459" s="49"/>
      <c r="V459" s="49"/>
      <c r="W459" s="49"/>
      <c r="X459" s="49"/>
      <c r="Y459" s="49"/>
      <c r="Z459" s="49"/>
      <c r="AA459" s="49"/>
      <c r="AB459" s="49"/>
      <c r="AC459" s="49"/>
      <c r="AD459" s="49"/>
      <c r="AE459" s="49"/>
      <c r="AF459" s="49"/>
      <c r="AG459" s="49"/>
      <c r="AH459" s="49"/>
      <c r="AI459" s="49"/>
      <c r="AJ459" s="49"/>
      <c r="AK459" s="49"/>
      <c r="AL459" s="49"/>
      <c r="AM459" s="49"/>
      <c r="AN459" s="49"/>
      <c r="AO459" s="49"/>
      <c r="AQ459" s="49"/>
      <c r="AX459" s="49"/>
      <c r="AY459" s="49"/>
      <c r="AZ459" s="49"/>
      <c r="BA459" s="49"/>
      <c r="BB459" s="49"/>
      <c r="BC459" s="49"/>
      <c r="BD459" s="49"/>
    </row>
    <row r="460" spans="1:63" s="50" customFormat="1" ht="12.75" customHeight="1" x14ac:dyDescent="0.25">
      <c r="A460" s="71"/>
      <c r="B460" s="71"/>
      <c r="C460" s="71"/>
      <c r="E460" s="49"/>
      <c r="P460" s="49"/>
      <c r="Q460" s="49"/>
      <c r="R460" s="49"/>
      <c r="S460" s="49"/>
      <c r="T460" s="49"/>
      <c r="U460" s="49"/>
      <c r="V460" s="49"/>
      <c r="W460" s="49"/>
      <c r="X460" s="49"/>
      <c r="Y460" s="49"/>
      <c r="Z460" s="49"/>
      <c r="AA460" s="49"/>
      <c r="AB460" s="49"/>
      <c r="AC460" s="49"/>
      <c r="AD460" s="49"/>
      <c r="AE460" s="49"/>
      <c r="AF460" s="49"/>
      <c r="AG460" s="49"/>
      <c r="AH460" s="49"/>
      <c r="AI460" s="49"/>
      <c r="AJ460" s="49"/>
      <c r="AK460" s="49"/>
      <c r="AL460" s="49"/>
      <c r="AM460" s="49"/>
      <c r="AN460" s="49"/>
      <c r="AO460" s="49"/>
      <c r="AQ460" s="49"/>
      <c r="AX460" s="49"/>
      <c r="AY460" s="49"/>
      <c r="AZ460" s="49"/>
      <c r="BA460" s="49"/>
      <c r="BB460" s="49"/>
      <c r="BC460" s="49"/>
      <c r="BD460" s="49"/>
    </row>
    <row r="461" spans="1:63" s="50" customFormat="1" ht="12.75" customHeight="1" x14ac:dyDescent="0.25">
      <c r="A461" s="71"/>
      <c r="B461" s="71"/>
      <c r="C461" s="71"/>
      <c r="E461" s="49"/>
      <c r="P461" s="49"/>
      <c r="Q461" s="49"/>
      <c r="R461" s="49"/>
      <c r="S461" s="49"/>
      <c r="T461" s="49"/>
      <c r="U461" s="49"/>
      <c r="V461" s="49"/>
      <c r="W461" s="49"/>
      <c r="X461" s="49"/>
      <c r="Y461" s="49"/>
      <c r="Z461" s="49"/>
      <c r="AA461" s="49"/>
      <c r="AB461" s="49"/>
      <c r="AC461" s="49"/>
      <c r="AD461" s="49"/>
      <c r="AE461" s="49"/>
      <c r="AF461" s="49"/>
      <c r="AG461" s="49"/>
      <c r="AH461" s="49"/>
      <c r="AI461" s="49"/>
      <c r="AJ461" s="49"/>
      <c r="AK461" s="49"/>
      <c r="AL461" s="49"/>
      <c r="AM461" s="49"/>
      <c r="AN461" s="49"/>
      <c r="AO461" s="49"/>
      <c r="AQ461" s="49"/>
      <c r="AX461" s="49"/>
      <c r="AY461" s="49"/>
      <c r="AZ461" s="49"/>
      <c r="BA461" s="49"/>
      <c r="BB461" s="49"/>
      <c r="BC461" s="49"/>
      <c r="BD461" s="49"/>
    </row>
    <row r="462" spans="1:63" s="50" customFormat="1" ht="12.75" customHeight="1" x14ac:dyDescent="0.25">
      <c r="A462" s="71"/>
      <c r="B462" s="71"/>
      <c r="C462" s="71"/>
      <c r="E462" s="49"/>
      <c r="P462" s="49"/>
      <c r="Q462" s="49"/>
      <c r="R462" s="49"/>
      <c r="S462" s="49"/>
      <c r="T462" s="49"/>
      <c r="U462" s="49"/>
      <c r="V462" s="49"/>
      <c r="W462" s="49"/>
      <c r="X462" s="49"/>
      <c r="Y462" s="49"/>
      <c r="Z462" s="49"/>
      <c r="AA462" s="49"/>
      <c r="AB462" s="49"/>
      <c r="AC462" s="49"/>
      <c r="AD462" s="49"/>
      <c r="AE462" s="49"/>
      <c r="AF462" s="49"/>
      <c r="AG462" s="49"/>
      <c r="AH462" s="49"/>
      <c r="AI462" s="49"/>
      <c r="AJ462" s="49"/>
      <c r="AK462" s="49"/>
      <c r="AL462" s="49"/>
      <c r="AM462" s="49"/>
      <c r="AN462" s="49"/>
      <c r="AO462" s="49"/>
      <c r="AQ462" s="49"/>
      <c r="AX462" s="49"/>
      <c r="AY462" s="49"/>
      <c r="AZ462" s="49"/>
      <c r="BA462" s="49"/>
      <c r="BB462" s="49"/>
      <c r="BC462" s="49"/>
      <c r="BD462" s="49"/>
    </row>
    <row r="463" spans="1:63" s="50" customFormat="1" ht="12.75" customHeight="1" x14ac:dyDescent="0.25">
      <c r="A463" s="71"/>
      <c r="B463" s="71"/>
      <c r="C463" s="71"/>
      <c r="P463" s="49"/>
      <c r="Q463" s="49"/>
      <c r="R463" s="49"/>
      <c r="S463" s="49"/>
      <c r="T463" s="49"/>
      <c r="U463" s="49"/>
      <c r="V463" s="49"/>
      <c r="W463" s="49"/>
      <c r="X463" s="49"/>
      <c r="Y463" s="49"/>
      <c r="Z463" s="49"/>
      <c r="AA463" s="49"/>
      <c r="AB463" s="49"/>
      <c r="AC463" s="49"/>
      <c r="AD463" s="49"/>
      <c r="AE463" s="49"/>
      <c r="AF463" s="49"/>
      <c r="AG463" s="49"/>
      <c r="AH463" s="49"/>
      <c r="AI463" s="49"/>
      <c r="AJ463" s="49"/>
      <c r="AK463" s="49"/>
      <c r="AL463" s="49"/>
      <c r="AM463" s="49"/>
      <c r="AN463" s="49"/>
      <c r="AO463" s="49"/>
      <c r="AQ463" s="49"/>
      <c r="AX463" s="49"/>
      <c r="AY463" s="49"/>
      <c r="AZ463" s="49"/>
      <c r="BA463" s="49"/>
      <c r="BB463" s="49"/>
      <c r="BC463" s="49"/>
      <c r="BD463" s="49"/>
    </row>
    <row r="464" spans="1:63" s="50" customFormat="1" ht="12.75" customHeight="1" x14ac:dyDescent="0.25">
      <c r="A464" s="71"/>
      <c r="B464" s="71"/>
      <c r="C464" s="71"/>
      <c r="P464" s="49"/>
      <c r="Q464" s="49"/>
      <c r="R464" s="49"/>
      <c r="S464" s="49"/>
      <c r="T464" s="49"/>
      <c r="U464" s="49"/>
      <c r="V464" s="49"/>
      <c r="W464" s="49"/>
      <c r="X464" s="49"/>
      <c r="Y464" s="49"/>
      <c r="Z464" s="49"/>
      <c r="AA464" s="49"/>
      <c r="AB464" s="49"/>
      <c r="AC464" s="49"/>
      <c r="AD464" s="49"/>
      <c r="AE464" s="49"/>
      <c r="AF464" s="49"/>
      <c r="AG464" s="49"/>
      <c r="AH464" s="49"/>
      <c r="AI464" s="49"/>
      <c r="AJ464" s="49"/>
      <c r="AK464" s="49"/>
      <c r="AL464" s="49"/>
      <c r="AM464" s="49"/>
      <c r="AN464" s="49"/>
      <c r="AO464" s="49"/>
      <c r="AQ464" s="49"/>
      <c r="AX464" s="49"/>
      <c r="AY464" s="49"/>
      <c r="AZ464" s="49"/>
      <c r="BA464" s="49"/>
      <c r="BB464" s="49"/>
      <c r="BC464" s="49"/>
      <c r="BD464" s="49"/>
    </row>
    <row r="465" spans="1:56" s="50" customFormat="1" ht="12.75" customHeight="1" x14ac:dyDescent="0.25">
      <c r="A465" s="71"/>
      <c r="B465" s="71"/>
      <c r="C465" s="71"/>
      <c r="P465" s="49"/>
      <c r="Q465" s="49"/>
      <c r="R465" s="49"/>
      <c r="S465" s="49"/>
      <c r="T465" s="49"/>
      <c r="U465" s="49"/>
      <c r="V465" s="49"/>
      <c r="W465" s="49"/>
      <c r="X465" s="49"/>
      <c r="Y465" s="49"/>
      <c r="Z465" s="49"/>
      <c r="AA465" s="49"/>
      <c r="AB465" s="49"/>
      <c r="AC465" s="49"/>
      <c r="AD465" s="49"/>
      <c r="AE465" s="49"/>
      <c r="AF465" s="49"/>
      <c r="AG465" s="49"/>
      <c r="AH465" s="49"/>
      <c r="AI465" s="49"/>
      <c r="AJ465" s="49"/>
      <c r="AK465" s="49"/>
      <c r="AL465" s="49"/>
      <c r="AM465" s="49"/>
      <c r="AN465" s="49"/>
      <c r="AO465" s="49"/>
      <c r="AQ465" s="49"/>
      <c r="AX465" s="49"/>
      <c r="AY465" s="49"/>
      <c r="AZ465" s="49"/>
      <c r="BA465" s="49"/>
      <c r="BB465" s="49"/>
      <c r="BC465" s="49"/>
      <c r="BD465" s="49"/>
    </row>
    <row r="466" spans="1:56" s="50" customFormat="1" ht="12.75" customHeight="1" x14ac:dyDescent="0.25">
      <c r="A466" s="71"/>
      <c r="B466" s="71"/>
      <c r="C466" s="71"/>
      <c r="P466" s="49"/>
      <c r="Q466" s="49"/>
      <c r="R466" s="49"/>
      <c r="S466" s="49"/>
      <c r="T466" s="49"/>
      <c r="U466" s="49"/>
      <c r="V466" s="49"/>
      <c r="W466" s="49"/>
      <c r="X466" s="49"/>
      <c r="Y466" s="49"/>
      <c r="Z466" s="49"/>
      <c r="AA466" s="49"/>
      <c r="AB466" s="49"/>
      <c r="AC466" s="49"/>
      <c r="AD466" s="49"/>
      <c r="AE466" s="49"/>
      <c r="AF466" s="49"/>
      <c r="AG466" s="49"/>
      <c r="AH466" s="49"/>
      <c r="AI466" s="49"/>
      <c r="AJ466" s="49"/>
      <c r="AK466" s="49"/>
      <c r="AL466" s="49"/>
      <c r="AM466" s="49"/>
      <c r="AN466" s="49"/>
      <c r="AO466" s="49"/>
      <c r="AQ466" s="49"/>
      <c r="AX466" s="49"/>
      <c r="AY466" s="49"/>
      <c r="AZ466" s="49"/>
      <c r="BA466" s="49"/>
      <c r="BB466" s="49"/>
      <c r="BC466" s="49"/>
      <c r="BD466" s="49"/>
    </row>
    <row r="467" spans="1:56" s="50" customFormat="1" ht="12.75" customHeight="1" x14ac:dyDescent="0.25">
      <c r="A467" s="71"/>
      <c r="B467" s="71"/>
      <c r="C467" s="71"/>
      <c r="P467" s="49"/>
      <c r="Q467" s="49"/>
      <c r="R467" s="49"/>
      <c r="S467" s="49"/>
      <c r="T467" s="49"/>
      <c r="U467" s="49"/>
      <c r="V467" s="49"/>
      <c r="W467" s="49"/>
      <c r="X467" s="49"/>
      <c r="Y467" s="49"/>
      <c r="Z467" s="49"/>
      <c r="AA467" s="49"/>
      <c r="AB467" s="49"/>
      <c r="AC467" s="49"/>
      <c r="AD467" s="49"/>
      <c r="AE467" s="49"/>
      <c r="AF467" s="49"/>
      <c r="AG467" s="49"/>
      <c r="AH467" s="49"/>
      <c r="AI467" s="49"/>
      <c r="AJ467" s="49"/>
      <c r="AK467" s="49"/>
      <c r="AL467" s="49"/>
      <c r="AM467" s="49"/>
      <c r="AN467" s="49"/>
      <c r="AO467" s="49"/>
      <c r="AQ467" s="49"/>
      <c r="AX467" s="49"/>
      <c r="AY467" s="49"/>
      <c r="AZ467" s="49"/>
      <c r="BA467" s="49"/>
      <c r="BB467" s="49"/>
      <c r="BC467" s="49"/>
      <c r="BD467" s="49"/>
    </row>
    <row r="468" spans="1:56" s="50" customFormat="1" ht="12.75" customHeight="1" x14ac:dyDescent="0.25">
      <c r="A468" s="71"/>
      <c r="B468" s="71"/>
      <c r="C468" s="71"/>
      <c r="P468" s="49"/>
      <c r="Q468" s="49"/>
      <c r="R468" s="49"/>
      <c r="S468" s="49"/>
      <c r="T468" s="49"/>
      <c r="U468" s="49"/>
      <c r="V468" s="49"/>
      <c r="W468" s="49"/>
      <c r="X468" s="49"/>
      <c r="Y468" s="49"/>
      <c r="Z468" s="49"/>
      <c r="AA468" s="49"/>
      <c r="AB468" s="49"/>
      <c r="AC468" s="49"/>
      <c r="AD468" s="49"/>
      <c r="AE468" s="49"/>
      <c r="AF468" s="49"/>
      <c r="AG468" s="49"/>
      <c r="AH468" s="49"/>
      <c r="AI468" s="49"/>
      <c r="AJ468" s="49"/>
      <c r="AK468" s="49"/>
      <c r="AL468" s="49"/>
      <c r="AM468" s="49"/>
      <c r="AN468" s="49"/>
      <c r="AO468" s="49"/>
      <c r="AQ468" s="49"/>
      <c r="AX468" s="49"/>
      <c r="AY468" s="49"/>
      <c r="AZ468" s="49"/>
      <c r="BA468" s="49"/>
      <c r="BB468" s="49"/>
      <c r="BC468" s="49"/>
      <c r="BD468" s="49"/>
    </row>
    <row r="469" spans="1:56" s="50" customFormat="1" ht="12.75" customHeight="1" x14ac:dyDescent="0.25">
      <c r="A469" s="71"/>
      <c r="B469" s="71"/>
      <c r="C469" s="71"/>
      <c r="P469" s="49"/>
      <c r="Q469" s="49"/>
      <c r="R469" s="49"/>
      <c r="S469" s="49"/>
      <c r="T469" s="49"/>
      <c r="U469" s="49"/>
      <c r="V469" s="49"/>
      <c r="W469" s="49"/>
      <c r="X469" s="49"/>
      <c r="Y469" s="49"/>
      <c r="Z469" s="49"/>
      <c r="AA469" s="49"/>
      <c r="AB469" s="49"/>
      <c r="AC469" s="49"/>
      <c r="AD469" s="49"/>
      <c r="AE469" s="49"/>
      <c r="AF469" s="49"/>
      <c r="AG469" s="49"/>
      <c r="AH469" s="49"/>
      <c r="AI469" s="49"/>
      <c r="AJ469" s="49"/>
      <c r="AK469" s="49"/>
      <c r="AL469" s="49"/>
      <c r="AM469" s="49"/>
      <c r="AN469" s="49"/>
      <c r="AO469" s="49"/>
      <c r="AQ469" s="49"/>
      <c r="AX469" s="49"/>
      <c r="AY469" s="49"/>
      <c r="AZ469" s="49"/>
      <c r="BA469" s="49"/>
      <c r="BB469" s="49"/>
      <c r="BC469" s="49"/>
      <c r="BD469" s="49"/>
    </row>
    <row r="470" spans="1:56" s="50" customFormat="1" ht="12.75" customHeight="1" x14ac:dyDescent="0.25">
      <c r="A470" s="71"/>
      <c r="B470" s="71"/>
      <c r="C470" s="71"/>
      <c r="P470" s="49"/>
      <c r="Q470" s="49"/>
      <c r="R470" s="49"/>
      <c r="S470" s="49"/>
      <c r="T470" s="49"/>
      <c r="U470" s="49"/>
      <c r="V470" s="49"/>
      <c r="W470" s="49"/>
      <c r="X470" s="49"/>
      <c r="Y470" s="49"/>
      <c r="Z470" s="49"/>
      <c r="AA470" s="49"/>
      <c r="AB470" s="49"/>
      <c r="AC470" s="49"/>
      <c r="AD470" s="49"/>
      <c r="AE470" s="49"/>
      <c r="AF470" s="49"/>
      <c r="AG470" s="49"/>
      <c r="AH470" s="49"/>
      <c r="AI470" s="49"/>
      <c r="AJ470" s="49"/>
      <c r="AK470" s="49"/>
      <c r="AL470" s="49"/>
      <c r="AM470" s="49"/>
      <c r="AN470" s="49"/>
      <c r="AO470" s="49"/>
      <c r="AQ470" s="49"/>
      <c r="AT470" s="49"/>
      <c r="AU470" s="49"/>
      <c r="AV470" s="49"/>
      <c r="AW470" s="49"/>
      <c r="AX470" s="49"/>
      <c r="AY470" s="49"/>
      <c r="AZ470" s="49"/>
      <c r="BA470" s="49"/>
      <c r="BB470" s="49"/>
      <c r="BC470" s="49"/>
      <c r="BD470" s="49"/>
    </row>
    <row r="471" spans="1:56" s="50" customFormat="1" x14ac:dyDescent="0.25">
      <c r="A471" s="71"/>
      <c r="B471" s="71"/>
      <c r="C471" s="71"/>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49"/>
      <c r="AK471" s="49"/>
      <c r="AL471" s="49"/>
      <c r="AM471" s="49"/>
      <c r="AN471" s="49"/>
      <c r="AO471" s="49"/>
      <c r="AQ471" s="49"/>
      <c r="AT471" s="49"/>
      <c r="AU471" s="49"/>
      <c r="AV471" s="49"/>
      <c r="AW471" s="49"/>
      <c r="AX471" s="49"/>
      <c r="AY471" s="49"/>
      <c r="AZ471" s="49"/>
      <c r="BA471" s="49"/>
      <c r="BB471" s="49"/>
      <c r="BC471" s="49"/>
      <c r="BD471" s="49"/>
    </row>
    <row r="472" spans="1:56" s="50" customFormat="1" x14ac:dyDescent="0.25">
      <c r="A472" s="71"/>
      <c r="B472" s="71"/>
      <c r="C472" s="71"/>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49"/>
      <c r="AK472" s="49"/>
      <c r="AL472" s="49"/>
      <c r="AM472" s="49"/>
      <c r="AN472" s="49"/>
      <c r="AO472" s="49"/>
      <c r="AQ472" s="49"/>
      <c r="AR472" s="49"/>
      <c r="AS472" s="49"/>
      <c r="AT472" s="49"/>
      <c r="AU472" s="49"/>
      <c r="AV472" s="49"/>
      <c r="AW472" s="49"/>
      <c r="AX472" s="49"/>
      <c r="AY472" s="49"/>
      <c r="AZ472" s="49"/>
      <c r="BA472" s="49"/>
      <c r="BB472" s="49"/>
      <c r="BC472" s="49"/>
      <c r="BD472" s="49"/>
    </row>
    <row r="473" spans="1:56" s="50" customFormat="1" x14ac:dyDescent="0.25">
      <c r="A473" s="71"/>
      <c r="B473" s="71"/>
      <c r="C473" s="71"/>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c r="AE473" s="49"/>
      <c r="AF473" s="49"/>
      <c r="AG473" s="49"/>
      <c r="AH473" s="49"/>
      <c r="AI473" s="49"/>
      <c r="AJ473" s="49"/>
      <c r="AK473" s="49"/>
      <c r="AL473" s="49"/>
      <c r="AM473" s="49"/>
      <c r="AN473" s="49"/>
      <c r="AO473" s="49"/>
      <c r="AQ473" s="49"/>
      <c r="AR473" s="49"/>
      <c r="AS473" s="49"/>
      <c r="AT473" s="49"/>
      <c r="AU473" s="49"/>
      <c r="AV473" s="49"/>
      <c r="AW473" s="49"/>
      <c r="AX473" s="49"/>
      <c r="AY473" s="49"/>
      <c r="AZ473" s="49"/>
      <c r="BA473" s="49"/>
      <c r="BB473" s="49"/>
      <c r="BC473" s="49"/>
      <c r="BD473" s="49"/>
    </row>
    <row r="474" spans="1:56" s="50" customFormat="1" x14ac:dyDescent="0.25">
      <c r="A474" s="71"/>
      <c r="B474" s="71"/>
      <c r="C474" s="71"/>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c r="AE474" s="49"/>
      <c r="AF474" s="49"/>
      <c r="AG474" s="49"/>
      <c r="AH474" s="49"/>
      <c r="AI474" s="49"/>
      <c r="AJ474" s="49"/>
      <c r="AK474" s="49"/>
      <c r="AL474" s="49"/>
      <c r="AM474" s="49"/>
      <c r="AN474" s="49"/>
      <c r="AO474" s="49"/>
      <c r="AQ474" s="49"/>
      <c r="AR474" s="49"/>
      <c r="AS474" s="49"/>
      <c r="AT474" s="49"/>
      <c r="AU474" s="49"/>
      <c r="AV474" s="49"/>
      <c r="AW474" s="49"/>
      <c r="AX474" s="49"/>
      <c r="AY474" s="49"/>
      <c r="AZ474" s="49"/>
      <c r="BA474" s="49"/>
      <c r="BB474" s="49"/>
      <c r="BC474" s="49"/>
      <c r="BD474" s="49"/>
    </row>
    <row r="475" spans="1:56" s="50" customFormat="1" x14ac:dyDescent="0.25">
      <c r="A475" s="71"/>
      <c r="B475" s="71"/>
      <c r="C475" s="71"/>
      <c r="N475" s="49"/>
      <c r="O475" s="49"/>
      <c r="P475" s="49"/>
      <c r="Q475" s="49"/>
      <c r="R475" s="49"/>
      <c r="S475" s="49"/>
      <c r="T475" s="49"/>
      <c r="U475" s="49"/>
      <c r="V475" s="49"/>
      <c r="W475" s="49"/>
      <c r="X475" s="49"/>
      <c r="Y475" s="49"/>
      <c r="Z475" s="49"/>
      <c r="AA475" s="49"/>
      <c r="AB475" s="49"/>
      <c r="AC475" s="49"/>
      <c r="AD475" s="49"/>
      <c r="AE475" s="49"/>
      <c r="AF475" s="49"/>
      <c r="AG475" s="49"/>
      <c r="AH475" s="49"/>
      <c r="AI475" s="49"/>
      <c r="AJ475" s="49"/>
      <c r="AK475" s="49"/>
      <c r="AL475" s="49"/>
      <c r="AM475" s="49"/>
      <c r="AN475" s="49"/>
      <c r="AO475" s="49"/>
      <c r="AQ475" s="49"/>
      <c r="AR475" s="49"/>
      <c r="AS475" s="49"/>
      <c r="AT475" s="49"/>
      <c r="AU475" s="49"/>
      <c r="AV475" s="49"/>
      <c r="AW475" s="49"/>
      <c r="AX475" s="49"/>
      <c r="AY475" s="49"/>
      <c r="AZ475" s="49"/>
      <c r="BA475" s="49"/>
      <c r="BB475" s="49"/>
      <c r="BC475" s="49"/>
      <c r="BD475" s="49"/>
    </row>
    <row r="476" spans="1:56" s="50" customFormat="1" x14ac:dyDescent="0.25">
      <c r="A476" s="71"/>
      <c r="B476" s="71"/>
      <c r="C476" s="71"/>
      <c r="N476" s="49"/>
      <c r="O476" s="49"/>
      <c r="P476" s="49"/>
      <c r="Q476" s="49"/>
      <c r="R476" s="49"/>
      <c r="S476" s="49"/>
      <c r="T476" s="49"/>
      <c r="U476" s="49"/>
      <c r="V476" s="49"/>
      <c r="W476" s="49"/>
      <c r="X476" s="49"/>
      <c r="Y476" s="49"/>
      <c r="Z476" s="49"/>
      <c r="AA476" s="49"/>
      <c r="AB476" s="49"/>
      <c r="AC476" s="49"/>
      <c r="AD476" s="49"/>
      <c r="AE476" s="49"/>
      <c r="AF476" s="49"/>
      <c r="AG476" s="49"/>
      <c r="AH476" s="49"/>
      <c r="AI476" s="49"/>
      <c r="AJ476" s="49"/>
      <c r="AK476" s="49"/>
      <c r="AL476" s="49"/>
      <c r="AM476" s="49"/>
      <c r="AN476" s="49"/>
      <c r="AO476" s="49"/>
      <c r="AQ476" s="49"/>
      <c r="AR476" s="49"/>
      <c r="AS476" s="49"/>
      <c r="AT476" s="49"/>
      <c r="AU476" s="49"/>
      <c r="AV476" s="49"/>
      <c r="AW476" s="49"/>
      <c r="AX476" s="49"/>
      <c r="AY476" s="49"/>
      <c r="AZ476" s="49"/>
      <c r="BA476" s="49"/>
      <c r="BB476" s="49"/>
      <c r="BC476" s="49"/>
      <c r="BD476" s="49"/>
    </row>
    <row r="477" spans="1:56" s="50" customFormat="1" x14ac:dyDescent="0.25">
      <c r="A477" s="71"/>
      <c r="B477" s="71"/>
      <c r="C477" s="71"/>
      <c r="N477" s="49"/>
      <c r="O477" s="49"/>
      <c r="P477" s="49"/>
      <c r="Q477" s="49"/>
      <c r="R477" s="49"/>
      <c r="S477" s="49"/>
      <c r="T477" s="49"/>
      <c r="U477" s="49"/>
      <c r="V477" s="49"/>
      <c r="W477" s="49"/>
      <c r="X477" s="49"/>
      <c r="Y477" s="49"/>
      <c r="Z477" s="49"/>
      <c r="AA477" s="49"/>
      <c r="AB477" s="49"/>
      <c r="AC477" s="49"/>
      <c r="AD477" s="49"/>
      <c r="AE477" s="49"/>
      <c r="AF477" s="49"/>
      <c r="AG477" s="49"/>
      <c r="AH477" s="49"/>
      <c r="AI477" s="49"/>
      <c r="AJ477" s="49"/>
      <c r="AK477" s="49"/>
      <c r="AL477" s="49"/>
      <c r="AM477" s="49"/>
      <c r="AN477" s="49"/>
      <c r="AO477" s="49"/>
      <c r="AQ477" s="49"/>
      <c r="AR477" s="49"/>
      <c r="AS477" s="49"/>
      <c r="AT477" s="49"/>
      <c r="AU477" s="49"/>
      <c r="AV477" s="49"/>
      <c r="AW477" s="49"/>
      <c r="AX477" s="49"/>
      <c r="AY477" s="49"/>
      <c r="AZ477" s="49"/>
      <c r="BA477" s="49"/>
      <c r="BB477" s="49"/>
      <c r="BC477" s="49"/>
      <c r="BD477" s="49"/>
    </row>
    <row r="478" spans="1:56" s="50" customFormat="1" x14ac:dyDescent="0.25">
      <c r="A478" s="71"/>
      <c r="B478" s="71"/>
      <c r="C478" s="71"/>
      <c r="N478" s="49"/>
      <c r="O478" s="49"/>
      <c r="P478" s="49"/>
      <c r="Q478" s="49"/>
      <c r="R478" s="49"/>
      <c r="S478" s="49"/>
      <c r="T478" s="49"/>
      <c r="U478" s="49"/>
      <c r="V478" s="49"/>
      <c r="W478" s="49"/>
      <c r="X478" s="49"/>
      <c r="Y478" s="49"/>
      <c r="Z478" s="49"/>
      <c r="AA478" s="49"/>
      <c r="AB478" s="49"/>
      <c r="AC478" s="49"/>
      <c r="AD478" s="49"/>
      <c r="AE478" s="49"/>
      <c r="AF478" s="49"/>
      <c r="AG478" s="49"/>
      <c r="AH478" s="49"/>
      <c r="AI478" s="49"/>
      <c r="AJ478" s="49"/>
      <c r="AK478" s="49"/>
      <c r="AL478" s="49"/>
      <c r="AM478" s="49"/>
      <c r="AN478" s="49"/>
      <c r="AO478" s="49"/>
      <c r="AQ478" s="49"/>
      <c r="AR478" s="49"/>
      <c r="AS478" s="49"/>
      <c r="AT478" s="49"/>
      <c r="AU478" s="49"/>
      <c r="AV478" s="49"/>
      <c r="AW478" s="49"/>
      <c r="AX478" s="49"/>
      <c r="AY478" s="49"/>
      <c r="AZ478" s="49"/>
      <c r="BA478" s="49"/>
      <c r="BB478" s="49"/>
      <c r="BC478" s="49"/>
      <c r="BD478" s="49"/>
    </row>
    <row r="479" spans="1:56" s="50" customFormat="1" x14ac:dyDescent="0.25">
      <c r="A479" s="71"/>
      <c r="B479" s="71"/>
      <c r="C479" s="71"/>
      <c r="N479" s="49"/>
      <c r="O479" s="49"/>
      <c r="P479" s="49"/>
      <c r="Q479" s="49"/>
      <c r="R479" s="49"/>
      <c r="S479" s="49"/>
      <c r="T479" s="49"/>
      <c r="U479" s="49"/>
      <c r="V479" s="49"/>
      <c r="W479" s="49"/>
      <c r="X479" s="49"/>
      <c r="Y479" s="49"/>
      <c r="Z479" s="49"/>
      <c r="AA479" s="49"/>
      <c r="AB479" s="49"/>
      <c r="AC479" s="49"/>
      <c r="AD479" s="49"/>
      <c r="AE479" s="49"/>
      <c r="AF479" s="49"/>
      <c r="AG479" s="49"/>
      <c r="AH479" s="49"/>
      <c r="AI479" s="49"/>
      <c r="AJ479" s="49"/>
      <c r="AK479" s="49"/>
      <c r="AL479" s="49"/>
      <c r="AM479" s="49"/>
      <c r="AN479" s="49"/>
      <c r="AO479" s="49"/>
      <c r="AQ479" s="49"/>
      <c r="AR479" s="49"/>
      <c r="AS479" s="49"/>
      <c r="AT479" s="49"/>
      <c r="AU479" s="49"/>
      <c r="AV479" s="49"/>
      <c r="AW479" s="49"/>
      <c r="AX479" s="49"/>
      <c r="AY479" s="49"/>
      <c r="AZ479" s="49"/>
      <c r="BA479" s="49"/>
      <c r="BB479" s="49"/>
      <c r="BC479" s="49"/>
      <c r="BD479" s="49"/>
    </row>
    <row r="480" spans="1:56" s="50" customFormat="1" x14ac:dyDescent="0.25">
      <c r="A480" s="71"/>
      <c r="B480" s="71"/>
      <c r="C480" s="71"/>
      <c r="N480" s="49"/>
      <c r="O480" s="49"/>
      <c r="P480" s="49"/>
      <c r="Q480" s="49"/>
      <c r="R480" s="49"/>
      <c r="S480" s="49"/>
      <c r="T480" s="49"/>
      <c r="U480" s="49"/>
      <c r="V480" s="49"/>
      <c r="W480" s="49"/>
      <c r="X480" s="49"/>
      <c r="Y480" s="49"/>
      <c r="Z480" s="49"/>
      <c r="AA480" s="49"/>
      <c r="AB480" s="49"/>
      <c r="AC480" s="49"/>
      <c r="AD480" s="49"/>
      <c r="AE480" s="49"/>
      <c r="AF480" s="49"/>
      <c r="AG480" s="49"/>
      <c r="AH480" s="49"/>
      <c r="AI480" s="49"/>
      <c r="AJ480" s="49"/>
      <c r="AK480" s="49"/>
      <c r="AL480" s="49"/>
      <c r="AM480" s="49"/>
      <c r="AN480" s="49"/>
      <c r="AO480" s="49"/>
      <c r="AQ480" s="49"/>
      <c r="AR480" s="49"/>
      <c r="AS480" s="49"/>
      <c r="AT480" s="49"/>
      <c r="AU480" s="49"/>
      <c r="AV480" s="49"/>
      <c r="AW480" s="49"/>
      <c r="AX480" s="49"/>
      <c r="AY480" s="49"/>
      <c r="AZ480" s="49"/>
      <c r="BA480" s="49"/>
      <c r="BB480" s="49"/>
      <c r="BC480" s="49"/>
      <c r="BD480" s="49"/>
    </row>
    <row r="481" spans="1:56" s="50" customFormat="1" x14ac:dyDescent="0.25">
      <c r="A481" s="71"/>
      <c r="B481" s="71"/>
      <c r="C481" s="71"/>
      <c r="N481" s="49"/>
      <c r="O481" s="49"/>
      <c r="P481" s="49"/>
      <c r="Q481" s="49"/>
      <c r="R481" s="49"/>
      <c r="S481" s="49"/>
      <c r="T481" s="49"/>
      <c r="U481" s="49"/>
      <c r="V481" s="49"/>
      <c r="W481" s="49"/>
      <c r="X481" s="49"/>
      <c r="Y481" s="49"/>
      <c r="Z481" s="49"/>
      <c r="AA481" s="49"/>
      <c r="AB481" s="49"/>
      <c r="AC481" s="49"/>
      <c r="AD481" s="49"/>
      <c r="AE481" s="49"/>
      <c r="AF481" s="49"/>
      <c r="AG481" s="49"/>
      <c r="AH481" s="49"/>
      <c r="AI481" s="49"/>
      <c r="AJ481" s="49"/>
      <c r="AK481" s="49"/>
      <c r="AL481" s="49"/>
      <c r="AM481" s="49"/>
      <c r="AN481" s="49"/>
      <c r="AO481" s="49"/>
      <c r="AQ481" s="49"/>
      <c r="AR481" s="49"/>
      <c r="AS481" s="49"/>
      <c r="AT481" s="49"/>
      <c r="AU481" s="49"/>
      <c r="AV481" s="49"/>
      <c r="AW481" s="49"/>
      <c r="AX481" s="49"/>
      <c r="AY481" s="49"/>
      <c r="AZ481" s="49"/>
      <c r="BA481" s="49"/>
      <c r="BB481" s="49"/>
      <c r="BC481" s="49"/>
      <c r="BD481" s="49"/>
    </row>
    <row r="482" spans="1:56" s="50" customFormat="1" x14ac:dyDescent="0.25">
      <c r="A482" s="71"/>
      <c r="B482" s="71"/>
      <c r="C482" s="71"/>
      <c r="N482" s="49"/>
      <c r="O482" s="49"/>
      <c r="P482" s="49"/>
      <c r="Q482" s="49"/>
      <c r="R482" s="49"/>
      <c r="S482" s="49"/>
      <c r="T482" s="49"/>
      <c r="U482" s="49"/>
      <c r="V482" s="49"/>
      <c r="W482" s="49"/>
      <c r="X482" s="49"/>
      <c r="Y482" s="49"/>
      <c r="Z482" s="49"/>
      <c r="AA482" s="49"/>
      <c r="AB482" s="49"/>
      <c r="AC482" s="49"/>
      <c r="AD482" s="49"/>
      <c r="AE482" s="49"/>
      <c r="AF482" s="49"/>
      <c r="AG482" s="49"/>
      <c r="AH482" s="49"/>
      <c r="AI482" s="49"/>
      <c r="AJ482" s="49"/>
      <c r="AK482" s="49"/>
      <c r="AL482" s="49"/>
      <c r="AM482" s="49"/>
      <c r="AN482" s="49"/>
      <c r="AO482" s="49"/>
      <c r="AQ482" s="49"/>
      <c r="AR482" s="49"/>
      <c r="AS482" s="49"/>
      <c r="AT482" s="49"/>
      <c r="AU482" s="49"/>
      <c r="AV482" s="49"/>
      <c r="AW482" s="49"/>
      <c r="AX482" s="49"/>
      <c r="AY482" s="49"/>
      <c r="AZ482" s="49"/>
      <c r="BA482" s="49"/>
      <c r="BB482" s="49"/>
      <c r="BC482" s="49"/>
      <c r="BD482" s="49"/>
    </row>
    <row r="483" spans="1:56" s="50" customFormat="1" x14ac:dyDescent="0.25">
      <c r="A483" s="71"/>
      <c r="B483" s="71"/>
      <c r="C483" s="71"/>
      <c r="N483" s="49"/>
      <c r="O483" s="49"/>
      <c r="P483" s="49"/>
      <c r="Q483" s="49"/>
      <c r="R483" s="49"/>
      <c r="S483" s="49"/>
      <c r="T483" s="49"/>
      <c r="U483" s="49"/>
      <c r="V483" s="49"/>
      <c r="W483" s="49"/>
      <c r="X483" s="49"/>
      <c r="Y483" s="49"/>
      <c r="Z483" s="49"/>
      <c r="AA483" s="49"/>
      <c r="AB483" s="49"/>
      <c r="AC483" s="49"/>
      <c r="AD483" s="49"/>
      <c r="AE483" s="49"/>
      <c r="AF483" s="49"/>
      <c r="AG483" s="49"/>
      <c r="AH483" s="49"/>
      <c r="AI483" s="49"/>
      <c r="AJ483" s="49"/>
      <c r="AK483" s="49"/>
      <c r="AL483" s="49"/>
      <c r="AM483" s="49"/>
      <c r="AN483" s="49"/>
      <c r="AO483" s="49"/>
      <c r="AQ483" s="49"/>
      <c r="AR483" s="49"/>
      <c r="AS483" s="49"/>
      <c r="AT483" s="49"/>
      <c r="AU483" s="49"/>
      <c r="AV483" s="49"/>
      <c r="AW483" s="49"/>
      <c r="AX483" s="49"/>
      <c r="AY483" s="49"/>
      <c r="AZ483" s="49"/>
      <c r="BA483" s="49"/>
      <c r="BB483" s="49"/>
      <c r="BC483" s="49"/>
      <c r="BD483" s="49"/>
    </row>
    <row r="484" spans="1:56" s="50" customFormat="1" x14ac:dyDescent="0.25">
      <c r="A484" s="71"/>
      <c r="B484" s="71"/>
      <c r="C484" s="71"/>
      <c r="N484" s="49"/>
      <c r="O484" s="49"/>
      <c r="P484" s="49"/>
      <c r="Q484" s="49"/>
      <c r="R484" s="49"/>
      <c r="S484" s="49"/>
      <c r="T484" s="49"/>
      <c r="U484" s="49"/>
      <c r="V484" s="49"/>
      <c r="W484" s="49"/>
      <c r="X484" s="49"/>
      <c r="Y484" s="49"/>
      <c r="Z484" s="49"/>
      <c r="AA484" s="49"/>
      <c r="AB484" s="49"/>
      <c r="AC484" s="49"/>
      <c r="AD484" s="49"/>
      <c r="AE484" s="49"/>
      <c r="AF484" s="49"/>
      <c r="AG484" s="49"/>
      <c r="AH484" s="49"/>
      <c r="AI484" s="49"/>
      <c r="AJ484" s="49"/>
      <c r="AK484" s="49"/>
      <c r="AL484" s="49"/>
      <c r="AM484" s="49"/>
      <c r="AN484" s="49"/>
      <c r="AO484" s="49"/>
      <c r="AQ484" s="49"/>
      <c r="AR484" s="49"/>
      <c r="AS484" s="49"/>
      <c r="AT484" s="49"/>
      <c r="AU484" s="49"/>
      <c r="AV484" s="49"/>
      <c r="AW484" s="49"/>
      <c r="AX484" s="49"/>
      <c r="AY484" s="49"/>
      <c r="AZ484" s="49"/>
      <c r="BA484" s="49"/>
      <c r="BB484" s="49"/>
      <c r="BC484" s="49"/>
      <c r="BD484" s="49"/>
    </row>
    <row r="485" spans="1:56" s="50" customFormat="1" x14ac:dyDescent="0.25">
      <c r="A485" s="71"/>
      <c r="B485" s="71"/>
      <c r="C485" s="71"/>
      <c r="N485" s="49"/>
      <c r="O485" s="49"/>
      <c r="P485" s="49"/>
      <c r="Q485" s="49"/>
      <c r="R485" s="49"/>
      <c r="S485" s="49"/>
      <c r="T485" s="49"/>
      <c r="U485" s="49"/>
      <c r="V485" s="49"/>
      <c r="W485" s="49"/>
      <c r="X485" s="49"/>
      <c r="Y485" s="49"/>
      <c r="Z485" s="49"/>
      <c r="AA485" s="49"/>
      <c r="AB485" s="49"/>
      <c r="AC485" s="49"/>
      <c r="AD485" s="49"/>
      <c r="AE485" s="49"/>
      <c r="AF485" s="49"/>
      <c r="AG485" s="49"/>
      <c r="AH485" s="49"/>
      <c r="AI485" s="49"/>
      <c r="AJ485" s="49"/>
      <c r="AK485" s="49"/>
      <c r="AL485" s="49"/>
      <c r="AM485" s="49"/>
      <c r="AN485" s="49"/>
      <c r="AO485" s="49"/>
      <c r="AQ485" s="49"/>
      <c r="AR485" s="49"/>
      <c r="AS485" s="49"/>
      <c r="AT485" s="49"/>
      <c r="AU485" s="49"/>
      <c r="AV485" s="49"/>
      <c r="AW485" s="49"/>
      <c r="AX485" s="49"/>
      <c r="AY485" s="49"/>
      <c r="AZ485" s="49"/>
      <c r="BA485" s="49"/>
      <c r="BB485" s="49"/>
      <c r="BC485" s="49"/>
      <c r="BD485" s="49"/>
    </row>
    <row r="486" spans="1:56" s="50" customFormat="1" x14ac:dyDescent="0.25">
      <c r="A486" s="71"/>
      <c r="B486" s="71"/>
      <c r="C486" s="71"/>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49"/>
      <c r="AK486" s="49"/>
      <c r="AL486" s="49"/>
      <c r="AM486" s="49"/>
      <c r="AN486" s="49"/>
      <c r="AO486" s="49"/>
      <c r="AQ486" s="49"/>
      <c r="AR486" s="49"/>
      <c r="AS486" s="49"/>
      <c r="AT486" s="49"/>
      <c r="AU486" s="49"/>
      <c r="AV486" s="49"/>
      <c r="AW486" s="49"/>
      <c r="AX486" s="49"/>
      <c r="AY486" s="49"/>
      <c r="AZ486" s="49"/>
      <c r="BA486" s="49"/>
      <c r="BB486" s="49"/>
      <c r="BC486" s="49"/>
      <c r="BD486" s="49"/>
    </row>
    <row r="487" spans="1:56" s="50" customFormat="1" x14ac:dyDescent="0.25">
      <c r="A487" s="71"/>
      <c r="B487" s="71"/>
      <c r="C487" s="71"/>
      <c r="N487" s="49"/>
      <c r="O487" s="49"/>
      <c r="P487" s="49"/>
      <c r="Q487" s="49"/>
      <c r="R487" s="49"/>
      <c r="S487" s="49"/>
      <c r="T487" s="49"/>
      <c r="U487" s="49"/>
      <c r="V487" s="49"/>
      <c r="W487" s="49"/>
      <c r="X487" s="49"/>
      <c r="Y487" s="49"/>
      <c r="Z487" s="49"/>
      <c r="AA487" s="49"/>
      <c r="AB487" s="49"/>
      <c r="AC487" s="49"/>
      <c r="AD487" s="49"/>
      <c r="AE487" s="49"/>
      <c r="AF487" s="49"/>
      <c r="AG487" s="49"/>
      <c r="AH487" s="49"/>
      <c r="AI487" s="49"/>
      <c r="AJ487" s="49"/>
      <c r="AK487" s="49"/>
      <c r="AL487" s="49"/>
      <c r="AM487" s="49"/>
      <c r="AN487" s="49"/>
      <c r="AO487" s="49"/>
      <c r="AQ487" s="49"/>
      <c r="AR487" s="49"/>
      <c r="AS487" s="49"/>
      <c r="AT487" s="49"/>
      <c r="AU487" s="49"/>
      <c r="AV487" s="49"/>
      <c r="AW487" s="49"/>
      <c r="AX487" s="49"/>
      <c r="AY487" s="49"/>
      <c r="AZ487" s="49"/>
      <c r="BA487" s="49"/>
      <c r="BB487" s="49"/>
      <c r="BC487" s="49"/>
      <c r="BD487" s="49"/>
    </row>
    <row r="488" spans="1:56" s="50" customFormat="1" x14ac:dyDescent="0.25">
      <c r="A488" s="71"/>
      <c r="B488" s="71"/>
      <c r="C488" s="71"/>
      <c r="N488" s="49"/>
      <c r="O488" s="49"/>
      <c r="P488" s="49"/>
      <c r="Q488" s="49"/>
      <c r="R488" s="49"/>
      <c r="S488" s="49"/>
      <c r="T488" s="49"/>
      <c r="U488" s="49"/>
      <c r="V488" s="49"/>
      <c r="W488" s="49"/>
      <c r="X488" s="49"/>
      <c r="Y488" s="49"/>
      <c r="Z488" s="49"/>
      <c r="AA488" s="49"/>
      <c r="AB488" s="49"/>
      <c r="AC488" s="49"/>
      <c r="AD488" s="49"/>
      <c r="AE488" s="49"/>
      <c r="AF488" s="49"/>
      <c r="AG488" s="49"/>
      <c r="AH488" s="49"/>
      <c r="AI488" s="49"/>
      <c r="AJ488" s="49"/>
      <c r="AK488" s="49"/>
      <c r="AL488" s="49"/>
      <c r="AM488" s="49"/>
      <c r="AN488" s="49"/>
      <c r="AO488" s="49"/>
      <c r="AQ488" s="49"/>
      <c r="AR488" s="49"/>
      <c r="AS488" s="49"/>
      <c r="AT488" s="49"/>
      <c r="AU488" s="49"/>
      <c r="AV488" s="49"/>
      <c r="AW488" s="49"/>
      <c r="AX488" s="49"/>
      <c r="AY488" s="49"/>
      <c r="AZ488" s="49"/>
      <c r="BA488" s="49"/>
      <c r="BB488" s="49"/>
      <c r="BC488" s="49"/>
      <c r="BD488" s="49"/>
    </row>
    <row r="489" spans="1:56" s="50" customFormat="1" x14ac:dyDescent="0.25">
      <c r="A489" s="71"/>
      <c r="B489" s="71"/>
      <c r="C489" s="71"/>
      <c r="N489" s="49"/>
      <c r="O489" s="49"/>
      <c r="P489" s="49"/>
      <c r="Q489" s="49"/>
      <c r="R489" s="49"/>
      <c r="S489" s="49"/>
      <c r="T489" s="49"/>
      <c r="U489" s="49"/>
      <c r="V489" s="49"/>
      <c r="W489" s="49"/>
      <c r="X489" s="49"/>
      <c r="Y489" s="49"/>
      <c r="Z489" s="49"/>
      <c r="AA489" s="49"/>
      <c r="AB489" s="49"/>
      <c r="AC489" s="49"/>
      <c r="AD489" s="49"/>
      <c r="AE489" s="49"/>
      <c r="AF489" s="49"/>
      <c r="AG489" s="49"/>
      <c r="AH489" s="49"/>
      <c r="AI489" s="49"/>
      <c r="AJ489" s="49"/>
      <c r="AK489" s="49"/>
      <c r="AL489" s="49"/>
      <c r="AM489" s="49"/>
      <c r="AN489" s="49"/>
      <c r="AO489" s="49"/>
      <c r="AQ489" s="49"/>
      <c r="AR489" s="49"/>
      <c r="AS489" s="49"/>
      <c r="AT489" s="49"/>
      <c r="AU489" s="49"/>
      <c r="AV489" s="49"/>
      <c r="AW489" s="49"/>
      <c r="AX489" s="49"/>
      <c r="AY489" s="49"/>
      <c r="AZ489" s="49"/>
      <c r="BA489" s="49"/>
      <c r="BB489" s="49"/>
      <c r="BC489" s="49"/>
      <c r="BD489" s="49"/>
    </row>
    <row r="490" spans="1:56" s="50" customFormat="1" x14ac:dyDescent="0.25">
      <c r="A490" s="71"/>
      <c r="B490" s="71"/>
      <c r="C490" s="71"/>
      <c r="N490" s="49"/>
      <c r="O490" s="49"/>
      <c r="P490" s="49"/>
      <c r="Q490" s="49"/>
      <c r="R490" s="49"/>
      <c r="S490" s="49"/>
      <c r="T490" s="49"/>
      <c r="U490" s="49"/>
      <c r="V490" s="49"/>
      <c r="W490" s="49"/>
      <c r="X490" s="49"/>
      <c r="Y490" s="49"/>
      <c r="Z490" s="49"/>
      <c r="AA490" s="49"/>
      <c r="AB490" s="49"/>
      <c r="AC490" s="49"/>
      <c r="AD490" s="49"/>
      <c r="AE490" s="49"/>
      <c r="AF490" s="49"/>
      <c r="AG490" s="49"/>
      <c r="AH490" s="49"/>
      <c r="AI490" s="49"/>
      <c r="AJ490" s="49"/>
      <c r="AK490" s="49"/>
      <c r="AL490" s="49"/>
      <c r="AM490" s="49"/>
      <c r="AN490" s="49"/>
      <c r="AO490" s="49"/>
      <c r="AQ490" s="49"/>
      <c r="AR490" s="49"/>
      <c r="AS490" s="49"/>
      <c r="AT490" s="49"/>
      <c r="AU490" s="49"/>
      <c r="AV490" s="49"/>
      <c r="AW490" s="49"/>
      <c r="AX490" s="49"/>
      <c r="AY490" s="49"/>
      <c r="AZ490" s="49"/>
      <c r="BA490" s="49"/>
      <c r="BB490" s="49"/>
      <c r="BC490" s="49"/>
      <c r="BD490" s="49"/>
    </row>
    <row r="491" spans="1:56" s="50" customFormat="1" x14ac:dyDescent="0.25">
      <c r="A491" s="71"/>
      <c r="B491" s="71"/>
      <c r="C491" s="71"/>
      <c r="N491" s="49"/>
      <c r="O491" s="49"/>
      <c r="P491" s="49"/>
      <c r="Q491" s="49"/>
      <c r="R491" s="49"/>
      <c r="S491" s="49"/>
      <c r="T491" s="49"/>
      <c r="U491" s="49"/>
      <c r="V491" s="49"/>
      <c r="W491" s="49"/>
      <c r="X491" s="49"/>
      <c r="Y491" s="49"/>
      <c r="Z491" s="49"/>
      <c r="AA491" s="49"/>
      <c r="AB491" s="49"/>
      <c r="AC491" s="49"/>
      <c r="AD491" s="49"/>
      <c r="AE491" s="49"/>
      <c r="AF491" s="49"/>
      <c r="AG491" s="49"/>
      <c r="AH491" s="49"/>
      <c r="AI491" s="49"/>
      <c r="AJ491" s="49"/>
      <c r="AK491" s="49"/>
      <c r="AL491" s="49"/>
      <c r="AM491" s="49"/>
      <c r="AN491" s="49"/>
      <c r="AO491" s="49"/>
      <c r="AQ491" s="49"/>
      <c r="AR491" s="49"/>
      <c r="AS491" s="49"/>
      <c r="AT491" s="49"/>
      <c r="AU491" s="49"/>
      <c r="AV491" s="49"/>
      <c r="AW491" s="49"/>
      <c r="AX491" s="49"/>
      <c r="AY491" s="49"/>
      <c r="AZ491" s="49"/>
      <c r="BA491" s="49"/>
      <c r="BB491" s="49"/>
      <c r="BC491" s="49"/>
      <c r="BD491" s="49"/>
    </row>
    <row r="492" spans="1:56" s="50" customFormat="1" x14ac:dyDescent="0.25">
      <c r="A492" s="71"/>
      <c r="B492" s="71"/>
      <c r="C492" s="71"/>
      <c r="N492" s="49"/>
      <c r="O492" s="49"/>
      <c r="P492" s="49"/>
      <c r="Q492" s="49"/>
      <c r="R492" s="49"/>
      <c r="S492" s="49"/>
      <c r="T492" s="49"/>
      <c r="U492" s="49"/>
      <c r="V492" s="49"/>
      <c r="W492" s="49"/>
      <c r="X492" s="49"/>
      <c r="Y492" s="49"/>
      <c r="Z492" s="49"/>
      <c r="AA492" s="49"/>
      <c r="AB492" s="49"/>
      <c r="AC492" s="49"/>
      <c r="AD492" s="49"/>
      <c r="AE492" s="49"/>
      <c r="AF492" s="49"/>
      <c r="AG492" s="49"/>
      <c r="AH492" s="49"/>
      <c r="AI492" s="49"/>
      <c r="AJ492" s="49"/>
      <c r="AK492" s="49"/>
      <c r="AL492" s="49"/>
      <c r="AM492" s="49"/>
      <c r="AN492" s="49"/>
      <c r="AO492" s="49"/>
      <c r="AQ492" s="49"/>
      <c r="AR492" s="49"/>
      <c r="AS492" s="49"/>
      <c r="AT492" s="49"/>
      <c r="AU492" s="49"/>
      <c r="AV492" s="49"/>
      <c r="AW492" s="49"/>
      <c r="AX492" s="49"/>
      <c r="AY492" s="49"/>
      <c r="AZ492" s="49"/>
      <c r="BA492" s="49"/>
      <c r="BB492" s="49"/>
      <c r="BC492" s="49"/>
      <c r="BD492" s="49"/>
    </row>
    <row r="493" spans="1:56" s="50" customFormat="1" x14ac:dyDescent="0.25">
      <c r="A493" s="71"/>
      <c r="B493" s="71"/>
      <c r="C493" s="71"/>
      <c r="N493" s="49"/>
      <c r="O493" s="49"/>
      <c r="P493" s="49"/>
      <c r="Q493" s="49"/>
      <c r="R493" s="49"/>
      <c r="S493" s="49"/>
      <c r="T493" s="49"/>
      <c r="U493" s="49"/>
      <c r="V493" s="49"/>
      <c r="W493" s="49"/>
      <c r="X493" s="49"/>
      <c r="Y493" s="49"/>
      <c r="Z493" s="49"/>
      <c r="AA493" s="49"/>
      <c r="AB493" s="49"/>
      <c r="AC493" s="49"/>
      <c r="AD493" s="49"/>
      <c r="AE493" s="49"/>
      <c r="AF493" s="49"/>
      <c r="AG493" s="49"/>
      <c r="AH493" s="49"/>
      <c r="AI493" s="49"/>
      <c r="AJ493" s="49"/>
      <c r="AK493" s="49"/>
      <c r="AL493" s="49"/>
      <c r="AM493" s="49"/>
      <c r="AN493" s="49"/>
      <c r="AO493" s="49"/>
      <c r="AQ493" s="49"/>
      <c r="AR493" s="49"/>
      <c r="AS493" s="49"/>
      <c r="AT493" s="49"/>
      <c r="AU493" s="49"/>
      <c r="AV493" s="49"/>
      <c r="AW493" s="49"/>
      <c r="AX493" s="49"/>
      <c r="AY493" s="49"/>
      <c r="AZ493" s="49"/>
      <c r="BA493" s="49"/>
      <c r="BB493" s="49"/>
      <c r="BC493" s="49"/>
      <c r="BD493" s="49"/>
    </row>
    <row r="494" spans="1:56" s="50" customFormat="1" x14ac:dyDescent="0.25">
      <c r="A494" s="71"/>
      <c r="B494" s="71"/>
      <c r="C494" s="71"/>
      <c r="N494" s="49"/>
      <c r="O494" s="49"/>
      <c r="P494" s="49"/>
      <c r="Q494" s="49"/>
      <c r="R494" s="49"/>
      <c r="S494" s="49"/>
      <c r="T494" s="49"/>
      <c r="U494" s="49"/>
      <c r="V494" s="49"/>
      <c r="W494" s="49"/>
      <c r="X494" s="49"/>
      <c r="Y494" s="49"/>
      <c r="Z494" s="49"/>
      <c r="AA494" s="49"/>
      <c r="AB494" s="49"/>
      <c r="AC494" s="49"/>
      <c r="AD494" s="49"/>
      <c r="AE494" s="49"/>
      <c r="AF494" s="49"/>
      <c r="AG494" s="49"/>
      <c r="AH494" s="49"/>
      <c r="AI494" s="49"/>
      <c r="AJ494" s="49"/>
      <c r="AK494" s="49"/>
      <c r="AL494" s="49"/>
      <c r="AM494" s="49"/>
      <c r="AN494" s="49"/>
      <c r="AO494" s="49"/>
      <c r="AQ494" s="49"/>
      <c r="AR494" s="49"/>
      <c r="AS494" s="49"/>
      <c r="AT494" s="49"/>
      <c r="AU494" s="49"/>
      <c r="AV494" s="49"/>
      <c r="AW494" s="49"/>
      <c r="AX494" s="49"/>
      <c r="AY494" s="49"/>
      <c r="AZ494" s="49"/>
      <c r="BA494" s="49"/>
      <c r="BB494" s="49"/>
      <c r="BC494" s="49"/>
      <c r="BD494" s="49"/>
    </row>
    <row r="495" spans="1:56" s="50" customFormat="1" x14ac:dyDescent="0.25">
      <c r="A495" s="71"/>
      <c r="B495" s="71"/>
      <c r="C495" s="71"/>
      <c r="N495" s="49"/>
      <c r="O495" s="49"/>
      <c r="P495" s="49"/>
      <c r="Q495" s="49"/>
      <c r="R495" s="49"/>
      <c r="S495" s="49"/>
      <c r="T495" s="49"/>
      <c r="U495" s="49"/>
      <c r="V495" s="49"/>
      <c r="W495" s="49"/>
      <c r="X495" s="49"/>
      <c r="Y495" s="49"/>
      <c r="Z495" s="49"/>
      <c r="AA495" s="49"/>
      <c r="AB495" s="49"/>
      <c r="AC495" s="49"/>
      <c r="AD495" s="49"/>
      <c r="AE495" s="49"/>
      <c r="AF495" s="49"/>
      <c r="AG495" s="49"/>
      <c r="AH495" s="49"/>
      <c r="AI495" s="49"/>
      <c r="AJ495" s="49"/>
      <c r="AK495" s="49"/>
      <c r="AL495" s="49"/>
      <c r="AM495" s="49"/>
      <c r="AN495" s="49"/>
      <c r="AO495" s="49"/>
      <c r="AQ495" s="49"/>
      <c r="AR495" s="49"/>
      <c r="AS495" s="49"/>
      <c r="AT495" s="49"/>
      <c r="AU495" s="49"/>
      <c r="AV495" s="49"/>
      <c r="AW495" s="49"/>
      <c r="AX495" s="49"/>
      <c r="AY495" s="49"/>
      <c r="AZ495" s="49"/>
      <c r="BA495" s="49"/>
      <c r="BB495" s="49"/>
      <c r="BC495" s="49"/>
      <c r="BD495" s="49"/>
    </row>
    <row r="496" spans="1:56" s="50" customFormat="1" x14ac:dyDescent="0.25">
      <c r="A496" s="71"/>
      <c r="B496" s="71"/>
      <c r="C496" s="71"/>
      <c r="N496" s="49"/>
      <c r="O496" s="49"/>
      <c r="P496" s="49"/>
      <c r="Q496" s="49"/>
      <c r="R496" s="49"/>
      <c r="S496" s="49"/>
      <c r="T496" s="49"/>
      <c r="U496" s="49"/>
      <c r="V496" s="49"/>
      <c r="W496" s="49"/>
      <c r="X496" s="49"/>
      <c r="Y496" s="49"/>
      <c r="Z496" s="49"/>
      <c r="AA496" s="49"/>
      <c r="AB496" s="49"/>
      <c r="AC496" s="49"/>
      <c r="AD496" s="49"/>
      <c r="AE496" s="49"/>
      <c r="AF496" s="49"/>
      <c r="AG496" s="49"/>
      <c r="AH496" s="49"/>
      <c r="AI496" s="49"/>
      <c r="AJ496" s="49"/>
      <c r="AK496" s="49"/>
      <c r="AL496" s="49"/>
      <c r="AM496" s="49"/>
      <c r="AN496" s="49"/>
      <c r="AO496" s="49"/>
      <c r="AQ496" s="49"/>
      <c r="AR496" s="49"/>
      <c r="AS496" s="49"/>
      <c r="AT496" s="49"/>
      <c r="AU496" s="49"/>
      <c r="AV496" s="49"/>
      <c r="AW496" s="49"/>
      <c r="AX496" s="49"/>
      <c r="AY496" s="49"/>
      <c r="AZ496" s="49"/>
      <c r="BA496" s="49"/>
      <c r="BB496" s="49"/>
      <c r="BC496" s="49"/>
      <c r="BD496" s="49"/>
    </row>
    <row r="497" spans="1:56" s="50" customFormat="1" x14ac:dyDescent="0.25">
      <c r="A497" s="71"/>
      <c r="B497" s="71"/>
      <c r="C497" s="71"/>
      <c r="N497" s="49"/>
      <c r="O497" s="49"/>
      <c r="P497" s="49"/>
      <c r="Q497" s="49"/>
      <c r="R497" s="49"/>
      <c r="S497" s="49"/>
      <c r="T497" s="49"/>
      <c r="U497" s="49"/>
      <c r="V497" s="49"/>
      <c r="W497" s="49"/>
      <c r="X497" s="49"/>
      <c r="Y497" s="49"/>
      <c r="Z497" s="49"/>
      <c r="AA497" s="49"/>
      <c r="AB497" s="49"/>
      <c r="AC497" s="49"/>
      <c r="AD497" s="49"/>
      <c r="AE497" s="49"/>
      <c r="AF497" s="49"/>
      <c r="AG497" s="49"/>
      <c r="AH497" s="49"/>
      <c r="AI497" s="49"/>
      <c r="AJ497" s="49"/>
      <c r="AK497" s="49"/>
      <c r="AL497" s="49"/>
      <c r="AM497" s="49"/>
      <c r="AN497" s="49"/>
      <c r="AO497" s="49"/>
      <c r="AQ497" s="49"/>
      <c r="AR497" s="49"/>
      <c r="AS497" s="49"/>
      <c r="AT497" s="49"/>
      <c r="AU497" s="49"/>
      <c r="AV497" s="49"/>
      <c r="AW497" s="49"/>
      <c r="AX497" s="49"/>
      <c r="AY497" s="49"/>
      <c r="AZ497" s="49"/>
      <c r="BA497" s="49"/>
      <c r="BB497" s="49"/>
      <c r="BC497" s="49"/>
      <c r="BD497" s="49"/>
    </row>
    <row r="498" spans="1:56" s="50" customFormat="1" x14ac:dyDescent="0.25">
      <c r="A498" s="71"/>
      <c r="B498" s="71"/>
      <c r="C498" s="71"/>
      <c r="N498" s="49"/>
      <c r="O498" s="49"/>
      <c r="P498" s="49"/>
      <c r="Q498" s="49"/>
      <c r="R498" s="49"/>
      <c r="S498" s="49"/>
      <c r="T498" s="49"/>
      <c r="U498" s="49"/>
      <c r="V498" s="49"/>
      <c r="W498" s="49"/>
      <c r="X498" s="49"/>
      <c r="Y498" s="49"/>
      <c r="Z498" s="49"/>
      <c r="AA498" s="49"/>
      <c r="AB498" s="49"/>
      <c r="AC498" s="49"/>
      <c r="AD498" s="49"/>
      <c r="AE498" s="49"/>
      <c r="AF498" s="49"/>
      <c r="AG498" s="49"/>
      <c r="AH498" s="49"/>
      <c r="AI498" s="49"/>
      <c r="AJ498" s="49"/>
      <c r="AK498" s="49"/>
      <c r="AL498" s="49"/>
      <c r="AM498" s="49"/>
      <c r="AN498" s="49"/>
      <c r="AO498" s="49"/>
      <c r="AQ498" s="49"/>
      <c r="AR498" s="49"/>
      <c r="AS498" s="49"/>
      <c r="AT498" s="49"/>
      <c r="AU498" s="49"/>
      <c r="AV498" s="49"/>
      <c r="AW498" s="49"/>
      <c r="AX498" s="49"/>
      <c r="AY498" s="49"/>
      <c r="AZ498" s="49"/>
      <c r="BA498" s="49"/>
      <c r="BB498" s="49"/>
      <c r="BC498" s="49"/>
      <c r="BD498" s="49"/>
    </row>
    <row r="499" spans="1:56" s="50" customFormat="1" x14ac:dyDescent="0.25">
      <c r="A499" s="71"/>
      <c r="B499" s="71"/>
      <c r="C499" s="71"/>
      <c r="N499" s="49"/>
      <c r="O499" s="49"/>
      <c r="P499" s="49"/>
      <c r="Q499" s="49"/>
      <c r="R499" s="49"/>
      <c r="S499" s="49"/>
      <c r="T499" s="49"/>
      <c r="U499" s="49"/>
      <c r="V499" s="49"/>
      <c r="W499" s="49"/>
      <c r="X499" s="49"/>
      <c r="Y499" s="49"/>
      <c r="Z499" s="49"/>
      <c r="AA499" s="49"/>
      <c r="AB499" s="49"/>
      <c r="AC499" s="49"/>
      <c r="AD499" s="49"/>
      <c r="AE499" s="49"/>
      <c r="AF499" s="49"/>
      <c r="AG499" s="49"/>
      <c r="AH499" s="49"/>
      <c r="AI499" s="49"/>
      <c r="AJ499" s="49"/>
      <c r="AK499" s="49"/>
      <c r="AL499" s="49"/>
      <c r="AM499" s="49"/>
      <c r="AN499" s="49"/>
      <c r="AO499" s="49"/>
      <c r="AQ499" s="49"/>
      <c r="AR499" s="49"/>
      <c r="AS499" s="49"/>
      <c r="AT499" s="49"/>
      <c r="AU499" s="49"/>
      <c r="AV499" s="49"/>
      <c r="AW499" s="49"/>
      <c r="AX499" s="49"/>
      <c r="AY499" s="49"/>
      <c r="AZ499" s="49"/>
      <c r="BA499" s="49"/>
      <c r="BB499" s="49"/>
      <c r="BC499" s="49"/>
      <c r="BD499" s="49"/>
    </row>
    <row r="500" spans="1:56" s="50" customFormat="1" x14ac:dyDescent="0.25">
      <c r="A500" s="71"/>
      <c r="B500" s="71"/>
      <c r="C500" s="71"/>
      <c r="N500" s="49"/>
      <c r="O500" s="49"/>
      <c r="P500" s="49"/>
      <c r="Q500" s="49"/>
      <c r="R500" s="49"/>
      <c r="S500" s="49"/>
      <c r="T500" s="49"/>
      <c r="U500" s="49"/>
      <c r="V500" s="49"/>
      <c r="W500" s="49"/>
      <c r="X500" s="49"/>
      <c r="Y500" s="49"/>
      <c r="Z500" s="49"/>
      <c r="AA500" s="49"/>
      <c r="AB500" s="49"/>
      <c r="AC500" s="49"/>
      <c r="AD500" s="49"/>
      <c r="AE500" s="49"/>
      <c r="AF500" s="49"/>
      <c r="AG500" s="49"/>
      <c r="AH500" s="49"/>
      <c r="AI500" s="49"/>
      <c r="AJ500" s="49"/>
      <c r="AK500" s="49"/>
      <c r="AL500" s="49"/>
      <c r="AM500" s="49"/>
      <c r="AN500" s="49"/>
      <c r="AO500" s="49"/>
      <c r="AQ500" s="49"/>
      <c r="AR500" s="49"/>
      <c r="AS500" s="49"/>
      <c r="AT500" s="49"/>
      <c r="AU500" s="49"/>
      <c r="AV500" s="49"/>
      <c r="AW500" s="49"/>
      <c r="AX500" s="49"/>
      <c r="AY500" s="49"/>
      <c r="AZ500" s="49"/>
      <c r="BA500" s="49"/>
      <c r="BB500" s="49"/>
      <c r="BC500" s="49"/>
      <c r="BD500" s="49"/>
    </row>
    <row r="501" spans="1:56" s="50" customFormat="1" x14ac:dyDescent="0.25">
      <c r="A501" s="71"/>
      <c r="B501" s="71"/>
      <c r="C501" s="71"/>
      <c r="N501" s="49"/>
      <c r="O501" s="49"/>
      <c r="P501" s="49"/>
      <c r="Q501" s="49"/>
      <c r="R501" s="49"/>
      <c r="S501" s="49"/>
      <c r="T501" s="49"/>
      <c r="U501" s="49"/>
      <c r="V501" s="49"/>
      <c r="W501" s="49"/>
      <c r="X501" s="49"/>
      <c r="Y501" s="49"/>
      <c r="Z501" s="49"/>
      <c r="AA501" s="49"/>
      <c r="AB501" s="49"/>
      <c r="AC501" s="49"/>
      <c r="AD501" s="49"/>
      <c r="AE501" s="49"/>
      <c r="AF501" s="49"/>
      <c r="AG501" s="49"/>
      <c r="AH501" s="49"/>
      <c r="AI501" s="49"/>
      <c r="AJ501" s="49"/>
      <c r="AK501" s="49"/>
      <c r="AL501" s="49"/>
      <c r="AM501" s="49"/>
      <c r="AN501" s="49"/>
      <c r="AO501" s="49"/>
      <c r="AQ501" s="49"/>
      <c r="AR501" s="49"/>
      <c r="AS501" s="49"/>
      <c r="AT501" s="49"/>
      <c r="AU501" s="49"/>
      <c r="AV501" s="49"/>
      <c r="AW501" s="49"/>
      <c r="AX501" s="49"/>
      <c r="AY501" s="49"/>
      <c r="AZ501" s="49"/>
      <c r="BA501" s="49"/>
      <c r="BB501" s="49"/>
      <c r="BC501" s="49"/>
      <c r="BD501" s="49"/>
    </row>
    <row r="502" spans="1:56" s="50" customFormat="1" x14ac:dyDescent="0.25">
      <c r="A502" s="71"/>
      <c r="B502" s="71"/>
      <c r="C502" s="71"/>
      <c r="F502" s="49" t="s">
        <v>25</v>
      </c>
      <c r="N502" s="49"/>
      <c r="O502" s="49"/>
      <c r="P502" s="49"/>
      <c r="Q502" s="49"/>
      <c r="R502" s="49"/>
      <c r="S502" s="49"/>
      <c r="T502" s="49"/>
      <c r="U502" s="49"/>
      <c r="V502" s="49"/>
      <c r="W502" s="49"/>
      <c r="X502" s="49"/>
      <c r="Y502" s="49"/>
      <c r="Z502" s="49"/>
      <c r="AA502" s="49"/>
      <c r="AB502" s="49"/>
      <c r="AC502" s="49"/>
      <c r="AD502" s="49"/>
      <c r="AE502" s="49"/>
      <c r="AF502" s="49"/>
      <c r="AG502" s="49"/>
      <c r="AH502" s="49"/>
      <c r="AI502" s="49"/>
      <c r="AJ502" s="49"/>
      <c r="AK502" s="49"/>
      <c r="AL502" s="49"/>
      <c r="AM502" s="49"/>
      <c r="AN502" s="49"/>
      <c r="AO502" s="49"/>
      <c r="AQ502" s="49"/>
      <c r="AR502" s="49"/>
      <c r="AS502" s="49"/>
      <c r="AT502" s="49"/>
      <c r="AU502" s="49"/>
      <c r="AV502" s="49"/>
      <c r="AW502" s="49"/>
      <c r="AX502" s="49"/>
      <c r="AY502" s="49"/>
      <c r="AZ502" s="49"/>
      <c r="BA502" s="49"/>
      <c r="BB502" s="49"/>
      <c r="BC502" s="49"/>
      <c r="BD502" s="49"/>
    </row>
    <row r="503" spans="1:56" s="50" customFormat="1" x14ac:dyDescent="0.25">
      <c r="A503" s="71"/>
      <c r="B503" s="71"/>
      <c r="C503" s="71"/>
      <c r="N503" s="49"/>
      <c r="O503" s="49"/>
      <c r="P503" s="49"/>
      <c r="Q503" s="49"/>
      <c r="R503" s="49"/>
      <c r="S503" s="49"/>
      <c r="T503" s="49"/>
      <c r="U503" s="49"/>
      <c r="V503" s="49"/>
      <c r="W503" s="49"/>
      <c r="X503" s="49"/>
      <c r="Y503" s="49"/>
      <c r="Z503" s="49"/>
      <c r="AA503" s="49"/>
      <c r="AB503" s="49"/>
      <c r="AC503" s="49"/>
      <c r="AD503" s="49"/>
      <c r="AE503" s="49"/>
      <c r="AF503" s="49"/>
      <c r="AG503" s="49"/>
      <c r="AH503" s="49"/>
      <c r="AI503" s="49"/>
      <c r="AJ503" s="49"/>
      <c r="AK503" s="49"/>
      <c r="AL503" s="49"/>
      <c r="AM503" s="49"/>
      <c r="AN503" s="49"/>
      <c r="AO503" s="49"/>
      <c r="AQ503" s="49"/>
      <c r="AR503" s="49"/>
      <c r="AS503" s="49"/>
      <c r="AT503" s="49"/>
      <c r="AU503" s="49"/>
      <c r="AV503" s="49"/>
      <c r="AW503" s="49"/>
      <c r="AX503" s="49"/>
      <c r="AY503" s="49"/>
      <c r="AZ503" s="49"/>
      <c r="BA503" s="49"/>
      <c r="BB503" s="49"/>
      <c r="BC503" s="49"/>
      <c r="BD503" s="49"/>
    </row>
    <row r="504" spans="1:56" s="50" customFormat="1" x14ac:dyDescent="0.25">
      <c r="A504" s="71"/>
      <c r="B504" s="71"/>
      <c r="C504" s="71"/>
      <c r="N504" s="49"/>
      <c r="O504" s="49"/>
      <c r="P504" s="49"/>
      <c r="Q504" s="49"/>
      <c r="R504" s="49"/>
      <c r="S504" s="49"/>
      <c r="T504" s="49"/>
      <c r="U504" s="49"/>
      <c r="V504" s="49"/>
      <c r="W504" s="49"/>
      <c r="X504" s="49"/>
      <c r="Y504" s="49"/>
      <c r="Z504" s="49"/>
      <c r="AA504" s="49"/>
      <c r="AB504" s="49"/>
      <c r="AC504" s="49"/>
      <c r="AD504" s="49"/>
      <c r="AE504" s="49"/>
      <c r="AF504" s="49"/>
      <c r="AG504" s="49"/>
      <c r="AH504" s="49"/>
      <c r="AI504" s="49"/>
      <c r="AJ504" s="49"/>
      <c r="AK504" s="49"/>
      <c r="AL504" s="49"/>
      <c r="AM504" s="49"/>
      <c r="AN504" s="49"/>
      <c r="AO504" s="49"/>
      <c r="AQ504" s="49"/>
      <c r="AR504" s="49"/>
      <c r="AS504" s="49"/>
      <c r="AT504" s="49"/>
      <c r="AU504" s="49"/>
      <c r="AV504" s="49"/>
      <c r="AW504" s="49"/>
      <c r="AX504" s="49"/>
      <c r="AY504" s="49"/>
      <c r="AZ504" s="49"/>
      <c r="BA504" s="49"/>
      <c r="BB504" s="49"/>
      <c r="BC504" s="49"/>
      <c r="BD504" s="49"/>
    </row>
    <row r="505" spans="1:56" s="50" customFormat="1" x14ac:dyDescent="0.25">
      <c r="A505" s="71"/>
      <c r="B505" s="71"/>
      <c r="C505" s="71"/>
      <c r="N505" s="49"/>
      <c r="O505" s="49"/>
      <c r="P505" s="49"/>
      <c r="Q505" s="49"/>
      <c r="R505" s="49"/>
      <c r="S505" s="49"/>
      <c r="T505" s="49"/>
      <c r="U505" s="49"/>
      <c r="V505" s="49"/>
      <c r="W505" s="49"/>
      <c r="X505" s="49"/>
      <c r="Y505" s="49"/>
      <c r="Z505" s="49"/>
      <c r="AA505" s="49"/>
      <c r="AB505" s="49"/>
      <c r="AC505" s="49"/>
      <c r="AD505" s="49"/>
      <c r="AE505" s="49"/>
      <c r="AF505" s="49"/>
      <c r="AG505" s="49"/>
      <c r="AH505" s="49"/>
      <c r="AI505" s="49"/>
      <c r="AJ505" s="49"/>
      <c r="AK505" s="49"/>
      <c r="AL505" s="49"/>
      <c r="AM505" s="49"/>
      <c r="AN505" s="49"/>
      <c r="AO505" s="49"/>
      <c r="AQ505" s="49"/>
      <c r="AR505" s="49"/>
      <c r="AS505" s="49"/>
      <c r="AT505" s="49"/>
      <c r="AU505" s="49"/>
      <c r="AV505" s="49"/>
      <c r="AW505" s="49"/>
      <c r="AX505" s="49"/>
      <c r="AY505" s="49"/>
      <c r="AZ505" s="49"/>
      <c r="BA505" s="49"/>
      <c r="BB505" s="49"/>
      <c r="BC505" s="49"/>
      <c r="BD505" s="49"/>
    </row>
    <row r="506" spans="1:56" s="50" customFormat="1" x14ac:dyDescent="0.25">
      <c r="A506" s="71"/>
      <c r="B506" s="71"/>
      <c r="C506" s="71"/>
      <c r="N506" s="49"/>
      <c r="O506" s="49"/>
      <c r="P506" s="49"/>
      <c r="Q506" s="49"/>
      <c r="R506" s="49"/>
      <c r="S506" s="49"/>
      <c r="T506" s="49"/>
      <c r="U506" s="49"/>
      <c r="V506" s="49"/>
      <c r="W506" s="49"/>
      <c r="X506" s="49"/>
      <c r="Y506" s="49"/>
      <c r="Z506" s="49"/>
      <c r="AA506" s="49"/>
      <c r="AB506" s="49"/>
      <c r="AC506" s="49"/>
      <c r="AD506" s="49"/>
      <c r="AE506" s="49"/>
      <c r="AF506" s="49"/>
      <c r="AG506" s="49"/>
      <c r="AH506" s="49"/>
      <c r="AI506" s="49"/>
      <c r="AJ506" s="49"/>
      <c r="AK506" s="49"/>
      <c r="AL506" s="49"/>
      <c r="AM506" s="49"/>
      <c r="AN506" s="49"/>
      <c r="AO506" s="49"/>
      <c r="AQ506" s="49"/>
      <c r="AR506" s="49"/>
      <c r="AS506" s="49"/>
      <c r="AT506" s="49"/>
      <c r="AU506" s="49"/>
      <c r="AV506" s="49"/>
      <c r="AW506" s="49"/>
      <c r="AX506" s="49"/>
      <c r="AY506" s="49"/>
      <c r="AZ506" s="49"/>
      <c r="BA506" s="49"/>
      <c r="BB506" s="49"/>
      <c r="BC506" s="49"/>
      <c r="BD506" s="49"/>
    </row>
    <row r="507" spans="1:56" s="50" customFormat="1" x14ac:dyDescent="0.25">
      <c r="A507" s="71"/>
      <c r="B507" s="71"/>
      <c r="C507" s="71"/>
      <c r="N507" s="49"/>
      <c r="O507" s="49"/>
      <c r="P507" s="49"/>
      <c r="Q507" s="49"/>
      <c r="R507" s="49"/>
      <c r="S507" s="49"/>
      <c r="T507" s="49"/>
      <c r="U507" s="49"/>
      <c r="V507" s="49"/>
      <c r="W507" s="49"/>
      <c r="X507" s="49"/>
      <c r="Y507" s="49"/>
      <c r="Z507" s="49"/>
      <c r="AA507" s="49"/>
      <c r="AB507" s="49"/>
      <c r="AC507" s="49"/>
      <c r="AD507" s="49"/>
      <c r="AE507" s="49"/>
      <c r="AF507" s="49"/>
      <c r="AG507" s="49"/>
      <c r="AH507" s="49"/>
      <c r="AI507" s="49"/>
      <c r="AJ507" s="49"/>
      <c r="AK507" s="49"/>
      <c r="AL507" s="49"/>
      <c r="AM507" s="49"/>
      <c r="AN507" s="49"/>
      <c r="AO507" s="49"/>
      <c r="AQ507" s="49"/>
      <c r="AR507" s="49"/>
      <c r="AS507" s="49"/>
      <c r="AT507" s="49"/>
      <c r="AU507" s="49"/>
      <c r="AV507" s="49"/>
      <c r="AW507" s="49"/>
      <c r="AX507" s="49"/>
      <c r="AY507" s="49"/>
      <c r="AZ507" s="49"/>
      <c r="BA507" s="49"/>
      <c r="BB507" s="49"/>
      <c r="BC507" s="49"/>
      <c r="BD507" s="49"/>
    </row>
    <row r="508" spans="1:56" s="50" customFormat="1" x14ac:dyDescent="0.25">
      <c r="A508" s="71"/>
      <c r="B508" s="71"/>
      <c r="C508" s="71"/>
      <c r="N508" s="49"/>
      <c r="O508" s="49"/>
      <c r="P508" s="49"/>
      <c r="Q508" s="49"/>
      <c r="R508" s="49"/>
      <c r="S508" s="49"/>
      <c r="T508" s="49"/>
      <c r="U508" s="49"/>
      <c r="V508" s="49"/>
      <c r="W508" s="49"/>
      <c r="X508" s="49"/>
      <c r="Y508" s="49"/>
      <c r="Z508" s="49"/>
      <c r="AA508" s="49"/>
      <c r="AB508" s="49"/>
      <c r="AC508" s="49"/>
      <c r="AD508" s="49"/>
      <c r="AE508" s="49"/>
      <c r="AF508" s="49"/>
      <c r="AG508" s="49"/>
      <c r="AH508" s="49"/>
      <c r="AI508" s="49"/>
      <c r="AJ508" s="49"/>
      <c r="AK508" s="49"/>
      <c r="AL508" s="49"/>
      <c r="AM508" s="49"/>
      <c r="AN508" s="49"/>
      <c r="AO508" s="49"/>
      <c r="AQ508" s="49"/>
      <c r="AR508" s="49"/>
      <c r="AS508" s="49"/>
      <c r="AT508" s="49"/>
      <c r="AU508" s="49"/>
      <c r="AV508" s="49"/>
      <c r="AW508" s="49"/>
      <c r="AX508" s="49"/>
      <c r="AY508" s="49"/>
      <c r="AZ508" s="49"/>
      <c r="BA508" s="49"/>
      <c r="BB508" s="49"/>
      <c r="BC508" s="49"/>
      <c r="BD508" s="49"/>
    </row>
    <row r="509" spans="1:56" s="50" customFormat="1" x14ac:dyDescent="0.25">
      <c r="A509" s="71"/>
      <c r="B509" s="71"/>
      <c r="C509" s="71"/>
      <c r="N509" s="49"/>
      <c r="O509" s="49"/>
      <c r="P509" s="49"/>
      <c r="Q509" s="49"/>
      <c r="R509" s="49"/>
      <c r="S509" s="49"/>
      <c r="T509" s="49"/>
      <c r="U509" s="49"/>
      <c r="V509" s="49"/>
      <c r="W509" s="49"/>
      <c r="X509" s="49"/>
      <c r="Y509" s="49"/>
      <c r="Z509" s="49"/>
      <c r="AA509" s="49"/>
      <c r="AB509" s="49"/>
      <c r="AC509" s="49"/>
      <c r="AD509" s="49"/>
      <c r="AE509" s="49"/>
      <c r="AF509" s="49"/>
      <c r="AG509" s="49"/>
      <c r="AH509" s="49"/>
      <c r="AI509" s="49"/>
      <c r="AJ509" s="49"/>
      <c r="AK509" s="49"/>
      <c r="AL509" s="49"/>
      <c r="AM509" s="49"/>
      <c r="AN509" s="49"/>
      <c r="AO509" s="49"/>
      <c r="AQ509" s="49"/>
      <c r="AR509" s="49"/>
      <c r="AS509" s="49"/>
      <c r="AT509" s="49"/>
      <c r="AU509" s="49"/>
      <c r="AV509" s="49"/>
      <c r="AW509" s="49"/>
      <c r="AX509" s="49"/>
      <c r="AY509" s="49"/>
      <c r="AZ509" s="49"/>
      <c r="BA509" s="49"/>
      <c r="BB509" s="49"/>
      <c r="BC509" s="49"/>
      <c r="BD509" s="49"/>
    </row>
    <row r="510" spans="1:56" s="50" customFormat="1" x14ac:dyDescent="0.25">
      <c r="A510" s="71"/>
      <c r="B510" s="71"/>
      <c r="C510" s="71"/>
      <c r="N510" s="49"/>
      <c r="O510" s="49"/>
      <c r="P510" s="49"/>
      <c r="Q510" s="49"/>
      <c r="R510" s="49"/>
      <c r="S510" s="49"/>
      <c r="T510" s="49"/>
      <c r="U510" s="49"/>
      <c r="V510" s="49"/>
      <c r="W510" s="49"/>
      <c r="X510" s="49"/>
      <c r="Y510" s="49"/>
      <c r="Z510" s="49"/>
      <c r="AA510" s="49"/>
      <c r="AB510" s="49"/>
      <c r="AC510" s="49"/>
      <c r="AD510" s="49"/>
      <c r="AE510" s="49"/>
      <c r="AF510" s="49"/>
      <c r="AG510" s="49"/>
      <c r="AH510" s="49"/>
      <c r="AI510" s="49"/>
      <c r="AJ510" s="49"/>
      <c r="AK510" s="49"/>
      <c r="AL510" s="49"/>
      <c r="AM510" s="49"/>
      <c r="AN510" s="49"/>
      <c r="AO510" s="49"/>
      <c r="AQ510" s="49"/>
      <c r="AR510" s="49"/>
      <c r="AS510" s="49"/>
      <c r="AT510" s="49"/>
      <c r="AU510" s="49"/>
      <c r="AV510" s="49"/>
      <c r="AW510" s="49"/>
      <c r="AX510" s="49"/>
      <c r="AY510" s="49"/>
      <c r="AZ510" s="49"/>
      <c r="BA510" s="49"/>
      <c r="BB510" s="49"/>
      <c r="BC510" s="49"/>
      <c r="BD510" s="49"/>
    </row>
    <row r="511" spans="1:56" s="50" customFormat="1" x14ac:dyDescent="0.25">
      <c r="A511" s="71"/>
      <c r="B511" s="71"/>
      <c r="C511" s="71"/>
      <c r="N511" s="49"/>
      <c r="O511" s="49"/>
      <c r="P511" s="49"/>
      <c r="Q511" s="49"/>
      <c r="R511" s="49"/>
      <c r="S511" s="49"/>
      <c r="T511" s="49"/>
      <c r="U511" s="49"/>
      <c r="V511" s="49"/>
      <c r="W511" s="49"/>
      <c r="X511" s="49"/>
      <c r="Y511" s="49"/>
      <c r="Z511" s="49"/>
      <c r="AA511" s="49"/>
      <c r="AB511" s="49"/>
      <c r="AC511" s="49"/>
      <c r="AD511" s="49"/>
      <c r="AE511" s="49"/>
      <c r="AF511" s="49"/>
      <c r="AG511" s="49"/>
      <c r="AH511" s="49"/>
      <c r="AI511" s="49"/>
      <c r="AJ511" s="49"/>
      <c r="AK511" s="49"/>
      <c r="AL511" s="49"/>
      <c r="AM511" s="49"/>
      <c r="AN511" s="49"/>
      <c r="AO511" s="49"/>
      <c r="AQ511" s="49"/>
      <c r="AR511" s="49"/>
      <c r="AS511" s="49"/>
      <c r="AT511" s="49"/>
      <c r="AU511" s="49"/>
      <c r="AV511" s="49"/>
      <c r="AW511" s="49"/>
      <c r="AX511" s="49"/>
      <c r="AY511" s="49"/>
      <c r="AZ511" s="49"/>
      <c r="BA511" s="49"/>
      <c r="BB511" s="49"/>
      <c r="BC511" s="49"/>
      <c r="BD511" s="49"/>
    </row>
    <row r="512" spans="1:56" s="50" customFormat="1" x14ac:dyDescent="0.25">
      <c r="A512" s="71"/>
      <c r="B512" s="71"/>
      <c r="C512" s="71"/>
      <c r="N512" s="49"/>
      <c r="O512" s="49"/>
      <c r="P512" s="49"/>
      <c r="Q512" s="49"/>
      <c r="R512" s="49"/>
      <c r="S512" s="49"/>
      <c r="T512" s="49"/>
      <c r="U512" s="49"/>
      <c r="V512" s="49"/>
      <c r="W512" s="49"/>
      <c r="X512" s="49"/>
      <c r="Y512" s="49"/>
      <c r="Z512" s="49"/>
      <c r="AA512" s="49"/>
      <c r="AB512" s="49"/>
      <c r="AC512" s="49"/>
      <c r="AD512" s="49"/>
      <c r="AE512" s="49"/>
      <c r="AF512" s="49"/>
      <c r="AG512" s="49"/>
      <c r="AH512" s="49"/>
      <c r="AI512" s="49"/>
      <c r="AJ512" s="49"/>
      <c r="AK512" s="49"/>
      <c r="AL512" s="49"/>
      <c r="AM512" s="49"/>
      <c r="AN512" s="49"/>
      <c r="AO512" s="49"/>
      <c r="AQ512" s="49"/>
      <c r="AR512" s="49"/>
      <c r="AS512" s="49"/>
      <c r="AT512" s="49"/>
      <c r="AU512" s="49"/>
      <c r="AV512" s="49"/>
      <c r="AW512" s="49"/>
      <c r="AX512" s="49"/>
      <c r="AY512" s="49"/>
      <c r="AZ512" s="49"/>
      <c r="BA512" s="49"/>
      <c r="BB512" s="49"/>
      <c r="BC512" s="49"/>
      <c r="BD512" s="49"/>
    </row>
    <row r="513" spans="1:56" s="50" customFormat="1" x14ac:dyDescent="0.25">
      <c r="A513" s="71"/>
      <c r="B513" s="71"/>
      <c r="C513" s="71"/>
      <c r="N513" s="49"/>
      <c r="O513" s="49"/>
      <c r="P513" s="49"/>
      <c r="Q513" s="49"/>
      <c r="R513" s="49"/>
      <c r="S513" s="49"/>
      <c r="T513" s="49"/>
      <c r="U513" s="49"/>
      <c r="V513" s="49"/>
      <c r="W513" s="49"/>
      <c r="X513" s="49"/>
      <c r="Y513" s="49"/>
      <c r="Z513" s="49"/>
      <c r="AA513" s="49"/>
      <c r="AB513" s="49"/>
      <c r="AC513" s="49"/>
      <c r="AD513" s="49"/>
      <c r="AE513" s="49"/>
      <c r="AF513" s="49"/>
      <c r="AG513" s="49"/>
      <c r="AH513" s="49"/>
      <c r="AI513" s="49"/>
      <c r="AJ513" s="49"/>
      <c r="AK513" s="49"/>
      <c r="AL513" s="49"/>
      <c r="AM513" s="49"/>
      <c r="AN513" s="49"/>
      <c r="AO513" s="49"/>
      <c r="AQ513" s="49"/>
      <c r="AR513" s="49"/>
      <c r="AS513" s="49"/>
      <c r="AT513" s="49"/>
      <c r="AU513" s="49"/>
      <c r="AV513" s="49"/>
      <c r="AW513" s="49"/>
      <c r="AX513" s="49"/>
      <c r="AY513" s="49"/>
      <c r="AZ513" s="49"/>
      <c r="BA513" s="49"/>
      <c r="BB513" s="49"/>
      <c r="BC513" s="49"/>
      <c r="BD513" s="49"/>
    </row>
    <row r="514" spans="1:56" s="50" customFormat="1" x14ac:dyDescent="0.25">
      <c r="A514" s="71"/>
      <c r="B514" s="71"/>
      <c r="C514" s="71"/>
      <c r="N514" s="49"/>
      <c r="O514" s="49"/>
      <c r="P514" s="49"/>
      <c r="Q514" s="49"/>
      <c r="R514" s="49"/>
      <c r="S514" s="49"/>
      <c r="T514" s="49"/>
      <c r="U514" s="49"/>
      <c r="V514" s="49"/>
      <c r="W514" s="49"/>
      <c r="X514" s="49"/>
      <c r="Y514" s="49"/>
      <c r="Z514" s="49"/>
      <c r="AA514" s="49"/>
      <c r="AB514" s="49"/>
      <c r="AC514" s="49"/>
      <c r="AD514" s="49"/>
      <c r="AE514" s="49"/>
      <c r="AF514" s="49"/>
      <c r="AG514" s="49"/>
      <c r="AH514" s="49"/>
      <c r="AI514" s="49"/>
      <c r="AJ514" s="49"/>
      <c r="AK514" s="49"/>
      <c r="AL514" s="49"/>
      <c r="AM514" s="49"/>
      <c r="AN514" s="49"/>
      <c r="AO514" s="49"/>
      <c r="AQ514" s="49"/>
      <c r="AR514" s="49"/>
      <c r="AS514" s="49"/>
      <c r="AT514" s="49"/>
      <c r="AU514" s="49"/>
      <c r="AV514" s="49"/>
      <c r="AW514" s="49"/>
      <c r="AX514" s="49"/>
      <c r="AY514" s="49"/>
      <c r="AZ514" s="49"/>
      <c r="BA514" s="49"/>
      <c r="BB514" s="49"/>
      <c r="BC514" s="49"/>
      <c r="BD514" s="49"/>
    </row>
    <row r="515" spans="1:56" s="50" customFormat="1" x14ac:dyDescent="0.25">
      <c r="A515" s="71"/>
      <c r="B515" s="71"/>
      <c r="C515" s="71"/>
      <c r="N515" s="49"/>
      <c r="O515" s="49"/>
      <c r="P515" s="49"/>
      <c r="Q515" s="49"/>
      <c r="R515" s="49"/>
      <c r="S515" s="49"/>
      <c r="T515" s="49"/>
      <c r="U515" s="49"/>
      <c r="V515" s="49"/>
      <c r="W515" s="49"/>
      <c r="X515" s="49"/>
      <c r="Y515" s="49"/>
      <c r="Z515" s="49"/>
      <c r="AA515" s="49"/>
      <c r="AB515" s="49"/>
      <c r="AC515" s="49"/>
      <c r="AD515" s="49"/>
      <c r="AE515" s="49"/>
      <c r="AF515" s="49"/>
      <c r="AG515" s="49"/>
      <c r="AH515" s="49"/>
      <c r="AI515" s="49"/>
      <c r="AJ515" s="49"/>
      <c r="AK515" s="49"/>
      <c r="AL515" s="49"/>
      <c r="AM515" s="49"/>
      <c r="AN515" s="49"/>
      <c r="AO515" s="49"/>
      <c r="AQ515" s="49"/>
      <c r="AR515" s="49"/>
      <c r="AS515" s="49"/>
      <c r="AT515" s="49"/>
      <c r="AU515" s="49"/>
      <c r="AV515" s="49"/>
      <c r="AW515" s="49"/>
      <c r="AX515" s="49"/>
      <c r="AY515" s="49"/>
      <c r="AZ515" s="49"/>
      <c r="BA515" s="49"/>
      <c r="BB515" s="49"/>
      <c r="BC515" s="49"/>
      <c r="BD515" s="49"/>
    </row>
    <row r="516" spans="1:56" s="50" customFormat="1" x14ac:dyDescent="0.25">
      <c r="A516" s="71"/>
      <c r="B516" s="71"/>
      <c r="C516" s="71"/>
      <c r="N516" s="49"/>
      <c r="O516" s="49"/>
      <c r="P516" s="49"/>
      <c r="Q516" s="49"/>
      <c r="R516" s="49"/>
      <c r="S516" s="49"/>
      <c r="T516" s="49"/>
      <c r="U516" s="49"/>
      <c r="V516" s="49"/>
      <c r="W516" s="49"/>
      <c r="X516" s="49"/>
      <c r="Y516" s="49"/>
      <c r="Z516" s="49"/>
      <c r="AA516" s="49"/>
      <c r="AB516" s="49"/>
      <c r="AC516" s="49"/>
      <c r="AD516" s="49"/>
      <c r="AE516" s="49"/>
      <c r="AF516" s="49"/>
      <c r="AG516" s="49"/>
      <c r="AH516" s="49"/>
      <c r="AI516" s="49"/>
      <c r="AJ516" s="49"/>
      <c r="AK516" s="49"/>
      <c r="AL516" s="49"/>
      <c r="AM516" s="49"/>
      <c r="AN516" s="49"/>
      <c r="AO516" s="49"/>
      <c r="AQ516" s="49"/>
      <c r="AR516" s="49"/>
      <c r="AS516" s="49"/>
      <c r="AT516" s="49"/>
      <c r="AU516" s="49"/>
      <c r="AV516" s="49"/>
      <c r="AW516" s="49"/>
      <c r="AX516" s="49"/>
      <c r="AY516" s="49"/>
      <c r="AZ516" s="49"/>
      <c r="BA516" s="49"/>
      <c r="BB516" s="49"/>
      <c r="BC516" s="49"/>
      <c r="BD516" s="49"/>
    </row>
    <row r="517" spans="1:56" s="50" customFormat="1" x14ac:dyDescent="0.25">
      <c r="A517" s="71"/>
      <c r="B517" s="71"/>
      <c r="C517" s="71"/>
      <c r="N517" s="49"/>
      <c r="O517" s="49"/>
      <c r="P517" s="49"/>
      <c r="Q517" s="49"/>
      <c r="R517" s="49"/>
      <c r="S517" s="49"/>
      <c r="T517" s="49"/>
      <c r="U517" s="49"/>
      <c r="V517" s="49"/>
      <c r="W517" s="49"/>
      <c r="X517" s="49"/>
      <c r="Y517" s="49"/>
      <c r="Z517" s="49"/>
      <c r="AA517" s="49"/>
      <c r="AB517" s="49"/>
      <c r="AC517" s="49"/>
      <c r="AD517" s="49"/>
      <c r="AE517" s="49"/>
      <c r="AF517" s="49"/>
      <c r="AG517" s="49"/>
      <c r="AH517" s="49"/>
      <c r="AI517" s="49"/>
      <c r="AJ517" s="49"/>
      <c r="AK517" s="49"/>
      <c r="AL517" s="49"/>
      <c r="AM517" s="49"/>
      <c r="AN517" s="49"/>
      <c r="AO517" s="49"/>
      <c r="AQ517" s="49"/>
      <c r="AR517" s="49"/>
      <c r="AS517" s="49"/>
      <c r="AT517" s="49"/>
      <c r="AU517" s="49"/>
      <c r="AV517" s="49"/>
      <c r="AW517" s="49"/>
      <c r="AX517" s="49"/>
      <c r="AY517" s="49"/>
      <c r="AZ517" s="49"/>
      <c r="BA517" s="49"/>
      <c r="BB517" s="49"/>
      <c r="BC517" s="49"/>
      <c r="BD517" s="49"/>
    </row>
    <row r="518" spans="1:56" s="50" customFormat="1" x14ac:dyDescent="0.25">
      <c r="A518" s="71"/>
      <c r="B518" s="71"/>
      <c r="C518" s="71"/>
      <c r="N518" s="49"/>
      <c r="O518" s="49"/>
      <c r="P518" s="49"/>
      <c r="Q518" s="49"/>
      <c r="R518" s="49"/>
      <c r="S518" s="49"/>
      <c r="T518" s="49"/>
      <c r="U518" s="49"/>
      <c r="V518" s="49"/>
      <c r="W518" s="49"/>
      <c r="X518" s="49"/>
      <c r="Y518" s="49"/>
      <c r="Z518" s="49"/>
      <c r="AA518" s="49"/>
      <c r="AB518" s="49"/>
      <c r="AC518" s="49"/>
      <c r="AD518" s="49"/>
      <c r="AE518" s="49"/>
      <c r="AF518" s="49"/>
      <c r="AG518" s="49"/>
      <c r="AH518" s="49"/>
      <c r="AI518" s="49"/>
      <c r="AJ518" s="49"/>
      <c r="AK518" s="49"/>
      <c r="AL518" s="49"/>
      <c r="AM518" s="49"/>
      <c r="AN518" s="49"/>
      <c r="AO518" s="49"/>
      <c r="AQ518" s="49"/>
      <c r="AR518" s="49"/>
      <c r="AS518" s="49"/>
      <c r="AT518" s="49"/>
      <c r="AU518" s="49"/>
      <c r="AV518" s="49"/>
      <c r="AW518" s="49"/>
      <c r="AX518" s="49"/>
      <c r="AY518" s="49"/>
      <c r="AZ518" s="49"/>
      <c r="BA518" s="49"/>
      <c r="BB518" s="49"/>
      <c r="BC518" s="49"/>
      <c r="BD518" s="49"/>
    </row>
    <row r="519" spans="1:56" s="50" customFormat="1" x14ac:dyDescent="0.25">
      <c r="A519" s="71"/>
      <c r="B519" s="71"/>
      <c r="C519" s="71"/>
      <c r="N519" s="49"/>
      <c r="O519" s="49"/>
      <c r="P519" s="49"/>
      <c r="Q519" s="49"/>
      <c r="R519" s="49"/>
      <c r="S519" s="49"/>
      <c r="T519" s="49"/>
      <c r="U519" s="49"/>
      <c r="V519" s="49"/>
      <c r="W519" s="49"/>
      <c r="X519" s="49"/>
      <c r="Y519" s="49"/>
      <c r="Z519" s="49"/>
      <c r="AA519" s="49"/>
      <c r="AB519" s="49"/>
      <c r="AC519" s="49"/>
      <c r="AD519" s="49"/>
      <c r="AE519" s="49"/>
      <c r="AF519" s="49"/>
      <c r="AG519" s="49"/>
      <c r="AH519" s="49"/>
      <c r="AI519" s="49"/>
      <c r="AJ519" s="49"/>
      <c r="AK519" s="49"/>
      <c r="AL519" s="49"/>
      <c r="AM519" s="49"/>
      <c r="AN519" s="49"/>
      <c r="AO519" s="49"/>
      <c r="AQ519" s="49"/>
      <c r="AR519" s="49"/>
      <c r="AS519" s="49"/>
      <c r="AT519" s="49"/>
      <c r="AU519" s="49"/>
      <c r="AV519" s="49"/>
      <c r="AW519" s="49"/>
      <c r="AX519" s="49"/>
      <c r="AY519" s="49"/>
      <c r="AZ519" s="49"/>
      <c r="BA519" s="49"/>
      <c r="BB519" s="49"/>
      <c r="BC519" s="49"/>
      <c r="BD519" s="49"/>
    </row>
    <row r="520" spans="1:56" s="50" customFormat="1" x14ac:dyDescent="0.25">
      <c r="A520" s="71"/>
      <c r="B520" s="71"/>
      <c r="C520" s="71"/>
      <c r="N520" s="49"/>
      <c r="O520" s="49"/>
      <c r="P520" s="49"/>
      <c r="Q520" s="49"/>
      <c r="R520" s="49"/>
      <c r="S520" s="49"/>
      <c r="T520" s="49"/>
      <c r="U520" s="49"/>
      <c r="V520" s="49"/>
      <c r="W520" s="49"/>
      <c r="X520" s="49"/>
      <c r="Y520" s="49"/>
      <c r="Z520" s="49"/>
      <c r="AA520" s="49"/>
      <c r="AB520" s="49"/>
      <c r="AC520" s="49"/>
      <c r="AD520" s="49"/>
      <c r="AE520" s="49"/>
      <c r="AF520" s="49"/>
      <c r="AG520" s="49"/>
      <c r="AH520" s="49"/>
      <c r="AI520" s="49"/>
      <c r="AJ520" s="49"/>
      <c r="AK520" s="49"/>
      <c r="AL520" s="49"/>
      <c r="AM520" s="49"/>
      <c r="AN520" s="49"/>
      <c r="AO520" s="49"/>
      <c r="AQ520" s="49"/>
      <c r="AR520" s="49"/>
      <c r="AS520" s="49"/>
      <c r="AT520" s="49"/>
      <c r="AU520" s="49"/>
      <c r="AV520" s="49"/>
      <c r="AW520" s="49"/>
      <c r="AX520" s="49"/>
      <c r="AY520" s="49"/>
      <c r="AZ520" s="49"/>
      <c r="BA520" s="49"/>
      <c r="BB520" s="49"/>
      <c r="BC520" s="49"/>
      <c r="BD520" s="49"/>
    </row>
    <row r="521" spans="1:56" s="50" customFormat="1" x14ac:dyDescent="0.25">
      <c r="A521" s="71"/>
      <c r="B521" s="71"/>
      <c r="C521" s="71"/>
      <c r="N521" s="49"/>
      <c r="O521" s="49"/>
      <c r="P521" s="49"/>
      <c r="Q521" s="49"/>
      <c r="R521" s="49"/>
      <c r="S521" s="49"/>
      <c r="T521" s="49"/>
      <c r="U521" s="49"/>
      <c r="V521" s="49"/>
      <c r="W521" s="49"/>
      <c r="X521" s="49"/>
      <c r="Y521" s="49"/>
      <c r="Z521" s="49"/>
      <c r="AA521" s="49"/>
      <c r="AB521" s="49"/>
      <c r="AC521" s="49"/>
      <c r="AD521" s="49"/>
      <c r="AE521" s="49"/>
      <c r="AF521" s="49"/>
      <c r="AG521" s="49"/>
      <c r="AH521" s="49"/>
      <c r="AI521" s="49"/>
      <c r="AJ521" s="49"/>
      <c r="AK521" s="49"/>
      <c r="AL521" s="49"/>
      <c r="AM521" s="49"/>
      <c r="AN521" s="49"/>
      <c r="AO521" s="49"/>
      <c r="AQ521" s="49"/>
      <c r="AR521" s="49"/>
      <c r="AS521" s="49"/>
      <c r="AT521" s="49"/>
      <c r="AU521" s="49"/>
      <c r="AV521" s="49"/>
      <c r="AW521" s="49"/>
      <c r="AX521" s="49"/>
      <c r="AY521" s="49"/>
      <c r="AZ521" s="49"/>
      <c r="BA521" s="49"/>
      <c r="BB521" s="49"/>
      <c r="BC521" s="49"/>
      <c r="BD521" s="49"/>
    </row>
    <row r="522" spans="1:56" s="50" customFormat="1" x14ac:dyDescent="0.25">
      <c r="A522" s="71"/>
      <c r="B522" s="71"/>
      <c r="C522" s="71"/>
      <c r="N522" s="49"/>
      <c r="O522" s="49"/>
      <c r="P522" s="49"/>
      <c r="Q522" s="49"/>
      <c r="R522" s="49"/>
      <c r="S522" s="49"/>
      <c r="T522" s="49"/>
      <c r="U522" s="49"/>
      <c r="V522" s="49"/>
      <c r="W522" s="49"/>
      <c r="X522" s="49"/>
      <c r="Y522" s="49"/>
      <c r="Z522" s="49"/>
      <c r="AA522" s="49"/>
      <c r="AB522" s="49"/>
      <c r="AC522" s="49"/>
      <c r="AD522" s="49"/>
      <c r="AE522" s="49"/>
      <c r="AF522" s="49"/>
      <c r="AG522" s="49"/>
      <c r="AH522" s="49"/>
      <c r="AI522" s="49"/>
      <c r="AJ522" s="49"/>
      <c r="AK522" s="49"/>
      <c r="AL522" s="49"/>
      <c r="AM522" s="49"/>
      <c r="AN522" s="49"/>
      <c r="AO522" s="49"/>
      <c r="AQ522" s="49"/>
      <c r="AR522" s="49"/>
      <c r="AS522" s="49"/>
      <c r="AT522" s="49"/>
      <c r="AU522" s="49"/>
      <c r="AV522" s="49"/>
      <c r="AW522" s="49"/>
      <c r="AX522" s="49"/>
      <c r="AY522" s="49"/>
      <c r="AZ522" s="49"/>
      <c r="BA522" s="49"/>
      <c r="BB522" s="49"/>
      <c r="BC522" s="49"/>
      <c r="BD522" s="49"/>
    </row>
    <row r="523" spans="1:56" s="50" customFormat="1" x14ac:dyDescent="0.25">
      <c r="A523" s="71"/>
      <c r="B523" s="71"/>
      <c r="C523" s="71"/>
      <c r="N523" s="49"/>
      <c r="O523" s="49"/>
      <c r="P523" s="49"/>
      <c r="Q523" s="49"/>
      <c r="R523" s="49"/>
      <c r="S523" s="49"/>
      <c r="T523" s="49"/>
      <c r="U523" s="49"/>
      <c r="V523" s="49"/>
      <c r="W523" s="49"/>
      <c r="X523" s="49"/>
      <c r="Y523" s="49"/>
      <c r="Z523" s="49"/>
      <c r="AA523" s="49"/>
      <c r="AB523" s="49"/>
      <c r="AC523" s="49"/>
      <c r="AD523" s="49"/>
      <c r="AE523" s="49"/>
      <c r="AF523" s="49"/>
      <c r="AG523" s="49"/>
      <c r="AH523" s="49"/>
      <c r="AI523" s="49"/>
      <c r="AJ523" s="49"/>
      <c r="AK523" s="49"/>
      <c r="AL523" s="49"/>
      <c r="AM523" s="49"/>
      <c r="AN523" s="49"/>
      <c r="AO523" s="49"/>
      <c r="AQ523" s="49"/>
      <c r="AR523" s="49"/>
      <c r="AS523" s="49"/>
      <c r="AT523" s="49"/>
      <c r="AU523" s="49"/>
      <c r="AV523" s="49"/>
      <c r="AW523" s="49"/>
      <c r="AX523" s="49"/>
      <c r="AY523" s="49"/>
      <c r="AZ523" s="49"/>
      <c r="BA523" s="49"/>
      <c r="BB523" s="49"/>
      <c r="BC523" s="49"/>
      <c r="BD523" s="49"/>
    </row>
    <row r="524" spans="1:56" s="50" customFormat="1" x14ac:dyDescent="0.25">
      <c r="A524" s="71"/>
      <c r="B524" s="71"/>
      <c r="C524" s="71"/>
      <c r="N524" s="49"/>
      <c r="O524" s="49"/>
      <c r="P524" s="49"/>
      <c r="Q524" s="49"/>
      <c r="R524" s="49"/>
      <c r="S524" s="49"/>
      <c r="T524" s="49"/>
      <c r="U524" s="49"/>
      <c r="V524" s="49"/>
      <c r="W524" s="49"/>
      <c r="X524" s="49"/>
      <c r="Y524" s="49"/>
      <c r="Z524" s="49"/>
      <c r="AA524" s="49"/>
      <c r="AB524" s="49"/>
      <c r="AC524" s="49"/>
      <c r="AD524" s="49"/>
      <c r="AE524" s="49"/>
      <c r="AF524" s="49"/>
      <c r="AG524" s="49"/>
      <c r="AH524" s="49"/>
      <c r="AI524" s="49"/>
      <c r="AJ524" s="49"/>
      <c r="AK524" s="49"/>
      <c r="AL524" s="49"/>
      <c r="AM524" s="49"/>
      <c r="AN524" s="49"/>
      <c r="AO524" s="49"/>
      <c r="AQ524" s="49"/>
      <c r="AR524" s="49"/>
      <c r="AS524" s="49"/>
      <c r="AT524" s="49"/>
      <c r="AU524" s="49"/>
      <c r="AV524" s="49"/>
      <c r="AW524" s="49"/>
      <c r="AX524" s="49"/>
      <c r="AY524" s="49"/>
      <c r="AZ524" s="49"/>
      <c r="BA524" s="49"/>
      <c r="BB524" s="49"/>
      <c r="BC524" s="49"/>
      <c r="BD524" s="49"/>
    </row>
    <row r="525" spans="1:56" s="50" customFormat="1" x14ac:dyDescent="0.25">
      <c r="A525" s="71"/>
      <c r="B525" s="71"/>
      <c r="C525" s="71"/>
      <c r="N525" s="49"/>
      <c r="O525" s="49"/>
      <c r="P525" s="49"/>
      <c r="Q525" s="49"/>
      <c r="R525" s="49"/>
      <c r="S525" s="49"/>
      <c r="T525" s="49"/>
      <c r="U525" s="49"/>
      <c r="V525" s="49"/>
      <c r="W525" s="49"/>
      <c r="X525" s="49"/>
      <c r="Y525" s="49"/>
      <c r="Z525" s="49"/>
      <c r="AA525" s="49"/>
      <c r="AB525" s="49"/>
      <c r="AC525" s="49"/>
      <c r="AD525" s="49"/>
      <c r="AE525" s="49"/>
      <c r="AF525" s="49"/>
      <c r="AG525" s="49"/>
      <c r="AH525" s="49"/>
      <c r="AI525" s="49"/>
      <c r="AJ525" s="49"/>
      <c r="AK525" s="49"/>
      <c r="AL525" s="49"/>
      <c r="AM525" s="49"/>
      <c r="AN525" s="49"/>
      <c r="AO525" s="49"/>
      <c r="AQ525" s="49"/>
      <c r="AR525" s="49"/>
      <c r="AS525" s="49"/>
      <c r="AT525" s="49"/>
      <c r="AU525" s="49"/>
      <c r="AV525" s="49"/>
      <c r="AW525" s="49"/>
      <c r="AX525" s="49"/>
      <c r="AY525" s="49"/>
      <c r="AZ525" s="49"/>
      <c r="BA525" s="49"/>
      <c r="BB525" s="49"/>
      <c r="BC525" s="49"/>
      <c r="BD525" s="49"/>
    </row>
    <row r="526" spans="1:56" s="50" customFormat="1" x14ac:dyDescent="0.25">
      <c r="A526" s="71"/>
      <c r="B526" s="71"/>
      <c r="C526" s="71"/>
      <c r="N526" s="49"/>
      <c r="O526" s="49"/>
      <c r="P526" s="49"/>
      <c r="Q526" s="49"/>
      <c r="R526" s="49"/>
      <c r="S526" s="49"/>
      <c r="T526" s="49"/>
      <c r="U526" s="49"/>
      <c r="V526" s="49"/>
      <c r="W526" s="49"/>
      <c r="X526" s="49"/>
      <c r="Y526" s="49"/>
      <c r="Z526" s="49"/>
      <c r="AA526" s="49"/>
      <c r="AB526" s="49"/>
      <c r="AC526" s="49"/>
      <c r="AD526" s="49"/>
      <c r="AE526" s="49"/>
      <c r="AF526" s="49"/>
      <c r="AG526" s="49"/>
      <c r="AH526" s="49"/>
      <c r="AI526" s="49"/>
      <c r="AJ526" s="49"/>
      <c r="AK526" s="49"/>
      <c r="AL526" s="49"/>
      <c r="AM526" s="49"/>
      <c r="AN526" s="49"/>
      <c r="AO526" s="49"/>
      <c r="AQ526" s="49"/>
      <c r="AR526" s="49"/>
      <c r="AS526" s="49"/>
      <c r="AT526" s="49"/>
      <c r="AU526" s="49"/>
      <c r="AV526" s="49"/>
      <c r="AW526" s="49"/>
      <c r="AX526" s="49"/>
      <c r="AY526" s="49"/>
      <c r="AZ526" s="49"/>
      <c r="BA526" s="49"/>
      <c r="BB526" s="49"/>
      <c r="BC526" s="49"/>
      <c r="BD526" s="49"/>
    </row>
    <row r="527" spans="1:56" s="50" customFormat="1" x14ac:dyDescent="0.25">
      <c r="A527" s="71"/>
      <c r="B527" s="71"/>
      <c r="C527" s="71"/>
      <c r="N527" s="49"/>
      <c r="O527" s="49"/>
      <c r="P527" s="49"/>
      <c r="Q527" s="49"/>
      <c r="R527" s="49"/>
      <c r="S527" s="49"/>
      <c r="T527" s="49"/>
      <c r="U527" s="49"/>
      <c r="V527" s="49"/>
      <c r="W527" s="49"/>
      <c r="X527" s="49"/>
      <c r="Y527" s="49"/>
      <c r="Z527" s="49"/>
      <c r="AA527" s="49"/>
      <c r="AB527" s="49"/>
      <c r="AC527" s="49"/>
      <c r="AD527" s="49"/>
      <c r="AE527" s="49"/>
      <c r="AF527" s="49"/>
      <c r="AG527" s="49"/>
      <c r="AH527" s="49"/>
      <c r="AI527" s="49"/>
      <c r="AJ527" s="49"/>
      <c r="AK527" s="49"/>
      <c r="AL527" s="49"/>
      <c r="AM527" s="49"/>
      <c r="AN527" s="49"/>
      <c r="AO527" s="49"/>
      <c r="AQ527" s="49"/>
      <c r="AR527" s="49"/>
      <c r="AS527" s="49"/>
      <c r="AT527" s="49"/>
      <c r="AU527" s="49"/>
      <c r="AV527" s="49"/>
      <c r="AW527" s="49"/>
      <c r="AX527" s="49"/>
      <c r="AY527" s="49"/>
      <c r="AZ527" s="49"/>
      <c r="BA527" s="49"/>
      <c r="BB527" s="49"/>
      <c r="BC527" s="49"/>
      <c r="BD527" s="49"/>
    </row>
    <row r="528" spans="1:56" s="50" customFormat="1" x14ac:dyDescent="0.25">
      <c r="A528" s="71"/>
      <c r="B528" s="71"/>
      <c r="C528" s="71"/>
      <c r="N528" s="49"/>
      <c r="O528" s="49"/>
      <c r="P528" s="49"/>
      <c r="Q528" s="49"/>
      <c r="R528" s="49"/>
      <c r="S528" s="49"/>
      <c r="T528" s="49"/>
      <c r="U528" s="49"/>
      <c r="V528" s="49"/>
      <c r="W528" s="49"/>
      <c r="X528" s="49"/>
      <c r="Y528" s="49"/>
      <c r="Z528" s="49"/>
      <c r="AA528" s="49"/>
      <c r="AB528" s="49"/>
      <c r="AC528" s="49"/>
      <c r="AD528" s="49"/>
      <c r="AE528" s="49"/>
      <c r="AF528" s="49"/>
      <c r="AG528" s="49"/>
      <c r="AH528" s="49"/>
      <c r="AI528" s="49"/>
      <c r="AJ528" s="49"/>
      <c r="AK528" s="49"/>
      <c r="AL528" s="49"/>
      <c r="AM528" s="49"/>
      <c r="AN528" s="49"/>
      <c r="AO528" s="49"/>
      <c r="AQ528" s="49"/>
      <c r="AR528" s="49"/>
      <c r="AS528" s="49"/>
      <c r="AT528" s="49"/>
      <c r="AU528" s="49"/>
      <c r="AV528" s="49"/>
      <c r="AW528" s="49"/>
      <c r="AX528" s="49"/>
      <c r="AY528" s="49"/>
      <c r="AZ528" s="49"/>
      <c r="BA528" s="49"/>
      <c r="BB528" s="49"/>
      <c r="BC528" s="49"/>
      <c r="BD528" s="49"/>
    </row>
    <row r="529" spans="1:56" s="50" customFormat="1" x14ac:dyDescent="0.25">
      <c r="A529" s="71"/>
      <c r="B529" s="71"/>
      <c r="C529" s="71"/>
      <c r="N529" s="49"/>
      <c r="O529" s="49"/>
      <c r="P529" s="49"/>
      <c r="Q529" s="49"/>
      <c r="R529" s="49"/>
      <c r="S529" s="49"/>
      <c r="T529" s="49"/>
      <c r="U529" s="49"/>
      <c r="V529" s="49"/>
      <c r="W529" s="49"/>
      <c r="X529" s="49"/>
      <c r="Y529" s="49"/>
      <c r="Z529" s="49"/>
      <c r="AA529" s="49"/>
      <c r="AB529" s="49"/>
      <c r="AC529" s="49"/>
      <c r="AD529" s="49"/>
      <c r="AE529" s="49"/>
      <c r="AF529" s="49"/>
      <c r="AG529" s="49"/>
      <c r="AH529" s="49"/>
      <c r="AI529" s="49"/>
      <c r="AJ529" s="49"/>
      <c r="AK529" s="49"/>
      <c r="AL529" s="49"/>
      <c r="AM529" s="49"/>
      <c r="AN529" s="49"/>
      <c r="AO529" s="49"/>
      <c r="AQ529" s="49"/>
      <c r="AR529" s="49"/>
      <c r="AS529" s="49"/>
      <c r="AT529" s="49"/>
      <c r="AU529" s="49"/>
      <c r="AV529" s="49"/>
      <c r="AW529" s="49"/>
      <c r="AX529" s="49"/>
      <c r="AY529" s="49"/>
      <c r="AZ529" s="49"/>
      <c r="BA529" s="49"/>
      <c r="BB529" s="49"/>
      <c r="BC529" s="49"/>
      <c r="BD529" s="49"/>
    </row>
    <row r="530" spans="1:56" s="50" customFormat="1" x14ac:dyDescent="0.25">
      <c r="A530" s="71"/>
      <c r="B530" s="71"/>
      <c r="C530" s="71"/>
      <c r="N530" s="49"/>
      <c r="O530" s="49"/>
      <c r="P530" s="49"/>
      <c r="Q530" s="49"/>
      <c r="R530" s="49"/>
      <c r="S530" s="49"/>
      <c r="T530" s="49"/>
      <c r="U530" s="49"/>
      <c r="V530" s="49"/>
      <c r="W530" s="49"/>
      <c r="X530" s="49"/>
      <c r="Y530" s="49"/>
      <c r="Z530" s="49"/>
      <c r="AA530" s="49"/>
      <c r="AB530" s="49"/>
      <c r="AC530" s="49"/>
      <c r="AD530" s="49"/>
      <c r="AE530" s="49"/>
      <c r="AF530" s="49"/>
      <c r="AG530" s="49"/>
      <c r="AH530" s="49"/>
      <c r="AI530" s="49"/>
      <c r="AJ530" s="49"/>
      <c r="AK530" s="49"/>
      <c r="AL530" s="49"/>
      <c r="AM530" s="49"/>
      <c r="AN530" s="49"/>
      <c r="AO530" s="49"/>
      <c r="AQ530" s="49"/>
      <c r="AR530" s="49"/>
      <c r="AS530" s="49"/>
      <c r="AT530" s="49"/>
      <c r="AU530" s="49"/>
      <c r="AV530" s="49"/>
      <c r="AW530" s="49"/>
      <c r="AX530" s="49"/>
      <c r="AY530" s="49"/>
      <c r="AZ530" s="49"/>
      <c r="BA530" s="49"/>
      <c r="BB530" s="49"/>
      <c r="BC530" s="49"/>
      <c r="BD530" s="49"/>
    </row>
    <row r="531" spans="1:56" s="50" customFormat="1" x14ac:dyDescent="0.25">
      <c r="A531" s="71"/>
      <c r="B531" s="71"/>
      <c r="C531" s="71"/>
      <c r="N531" s="49"/>
      <c r="O531" s="49"/>
      <c r="P531" s="49"/>
      <c r="Q531" s="49"/>
      <c r="R531" s="49"/>
      <c r="S531" s="49"/>
      <c r="T531" s="49"/>
      <c r="U531" s="49"/>
      <c r="V531" s="49"/>
      <c r="W531" s="49"/>
      <c r="X531" s="49"/>
      <c r="Y531" s="49"/>
      <c r="Z531" s="49"/>
      <c r="AA531" s="49"/>
      <c r="AB531" s="49"/>
      <c r="AC531" s="49"/>
      <c r="AD531" s="49"/>
      <c r="AE531" s="49"/>
      <c r="AF531" s="49"/>
      <c r="AG531" s="49"/>
      <c r="AH531" s="49"/>
      <c r="AI531" s="49"/>
      <c r="AJ531" s="49"/>
      <c r="AK531" s="49"/>
      <c r="AL531" s="49"/>
      <c r="AM531" s="49"/>
      <c r="AN531" s="49"/>
      <c r="AO531" s="49"/>
      <c r="AQ531" s="49"/>
      <c r="AR531" s="49"/>
      <c r="AS531" s="49"/>
      <c r="AT531" s="49"/>
      <c r="AU531" s="49"/>
      <c r="AV531" s="49"/>
      <c r="AW531" s="49"/>
      <c r="AX531" s="49"/>
      <c r="AY531" s="49"/>
      <c r="AZ531" s="49"/>
      <c r="BA531" s="49"/>
      <c r="BB531" s="49"/>
      <c r="BC531" s="49"/>
      <c r="BD531" s="49"/>
    </row>
    <row r="532" spans="1:56" s="50" customFormat="1" x14ac:dyDescent="0.25">
      <c r="A532" s="71"/>
      <c r="B532" s="71"/>
      <c r="C532" s="71"/>
      <c r="N532" s="49"/>
      <c r="O532" s="49"/>
      <c r="P532" s="49"/>
      <c r="Q532" s="49"/>
      <c r="R532" s="49"/>
      <c r="S532" s="49"/>
      <c r="T532" s="49"/>
      <c r="U532" s="49"/>
      <c r="V532" s="49"/>
      <c r="W532" s="49"/>
      <c r="X532" s="49"/>
      <c r="Y532" s="49"/>
      <c r="Z532" s="49"/>
      <c r="AA532" s="49"/>
      <c r="AB532" s="49"/>
      <c r="AC532" s="49"/>
      <c r="AD532" s="49"/>
      <c r="AE532" s="49"/>
      <c r="AF532" s="49"/>
      <c r="AG532" s="49"/>
      <c r="AH532" s="49"/>
      <c r="AI532" s="49"/>
      <c r="AJ532" s="49"/>
      <c r="AK532" s="49"/>
      <c r="AL532" s="49"/>
      <c r="AM532" s="49"/>
      <c r="AN532" s="49"/>
      <c r="AO532" s="49"/>
      <c r="AQ532" s="49"/>
      <c r="AR532" s="49"/>
      <c r="AS532" s="49"/>
      <c r="AT532" s="49"/>
      <c r="AU532" s="49"/>
      <c r="AV532" s="49"/>
      <c r="AW532" s="49"/>
      <c r="AX532" s="49"/>
      <c r="AY532" s="49"/>
      <c r="AZ532" s="49"/>
      <c r="BA532" s="49"/>
      <c r="BB532" s="49"/>
      <c r="BC532" s="49"/>
      <c r="BD532" s="49"/>
    </row>
    <row r="533" spans="1:56" s="50" customFormat="1" x14ac:dyDescent="0.25">
      <c r="A533" s="71"/>
      <c r="B533" s="71"/>
      <c r="C533" s="71"/>
      <c r="N533" s="49"/>
      <c r="O533" s="49"/>
      <c r="P533" s="49"/>
      <c r="Q533" s="49"/>
      <c r="R533" s="49"/>
      <c r="S533" s="49"/>
      <c r="T533" s="49"/>
      <c r="U533" s="49"/>
      <c r="V533" s="49"/>
      <c r="W533" s="49"/>
      <c r="X533" s="49"/>
      <c r="Y533" s="49"/>
      <c r="Z533" s="49"/>
      <c r="AA533" s="49"/>
      <c r="AB533" s="49"/>
      <c r="AC533" s="49"/>
      <c r="AD533" s="49"/>
      <c r="AE533" s="49"/>
      <c r="AF533" s="49"/>
      <c r="AG533" s="49"/>
      <c r="AH533" s="49"/>
      <c r="AI533" s="49"/>
      <c r="AJ533" s="49"/>
      <c r="AK533" s="49"/>
      <c r="AL533" s="49"/>
      <c r="AM533" s="49"/>
      <c r="AN533" s="49"/>
      <c r="AO533" s="49"/>
      <c r="AQ533" s="49"/>
      <c r="AR533" s="49"/>
      <c r="AS533" s="49"/>
      <c r="AT533" s="49"/>
      <c r="AU533" s="49"/>
      <c r="AV533" s="49"/>
      <c r="AW533" s="49"/>
      <c r="AX533" s="49"/>
      <c r="AY533" s="49"/>
      <c r="AZ533" s="49"/>
      <c r="BA533" s="49"/>
      <c r="BB533" s="49"/>
      <c r="BC533" s="49"/>
      <c r="BD533" s="49"/>
    </row>
    <row r="534" spans="1:56" s="50" customFormat="1" x14ac:dyDescent="0.25">
      <c r="A534" s="71"/>
      <c r="B534" s="71"/>
      <c r="C534" s="71"/>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49"/>
      <c r="AL534" s="49"/>
      <c r="AM534" s="49"/>
      <c r="AN534" s="49"/>
      <c r="AO534" s="49"/>
      <c r="AQ534" s="49"/>
      <c r="AR534" s="49"/>
      <c r="AS534" s="49"/>
      <c r="AT534" s="49"/>
      <c r="AU534" s="49"/>
      <c r="AV534" s="49"/>
      <c r="AW534" s="49"/>
      <c r="AX534" s="49"/>
      <c r="AY534" s="49"/>
      <c r="AZ534" s="49"/>
      <c r="BA534" s="49"/>
      <c r="BB534" s="49"/>
      <c r="BC534" s="49"/>
      <c r="BD534" s="49"/>
    </row>
    <row r="535" spans="1:56" s="50" customFormat="1" x14ac:dyDescent="0.25">
      <c r="A535" s="71"/>
      <c r="B535" s="71"/>
      <c r="C535" s="71"/>
      <c r="N535" s="49"/>
      <c r="O535" s="49"/>
      <c r="P535" s="49"/>
      <c r="Q535" s="49"/>
      <c r="R535" s="49"/>
      <c r="S535" s="49"/>
      <c r="T535" s="49"/>
      <c r="U535" s="49"/>
      <c r="V535" s="49"/>
      <c r="W535" s="49"/>
      <c r="X535" s="49"/>
      <c r="Y535" s="49"/>
      <c r="Z535" s="49"/>
      <c r="AA535" s="49"/>
      <c r="AB535" s="49"/>
      <c r="AC535" s="49"/>
      <c r="AD535" s="49"/>
      <c r="AE535" s="49"/>
      <c r="AF535" s="49"/>
      <c r="AG535" s="49"/>
      <c r="AH535" s="49"/>
      <c r="AI535" s="49"/>
      <c r="AJ535" s="49"/>
      <c r="AK535" s="49"/>
      <c r="AL535" s="49"/>
      <c r="AM535" s="49"/>
      <c r="AN535" s="49"/>
      <c r="AO535" s="49"/>
      <c r="AQ535" s="49"/>
      <c r="AR535" s="49"/>
      <c r="AS535" s="49"/>
      <c r="AT535" s="49"/>
      <c r="AU535" s="49"/>
      <c r="AV535" s="49"/>
      <c r="AW535" s="49"/>
      <c r="AX535" s="49"/>
      <c r="AY535" s="49"/>
      <c r="AZ535" s="49"/>
      <c r="BA535" s="49"/>
      <c r="BB535" s="49"/>
      <c r="BC535" s="49"/>
      <c r="BD535" s="49"/>
    </row>
    <row r="536" spans="1:56" s="50" customFormat="1" x14ac:dyDescent="0.25">
      <c r="A536" s="71"/>
      <c r="B536" s="71"/>
      <c r="C536" s="71"/>
      <c r="N536" s="49"/>
      <c r="O536" s="49"/>
      <c r="P536" s="49"/>
      <c r="Q536" s="49"/>
      <c r="R536" s="49"/>
      <c r="S536" s="49"/>
      <c r="T536" s="49"/>
      <c r="U536" s="49"/>
      <c r="V536" s="49"/>
      <c r="W536" s="49"/>
      <c r="X536" s="49"/>
      <c r="Y536" s="49"/>
      <c r="Z536" s="49"/>
      <c r="AA536" s="49"/>
      <c r="AB536" s="49"/>
      <c r="AC536" s="49"/>
      <c r="AD536" s="49"/>
      <c r="AE536" s="49"/>
      <c r="AF536" s="49"/>
      <c r="AG536" s="49"/>
      <c r="AH536" s="49"/>
      <c r="AI536" s="49"/>
      <c r="AJ536" s="49"/>
      <c r="AK536" s="49"/>
      <c r="AL536" s="49"/>
      <c r="AM536" s="49"/>
      <c r="AN536" s="49"/>
      <c r="AO536" s="49"/>
      <c r="AQ536" s="49"/>
      <c r="AR536" s="49"/>
      <c r="AS536" s="49"/>
      <c r="AT536" s="49"/>
      <c r="AU536" s="49"/>
      <c r="AV536" s="49"/>
      <c r="AW536" s="49"/>
      <c r="AX536" s="49"/>
      <c r="AY536" s="49"/>
      <c r="AZ536" s="49"/>
      <c r="BA536" s="49"/>
      <c r="BB536" s="49"/>
      <c r="BC536" s="49"/>
      <c r="BD536" s="49"/>
    </row>
    <row r="537" spans="1:56" s="50" customFormat="1" x14ac:dyDescent="0.25">
      <c r="A537" s="71"/>
      <c r="B537" s="71"/>
      <c r="C537" s="71"/>
      <c r="N537" s="49"/>
      <c r="O537" s="49"/>
      <c r="P537" s="49"/>
      <c r="Q537" s="49"/>
      <c r="R537" s="49"/>
      <c r="S537" s="49"/>
      <c r="T537" s="49"/>
      <c r="U537" s="49"/>
      <c r="V537" s="49"/>
      <c r="W537" s="49"/>
      <c r="X537" s="49"/>
      <c r="Y537" s="49"/>
      <c r="Z537" s="49"/>
      <c r="AA537" s="49"/>
      <c r="AB537" s="49"/>
      <c r="AC537" s="49"/>
      <c r="AD537" s="49"/>
      <c r="AE537" s="49"/>
      <c r="AF537" s="49"/>
      <c r="AG537" s="49"/>
      <c r="AH537" s="49"/>
      <c r="AI537" s="49"/>
      <c r="AJ537" s="49"/>
      <c r="AK537" s="49"/>
      <c r="AL537" s="49"/>
      <c r="AM537" s="49"/>
      <c r="AN537" s="49"/>
      <c r="AO537" s="49"/>
      <c r="AQ537" s="49"/>
      <c r="AR537" s="49"/>
      <c r="AS537" s="49"/>
      <c r="AT537" s="49"/>
      <c r="AU537" s="49"/>
      <c r="AV537" s="49"/>
      <c r="AW537" s="49"/>
      <c r="AX537" s="49"/>
      <c r="AY537" s="49"/>
      <c r="AZ537" s="49"/>
      <c r="BA537" s="49"/>
      <c r="BB537" s="49"/>
      <c r="BC537" s="49"/>
      <c r="BD537" s="49"/>
    </row>
    <row r="538" spans="1:56" s="50" customFormat="1" x14ac:dyDescent="0.25">
      <c r="A538" s="71"/>
      <c r="B538" s="71"/>
      <c r="C538" s="71"/>
      <c r="N538" s="49"/>
      <c r="O538" s="49"/>
      <c r="P538" s="49"/>
      <c r="Q538" s="49"/>
      <c r="R538" s="49"/>
      <c r="S538" s="49"/>
      <c r="T538" s="49"/>
      <c r="U538" s="49"/>
      <c r="V538" s="49"/>
      <c r="W538" s="49"/>
      <c r="X538" s="49"/>
      <c r="Y538" s="49"/>
      <c r="Z538" s="49"/>
      <c r="AA538" s="49"/>
      <c r="AB538" s="49"/>
      <c r="AC538" s="49"/>
      <c r="AD538" s="49"/>
      <c r="AE538" s="49"/>
      <c r="AF538" s="49"/>
      <c r="AG538" s="49"/>
      <c r="AH538" s="49"/>
      <c r="AI538" s="49"/>
      <c r="AJ538" s="49"/>
      <c r="AK538" s="49"/>
      <c r="AL538" s="49"/>
      <c r="AM538" s="49"/>
      <c r="AN538" s="49"/>
      <c r="AO538" s="49"/>
      <c r="AQ538" s="49"/>
      <c r="AR538" s="49"/>
      <c r="AS538" s="49"/>
      <c r="AT538" s="49"/>
      <c r="AU538" s="49"/>
      <c r="AV538" s="49"/>
      <c r="AW538" s="49"/>
      <c r="AX538" s="49"/>
      <c r="AY538" s="49"/>
      <c r="AZ538" s="49"/>
      <c r="BA538" s="49"/>
      <c r="BB538" s="49"/>
      <c r="BC538" s="49"/>
      <c r="BD538" s="49"/>
    </row>
    <row r="539" spans="1:56" s="50" customFormat="1" x14ac:dyDescent="0.25">
      <c r="A539" s="71"/>
      <c r="B539" s="71"/>
      <c r="C539" s="71"/>
      <c r="N539" s="49"/>
      <c r="O539" s="49"/>
      <c r="P539" s="49"/>
      <c r="Q539" s="49"/>
      <c r="R539" s="49"/>
      <c r="S539" s="49"/>
      <c r="T539" s="49"/>
      <c r="U539" s="49"/>
      <c r="V539" s="49"/>
      <c r="W539" s="49"/>
      <c r="X539" s="49"/>
      <c r="Y539" s="49"/>
      <c r="Z539" s="49"/>
      <c r="AA539" s="49"/>
      <c r="AB539" s="49"/>
      <c r="AC539" s="49"/>
      <c r="AD539" s="49"/>
      <c r="AE539" s="49"/>
      <c r="AF539" s="49"/>
      <c r="AG539" s="49"/>
      <c r="AH539" s="49"/>
      <c r="AI539" s="49"/>
      <c r="AJ539" s="49"/>
      <c r="AK539" s="49"/>
      <c r="AL539" s="49"/>
      <c r="AM539" s="49"/>
      <c r="AN539" s="49"/>
      <c r="AO539" s="49"/>
      <c r="AQ539" s="49"/>
      <c r="AR539" s="49"/>
      <c r="AS539" s="49"/>
      <c r="AT539" s="49"/>
      <c r="AU539" s="49"/>
      <c r="AV539" s="49"/>
      <c r="AW539" s="49"/>
      <c r="AX539" s="49"/>
      <c r="AY539" s="49"/>
      <c r="AZ539" s="49"/>
      <c r="BA539" s="49"/>
      <c r="BB539" s="49"/>
      <c r="BC539" s="49"/>
      <c r="BD539" s="49"/>
    </row>
    <row r="540" spans="1:56" s="50" customFormat="1" x14ac:dyDescent="0.25">
      <c r="A540" s="71"/>
      <c r="B540" s="71"/>
      <c r="C540" s="71"/>
      <c r="N540" s="49"/>
      <c r="O540" s="49"/>
      <c r="P540" s="49"/>
      <c r="Q540" s="49"/>
      <c r="R540" s="49"/>
      <c r="S540" s="49"/>
      <c r="T540" s="49"/>
      <c r="U540" s="49"/>
      <c r="V540" s="49"/>
      <c r="W540" s="49"/>
      <c r="X540" s="49"/>
      <c r="Y540" s="49"/>
      <c r="Z540" s="49"/>
      <c r="AA540" s="49"/>
      <c r="AB540" s="49"/>
      <c r="AC540" s="49"/>
      <c r="AD540" s="49"/>
      <c r="AE540" s="49"/>
      <c r="AF540" s="49"/>
      <c r="AG540" s="49"/>
      <c r="AH540" s="49"/>
      <c r="AI540" s="49"/>
      <c r="AJ540" s="49"/>
      <c r="AK540" s="49"/>
      <c r="AL540" s="49"/>
      <c r="AM540" s="49"/>
      <c r="AN540" s="49"/>
      <c r="AO540" s="49"/>
      <c r="AQ540" s="49"/>
      <c r="AR540" s="49"/>
      <c r="AS540" s="49"/>
      <c r="AT540" s="49"/>
      <c r="AU540" s="49"/>
      <c r="AV540" s="49"/>
      <c r="AW540" s="49"/>
      <c r="AX540" s="49"/>
      <c r="AY540" s="49"/>
      <c r="AZ540" s="49"/>
      <c r="BA540" s="49"/>
      <c r="BB540" s="49"/>
      <c r="BC540" s="49"/>
      <c r="BD540" s="49"/>
    </row>
    <row r="541" spans="1:56" s="50" customFormat="1" x14ac:dyDescent="0.25">
      <c r="A541" s="71"/>
      <c r="B541" s="71"/>
      <c r="C541" s="71"/>
      <c r="N541" s="49"/>
      <c r="O541" s="49"/>
      <c r="P541" s="49"/>
      <c r="Q541" s="49"/>
      <c r="R541" s="49"/>
      <c r="S541" s="49"/>
      <c r="T541" s="49"/>
      <c r="U541" s="49"/>
      <c r="V541" s="49"/>
      <c r="W541" s="49"/>
      <c r="X541" s="49"/>
      <c r="Y541" s="49"/>
      <c r="Z541" s="49"/>
      <c r="AA541" s="49"/>
      <c r="AB541" s="49"/>
      <c r="AC541" s="49"/>
      <c r="AD541" s="49"/>
      <c r="AE541" s="49"/>
      <c r="AF541" s="49"/>
      <c r="AG541" s="49"/>
      <c r="AH541" s="49"/>
      <c r="AI541" s="49"/>
      <c r="AJ541" s="49"/>
      <c r="AK541" s="49"/>
      <c r="AL541" s="49"/>
      <c r="AM541" s="49"/>
      <c r="AN541" s="49"/>
      <c r="AO541" s="49"/>
      <c r="AQ541" s="49"/>
      <c r="AR541" s="49"/>
      <c r="AS541" s="49"/>
      <c r="AT541" s="49"/>
      <c r="AU541" s="49"/>
      <c r="AV541" s="49"/>
      <c r="AW541" s="49"/>
      <c r="AX541" s="49"/>
      <c r="AY541" s="49"/>
      <c r="AZ541" s="49"/>
      <c r="BA541" s="49"/>
      <c r="BB541" s="49"/>
      <c r="BC541" s="49"/>
      <c r="BD541" s="49"/>
    </row>
    <row r="542" spans="1:56" s="50" customFormat="1" x14ac:dyDescent="0.25">
      <c r="A542" s="71"/>
      <c r="B542" s="71"/>
      <c r="C542" s="71"/>
      <c r="N542" s="49"/>
      <c r="O542" s="49"/>
      <c r="P542" s="49"/>
      <c r="Q542" s="49"/>
      <c r="R542" s="49"/>
      <c r="S542" s="49"/>
      <c r="T542" s="49"/>
      <c r="U542" s="49"/>
      <c r="V542" s="49"/>
      <c r="W542" s="49"/>
      <c r="X542" s="49"/>
      <c r="Y542" s="49"/>
      <c r="Z542" s="49"/>
      <c r="AA542" s="49"/>
      <c r="AB542" s="49"/>
      <c r="AC542" s="49"/>
      <c r="AD542" s="49"/>
      <c r="AE542" s="49"/>
      <c r="AF542" s="49"/>
      <c r="AG542" s="49"/>
      <c r="AH542" s="49"/>
      <c r="AI542" s="49"/>
      <c r="AJ542" s="49"/>
      <c r="AK542" s="49"/>
      <c r="AL542" s="49"/>
      <c r="AM542" s="49"/>
      <c r="AN542" s="49"/>
      <c r="AO542" s="49"/>
      <c r="AQ542" s="49"/>
      <c r="AR542" s="49"/>
      <c r="AS542" s="49"/>
      <c r="AT542" s="49"/>
      <c r="AU542" s="49"/>
      <c r="AV542" s="49"/>
      <c r="AW542" s="49"/>
      <c r="AX542" s="49"/>
      <c r="AY542" s="49"/>
      <c r="AZ542" s="49"/>
      <c r="BA542" s="49"/>
      <c r="BB542" s="49"/>
      <c r="BC542" s="49"/>
      <c r="BD542" s="49"/>
    </row>
    <row r="543" spans="1:56" s="50" customFormat="1" x14ac:dyDescent="0.25">
      <c r="A543" s="71"/>
      <c r="B543" s="71"/>
      <c r="C543" s="71"/>
      <c r="N543" s="49"/>
      <c r="O543" s="49"/>
      <c r="P543" s="49"/>
      <c r="Q543" s="49"/>
      <c r="R543" s="49"/>
      <c r="S543" s="49"/>
      <c r="T543" s="49"/>
      <c r="U543" s="49"/>
      <c r="V543" s="49"/>
      <c r="W543" s="49"/>
      <c r="X543" s="49"/>
      <c r="Y543" s="49"/>
      <c r="Z543" s="49"/>
      <c r="AA543" s="49"/>
      <c r="AB543" s="49"/>
      <c r="AC543" s="49"/>
      <c r="AD543" s="49"/>
      <c r="AE543" s="49"/>
      <c r="AF543" s="49"/>
      <c r="AG543" s="49"/>
      <c r="AH543" s="49"/>
      <c r="AI543" s="49"/>
      <c r="AJ543" s="49"/>
      <c r="AK543" s="49"/>
      <c r="AL543" s="49"/>
      <c r="AM543" s="49"/>
      <c r="AN543" s="49"/>
      <c r="AO543" s="49"/>
      <c r="AQ543" s="49"/>
      <c r="AR543" s="49"/>
      <c r="AS543" s="49"/>
      <c r="AT543" s="49"/>
      <c r="AU543" s="49"/>
      <c r="AV543" s="49"/>
      <c r="AW543" s="49"/>
      <c r="AX543" s="49"/>
      <c r="AY543" s="49"/>
      <c r="AZ543" s="49"/>
      <c r="BA543" s="49"/>
      <c r="BB543" s="49"/>
      <c r="BC543" s="49"/>
      <c r="BD543" s="49"/>
    </row>
    <row r="544" spans="1:56" s="50" customFormat="1" x14ac:dyDescent="0.25">
      <c r="A544" s="71"/>
      <c r="B544" s="71"/>
      <c r="C544" s="71"/>
      <c r="N544" s="49"/>
      <c r="O544" s="49"/>
      <c r="P544" s="49"/>
      <c r="Q544" s="49"/>
      <c r="R544" s="49"/>
      <c r="S544" s="49"/>
      <c r="T544" s="49"/>
      <c r="U544" s="49"/>
      <c r="V544" s="49"/>
      <c r="W544" s="49"/>
      <c r="X544" s="49"/>
      <c r="Y544" s="49"/>
      <c r="Z544" s="49"/>
      <c r="AA544" s="49"/>
      <c r="AB544" s="49"/>
      <c r="AC544" s="49"/>
      <c r="AD544" s="49"/>
      <c r="AE544" s="49"/>
      <c r="AF544" s="49"/>
      <c r="AG544" s="49"/>
      <c r="AH544" s="49"/>
      <c r="AI544" s="49"/>
      <c r="AJ544" s="49"/>
      <c r="AK544" s="49"/>
      <c r="AL544" s="49"/>
      <c r="AM544" s="49"/>
      <c r="AN544" s="49"/>
      <c r="AO544" s="49"/>
      <c r="AQ544" s="49"/>
      <c r="AR544" s="49"/>
      <c r="AS544" s="49"/>
      <c r="AT544" s="49"/>
      <c r="AU544" s="49"/>
      <c r="AV544" s="49"/>
      <c r="AW544" s="49"/>
      <c r="AX544" s="49"/>
      <c r="AY544" s="49"/>
      <c r="AZ544" s="49"/>
      <c r="BA544" s="49"/>
      <c r="BB544" s="49"/>
      <c r="BC544" s="49"/>
      <c r="BD544" s="49"/>
    </row>
    <row r="545" spans="1:56" s="50" customFormat="1" x14ac:dyDescent="0.25">
      <c r="A545" s="71"/>
      <c r="B545" s="71"/>
      <c r="C545" s="71"/>
      <c r="N545" s="49"/>
      <c r="O545" s="49"/>
      <c r="P545" s="49"/>
      <c r="Q545" s="49"/>
      <c r="R545" s="49"/>
      <c r="S545" s="49"/>
      <c r="T545" s="49"/>
      <c r="U545" s="49"/>
      <c r="V545" s="49"/>
      <c r="W545" s="49"/>
      <c r="X545" s="49"/>
      <c r="Y545" s="49"/>
      <c r="Z545" s="49"/>
      <c r="AA545" s="49"/>
      <c r="AB545" s="49"/>
      <c r="AC545" s="49"/>
      <c r="AD545" s="49"/>
      <c r="AE545" s="49"/>
      <c r="AF545" s="49"/>
      <c r="AG545" s="49"/>
      <c r="AH545" s="49"/>
      <c r="AI545" s="49"/>
      <c r="AJ545" s="49"/>
      <c r="AK545" s="49"/>
      <c r="AL545" s="49"/>
      <c r="AM545" s="49"/>
      <c r="AN545" s="49"/>
      <c r="AO545" s="49"/>
      <c r="AQ545" s="49"/>
      <c r="AR545" s="49"/>
      <c r="AS545" s="49"/>
      <c r="AT545" s="49"/>
      <c r="AU545" s="49"/>
      <c r="AV545" s="49"/>
      <c r="AW545" s="49"/>
      <c r="AX545" s="49"/>
      <c r="AY545" s="49"/>
      <c r="AZ545" s="49"/>
      <c r="BA545" s="49"/>
      <c r="BB545" s="49"/>
      <c r="BC545" s="49"/>
      <c r="BD545" s="49"/>
    </row>
    <row r="546" spans="1:56" s="50" customFormat="1" x14ac:dyDescent="0.25">
      <c r="A546" s="71"/>
      <c r="B546" s="71"/>
      <c r="C546" s="71"/>
      <c r="K546" s="61"/>
      <c r="L546" s="61"/>
      <c r="M546" s="61"/>
      <c r="N546" s="61"/>
      <c r="O546" s="61"/>
      <c r="P546" s="61"/>
      <c r="Q546" s="61"/>
      <c r="R546" s="61"/>
      <c r="S546" s="61"/>
      <c r="T546" s="61"/>
      <c r="U546" s="49"/>
      <c r="V546" s="49"/>
      <c r="W546" s="49"/>
      <c r="X546" s="49"/>
      <c r="Y546" s="49"/>
      <c r="Z546" s="49"/>
      <c r="AA546" s="49"/>
      <c r="AB546" s="49"/>
      <c r="AC546" s="49"/>
      <c r="AD546" s="49"/>
      <c r="AE546" s="49"/>
      <c r="AF546" s="49"/>
      <c r="AG546" s="49"/>
      <c r="AH546" s="49"/>
      <c r="AI546" s="49"/>
      <c r="AJ546" s="49"/>
      <c r="AK546" s="49"/>
      <c r="AL546" s="49"/>
      <c r="AM546" s="49"/>
      <c r="AN546" s="49"/>
      <c r="AO546" s="49"/>
      <c r="AP546" s="49"/>
      <c r="AQ546" s="49"/>
      <c r="AR546" s="49"/>
      <c r="AS546" s="49"/>
      <c r="AT546" s="49"/>
      <c r="AU546" s="49"/>
      <c r="AV546" s="49"/>
      <c r="AW546" s="49"/>
      <c r="AX546" s="49"/>
      <c r="AY546" s="49"/>
      <c r="AZ546" s="49"/>
      <c r="BA546" s="49"/>
      <c r="BB546" s="49"/>
      <c r="BC546" s="49"/>
      <c r="BD546" s="49"/>
    </row>
    <row r="547" spans="1:56" s="50" customFormat="1" x14ac:dyDescent="0.25">
      <c r="A547" s="71"/>
      <c r="B547" s="71"/>
      <c r="C547" s="71"/>
      <c r="E547" s="61"/>
      <c r="F547" s="61"/>
      <c r="G547" s="61"/>
      <c r="H547" s="61"/>
      <c r="I547" s="61"/>
      <c r="J547" s="61"/>
      <c r="K547" s="61"/>
      <c r="L547" s="61"/>
      <c r="M547" s="61"/>
      <c r="N547" s="61"/>
      <c r="O547" s="61"/>
      <c r="P547" s="61"/>
      <c r="Q547" s="61"/>
      <c r="R547" s="61"/>
      <c r="S547" s="61"/>
      <c r="T547" s="62" t="s">
        <v>25</v>
      </c>
      <c r="U547" s="49"/>
      <c r="V547" s="49"/>
      <c r="W547" s="49"/>
      <c r="X547" s="49"/>
      <c r="Y547" s="49"/>
      <c r="Z547" s="49"/>
      <c r="AA547" s="49"/>
      <c r="AB547" s="49"/>
      <c r="AC547" s="49"/>
      <c r="AD547" s="49"/>
      <c r="AE547" s="49"/>
      <c r="AF547" s="49"/>
      <c r="AG547" s="49"/>
      <c r="AH547" s="49"/>
      <c r="AI547" s="49"/>
      <c r="AJ547" s="49"/>
      <c r="AK547" s="49"/>
      <c r="AL547" s="49"/>
      <c r="AM547" s="49"/>
      <c r="AN547" s="49"/>
      <c r="AO547" s="49"/>
      <c r="AP547" s="49"/>
      <c r="AQ547" s="49"/>
      <c r="AR547" s="49"/>
      <c r="AS547" s="49"/>
      <c r="AT547" s="49"/>
      <c r="AU547" s="49"/>
      <c r="AV547" s="49"/>
      <c r="AW547" s="49"/>
      <c r="AX547" s="49"/>
      <c r="AY547" s="49"/>
      <c r="AZ547" s="49"/>
      <c r="BA547" s="49"/>
      <c r="BB547" s="49"/>
      <c r="BC547" s="49"/>
      <c r="BD547" s="49"/>
    </row>
    <row r="548" spans="1:56" s="50" customFormat="1" x14ac:dyDescent="0.25">
      <c r="A548" s="71"/>
      <c r="B548" s="71"/>
      <c r="C548" s="71"/>
      <c r="E548" s="61"/>
      <c r="F548" s="61"/>
      <c r="G548" s="61"/>
      <c r="H548" s="61"/>
      <c r="I548" s="61"/>
      <c r="J548" s="61"/>
      <c r="K548" s="61"/>
      <c r="L548" s="61"/>
      <c r="M548" s="61"/>
      <c r="N548" s="61"/>
      <c r="O548" s="61"/>
      <c r="P548" s="61"/>
      <c r="Q548" s="61"/>
      <c r="R548" s="61"/>
      <c r="S548" s="61"/>
      <c r="T548" s="61"/>
      <c r="U548" s="49"/>
      <c r="V548" s="49"/>
      <c r="W548" s="49"/>
      <c r="X548" s="49"/>
      <c r="Y548" s="49"/>
      <c r="Z548" s="49"/>
      <c r="AA548" s="49"/>
      <c r="AB548" s="49"/>
      <c r="AC548" s="49"/>
      <c r="AD548" s="49"/>
      <c r="AE548" s="49"/>
      <c r="AF548" s="49"/>
      <c r="AG548" s="49"/>
      <c r="AH548" s="49"/>
      <c r="AI548" s="49"/>
      <c r="AJ548" s="49"/>
      <c r="AK548" s="49"/>
      <c r="AL548" s="49"/>
      <c r="AM548" s="49"/>
      <c r="AN548" s="49"/>
      <c r="AO548" s="49"/>
      <c r="AP548" s="49"/>
      <c r="AQ548" s="49"/>
      <c r="AR548" s="49"/>
      <c r="AS548" s="49"/>
      <c r="AT548" s="49"/>
      <c r="AU548" s="49"/>
      <c r="AV548" s="49"/>
      <c r="AW548" s="49"/>
      <c r="AX548" s="49"/>
      <c r="AY548" s="49"/>
      <c r="AZ548" s="49"/>
      <c r="BA548" s="49"/>
      <c r="BB548" s="49"/>
      <c r="BC548" s="49"/>
      <c r="BD548" s="49"/>
    </row>
    <row r="549" spans="1:56" s="50" customFormat="1" x14ac:dyDescent="0.25">
      <c r="A549" s="71"/>
      <c r="B549" s="71"/>
      <c r="C549" s="71"/>
      <c r="E549" s="61"/>
      <c r="F549" s="61"/>
      <c r="G549" s="61"/>
      <c r="H549" s="61"/>
      <c r="I549" s="61"/>
      <c r="J549" s="61"/>
      <c r="K549" s="61"/>
      <c r="L549" s="61"/>
      <c r="M549" s="61"/>
      <c r="N549" s="61"/>
      <c r="O549" s="61"/>
      <c r="P549" s="61"/>
      <c r="Q549" s="61"/>
      <c r="R549" s="61"/>
      <c r="S549" s="61"/>
      <c r="T549" s="61"/>
      <c r="U549" s="49"/>
      <c r="V549" s="49"/>
      <c r="W549" s="49"/>
      <c r="X549" s="49"/>
      <c r="Y549" s="49"/>
      <c r="Z549" s="49"/>
      <c r="AA549" s="49"/>
      <c r="AB549" s="49"/>
      <c r="AC549" s="49"/>
      <c r="AD549" s="49"/>
      <c r="AE549" s="49"/>
      <c r="AF549" s="49"/>
      <c r="AG549" s="49"/>
      <c r="AH549" s="49"/>
      <c r="AI549" s="49"/>
      <c r="AJ549" s="49"/>
      <c r="AK549" s="49"/>
      <c r="AL549" s="49"/>
      <c r="AM549" s="49"/>
      <c r="AN549" s="49"/>
      <c r="AO549" s="49"/>
      <c r="AP549" s="49"/>
      <c r="AQ549" s="49"/>
      <c r="AR549" s="49"/>
      <c r="AS549" s="49"/>
      <c r="AT549" s="49"/>
      <c r="AU549" s="49"/>
      <c r="AV549" s="49"/>
      <c r="AW549" s="49"/>
      <c r="AX549" s="49"/>
      <c r="AY549" s="49"/>
      <c r="AZ549" s="49"/>
      <c r="BA549" s="49"/>
      <c r="BB549" s="49"/>
      <c r="BC549" s="49"/>
      <c r="BD549" s="49"/>
    </row>
    <row r="550" spans="1:56" s="50" customFormat="1" x14ac:dyDescent="0.25">
      <c r="A550" s="71"/>
      <c r="B550" s="71"/>
      <c r="C550" s="71"/>
      <c r="N550" s="49"/>
      <c r="O550" s="49"/>
      <c r="P550" s="49"/>
      <c r="Q550" s="49"/>
      <c r="R550" s="49"/>
      <c r="S550" s="49"/>
      <c r="T550" s="49"/>
      <c r="U550" s="49"/>
      <c r="V550" s="49"/>
      <c r="W550" s="49"/>
      <c r="X550" s="49"/>
      <c r="Y550" s="49"/>
      <c r="Z550" s="49"/>
      <c r="AA550" s="49"/>
      <c r="AB550" s="49"/>
      <c r="AC550" s="49"/>
      <c r="AD550" s="49"/>
      <c r="AE550" s="49"/>
      <c r="AF550" s="49"/>
      <c r="AG550" s="49"/>
      <c r="AH550" s="49"/>
      <c r="AI550" s="49"/>
      <c r="AJ550" s="49"/>
      <c r="AK550" s="49"/>
      <c r="AL550" s="49"/>
      <c r="AM550" s="49"/>
      <c r="AN550" s="49"/>
      <c r="AO550" s="49"/>
      <c r="AP550" s="49"/>
      <c r="AQ550" s="49"/>
      <c r="AR550" s="49"/>
      <c r="AS550" s="49"/>
      <c r="AT550" s="49"/>
      <c r="AU550" s="49"/>
      <c r="AV550" s="49"/>
      <c r="AW550" s="49"/>
      <c r="AX550" s="49"/>
      <c r="AY550" s="49"/>
      <c r="AZ550" s="49"/>
      <c r="BA550" s="49"/>
      <c r="BB550" s="49"/>
      <c r="BC550" s="49"/>
      <c r="BD550" s="49"/>
    </row>
    <row r="551" spans="1:56" s="50" customFormat="1" x14ac:dyDescent="0.25">
      <c r="A551" s="71"/>
      <c r="B551" s="71"/>
      <c r="C551" s="71"/>
      <c r="N551" s="49"/>
      <c r="O551" s="49"/>
      <c r="P551" s="49"/>
      <c r="Q551" s="49"/>
      <c r="R551" s="49"/>
      <c r="S551" s="49"/>
      <c r="T551" s="49"/>
      <c r="U551" s="49"/>
      <c r="V551" s="49"/>
      <c r="W551" s="49"/>
      <c r="X551" s="49"/>
      <c r="Y551" s="49"/>
      <c r="Z551" s="49"/>
      <c r="AA551" s="49"/>
      <c r="AB551" s="49"/>
      <c r="AC551" s="49"/>
      <c r="AD551" s="49"/>
      <c r="AE551" s="49"/>
      <c r="AF551" s="49"/>
      <c r="AG551" s="49"/>
      <c r="AH551" s="49"/>
      <c r="AI551" s="49"/>
      <c r="AJ551" s="49"/>
      <c r="AK551" s="49"/>
      <c r="AL551" s="49"/>
      <c r="AM551" s="49"/>
      <c r="AN551" s="49"/>
      <c r="AO551" s="49"/>
      <c r="AP551" s="49"/>
      <c r="AQ551" s="49"/>
      <c r="AR551" s="49"/>
      <c r="AS551" s="49"/>
      <c r="AT551" s="49"/>
      <c r="AU551" s="49"/>
      <c r="AV551" s="49"/>
      <c r="AW551" s="49"/>
      <c r="AX551" s="49"/>
      <c r="AY551" s="49"/>
      <c r="AZ551" s="49"/>
      <c r="BA551" s="49"/>
      <c r="BB551" s="49"/>
      <c r="BC551" s="49"/>
      <c r="BD551" s="49"/>
    </row>
    <row r="552" spans="1:56" s="50" customFormat="1" x14ac:dyDescent="0.25">
      <c r="A552" s="71"/>
      <c r="B552" s="71"/>
      <c r="C552" s="71"/>
      <c r="N552" s="49"/>
      <c r="O552" s="49"/>
      <c r="P552" s="49"/>
      <c r="Q552" s="49"/>
      <c r="R552" s="49"/>
      <c r="S552" s="49"/>
      <c r="T552" s="49"/>
      <c r="U552" s="49"/>
      <c r="V552" s="49"/>
      <c r="W552" s="49"/>
      <c r="X552" s="49"/>
      <c r="Y552" s="49"/>
      <c r="Z552" s="49"/>
      <c r="AA552" s="49"/>
      <c r="AB552" s="49"/>
      <c r="AC552" s="49"/>
      <c r="AD552" s="49"/>
      <c r="AE552" s="49"/>
      <c r="AF552" s="49"/>
      <c r="AG552" s="49"/>
      <c r="AH552" s="49"/>
      <c r="AI552" s="49"/>
      <c r="AJ552" s="49"/>
      <c r="AK552" s="49"/>
      <c r="AL552" s="49"/>
      <c r="AM552" s="49"/>
      <c r="AN552" s="49"/>
      <c r="AO552" s="49"/>
      <c r="AP552" s="49"/>
      <c r="AQ552" s="49"/>
      <c r="AR552" s="49"/>
      <c r="AS552" s="49"/>
      <c r="AT552" s="49"/>
      <c r="AU552" s="49"/>
      <c r="AV552" s="49"/>
      <c r="AW552" s="49"/>
      <c r="AX552" s="49"/>
      <c r="AY552" s="49"/>
      <c r="AZ552" s="49"/>
      <c r="BA552" s="49"/>
      <c r="BB552" s="49"/>
      <c r="BC552" s="49"/>
      <c r="BD552" s="49"/>
    </row>
    <row r="553" spans="1:56" s="50" customFormat="1" x14ac:dyDescent="0.25">
      <c r="A553" s="71"/>
      <c r="B553" s="71"/>
      <c r="C553" s="71"/>
      <c r="N553" s="49"/>
      <c r="O553" s="49"/>
      <c r="P553" s="49"/>
      <c r="Q553" s="49"/>
      <c r="R553" s="49"/>
      <c r="S553" s="49"/>
      <c r="T553" s="49"/>
      <c r="U553" s="49"/>
      <c r="V553" s="49"/>
      <c r="W553" s="49"/>
      <c r="X553" s="49"/>
      <c r="Y553" s="49"/>
      <c r="Z553" s="49"/>
      <c r="AA553" s="49"/>
      <c r="AB553" s="49"/>
      <c r="AC553" s="49"/>
      <c r="AD553" s="49"/>
      <c r="AE553" s="49"/>
      <c r="AF553" s="49"/>
      <c r="AG553" s="49"/>
      <c r="AH553" s="49"/>
      <c r="AI553" s="49"/>
      <c r="AJ553" s="49"/>
      <c r="AK553" s="49"/>
      <c r="AL553" s="49"/>
      <c r="AM553" s="49"/>
      <c r="AN553" s="49"/>
      <c r="AO553" s="49"/>
      <c r="AP553" s="49"/>
      <c r="AQ553" s="49"/>
      <c r="AR553" s="49"/>
      <c r="AS553" s="49"/>
      <c r="AT553" s="49"/>
      <c r="AU553" s="49"/>
      <c r="AV553" s="49"/>
      <c r="AW553" s="49"/>
      <c r="AX553" s="49"/>
      <c r="AY553" s="49"/>
      <c r="AZ553" s="49"/>
      <c r="BA553" s="49"/>
      <c r="BB553" s="49"/>
      <c r="BC553" s="49"/>
      <c r="BD553" s="49"/>
    </row>
    <row r="554" spans="1:56" s="50" customFormat="1" x14ac:dyDescent="0.25">
      <c r="A554" s="71"/>
      <c r="B554" s="71"/>
      <c r="C554" s="71"/>
      <c r="N554" s="49"/>
      <c r="O554" s="49"/>
      <c r="P554" s="49"/>
      <c r="Q554" s="49"/>
      <c r="R554" s="49"/>
      <c r="S554" s="49"/>
      <c r="T554" s="49"/>
      <c r="U554" s="49"/>
      <c r="V554" s="49"/>
      <c r="W554" s="49"/>
      <c r="X554" s="49"/>
      <c r="Y554" s="49"/>
      <c r="Z554" s="49"/>
      <c r="AA554" s="49"/>
      <c r="AB554" s="49"/>
      <c r="AC554" s="49"/>
      <c r="AD554" s="49"/>
      <c r="AE554" s="49"/>
      <c r="AF554" s="49"/>
      <c r="AG554" s="49"/>
      <c r="AH554" s="49"/>
      <c r="AI554" s="49"/>
      <c r="AJ554" s="49"/>
      <c r="AK554" s="49"/>
      <c r="AL554" s="49"/>
      <c r="AM554" s="49"/>
      <c r="AN554" s="49"/>
      <c r="AO554" s="49"/>
      <c r="AP554" s="49"/>
      <c r="AQ554" s="49"/>
      <c r="AR554" s="49"/>
      <c r="AS554" s="49"/>
      <c r="AT554" s="49"/>
      <c r="AU554" s="49"/>
      <c r="AV554" s="49"/>
      <c r="AW554" s="49"/>
      <c r="AX554" s="49"/>
      <c r="AY554" s="49"/>
      <c r="AZ554" s="49"/>
      <c r="BA554" s="49"/>
      <c r="BB554" s="49"/>
      <c r="BC554" s="49"/>
      <c r="BD554" s="49"/>
    </row>
    <row r="555" spans="1:56" s="50" customFormat="1" x14ac:dyDescent="0.25">
      <c r="A555" s="71"/>
      <c r="B555" s="71"/>
      <c r="C555" s="71"/>
      <c r="N555" s="49"/>
      <c r="O555" s="49"/>
      <c r="P555" s="49"/>
      <c r="Q555" s="49"/>
      <c r="R555" s="49"/>
      <c r="S555" s="49"/>
      <c r="T555" s="49"/>
      <c r="U555" s="49"/>
      <c r="V555" s="49"/>
      <c r="W555" s="49"/>
      <c r="X555" s="49"/>
      <c r="Y555" s="49"/>
      <c r="Z555" s="49"/>
      <c r="AA555" s="49"/>
      <c r="AB555" s="49"/>
      <c r="AC555" s="49"/>
      <c r="AD555" s="49"/>
      <c r="AE555" s="49"/>
      <c r="AF555" s="49"/>
      <c r="AG555" s="49"/>
      <c r="AH555" s="49"/>
      <c r="AI555" s="49"/>
      <c r="AJ555" s="49"/>
      <c r="AK555" s="49"/>
      <c r="AL555" s="49"/>
      <c r="AM555" s="49"/>
      <c r="AN555" s="49"/>
      <c r="AO555" s="49"/>
      <c r="AP555" s="49"/>
      <c r="AQ555" s="49"/>
      <c r="AR555" s="49"/>
      <c r="AS555" s="49"/>
      <c r="AT555" s="49"/>
      <c r="AU555" s="49"/>
      <c r="AV555" s="49"/>
      <c r="AW555" s="49"/>
      <c r="AX555" s="49"/>
      <c r="AY555" s="49"/>
      <c r="AZ555" s="49"/>
      <c r="BA555" s="49"/>
      <c r="BB555" s="49"/>
      <c r="BC555" s="49"/>
      <c r="BD555" s="49"/>
    </row>
    <row r="556" spans="1:56" s="50" customFormat="1" x14ac:dyDescent="0.25">
      <c r="A556" s="71"/>
      <c r="B556" s="71"/>
      <c r="C556" s="71"/>
      <c r="N556" s="49"/>
      <c r="O556" s="49"/>
      <c r="P556" s="49"/>
      <c r="Q556" s="49"/>
      <c r="R556" s="49"/>
      <c r="S556" s="49"/>
      <c r="T556" s="49"/>
      <c r="U556" s="49"/>
      <c r="V556" s="49"/>
      <c r="W556" s="49"/>
      <c r="X556" s="49"/>
      <c r="Y556" s="49"/>
      <c r="Z556" s="49"/>
      <c r="AA556" s="49"/>
      <c r="AB556" s="49"/>
      <c r="AC556" s="49"/>
      <c r="AD556" s="49"/>
      <c r="AE556" s="49"/>
      <c r="AF556" s="49"/>
      <c r="AG556" s="49"/>
      <c r="AH556" s="49"/>
      <c r="AI556" s="49"/>
      <c r="AJ556" s="49"/>
      <c r="AK556" s="49"/>
      <c r="AL556" s="49"/>
      <c r="AM556" s="49"/>
      <c r="AN556" s="49"/>
      <c r="AO556" s="49"/>
      <c r="AP556" s="49"/>
      <c r="AQ556" s="49"/>
      <c r="AR556" s="49"/>
      <c r="AS556" s="49"/>
      <c r="AT556" s="49"/>
      <c r="AU556" s="49"/>
      <c r="AV556" s="49"/>
      <c r="AW556" s="49"/>
      <c r="AX556" s="49"/>
      <c r="AY556" s="49"/>
      <c r="AZ556" s="49"/>
      <c r="BA556" s="49"/>
      <c r="BB556" s="49"/>
      <c r="BC556" s="49"/>
      <c r="BD556" s="49"/>
    </row>
    <row r="557" spans="1:56" s="50" customFormat="1" x14ac:dyDescent="0.25">
      <c r="A557" s="71"/>
      <c r="B557" s="71"/>
      <c r="C557" s="71"/>
      <c r="N557" s="49"/>
      <c r="O557" s="49"/>
      <c r="P557" s="49"/>
      <c r="Q557" s="49"/>
      <c r="R557" s="49"/>
      <c r="S557" s="49"/>
      <c r="T557" s="49"/>
      <c r="U557" s="49"/>
      <c r="V557" s="49"/>
      <c r="W557" s="49"/>
      <c r="X557" s="49"/>
      <c r="Y557" s="49"/>
      <c r="Z557" s="49"/>
      <c r="AA557" s="49"/>
      <c r="AB557" s="49"/>
      <c r="AC557" s="49"/>
      <c r="AD557" s="49"/>
      <c r="AE557" s="49"/>
      <c r="AF557" s="49"/>
      <c r="AG557" s="49"/>
      <c r="AH557" s="49"/>
      <c r="AI557" s="49"/>
      <c r="AJ557" s="49"/>
      <c r="AK557" s="49"/>
      <c r="AL557" s="49"/>
      <c r="AM557" s="49"/>
      <c r="AN557" s="49"/>
      <c r="AO557" s="49"/>
      <c r="AP557" s="49"/>
      <c r="AQ557" s="49"/>
      <c r="AR557" s="49"/>
      <c r="AS557" s="49"/>
      <c r="AT557" s="49"/>
      <c r="AU557" s="49"/>
      <c r="AV557" s="49"/>
      <c r="AW557" s="49"/>
      <c r="AX557" s="49"/>
      <c r="AY557" s="49"/>
      <c r="AZ557" s="49"/>
      <c r="BA557" s="49"/>
      <c r="BB557" s="49"/>
      <c r="BC557" s="49"/>
      <c r="BD557" s="49"/>
    </row>
    <row r="558" spans="1:56" s="50" customFormat="1" x14ac:dyDescent="0.25">
      <c r="A558" s="71"/>
      <c r="B558" s="71"/>
      <c r="C558" s="71"/>
      <c r="N558" s="49"/>
      <c r="O558" s="49"/>
      <c r="P558" s="49"/>
      <c r="Q558" s="49"/>
      <c r="R558" s="49"/>
      <c r="S558" s="49"/>
      <c r="T558" s="49"/>
      <c r="U558" s="49"/>
      <c r="V558" s="49"/>
      <c r="W558" s="49"/>
      <c r="X558" s="49"/>
      <c r="Y558" s="49"/>
      <c r="Z558" s="49"/>
      <c r="AA558" s="49"/>
      <c r="AB558" s="49"/>
      <c r="AC558" s="49"/>
      <c r="AD558" s="49"/>
      <c r="AE558" s="49"/>
      <c r="AF558" s="49"/>
      <c r="AG558" s="49"/>
      <c r="AH558" s="49"/>
      <c r="AI558" s="49"/>
      <c r="AJ558" s="49"/>
      <c r="AK558" s="49"/>
      <c r="AL558" s="49"/>
      <c r="AM558" s="49"/>
      <c r="AN558" s="49"/>
      <c r="AO558" s="49"/>
      <c r="AP558" s="49"/>
      <c r="AQ558" s="49"/>
      <c r="AR558" s="49"/>
      <c r="AS558" s="49"/>
      <c r="AT558" s="49"/>
      <c r="AU558" s="49"/>
      <c r="AV558" s="49"/>
      <c r="AW558" s="49"/>
      <c r="AX558" s="49"/>
      <c r="AY558" s="49"/>
      <c r="AZ558" s="49"/>
      <c r="BA558" s="49"/>
      <c r="BB558" s="49"/>
      <c r="BC558" s="49"/>
      <c r="BD558" s="49"/>
    </row>
    <row r="559" spans="1:56" s="50" customFormat="1" x14ac:dyDescent="0.25">
      <c r="A559" s="71"/>
      <c r="B559" s="71"/>
      <c r="C559" s="71"/>
      <c r="N559" s="49"/>
      <c r="O559" s="49"/>
      <c r="P559" s="49"/>
      <c r="Q559" s="49"/>
      <c r="R559" s="49"/>
      <c r="S559" s="49"/>
      <c r="T559" s="49"/>
      <c r="U559" s="49"/>
      <c r="V559" s="49"/>
      <c r="W559" s="49"/>
      <c r="X559" s="49"/>
      <c r="Y559" s="49"/>
      <c r="Z559" s="49"/>
      <c r="AA559" s="49"/>
      <c r="AB559" s="49"/>
      <c r="AC559" s="49"/>
      <c r="AD559" s="49"/>
      <c r="AE559" s="49"/>
      <c r="AF559" s="49"/>
      <c r="AG559" s="49"/>
      <c r="AH559" s="49"/>
      <c r="AI559" s="49"/>
      <c r="AJ559" s="49"/>
      <c r="AK559" s="49"/>
      <c r="AL559" s="49"/>
      <c r="AM559" s="49"/>
      <c r="AN559" s="49"/>
      <c r="AO559" s="49"/>
      <c r="AP559" s="49"/>
      <c r="AQ559" s="49"/>
      <c r="AR559" s="49"/>
      <c r="AS559" s="49"/>
      <c r="AT559" s="49"/>
      <c r="AU559" s="49"/>
      <c r="AV559" s="49"/>
      <c r="AW559" s="49"/>
      <c r="AX559" s="49"/>
      <c r="AY559" s="49"/>
      <c r="AZ559" s="49"/>
      <c r="BA559" s="49"/>
      <c r="BB559" s="49"/>
      <c r="BC559" s="49"/>
      <c r="BD559" s="49"/>
    </row>
    <row r="560" spans="1:56" s="50" customFormat="1" x14ac:dyDescent="0.25">
      <c r="A560" s="71"/>
      <c r="B560" s="71"/>
      <c r="C560" s="71"/>
      <c r="N560" s="49"/>
      <c r="O560" s="49"/>
      <c r="P560" s="49"/>
      <c r="Q560" s="49"/>
      <c r="R560" s="49"/>
      <c r="S560" s="49"/>
      <c r="T560" s="49"/>
      <c r="U560" s="49"/>
      <c r="V560" s="49"/>
      <c r="W560" s="49"/>
      <c r="X560" s="49"/>
      <c r="Y560" s="49"/>
      <c r="Z560" s="49"/>
      <c r="AA560" s="49"/>
      <c r="AB560" s="49"/>
      <c r="AC560" s="49"/>
      <c r="AD560" s="49"/>
      <c r="AE560" s="49"/>
      <c r="AF560" s="49"/>
      <c r="AG560" s="49"/>
      <c r="AH560" s="49"/>
      <c r="AI560" s="49"/>
      <c r="AJ560" s="49"/>
      <c r="AK560" s="49"/>
      <c r="AL560" s="49"/>
      <c r="AM560" s="49"/>
      <c r="AN560" s="49"/>
      <c r="AO560" s="49"/>
      <c r="AP560" s="49"/>
      <c r="AQ560" s="49"/>
      <c r="AR560" s="49"/>
      <c r="AS560" s="49"/>
      <c r="AT560" s="49"/>
      <c r="AU560" s="49"/>
      <c r="AV560" s="49"/>
      <c r="AW560" s="49"/>
      <c r="AX560" s="49"/>
      <c r="AY560" s="49"/>
      <c r="AZ560" s="49"/>
      <c r="BA560" s="49"/>
      <c r="BB560" s="49"/>
      <c r="BC560" s="49"/>
      <c r="BD560" s="49"/>
    </row>
    <row r="561" spans="1:56" s="50" customFormat="1" x14ac:dyDescent="0.25">
      <c r="A561" s="71"/>
      <c r="B561" s="71"/>
      <c r="C561" s="71"/>
      <c r="N561" s="49"/>
      <c r="O561" s="49"/>
      <c r="P561" s="49"/>
      <c r="Q561" s="49"/>
      <c r="R561" s="49"/>
      <c r="S561" s="49"/>
      <c r="T561" s="49"/>
      <c r="U561" s="49"/>
      <c r="V561" s="49"/>
      <c r="W561" s="49"/>
      <c r="X561" s="49"/>
      <c r="Y561" s="49"/>
      <c r="Z561" s="49"/>
      <c r="AA561" s="49"/>
      <c r="AB561" s="49"/>
      <c r="AC561" s="49"/>
      <c r="AD561" s="49"/>
      <c r="AE561" s="49"/>
      <c r="AF561" s="49"/>
      <c r="AG561" s="49"/>
      <c r="AH561" s="49"/>
      <c r="AI561" s="49"/>
      <c r="AJ561" s="49"/>
      <c r="AK561" s="49"/>
      <c r="AL561" s="49"/>
      <c r="AM561" s="49"/>
      <c r="AN561" s="49"/>
      <c r="AO561" s="49"/>
      <c r="AP561" s="49"/>
      <c r="AQ561" s="49"/>
      <c r="AR561" s="49"/>
      <c r="AS561" s="49"/>
      <c r="AT561" s="49"/>
      <c r="AU561" s="49"/>
      <c r="AV561" s="49"/>
      <c r="AW561" s="49"/>
      <c r="AX561" s="49"/>
      <c r="AY561" s="49"/>
      <c r="AZ561" s="49"/>
      <c r="BA561" s="49"/>
      <c r="BB561" s="49"/>
      <c r="BC561" s="49"/>
      <c r="BD561" s="49"/>
    </row>
    <row r="562" spans="1:56" s="50" customFormat="1" x14ac:dyDescent="0.25">
      <c r="A562" s="71"/>
      <c r="B562" s="71"/>
      <c r="C562" s="71"/>
      <c r="N562" s="49"/>
      <c r="O562" s="49"/>
      <c r="P562" s="49"/>
      <c r="Q562" s="49"/>
      <c r="R562" s="49"/>
      <c r="S562" s="49"/>
      <c r="T562" s="49"/>
      <c r="U562" s="49"/>
      <c r="V562" s="49"/>
      <c r="W562" s="49"/>
      <c r="X562" s="49"/>
      <c r="Y562" s="49"/>
      <c r="Z562" s="49"/>
      <c r="AA562" s="49"/>
      <c r="AB562" s="49"/>
      <c r="AC562" s="49"/>
      <c r="AD562" s="49"/>
      <c r="AE562" s="49"/>
      <c r="AF562" s="49"/>
      <c r="AG562" s="49"/>
      <c r="AH562" s="49"/>
      <c r="AI562" s="49"/>
      <c r="AJ562" s="49"/>
      <c r="AK562" s="49"/>
      <c r="AL562" s="49"/>
      <c r="AM562" s="49"/>
      <c r="AN562" s="49"/>
      <c r="AO562" s="49"/>
      <c r="AP562" s="49"/>
      <c r="AQ562" s="49"/>
      <c r="AR562" s="49"/>
      <c r="AS562" s="49"/>
      <c r="AT562" s="49"/>
      <c r="AU562" s="49"/>
      <c r="AV562" s="49"/>
      <c r="AW562" s="49"/>
      <c r="AX562" s="49"/>
      <c r="AY562" s="49"/>
      <c r="AZ562" s="49"/>
      <c r="BA562" s="49"/>
      <c r="BB562" s="49"/>
      <c r="BC562" s="49"/>
      <c r="BD562" s="49"/>
    </row>
    <row r="563" spans="1:56" s="50" customFormat="1" x14ac:dyDescent="0.25">
      <c r="A563" s="71"/>
      <c r="B563" s="71"/>
      <c r="C563" s="71"/>
      <c r="N563" s="49"/>
      <c r="O563" s="49"/>
      <c r="P563" s="49"/>
      <c r="Q563" s="49"/>
      <c r="R563" s="49"/>
      <c r="S563" s="49"/>
      <c r="T563" s="49"/>
      <c r="U563" s="49"/>
      <c r="V563" s="49"/>
      <c r="W563" s="49"/>
      <c r="X563" s="49"/>
      <c r="Y563" s="49"/>
      <c r="Z563" s="49"/>
      <c r="AA563" s="49"/>
      <c r="AB563" s="49"/>
      <c r="AC563" s="49"/>
      <c r="AD563" s="49"/>
      <c r="AE563" s="49"/>
      <c r="AF563" s="49"/>
      <c r="AG563" s="49"/>
      <c r="AH563" s="49"/>
      <c r="AI563" s="49"/>
      <c r="AJ563" s="49"/>
      <c r="AK563" s="49"/>
      <c r="AL563" s="49"/>
      <c r="AM563" s="49"/>
      <c r="AN563" s="49"/>
      <c r="AO563" s="49"/>
      <c r="AP563" s="49"/>
      <c r="AQ563" s="49"/>
      <c r="AR563" s="49"/>
      <c r="AS563" s="49"/>
      <c r="AT563" s="49"/>
      <c r="AU563" s="49"/>
      <c r="AV563" s="49"/>
      <c r="AW563" s="49"/>
      <c r="AX563" s="49"/>
      <c r="AY563" s="49"/>
      <c r="AZ563" s="49"/>
      <c r="BA563" s="49"/>
      <c r="BB563" s="49"/>
      <c r="BC563" s="49"/>
      <c r="BD563" s="49"/>
    </row>
    <row r="564" spans="1:56" s="50" customFormat="1" x14ac:dyDescent="0.25">
      <c r="A564" s="71"/>
      <c r="B564" s="71"/>
      <c r="C564" s="71"/>
      <c r="N564" s="49"/>
      <c r="O564" s="49"/>
      <c r="P564" s="49"/>
      <c r="Q564" s="49"/>
      <c r="R564" s="49"/>
      <c r="S564" s="49"/>
      <c r="T564" s="49"/>
      <c r="U564" s="49"/>
      <c r="V564" s="49"/>
      <c r="W564" s="49"/>
      <c r="X564" s="49"/>
      <c r="Y564" s="49"/>
      <c r="Z564" s="49"/>
      <c r="AA564" s="49"/>
      <c r="AB564" s="49"/>
      <c r="AC564" s="49"/>
      <c r="AD564" s="49"/>
      <c r="AE564" s="49"/>
      <c r="AF564" s="49"/>
      <c r="AG564" s="49"/>
      <c r="AH564" s="49"/>
      <c r="AI564" s="49"/>
      <c r="AJ564" s="49"/>
      <c r="AK564" s="49"/>
      <c r="AL564" s="49"/>
      <c r="AM564" s="49"/>
      <c r="AN564" s="49"/>
      <c r="AO564" s="49"/>
      <c r="AP564" s="49"/>
      <c r="AQ564" s="49"/>
      <c r="AR564" s="49"/>
      <c r="AS564" s="49"/>
      <c r="AT564" s="49"/>
      <c r="AU564" s="49"/>
      <c r="AV564" s="49"/>
      <c r="AW564" s="49"/>
      <c r="AX564" s="49"/>
      <c r="AY564" s="49"/>
      <c r="AZ564" s="49"/>
      <c r="BA564" s="49"/>
      <c r="BB564" s="49"/>
      <c r="BC564" s="49"/>
      <c r="BD564" s="49"/>
    </row>
    <row r="565" spans="1:56" s="50" customFormat="1" x14ac:dyDescent="0.25">
      <c r="A565" s="71"/>
      <c r="B565" s="71"/>
      <c r="C565" s="71"/>
      <c r="N565" s="49"/>
      <c r="O565" s="49"/>
      <c r="P565" s="49"/>
      <c r="Q565" s="49"/>
      <c r="R565" s="49"/>
      <c r="S565" s="49"/>
      <c r="T565" s="49"/>
      <c r="U565" s="49"/>
      <c r="V565" s="49"/>
      <c r="W565" s="49"/>
      <c r="X565" s="49"/>
      <c r="Y565" s="49"/>
      <c r="Z565" s="49"/>
      <c r="AA565" s="49"/>
      <c r="AB565" s="49"/>
      <c r="AC565" s="49"/>
      <c r="AD565" s="49"/>
      <c r="AE565" s="49"/>
      <c r="AF565" s="49"/>
      <c r="AG565" s="49"/>
      <c r="AH565" s="49"/>
      <c r="AI565" s="49"/>
      <c r="AJ565" s="49"/>
      <c r="AK565" s="49"/>
      <c r="AL565" s="49"/>
      <c r="AM565" s="49"/>
      <c r="AN565" s="49"/>
      <c r="AO565" s="49"/>
      <c r="AP565" s="49"/>
      <c r="AQ565" s="49"/>
      <c r="AR565" s="49"/>
      <c r="AS565" s="49"/>
      <c r="AT565" s="49"/>
      <c r="AU565" s="49"/>
      <c r="AV565" s="49"/>
      <c r="AW565" s="49"/>
      <c r="AX565" s="49"/>
      <c r="AY565" s="49"/>
      <c r="AZ565" s="49"/>
      <c r="BA565" s="49"/>
      <c r="BB565" s="49"/>
      <c r="BC565" s="49"/>
      <c r="BD565" s="49"/>
    </row>
    <row r="566" spans="1:56" s="50" customFormat="1" x14ac:dyDescent="0.25">
      <c r="A566" s="71"/>
      <c r="B566" s="71"/>
      <c r="C566" s="71"/>
      <c r="N566" s="49"/>
      <c r="O566" s="49"/>
      <c r="P566" s="49"/>
      <c r="Q566" s="49"/>
      <c r="R566" s="49"/>
      <c r="S566" s="49"/>
      <c r="T566" s="49"/>
      <c r="U566" s="49"/>
      <c r="V566" s="49"/>
      <c r="W566" s="49"/>
      <c r="X566" s="49"/>
      <c r="Y566" s="49"/>
      <c r="Z566" s="49"/>
      <c r="AA566" s="49"/>
      <c r="AB566" s="49"/>
      <c r="AC566" s="49"/>
      <c r="AD566" s="49"/>
      <c r="AE566" s="49"/>
      <c r="AF566" s="49"/>
      <c r="AG566" s="49"/>
      <c r="AH566" s="49"/>
      <c r="AI566" s="49"/>
      <c r="AJ566" s="49"/>
      <c r="AK566" s="49"/>
      <c r="AL566" s="49"/>
      <c r="AM566" s="49"/>
      <c r="AN566" s="49"/>
      <c r="AO566" s="49"/>
      <c r="AP566" s="49"/>
      <c r="AQ566" s="49"/>
      <c r="AR566" s="49"/>
      <c r="AS566" s="49"/>
      <c r="AT566" s="49"/>
      <c r="AU566" s="49"/>
      <c r="AV566" s="49"/>
      <c r="AW566" s="49"/>
      <c r="AX566" s="49"/>
      <c r="AY566" s="49"/>
      <c r="AZ566" s="49"/>
      <c r="BA566" s="49"/>
      <c r="BB566" s="49"/>
      <c r="BC566" s="49"/>
      <c r="BD566" s="49"/>
    </row>
    <row r="567" spans="1:56" s="50" customFormat="1" x14ac:dyDescent="0.25">
      <c r="A567" s="71"/>
      <c r="B567" s="71"/>
      <c r="C567" s="71"/>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49"/>
      <c r="AL567" s="49"/>
      <c r="AM567" s="49"/>
      <c r="AN567" s="49"/>
      <c r="AO567" s="49"/>
      <c r="AP567" s="49"/>
      <c r="AQ567" s="49"/>
      <c r="AR567" s="49"/>
      <c r="AS567" s="49"/>
      <c r="AT567" s="49"/>
      <c r="AU567" s="49"/>
      <c r="AV567" s="49"/>
      <c r="AW567" s="49"/>
      <c r="AX567" s="49"/>
      <c r="AY567" s="49"/>
      <c r="AZ567" s="49"/>
      <c r="BA567" s="49"/>
      <c r="BB567" s="49"/>
      <c r="BC567" s="49"/>
      <c r="BD567" s="49"/>
    </row>
    <row r="568" spans="1:56" s="50" customFormat="1" x14ac:dyDescent="0.25">
      <c r="A568" s="71"/>
      <c r="B568" s="71"/>
      <c r="C568" s="71"/>
      <c r="N568" s="49"/>
      <c r="O568" s="49"/>
      <c r="P568" s="49"/>
      <c r="Q568" s="49"/>
      <c r="R568" s="49"/>
      <c r="S568" s="49"/>
      <c r="T568" s="49"/>
      <c r="U568" s="49"/>
      <c r="V568" s="49"/>
      <c r="W568" s="49"/>
      <c r="X568" s="49"/>
      <c r="Y568" s="49"/>
      <c r="Z568" s="49"/>
      <c r="AA568" s="49"/>
      <c r="AB568" s="49"/>
      <c r="AC568" s="49"/>
      <c r="AD568" s="49"/>
      <c r="AE568" s="49"/>
      <c r="AF568" s="49"/>
      <c r="AG568" s="49"/>
      <c r="AH568" s="49"/>
      <c r="AI568" s="49"/>
      <c r="AJ568" s="49"/>
      <c r="AK568" s="49"/>
      <c r="AL568" s="49"/>
      <c r="AM568" s="49"/>
      <c r="AN568" s="49"/>
      <c r="AO568" s="49"/>
      <c r="AP568" s="49"/>
      <c r="AQ568" s="49"/>
      <c r="AR568" s="49"/>
      <c r="AS568" s="49"/>
      <c r="AT568" s="49"/>
      <c r="AU568" s="49"/>
      <c r="AV568" s="49"/>
      <c r="AW568" s="49"/>
      <c r="AX568" s="49"/>
      <c r="AY568" s="49"/>
      <c r="AZ568" s="49"/>
      <c r="BA568" s="49"/>
      <c r="BB568" s="49"/>
      <c r="BC568" s="49"/>
      <c r="BD568" s="49"/>
    </row>
    <row r="569" spans="1:56" s="50" customFormat="1" x14ac:dyDescent="0.25">
      <c r="A569" s="71"/>
      <c r="B569" s="71"/>
      <c r="C569" s="71"/>
      <c r="N569" s="49"/>
      <c r="O569" s="49"/>
      <c r="P569" s="49"/>
      <c r="Q569" s="49"/>
      <c r="R569" s="49"/>
      <c r="S569" s="49"/>
      <c r="T569" s="49"/>
      <c r="U569" s="49"/>
      <c r="V569" s="49"/>
      <c r="W569" s="49"/>
      <c r="X569" s="49"/>
      <c r="Y569" s="49"/>
      <c r="Z569" s="49"/>
      <c r="AA569" s="49"/>
      <c r="AB569" s="49"/>
      <c r="AC569" s="49"/>
      <c r="AD569" s="49"/>
      <c r="AE569" s="49"/>
      <c r="AF569" s="49"/>
      <c r="AG569" s="49"/>
      <c r="AH569" s="49"/>
      <c r="AI569" s="49"/>
      <c r="AJ569" s="49"/>
      <c r="AK569" s="49"/>
      <c r="AL569" s="49"/>
      <c r="AM569" s="49"/>
      <c r="AN569" s="49"/>
      <c r="AO569" s="49"/>
      <c r="AP569" s="49"/>
      <c r="AQ569" s="49"/>
      <c r="AR569" s="49"/>
      <c r="AS569" s="49"/>
      <c r="AT569" s="49"/>
      <c r="AU569" s="49"/>
      <c r="AV569" s="49"/>
      <c r="AW569" s="49"/>
      <c r="AX569" s="49"/>
      <c r="AY569" s="49"/>
      <c r="AZ569" s="49"/>
      <c r="BA569" s="49"/>
      <c r="BB569" s="49"/>
      <c r="BC569" s="49"/>
      <c r="BD569" s="49"/>
    </row>
    <row r="570" spans="1:56" s="50" customFormat="1" x14ac:dyDescent="0.25">
      <c r="A570" s="71"/>
      <c r="B570" s="71"/>
      <c r="C570" s="71"/>
      <c r="N570" s="49"/>
      <c r="O570" s="49"/>
      <c r="P570" s="49"/>
      <c r="Q570" s="49"/>
      <c r="R570" s="49"/>
      <c r="S570" s="49"/>
      <c r="T570" s="49"/>
      <c r="U570" s="49"/>
      <c r="V570" s="49"/>
      <c r="W570" s="49"/>
      <c r="X570" s="49"/>
      <c r="Y570" s="49"/>
      <c r="Z570" s="49"/>
      <c r="AA570" s="49"/>
      <c r="AB570" s="49"/>
      <c r="AC570" s="49"/>
      <c r="AD570" s="49"/>
      <c r="AE570" s="49"/>
      <c r="AF570" s="49"/>
      <c r="AG570" s="49"/>
      <c r="AH570" s="49"/>
      <c r="AI570" s="49"/>
      <c r="AJ570" s="49"/>
      <c r="AK570" s="49"/>
      <c r="AL570" s="49"/>
      <c r="AM570" s="49"/>
      <c r="AN570" s="49"/>
      <c r="AO570" s="49"/>
      <c r="AP570" s="49"/>
      <c r="AQ570" s="49"/>
      <c r="AR570" s="49"/>
      <c r="AS570" s="49"/>
      <c r="AT570" s="49"/>
      <c r="AU570" s="49"/>
      <c r="AV570" s="49"/>
      <c r="AW570" s="49"/>
      <c r="AX570" s="49"/>
      <c r="AY570" s="49"/>
      <c r="AZ570" s="49"/>
      <c r="BA570" s="49"/>
      <c r="BB570" s="49"/>
      <c r="BC570" s="49"/>
      <c r="BD570" s="49"/>
    </row>
    <row r="571" spans="1:56" s="50" customFormat="1" x14ac:dyDescent="0.25">
      <c r="A571" s="71"/>
      <c r="B571" s="71"/>
      <c r="C571" s="71"/>
      <c r="N571" s="49"/>
      <c r="O571" s="49"/>
      <c r="P571" s="49"/>
      <c r="Q571" s="49"/>
      <c r="R571" s="49"/>
      <c r="S571" s="49"/>
      <c r="T571" s="49"/>
      <c r="U571" s="49"/>
      <c r="V571" s="49"/>
      <c r="W571" s="49"/>
      <c r="X571" s="49"/>
      <c r="Y571" s="49"/>
      <c r="Z571" s="49"/>
      <c r="AA571" s="49"/>
      <c r="AB571" s="49"/>
      <c r="AC571" s="49"/>
      <c r="AD571" s="49"/>
      <c r="AE571" s="49"/>
      <c r="AF571" s="49"/>
      <c r="AG571" s="49"/>
      <c r="AH571" s="49"/>
      <c r="AI571" s="49"/>
      <c r="AJ571" s="49"/>
      <c r="AK571" s="49"/>
      <c r="AL571" s="49"/>
      <c r="AM571" s="49"/>
      <c r="AN571" s="49"/>
      <c r="AO571" s="49"/>
      <c r="AP571" s="49"/>
      <c r="AQ571" s="49"/>
      <c r="AR571" s="49"/>
      <c r="AS571" s="49"/>
      <c r="AT571" s="49"/>
      <c r="AU571" s="49"/>
      <c r="AV571" s="49"/>
      <c r="AW571" s="49"/>
      <c r="AX571" s="49"/>
      <c r="AY571" s="49"/>
      <c r="AZ571" s="49"/>
      <c r="BA571" s="49"/>
      <c r="BB571" s="49"/>
      <c r="BC571" s="49"/>
      <c r="BD571" s="49"/>
    </row>
    <row r="572" spans="1:56" s="50" customFormat="1" x14ac:dyDescent="0.25">
      <c r="A572" s="71"/>
      <c r="B572" s="71"/>
      <c r="C572" s="71"/>
      <c r="N572" s="49"/>
      <c r="O572" s="49"/>
      <c r="P572" s="49"/>
      <c r="Q572" s="49"/>
      <c r="R572" s="49"/>
      <c r="S572" s="49"/>
      <c r="T572" s="49"/>
      <c r="U572" s="49"/>
      <c r="V572" s="49"/>
      <c r="W572" s="49"/>
      <c r="X572" s="49"/>
      <c r="Y572" s="49"/>
      <c r="Z572" s="49"/>
      <c r="AA572" s="49"/>
      <c r="AB572" s="49"/>
      <c r="AC572" s="49"/>
      <c r="AD572" s="49"/>
      <c r="AE572" s="49"/>
      <c r="AF572" s="49"/>
      <c r="AG572" s="49"/>
      <c r="AH572" s="49"/>
      <c r="AI572" s="49"/>
      <c r="AJ572" s="49"/>
      <c r="AK572" s="49"/>
      <c r="AL572" s="49"/>
      <c r="AM572" s="49"/>
      <c r="AN572" s="49"/>
      <c r="AO572" s="49"/>
      <c r="AP572" s="49"/>
      <c r="AQ572" s="49"/>
      <c r="AR572" s="49"/>
      <c r="AS572" s="49"/>
      <c r="AT572" s="49"/>
      <c r="AU572" s="49"/>
      <c r="AV572" s="49"/>
      <c r="AW572" s="49"/>
      <c r="AX572" s="49"/>
      <c r="AY572" s="49"/>
      <c r="AZ572" s="49"/>
      <c r="BA572" s="49"/>
      <c r="BB572" s="49"/>
      <c r="BC572" s="49"/>
      <c r="BD572" s="49"/>
    </row>
    <row r="573" spans="1:56" s="50" customFormat="1" x14ac:dyDescent="0.25">
      <c r="A573" s="71"/>
      <c r="B573" s="71"/>
      <c r="C573" s="71"/>
      <c r="N573" s="49"/>
      <c r="O573" s="49"/>
      <c r="P573" s="49"/>
      <c r="Q573" s="49"/>
      <c r="R573" s="49"/>
      <c r="S573" s="49"/>
      <c r="T573" s="49"/>
      <c r="U573" s="49"/>
      <c r="V573" s="49"/>
      <c r="W573" s="49"/>
      <c r="X573" s="49"/>
      <c r="Y573" s="49"/>
      <c r="Z573" s="49"/>
      <c r="AA573" s="49"/>
      <c r="AB573" s="49"/>
      <c r="AC573" s="49"/>
      <c r="AD573" s="49"/>
      <c r="AE573" s="49"/>
      <c r="AF573" s="49"/>
      <c r="AG573" s="49"/>
      <c r="AH573" s="49"/>
      <c r="AI573" s="49"/>
      <c r="AJ573" s="49"/>
      <c r="AK573" s="49"/>
      <c r="AL573" s="49"/>
      <c r="AM573" s="49"/>
      <c r="AN573" s="49"/>
      <c r="AO573" s="49"/>
      <c r="AP573" s="49"/>
      <c r="AQ573" s="49"/>
      <c r="AR573" s="49"/>
      <c r="AS573" s="49"/>
      <c r="AT573" s="49"/>
      <c r="AU573" s="49"/>
      <c r="AV573" s="49"/>
      <c r="AW573" s="49"/>
      <c r="AX573" s="49"/>
      <c r="AY573" s="49"/>
      <c r="AZ573" s="49"/>
      <c r="BA573" s="49"/>
      <c r="BB573" s="49"/>
      <c r="BC573" s="49"/>
      <c r="BD573" s="49"/>
    </row>
    <row r="574" spans="1:56" s="50" customFormat="1" x14ac:dyDescent="0.25">
      <c r="A574" s="71"/>
      <c r="B574" s="71"/>
      <c r="C574" s="71"/>
      <c r="N574" s="49"/>
      <c r="O574" s="49"/>
      <c r="P574" s="49"/>
      <c r="Q574" s="49"/>
      <c r="R574" s="49"/>
      <c r="S574" s="49"/>
      <c r="T574" s="49"/>
      <c r="U574" s="49"/>
      <c r="V574" s="49"/>
      <c r="W574" s="49"/>
      <c r="X574" s="49"/>
      <c r="Y574" s="49"/>
      <c r="Z574" s="49"/>
      <c r="AA574" s="49"/>
      <c r="AB574" s="49"/>
      <c r="AC574" s="49"/>
      <c r="AD574" s="49"/>
      <c r="AE574" s="49"/>
      <c r="AF574" s="49"/>
      <c r="AG574" s="49"/>
      <c r="AH574" s="49"/>
      <c r="AI574" s="49"/>
      <c r="AJ574" s="49"/>
      <c r="AK574" s="49"/>
      <c r="AL574" s="49"/>
      <c r="AM574" s="49"/>
      <c r="AN574" s="49"/>
      <c r="AO574" s="49"/>
      <c r="AP574" s="49"/>
      <c r="AQ574" s="49"/>
      <c r="AR574" s="49"/>
      <c r="AS574" s="49"/>
      <c r="AT574" s="49"/>
      <c r="AU574" s="49"/>
      <c r="AV574" s="49"/>
      <c r="AW574" s="49"/>
      <c r="AX574" s="49"/>
      <c r="AY574" s="49"/>
      <c r="AZ574" s="49"/>
      <c r="BA574" s="49"/>
      <c r="BB574" s="49"/>
      <c r="BC574" s="49"/>
      <c r="BD574" s="49"/>
    </row>
    <row r="575" spans="1:56" s="50" customFormat="1" x14ac:dyDescent="0.25">
      <c r="A575" s="71"/>
      <c r="B575" s="71"/>
      <c r="C575" s="71"/>
      <c r="N575" s="49"/>
      <c r="O575" s="49"/>
      <c r="P575" s="49"/>
      <c r="Q575" s="49"/>
      <c r="R575" s="49"/>
      <c r="S575" s="49"/>
      <c r="T575" s="49"/>
      <c r="U575" s="49"/>
      <c r="V575" s="49"/>
      <c r="W575" s="49"/>
      <c r="X575" s="49"/>
      <c r="Y575" s="49"/>
      <c r="Z575" s="49"/>
      <c r="AA575" s="49"/>
      <c r="AB575" s="49"/>
      <c r="AC575" s="49"/>
      <c r="AD575" s="49"/>
      <c r="AE575" s="49"/>
      <c r="AF575" s="49"/>
      <c r="AG575" s="49"/>
      <c r="AH575" s="49"/>
      <c r="AI575" s="49"/>
      <c r="AJ575" s="49"/>
      <c r="AK575" s="49"/>
      <c r="AL575" s="49"/>
      <c r="AM575" s="49"/>
      <c r="AN575" s="49"/>
      <c r="AO575" s="49"/>
      <c r="AP575" s="49"/>
      <c r="AQ575" s="49"/>
      <c r="AR575" s="49"/>
      <c r="AS575" s="49"/>
      <c r="AT575" s="49"/>
      <c r="AU575" s="49"/>
      <c r="AV575" s="49"/>
      <c r="AW575" s="49"/>
      <c r="AX575" s="49"/>
      <c r="AY575" s="49"/>
      <c r="AZ575" s="49"/>
      <c r="BA575" s="49"/>
      <c r="BB575" s="49"/>
      <c r="BC575" s="49"/>
      <c r="BD575" s="49"/>
    </row>
    <row r="576" spans="1:56" s="50" customFormat="1" x14ac:dyDescent="0.25">
      <c r="A576" s="71"/>
      <c r="B576" s="71"/>
      <c r="C576" s="71"/>
      <c r="N576" s="49"/>
      <c r="O576" s="49"/>
      <c r="P576" s="49"/>
      <c r="Q576" s="49"/>
      <c r="R576" s="49"/>
      <c r="S576" s="49"/>
      <c r="T576" s="49"/>
      <c r="U576" s="49"/>
      <c r="V576" s="49"/>
      <c r="W576" s="49"/>
      <c r="X576" s="49"/>
      <c r="Y576" s="49"/>
      <c r="Z576" s="49"/>
      <c r="AA576" s="49"/>
      <c r="AB576" s="49"/>
      <c r="AC576" s="49"/>
      <c r="AD576" s="49"/>
      <c r="AE576" s="49"/>
      <c r="AF576" s="49"/>
      <c r="AG576" s="49"/>
      <c r="AH576" s="49"/>
      <c r="AI576" s="49"/>
      <c r="AJ576" s="49"/>
      <c r="AK576" s="49"/>
      <c r="AL576" s="49"/>
      <c r="AM576" s="49"/>
      <c r="AN576" s="49"/>
      <c r="AO576" s="49"/>
      <c r="AP576" s="49"/>
      <c r="AQ576" s="49"/>
      <c r="AR576" s="49"/>
      <c r="AS576" s="49"/>
      <c r="AT576" s="49"/>
      <c r="AU576" s="49"/>
      <c r="AV576" s="49"/>
      <c r="AW576" s="49"/>
      <c r="AX576" s="49"/>
      <c r="AY576" s="49"/>
      <c r="AZ576" s="49"/>
      <c r="BA576" s="49"/>
      <c r="BB576" s="49"/>
      <c r="BC576" s="49"/>
      <c r="BD576" s="49"/>
    </row>
    <row r="577" spans="1:56" s="50" customFormat="1" x14ac:dyDescent="0.25">
      <c r="A577" s="71"/>
      <c r="B577" s="71"/>
      <c r="C577" s="71"/>
      <c r="N577" s="49"/>
      <c r="O577" s="49"/>
      <c r="P577" s="49"/>
      <c r="Q577" s="49"/>
      <c r="R577" s="49"/>
      <c r="S577" s="49"/>
      <c r="T577" s="49"/>
      <c r="U577" s="49"/>
      <c r="V577" s="49"/>
      <c r="W577" s="49"/>
      <c r="X577" s="49"/>
      <c r="Y577" s="49"/>
      <c r="Z577" s="49"/>
      <c r="AA577" s="49"/>
      <c r="AB577" s="49"/>
      <c r="AC577" s="49"/>
      <c r="AD577" s="49"/>
      <c r="AE577" s="49"/>
      <c r="AF577" s="49"/>
      <c r="AG577" s="49"/>
      <c r="AH577" s="49"/>
      <c r="AI577" s="49"/>
      <c r="AJ577" s="49"/>
      <c r="AK577" s="49"/>
      <c r="AL577" s="49"/>
      <c r="AM577" s="49"/>
      <c r="AN577" s="49"/>
      <c r="AO577" s="49"/>
      <c r="AP577" s="49"/>
      <c r="AQ577" s="49"/>
      <c r="AR577" s="49"/>
      <c r="AS577" s="49"/>
      <c r="AT577" s="49"/>
      <c r="AU577" s="49"/>
      <c r="AV577" s="49"/>
      <c r="AW577" s="49"/>
      <c r="AX577" s="49"/>
      <c r="AY577" s="49"/>
      <c r="AZ577" s="49"/>
      <c r="BA577" s="49"/>
      <c r="BB577" s="49"/>
      <c r="BC577" s="49"/>
      <c r="BD577" s="49"/>
    </row>
    <row r="578" spans="1:56" s="50" customFormat="1" x14ac:dyDescent="0.25">
      <c r="A578" s="71"/>
      <c r="B578" s="71"/>
      <c r="C578" s="71"/>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49"/>
      <c r="BA578" s="49"/>
      <c r="BB578" s="49"/>
      <c r="BC578" s="49"/>
      <c r="BD578" s="49"/>
    </row>
    <row r="579" spans="1:56" s="50" customFormat="1" x14ac:dyDescent="0.25">
      <c r="A579" s="71"/>
      <c r="B579" s="71"/>
      <c r="C579" s="71"/>
      <c r="N579" s="49"/>
      <c r="O579" s="49"/>
      <c r="P579" s="49"/>
      <c r="Q579" s="49"/>
      <c r="R579" s="49"/>
      <c r="S579" s="49"/>
      <c r="T579" s="49"/>
      <c r="U579" s="49"/>
      <c r="V579" s="49"/>
      <c r="W579" s="49"/>
      <c r="X579" s="49"/>
      <c r="Y579" s="49"/>
      <c r="Z579" s="49"/>
      <c r="AA579" s="49"/>
      <c r="AB579" s="49"/>
      <c r="AC579" s="49"/>
      <c r="AD579" s="49"/>
      <c r="AE579" s="49"/>
      <c r="AF579" s="49"/>
      <c r="AG579" s="49"/>
      <c r="AH579" s="49"/>
      <c r="AI579" s="49"/>
      <c r="AJ579" s="49"/>
      <c r="AK579" s="49"/>
      <c r="AL579" s="49"/>
      <c r="AM579" s="49"/>
      <c r="AN579" s="49"/>
      <c r="AO579" s="49"/>
      <c r="AP579" s="49"/>
      <c r="AQ579" s="49"/>
      <c r="AR579" s="49"/>
      <c r="AS579" s="49"/>
      <c r="AT579" s="49"/>
      <c r="AU579" s="49"/>
      <c r="AV579" s="49"/>
      <c r="AW579" s="49"/>
      <c r="AX579" s="49"/>
      <c r="AY579" s="49"/>
      <c r="AZ579" s="49"/>
      <c r="BA579" s="49"/>
      <c r="BB579" s="49"/>
      <c r="BC579" s="49"/>
      <c r="BD579" s="49"/>
    </row>
    <row r="580" spans="1:56" s="50" customFormat="1" x14ac:dyDescent="0.25">
      <c r="A580" s="71"/>
      <c r="B580" s="71"/>
      <c r="C580" s="71"/>
      <c r="N580" s="49"/>
      <c r="O580" s="49"/>
      <c r="P580" s="49"/>
      <c r="Q580" s="49"/>
      <c r="R580" s="49"/>
      <c r="S580" s="49"/>
      <c r="T580" s="49"/>
      <c r="U580" s="49"/>
      <c r="V580" s="49"/>
      <c r="W580" s="49"/>
      <c r="X580" s="49"/>
      <c r="Y580" s="49"/>
      <c r="Z580" s="49"/>
      <c r="AA580" s="49"/>
      <c r="AB580" s="49"/>
      <c r="AC580" s="49"/>
      <c r="AD580" s="49"/>
      <c r="AE580" s="49"/>
      <c r="AF580" s="49"/>
      <c r="AG580" s="49"/>
      <c r="AH580" s="49"/>
      <c r="AI580" s="49"/>
      <c r="AJ580" s="49"/>
      <c r="AK580" s="49"/>
      <c r="AL580" s="49"/>
      <c r="AM580" s="49"/>
      <c r="AN580" s="49"/>
      <c r="AO580" s="49"/>
      <c r="AP580" s="49"/>
      <c r="AQ580" s="49"/>
      <c r="AR580" s="49"/>
      <c r="AS580" s="49"/>
      <c r="AT580" s="49"/>
      <c r="AU580" s="49"/>
      <c r="AV580" s="49"/>
      <c r="AW580" s="49"/>
      <c r="AX580" s="49"/>
      <c r="AY580" s="49"/>
      <c r="AZ580" s="49"/>
      <c r="BA580" s="49"/>
      <c r="BB580" s="49"/>
      <c r="BC580" s="49"/>
      <c r="BD580" s="49"/>
    </row>
    <row r="581" spans="1:56" s="50" customFormat="1" x14ac:dyDescent="0.25">
      <c r="A581" s="71"/>
      <c r="B581" s="71"/>
      <c r="C581" s="71"/>
      <c r="N581" s="49"/>
      <c r="O581" s="49"/>
      <c r="P581" s="49"/>
      <c r="Q581" s="49"/>
      <c r="R581" s="49"/>
      <c r="S581" s="49"/>
      <c r="T581" s="49"/>
      <c r="U581" s="49"/>
      <c r="V581" s="49"/>
      <c r="W581" s="49"/>
      <c r="X581" s="49"/>
      <c r="Y581" s="49"/>
      <c r="Z581" s="49"/>
      <c r="AA581" s="49"/>
      <c r="AB581" s="49"/>
      <c r="AC581" s="49"/>
      <c r="AD581" s="49"/>
      <c r="AE581" s="49"/>
      <c r="AF581" s="49"/>
      <c r="AG581" s="49"/>
      <c r="AH581" s="49"/>
      <c r="AI581" s="49"/>
      <c r="AJ581" s="49"/>
      <c r="AK581" s="49"/>
      <c r="AL581" s="49"/>
      <c r="AM581" s="49"/>
      <c r="AN581" s="49"/>
      <c r="AO581" s="49"/>
      <c r="AP581" s="49"/>
      <c r="AQ581" s="49"/>
      <c r="AR581" s="49"/>
      <c r="AS581" s="49"/>
      <c r="AT581" s="49"/>
      <c r="AU581" s="49"/>
      <c r="AV581" s="49"/>
      <c r="AW581" s="49"/>
      <c r="AX581" s="49"/>
      <c r="AY581" s="49"/>
      <c r="AZ581" s="49"/>
      <c r="BA581" s="49"/>
      <c r="BB581" s="49"/>
      <c r="BC581" s="49"/>
      <c r="BD581" s="49"/>
    </row>
    <row r="582" spans="1:56" s="50" customFormat="1" x14ac:dyDescent="0.25">
      <c r="A582" s="71"/>
      <c r="B582" s="71"/>
      <c r="C582" s="71"/>
      <c r="N582" s="49"/>
      <c r="O582" s="49"/>
      <c r="P582" s="49"/>
      <c r="Q582" s="49"/>
      <c r="R582" s="49"/>
      <c r="S582" s="49"/>
      <c r="T582" s="49"/>
      <c r="U582" s="49"/>
      <c r="V582" s="49"/>
      <c r="W582" s="49"/>
      <c r="X582" s="49"/>
      <c r="Y582" s="49"/>
      <c r="Z582" s="49"/>
      <c r="AA582" s="49"/>
      <c r="AB582" s="49"/>
      <c r="AC582" s="49"/>
      <c r="AD582" s="49"/>
      <c r="AE582" s="49"/>
      <c r="AF582" s="49"/>
      <c r="AG582" s="49"/>
      <c r="AH582" s="49"/>
      <c r="AI582" s="49"/>
      <c r="AJ582" s="49"/>
      <c r="AK582" s="49"/>
      <c r="AL582" s="49"/>
      <c r="AM582" s="49"/>
      <c r="AN582" s="49"/>
      <c r="AO582" s="49"/>
      <c r="AP582" s="49"/>
      <c r="AQ582" s="49"/>
      <c r="AR582" s="49"/>
      <c r="AS582" s="49"/>
      <c r="AT582" s="49"/>
      <c r="AU582" s="49"/>
      <c r="AV582" s="49"/>
      <c r="AW582" s="49"/>
      <c r="AX582" s="49"/>
      <c r="AY582" s="49"/>
      <c r="AZ582" s="49"/>
      <c r="BA582" s="49"/>
      <c r="BB582" s="49"/>
      <c r="BC582" s="49"/>
      <c r="BD582" s="49"/>
    </row>
    <row r="583" spans="1:56" s="50" customFormat="1" x14ac:dyDescent="0.25">
      <c r="A583" s="71"/>
      <c r="B583" s="71"/>
      <c r="C583" s="71"/>
      <c r="N583" s="49"/>
      <c r="O583" s="49"/>
      <c r="P583" s="49"/>
      <c r="Q583" s="49"/>
      <c r="R583" s="49"/>
      <c r="S583" s="49"/>
      <c r="T583" s="49"/>
      <c r="U583" s="49"/>
      <c r="V583" s="49"/>
      <c r="W583" s="49"/>
      <c r="X583" s="49"/>
      <c r="Y583" s="49"/>
      <c r="Z583" s="49"/>
      <c r="AA583" s="49"/>
      <c r="AB583" s="49"/>
      <c r="AC583" s="49"/>
      <c r="AD583" s="49"/>
      <c r="AE583" s="49"/>
      <c r="AF583" s="49"/>
      <c r="AG583" s="49"/>
      <c r="AH583" s="49"/>
      <c r="AI583" s="49"/>
      <c r="AJ583" s="49"/>
      <c r="AK583" s="49"/>
      <c r="AL583" s="49"/>
      <c r="AM583" s="49"/>
      <c r="AN583" s="49"/>
      <c r="AO583" s="49"/>
      <c r="AP583" s="49"/>
      <c r="AQ583" s="49"/>
      <c r="AR583" s="49"/>
      <c r="AS583" s="49"/>
      <c r="AT583" s="49"/>
      <c r="AU583" s="49"/>
      <c r="AV583" s="49"/>
      <c r="AW583" s="49"/>
      <c r="AX583" s="49"/>
      <c r="AY583" s="49"/>
      <c r="AZ583" s="49"/>
      <c r="BA583" s="49"/>
      <c r="BB583" s="49"/>
      <c r="BC583" s="49"/>
      <c r="BD583" s="49"/>
    </row>
    <row r="584" spans="1:56" s="50" customFormat="1" x14ac:dyDescent="0.25">
      <c r="A584" s="71"/>
      <c r="B584" s="71"/>
      <c r="C584" s="71"/>
      <c r="N584" s="49"/>
      <c r="O584" s="49"/>
      <c r="P584" s="49"/>
      <c r="Q584" s="49"/>
      <c r="R584" s="49"/>
      <c r="S584" s="49"/>
      <c r="T584" s="49"/>
      <c r="U584" s="49"/>
      <c r="V584" s="49"/>
      <c r="W584" s="49"/>
      <c r="X584" s="49"/>
      <c r="Y584" s="49"/>
      <c r="Z584" s="49"/>
      <c r="AA584" s="49"/>
      <c r="AB584" s="49"/>
      <c r="AC584" s="49"/>
      <c r="AD584" s="49"/>
      <c r="AE584" s="49"/>
      <c r="AF584" s="49"/>
      <c r="AG584" s="49"/>
      <c r="AH584" s="49"/>
      <c r="AI584" s="49"/>
      <c r="AJ584" s="49"/>
      <c r="AK584" s="49"/>
      <c r="AL584" s="49"/>
      <c r="AM584" s="49"/>
      <c r="AN584" s="49"/>
      <c r="AO584" s="49"/>
      <c r="AP584" s="49"/>
      <c r="AQ584" s="49"/>
      <c r="AR584" s="49"/>
      <c r="AS584" s="49"/>
      <c r="AT584" s="49"/>
      <c r="AU584" s="49"/>
      <c r="AV584" s="49"/>
      <c r="AW584" s="49"/>
      <c r="AX584" s="49"/>
      <c r="AY584" s="49"/>
      <c r="AZ584" s="49"/>
      <c r="BA584" s="49"/>
      <c r="BB584" s="49"/>
      <c r="BC584" s="49"/>
      <c r="BD584" s="49"/>
    </row>
    <row r="585" spans="1:56" s="50" customFormat="1" x14ac:dyDescent="0.25">
      <c r="A585" s="71"/>
      <c r="B585" s="71"/>
      <c r="C585" s="71"/>
      <c r="N585" s="49"/>
      <c r="O585" s="49"/>
      <c r="P585" s="49"/>
      <c r="Q585" s="49"/>
      <c r="R585" s="49"/>
      <c r="S585" s="49"/>
      <c r="T585" s="49"/>
      <c r="U585" s="49"/>
      <c r="V585" s="49"/>
      <c r="W585" s="49"/>
      <c r="X585" s="49"/>
      <c r="Y585" s="49"/>
      <c r="Z585" s="49"/>
      <c r="AA585" s="49"/>
      <c r="AB585" s="49"/>
      <c r="AC585" s="49"/>
      <c r="AD585" s="49"/>
      <c r="AE585" s="49"/>
      <c r="AF585" s="49"/>
      <c r="AG585" s="49"/>
      <c r="AH585" s="49"/>
      <c r="AI585" s="49"/>
      <c r="AJ585" s="49"/>
      <c r="AK585" s="49"/>
      <c r="AL585" s="49"/>
      <c r="AM585" s="49"/>
      <c r="AN585" s="49"/>
      <c r="AO585" s="49"/>
      <c r="AP585" s="49"/>
      <c r="AQ585" s="49"/>
      <c r="AR585" s="49"/>
      <c r="AS585" s="49"/>
      <c r="AT585" s="49"/>
      <c r="AU585" s="49"/>
      <c r="AV585" s="49"/>
      <c r="AW585" s="49"/>
      <c r="AX585" s="49"/>
      <c r="AY585" s="49"/>
      <c r="AZ585" s="49"/>
      <c r="BA585" s="49"/>
      <c r="BB585" s="49"/>
      <c r="BC585" s="49"/>
      <c r="BD585" s="49"/>
    </row>
    <row r="586" spans="1:56" s="50" customFormat="1" x14ac:dyDescent="0.25">
      <c r="A586" s="71"/>
      <c r="B586" s="71"/>
      <c r="C586" s="71"/>
      <c r="N586" s="49"/>
      <c r="O586" s="49"/>
      <c r="P586" s="49"/>
      <c r="Q586" s="49"/>
      <c r="R586" s="49"/>
      <c r="S586" s="49"/>
      <c r="T586" s="49"/>
      <c r="U586" s="49"/>
      <c r="V586" s="49"/>
      <c r="W586" s="49"/>
      <c r="X586" s="49"/>
      <c r="Y586" s="49"/>
      <c r="Z586" s="49"/>
      <c r="AA586" s="49"/>
      <c r="AB586" s="49"/>
      <c r="AC586" s="49"/>
      <c r="AD586" s="49"/>
      <c r="AE586" s="49"/>
      <c r="AF586" s="49"/>
      <c r="AG586" s="49"/>
      <c r="AH586" s="49"/>
      <c r="AI586" s="49"/>
      <c r="AJ586" s="49"/>
      <c r="AK586" s="49"/>
      <c r="AL586" s="49"/>
      <c r="AM586" s="49"/>
      <c r="AN586" s="49"/>
      <c r="AO586" s="49"/>
      <c r="AP586" s="49"/>
      <c r="AQ586" s="49"/>
      <c r="AR586" s="49"/>
      <c r="AS586" s="49"/>
      <c r="AT586" s="49"/>
      <c r="AU586" s="49"/>
      <c r="AV586" s="49"/>
      <c r="AW586" s="49"/>
      <c r="AX586" s="49"/>
      <c r="AY586" s="49"/>
      <c r="AZ586" s="49"/>
      <c r="BA586" s="49"/>
      <c r="BB586" s="49"/>
      <c r="BC586" s="49"/>
      <c r="BD586" s="49"/>
    </row>
    <row r="587" spans="1:56" s="50" customFormat="1" x14ac:dyDescent="0.25">
      <c r="A587" s="71"/>
      <c r="B587" s="71"/>
      <c r="C587" s="71"/>
      <c r="N587" s="49"/>
      <c r="O587" s="49"/>
      <c r="P587" s="49"/>
      <c r="Q587" s="49"/>
      <c r="R587" s="49"/>
      <c r="S587" s="49"/>
      <c r="T587" s="49"/>
      <c r="U587" s="49"/>
      <c r="V587" s="49"/>
      <c r="W587" s="49"/>
      <c r="X587" s="49"/>
      <c r="Y587" s="49"/>
      <c r="Z587" s="49"/>
      <c r="AA587" s="49"/>
      <c r="AB587" s="49"/>
      <c r="AC587" s="49"/>
      <c r="AD587" s="49"/>
      <c r="AE587" s="49"/>
      <c r="AF587" s="49"/>
      <c r="AG587" s="49"/>
      <c r="AH587" s="49"/>
      <c r="AI587" s="49"/>
      <c r="AJ587" s="49"/>
      <c r="AK587" s="49"/>
      <c r="AL587" s="49"/>
      <c r="AM587" s="49"/>
      <c r="AN587" s="49"/>
      <c r="AO587" s="49"/>
      <c r="AP587" s="49"/>
      <c r="AQ587" s="49"/>
      <c r="AR587" s="49"/>
      <c r="AS587" s="49"/>
      <c r="AT587" s="49"/>
      <c r="AU587" s="49"/>
      <c r="AV587" s="49"/>
      <c r="AW587" s="49"/>
      <c r="AX587" s="49"/>
      <c r="AY587" s="49"/>
      <c r="AZ587" s="49"/>
      <c r="BA587" s="49"/>
      <c r="BB587" s="49"/>
      <c r="BC587" s="49"/>
      <c r="BD587" s="49"/>
    </row>
    <row r="588" spans="1:56" s="50" customFormat="1" x14ac:dyDescent="0.25">
      <c r="A588" s="71"/>
      <c r="B588" s="71"/>
      <c r="C588" s="71"/>
      <c r="N588" s="49"/>
      <c r="O588" s="49"/>
      <c r="P588" s="49"/>
      <c r="Q588" s="49"/>
      <c r="R588" s="49"/>
      <c r="S588" s="49"/>
      <c r="T588" s="49"/>
      <c r="U588" s="49"/>
      <c r="V588" s="49"/>
      <c r="W588" s="49"/>
      <c r="X588" s="49"/>
      <c r="Y588" s="49"/>
      <c r="Z588" s="49"/>
      <c r="AA588" s="49"/>
      <c r="AB588" s="49"/>
      <c r="AC588" s="49"/>
      <c r="AD588" s="49"/>
      <c r="AE588" s="49"/>
      <c r="AF588" s="49"/>
      <c r="AG588" s="49"/>
      <c r="AH588" s="49"/>
      <c r="AI588" s="49"/>
      <c r="AJ588" s="49"/>
      <c r="AK588" s="49"/>
      <c r="AL588" s="49"/>
      <c r="AM588" s="49"/>
      <c r="AN588" s="49"/>
      <c r="AO588" s="49"/>
      <c r="AP588" s="49"/>
      <c r="AQ588" s="49"/>
      <c r="AR588" s="49"/>
      <c r="AS588" s="49"/>
      <c r="AT588" s="49"/>
      <c r="AU588" s="49"/>
      <c r="AV588" s="49"/>
      <c r="AW588" s="49"/>
      <c r="AX588" s="49"/>
      <c r="AY588" s="49"/>
      <c r="AZ588" s="49"/>
      <c r="BA588" s="49"/>
      <c r="BB588" s="49"/>
      <c r="BC588" s="49"/>
      <c r="BD588" s="49"/>
    </row>
    <row r="589" spans="1:56" s="50" customFormat="1" x14ac:dyDescent="0.25">
      <c r="A589" s="71"/>
      <c r="B589" s="71"/>
      <c r="C589" s="71"/>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49"/>
      <c r="AL589" s="49"/>
      <c r="AM589" s="49"/>
      <c r="AN589" s="49"/>
      <c r="AO589" s="49"/>
      <c r="AP589" s="49"/>
      <c r="AQ589" s="49"/>
      <c r="AR589" s="49"/>
      <c r="AS589" s="49"/>
      <c r="AT589" s="49"/>
      <c r="AU589" s="49"/>
      <c r="AV589" s="49"/>
      <c r="AW589" s="49"/>
      <c r="AX589" s="49"/>
      <c r="AY589" s="49"/>
      <c r="AZ589" s="49"/>
      <c r="BA589" s="49"/>
      <c r="BB589" s="49"/>
      <c r="BC589" s="49"/>
      <c r="BD589" s="49"/>
    </row>
    <row r="590" spans="1:56" s="50" customFormat="1" x14ac:dyDescent="0.25">
      <c r="A590" s="71"/>
      <c r="B590" s="71"/>
      <c r="C590" s="71"/>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49"/>
      <c r="BA590" s="49"/>
      <c r="BB590" s="49"/>
      <c r="BC590" s="49"/>
      <c r="BD590" s="49"/>
    </row>
    <row r="591" spans="1:56" s="50" customFormat="1" x14ac:dyDescent="0.25">
      <c r="A591" s="71"/>
      <c r="B591" s="71"/>
      <c r="C591" s="71"/>
      <c r="N591" s="49"/>
      <c r="O591" s="49"/>
      <c r="P591" s="49"/>
      <c r="Q591" s="49"/>
      <c r="R591" s="49"/>
      <c r="S591" s="49"/>
      <c r="T591" s="49"/>
      <c r="U591" s="49"/>
      <c r="V591" s="49"/>
      <c r="W591" s="49"/>
      <c r="X591" s="49"/>
      <c r="Y591" s="49"/>
      <c r="Z591" s="49"/>
      <c r="AA591" s="49"/>
      <c r="AB591" s="49"/>
      <c r="AC591" s="49"/>
      <c r="AD591" s="49"/>
      <c r="AE591" s="49"/>
      <c r="AF591" s="49"/>
      <c r="AG591" s="49"/>
      <c r="AH591" s="49"/>
      <c r="AI591" s="49"/>
      <c r="AJ591" s="49"/>
      <c r="AK591" s="49"/>
      <c r="AL591" s="49"/>
      <c r="AM591" s="49"/>
      <c r="AN591" s="49"/>
      <c r="AO591" s="49"/>
      <c r="AP591" s="49"/>
      <c r="AQ591" s="49"/>
      <c r="AR591" s="49"/>
      <c r="AS591" s="49"/>
      <c r="AT591" s="49"/>
      <c r="AU591" s="49"/>
      <c r="AV591" s="49"/>
      <c r="AW591" s="49"/>
      <c r="AX591" s="49"/>
      <c r="AY591" s="49"/>
      <c r="AZ591" s="49"/>
      <c r="BA591" s="49"/>
      <c r="BB591" s="49"/>
      <c r="BC591" s="49"/>
      <c r="BD591" s="49"/>
    </row>
    <row r="592" spans="1:56" s="50" customFormat="1" x14ac:dyDescent="0.25">
      <c r="A592" s="71"/>
      <c r="B592" s="71"/>
      <c r="C592" s="71"/>
      <c r="N592" s="49"/>
      <c r="O592" s="49"/>
      <c r="P592" s="49"/>
      <c r="Q592" s="49"/>
      <c r="R592" s="49"/>
      <c r="S592" s="49"/>
      <c r="T592" s="49"/>
      <c r="U592" s="49"/>
      <c r="V592" s="49"/>
      <c r="W592" s="49"/>
      <c r="X592" s="49"/>
      <c r="Y592" s="49"/>
      <c r="Z592" s="49"/>
      <c r="AA592" s="49"/>
      <c r="AB592" s="49"/>
      <c r="AC592" s="49"/>
      <c r="AD592" s="49"/>
      <c r="AE592" s="49"/>
      <c r="AF592" s="49"/>
      <c r="AG592" s="49"/>
      <c r="AH592" s="49"/>
      <c r="AI592" s="49"/>
      <c r="AJ592" s="49"/>
      <c r="AK592" s="49"/>
      <c r="AL592" s="49"/>
      <c r="AM592" s="49"/>
      <c r="AN592" s="49"/>
      <c r="AO592" s="49"/>
      <c r="AP592" s="49"/>
      <c r="AQ592" s="49"/>
      <c r="AR592" s="49"/>
      <c r="AS592" s="49"/>
      <c r="AT592" s="49"/>
      <c r="AU592" s="49"/>
      <c r="AV592" s="49"/>
      <c r="AW592" s="49"/>
      <c r="AX592" s="49"/>
      <c r="AY592" s="49"/>
      <c r="AZ592" s="49"/>
      <c r="BA592" s="49"/>
      <c r="BB592" s="49"/>
      <c r="BC592" s="49"/>
      <c r="BD592" s="49"/>
    </row>
    <row r="593" spans="1:56" s="50" customFormat="1" x14ac:dyDescent="0.25">
      <c r="A593" s="71"/>
      <c r="B593" s="71"/>
      <c r="C593" s="71"/>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49"/>
      <c r="AL593" s="49"/>
      <c r="AM593" s="49"/>
      <c r="AN593" s="49"/>
      <c r="AO593" s="49"/>
      <c r="AP593" s="49"/>
      <c r="AQ593" s="49"/>
      <c r="AR593" s="49"/>
      <c r="AS593" s="49"/>
      <c r="AT593" s="49"/>
      <c r="AU593" s="49"/>
      <c r="AV593" s="49"/>
      <c r="AW593" s="49"/>
      <c r="AX593" s="49"/>
      <c r="AY593" s="49"/>
      <c r="AZ593" s="49"/>
      <c r="BA593" s="49"/>
      <c r="BB593" s="49"/>
      <c r="BC593" s="49"/>
      <c r="BD593" s="49"/>
    </row>
    <row r="594" spans="1:56" s="50" customFormat="1" x14ac:dyDescent="0.25">
      <c r="A594" s="71"/>
      <c r="B594" s="71"/>
      <c r="C594" s="71"/>
      <c r="N594" s="49"/>
      <c r="O594" s="49"/>
      <c r="P594" s="49"/>
      <c r="Q594" s="49"/>
      <c r="R594" s="49"/>
      <c r="S594" s="49"/>
      <c r="T594" s="49"/>
      <c r="U594" s="49"/>
      <c r="V594" s="49"/>
      <c r="W594" s="49"/>
      <c r="X594" s="49"/>
      <c r="Y594" s="49"/>
      <c r="Z594" s="49"/>
      <c r="AA594" s="49"/>
      <c r="AB594" s="49"/>
      <c r="AC594" s="49"/>
      <c r="AD594" s="49"/>
      <c r="AE594" s="49"/>
      <c r="AF594" s="49"/>
      <c r="AG594" s="49"/>
      <c r="AH594" s="49"/>
      <c r="AI594" s="49"/>
      <c r="AJ594" s="49"/>
      <c r="AK594" s="49"/>
      <c r="AL594" s="49"/>
      <c r="AM594" s="49"/>
      <c r="AN594" s="49"/>
      <c r="AO594" s="49"/>
      <c r="AP594" s="49"/>
      <c r="AQ594" s="49"/>
      <c r="AR594" s="49"/>
      <c r="AS594" s="49"/>
      <c r="AT594" s="49"/>
      <c r="AU594" s="49"/>
      <c r="AV594" s="49"/>
      <c r="AW594" s="49"/>
      <c r="AX594" s="49"/>
      <c r="AY594" s="49"/>
      <c r="AZ594" s="49"/>
      <c r="BA594" s="49"/>
      <c r="BB594" s="49"/>
      <c r="BC594" s="49"/>
      <c r="BD594" s="49"/>
    </row>
    <row r="595" spans="1:56" s="50" customFormat="1" x14ac:dyDescent="0.25">
      <c r="A595" s="71"/>
      <c r="B595" s="71"/>
      <c r="C595" s="71"/>
      <c r="N595" s="49"/>
      <c r="O595" s="49"/>
      <c r="P595" s="49"/>
      <c r="Q595" s="49"/>
      <c r="R595" s="49"/>
      <c r="S595" s="49"/>
      <c r="T595" s="49"/>
      <c r="U595" s="49"/>
      <c r="V595" s="49"/>
      <c r="W595" s="49"/>
      <c r="X595" s="49"/>
      <c r="Y595" s="49"/>
      <c r="Z595" s="49"/>
      <c r="AA595" s="49"/>
      <c r="AB595" s="49"/>
      <c r="AC595" s="49"/>
      <c r="AD595" s="49"/>
      <c r="AE595" s="49"/>
      <c r="AF595" s="49"/>
      <c r="AG595" s="49"/>
      <c r="AH595" s="49"/>
      <c r="AI595" s="49"/>
      <c r="AJ595" s="49"/>
      <c r="AK595" s="49"/>
      <c r="AL595" s="49"/>
      <c r="AM595" s="49"/>
      <c r="AN595" s="49"/>
      <c r="AO595" s="49"/>
      <c r="AP595" s="49"/>
      <c r="AQ595" s="49"/>
      <c r="AR595" s="49"/>
      <c r="AS595" s="49"/>
      <c r="AT595" s="49"/>
      <c r="AU595" s="49"/>
      <c r="AV595" s="49"/>
      <c r="AW595" s="49"/>
      <c r="AX595" s="49"/>
      <c r="AY595" s="49"/>
      <c r="AZ595" s="49"/>
      <c r="BA595" s="49"/>
      <c r="BB595" s="49"/>
      <c r="BC595" s="49"/>
      <c r="BD595" s="49"/>
    </row>
    <row r="596" spans="1:56" s="50" customFormat="1" x14ac:dyDescent="0.25">
      <c r="A596" s="71"/>
      <c r="B596" s="71"/>
      <c r="C596" s="71"/>
      <c r="N596" s="49"/>
      <c r="O596" s="49"/>
      <c r="P596" s="49"/>
      <c r="Q596" s="49"/>
      <c r="R596" s="49"/>
      <c r="S596" s="49"/>
      <c r="T596" s="49"/>
      <c r="U596" s="49"/>
      <c r="V596" s="49"/>
      <c r="W596" s="49"/>
      <c r="X596" s="49"/>
      <c r="Y596" s="49"/>
      <c r="Z596" s="49"/>
      <c r="AA596" s="49"/>
      <c r="AB596" s="49"/>
      <c r="AC596" s="49"/>
      <c r="AD596" s="49"/>
      <c r="AE596" s="49"/>
      <c r="AF596" s="49"/>
      <c r="AG596" s="49"/>
      <c r="AH596" s="49"/>
      <c r="AI596" s="49"/>
      <c r="AJ596" s="49"/>
      <c r="AK596" s="49"/>
      <c r="AL596" s="49"/>
      <c r="AM596" s="49"/>
      <c r="AN596" s="49"/>
      <c r="AO596" s="49"/>
      <c r="AP596" s="49"/>
      <c r="AQ596" s="49"/>
      <c r="AR596" s="49"/>
      <c r="AS596" s="49"/>
      <c r="AT596" s="49"/>
      <c r="AU596" s="49"/>
      <c r="AV596" s="49"/>
      <c r="AW596" s="49"/>
      <c r="AX596" s="49"/>
      <c r="AY596" s="49"/>
      <c r="AZ596" s="49"/>
      <c r="BA596" s="49"/>
      <c r="BB596" s="49"/>
      <c r="BC596" s="49"/>
      <c r="BD596" s="49"/>
    </row>
    <row r="597" spans="1:56" s="50" customFormat="1" x14ac:dyDescent="0.25">
      <c r="A597" s="71"/>
      <c r="B597" s="71"/>
      <c r="C597" s="71"/>
      <c r="N597" s="49"/>
      <c r="O597" s="49"/>
      <c r="P597" s="49"/>
      <c r="Q597" s="49"/>
      <c r="R597" s="49"/>
      <c r="S597" s="49"/>
      <c r="T597" s="49"/>
      <c r="U597" s="49"/>
      <c r="V597" s="49"/>
      <c r="W597" s="49"/>
      <c r="X597" s="49"/>
      <c r="Y597" s="49"/>
      <c r="Z597" s="49"/>
      <c r="AA597" s="49"/>
      <c r="AB597" s="49"/>
      <c r="AC597" s="49"/>
      <c r="AD597" s="49"/>
      <c r="AE597" s="49"/>
      <c r="AF597" s="49"/>
      <c r="AG597" s="49"/>
      <c r="AH597" s="49"/>
      <c r="AI597" s="49"/>
      <c r="AJ597" s="49"/>
      <c r="AK597" s="49"/>
      <c r="AL597" s="49"/>
      <c r="AM597" s="49"/>
      <c r="AN597" s="49"/>
      <c r="AO597" s="49"/>
      <c r="AP597" s="49"/>
      <c r="AQ597" s="49"/>
      <c r="AR597" s="49"/>
      <c r="AS597" s="49"/>
      <c r="AT597" s="49"/>
      <c r="AU597" s="49"/>
      <c r="AV597" s="49"/>
      <c r="AW597" s="49"/>
      <c r="AX597" s="49"/>
      <c r="AY597" s="49"/>
      <c r="AZ597" s="49"/>
      <c r="BA597" s="49"/>
      <c r="BB597" s="49"/>
      <c r="BC597" s="49"/>
      <c r="BD597" s="49"/>
    </row>
    <row r="598" spans="1:56" s="50" customFormat="1" x14ac:dyDescent="0.25">
      <c r="A598" s="71"/>
      <c r="B598" s="71"/>
      <c r="C598" s="71"/>
      <c r="N598" s="49"/>
      <c r="O598" s="49"/>
      <c r="P598" s="49"/>
      <c r="Q598" s="49"/>
      <c r="R598" s="49"/>
      <c r="S598" s="49"/>
      <c r="T598" s="49"/>
      <c r="U598" s="49"/>
      <c r="V598" s="49"/>
      <c r="W598" s="49"/>
      <c r="X598" s="49"/>
      <c r="Y598" s="49"/>
      <c r="Z598" s="49"/>
      <c r="AA598" s="49"/>
      <c r="AB598" s="49"/>
      <c r="AC598" s="49"/>
      <c r="AD598" s="49"/>
      <c r="AE598" s="49"/>
      <c r="AF598" s="49"/>
      <c r="AG598" s="49"/>
      <c r="AH598" s="49"/>
      <c r="AI598" s="49"/>
      <c r="AJ598" s="49"/>
      <c r="AK598" s="49"/>
      <c r="AL598" s="49"/>
      <c r="AM598" s="49"/>
      <c r="AN598" s="49"/>
      <c r="AO598" s="49"/>
      <c r="AP598" s="49"/>
      <c r="AQ598" s="49"/>
      <c r="AR598" s="49"/>
      <c r="AS598" s="49"/>
      <c r="AT598" s="49"/>
      <c r="AU598" s="49"/>
      <c r="AV598" s="49"/>
      <c r="AW598" s="49"/>
      <c r="AX598" s="49"/>
      <c r="AY598" s="49"/>
      <c r="AZ598" s="49"/>
      <c r="BA598" s="49"/>
      <c r="BB598" s="49"/>
      <c r="BC598" s="49"/>
      <c r="BD598" s="49"/>
    </row>
    <row r="599" spans="1:56" s="50" customFormat="1" x14ac:dyDescent="0.25">
      <c r="A599" s="71"/>
      <c r="B599" s="71"/>
      <c r="C599" s="71"/>
      <c r="N599" s="49"/>
      <c r="O599" s="49"/>
      <c r="P599" s="49"/>
      <c r="Q599" s="49"/>
      <c r="R599" s="49"/>
      <c r="S599" s="49"/>
      <c r="T599" s="49"/>
      <c r="U599" s="49"/>
      <c r="V599" s="49"/>
      <c r="W599" s="49"/>
      <c r="X599" s="49"/>
      <c r="Y599" s="49"/>
      <c r="Z599" s="49"/>
      <c r="AA599" s="49"/>
      <c r="AB599" s="49"/>
      <c r="AC599" s="49"/>
      <c r="AD599" s="49"/>
      <c r="AE599" s="49"/>
      <c r="AF599" s="49"/>
      <c r="AG599" s="49"/>
      <c r="AH599" s="49"/>
      <c r="AI599" s="49"/>
      <c r="AJ599" s="49"/>
      <c r="AK599" s="49"/>
      <c r="AL599" s="49"/>
      <c r="AM599" s="49"/>
      <c r="AN599" s="49"/>
      <c r="AO599" s="49"/>
      <c r="AP599" s="49"/>
      <c r="AQ599" s="49"/>
      <c r="AR599" s="49"/>
      <c r="AS599" s="49"/>
      <c r="AT599" s="49"/>
      <c r="AU599" s="49"/>
      <c r="AV599" s="49"/>
      <c r="AW599" s="49"/>
      <c r="AX599" s="49"/>
      <c r="AY599" s="49"/>
      <c r="AZ599" s="49"/>
      <c r="BA599" s="49"/>
      <c r="BB599" s="49"/>
      <c r="BC599" s="49"/>
      <c r="BD599" s="49"/>
    </row>
    <row r="600" spans="1:56" s="50" customFormat="1" x14ac:dyDescent="0.25">
      <c r="A600" s="71"/>
      <c r="B600" s="71"/>
      <c r="C600" s="71"/>
      <c r="N600" s="49"/>
      <c r="O600" s="49"/>
      <c r="P600" s="49"/>
      <c r="Q600" s="49"/>
      <c r="R600" s="49"/>
      <c r="S600" s="49"/>
      <c r="T600" s="49"/>
      <c r="U600" s="49"/>
      <c r="V600" s="49"/>
      <c r="W600" s="49"/>
      <c r="X600" s="49"/>
      <c r="Y600" s="49"/>
      <c r="Z600" s="49"/>
      <c r="AA600" s="49"/>
      <c r="AB600" s="49"/>
      <c r="AC600" s="49"/>
      <c r="AD600" s="49"/>
      <c r="AE600" s="49"/>
      <c r="AF600" s="49"/>
      <c r="AG600" s="49"/>
      <c r="AH600" s="49"/>
      <c r="AI600" s="49"/>
      <c r="AJ600" s="49"/>
      <c r="AK600" s="49"/>
      <c r="AL600" s="49"/>
      <c r="AM600" s="49"/>
      <c r="AN600" s="49"/>
      <c r="AO600" s="49"/>
      <c r="AP600" s="49"/>
      <c r="AQ600" s="49"/>
      <c r="AR600" s="49"/>
      <c r="AS600" s="49"/>
      <c r="AT600" s="49"/>
      <c r="AU600" s="49"/>
      <c r="AV600" s="49"/>
      <c r="AW600" s="49"/>
      <c r="AX600" s="49"/>
      <c r="AY600" s="49"/>
      <c r="AZ600" s="49"/>
      <c r="BA600" s="49"/>
      <c r="BB600" s="49"/>
      <c r="BC600" s="49"/>
      <c r="BD600" s="49"/>
    </row>
    <row r="601" spans="1:56" s="50" customFormat="1" x14ac:dyDescent="0.25">
      <c r="A601" s="71"/>
      <c r="B601" s="71"/>
      <c r="C601" s="71"/>
      <c r="N601" s="49"/>
      <c r="O601" s="49"/>
      <c r="P601" s="49"/>
      <c r="Q601" s="49"/>
      <c r="R601" s="49"/>
      <c r="S601" s="49"/>
      <c r="T601" s="49"/>
      <c r="U601" s="49"/>
      <c r="V601" s="49"/>
      <c r="W601" s="49"/>
      <c r="X601" s="49"/>
      <c r="Y601" s="49"/>
      <c r="Z601" s="49"/>
      <c r="AA601" s="49"/>
      <c r="AB601" s="49"/>
      <c r="AC601" s="49"/>
      <c r="AD601" s="49"/>
      <c r="AE601" s="49"/>
      <c r="AF601" s="49"/>
      <c r="AG601" s="49"/>
      <c r="AH601" s="49"/>
      <c r="AI601" s="49"/>
      <c r="AJ601" s="49"/>
      <c r="AK601" s="49"/>
      <c r="AL601" s="49"/>
      <c r="AM601" s="49"/>
      <c r="AN601" s="49"/>
      <c r="AO601" s="49"/>
      <c r="AP601" s="49"/>
      <c r="AQ601" s="49"/>
      <c r="AR601" s="49"/>
      <c r="AS601" s="49"/>
      <c r="AT601" s="49"/>
      <c r="AU601" s="49"/>
      <c r="AV601" s="49"/>
      <c r="AW601" s="49"/>
      <c r="AX601" s="49"/>
      <c r="AY601" s="49"/>
      <c r="AZ601" s="49"/>
      <c r="BA601" s="49"/>
      <c r="BB601" s="49"/>
      <c r="BC601" s="49"/>
      <c r="BD601" s="49"/>
    </row>
    <row r="602" spans="1:56" s="50" customFormat="1" x14ac:dyDescent="0.25">
      <c r="A602" s="71"/>
      <c r="B602" s="71"/>
      <c r="C602" s="71"/>
      <c r="N602" s="49"/>
      <c r="O602" s="49"/>
      <c r="P602" s="49"/>
      <c r="Q602" s="49"/>
      <c r="R602" s="49"/>
      <c r="S602" s="49"/>
      <c r="T602" s="49"/>
      <c r="U602" s="49"/>
      <c r="V602" s="49"/>
      <c r="W602" s="49"/>
      <c r="X602" s="49"/>
      <c r="Y602" s="49"/>
      <c r="Z602" s="49"/>
      <c r="AA602" s="49"/>
      <c r="AB602" s="49"/>
      <c r="AC602" s="49"/>
      <c r="AD602" s="49"/>
      <c r="AE602" s="49"/>
      <c r="AF602" s="49"/>
      <c r="AG602" s="49"/>
      <c r="AH602" s="49"/>
      <c r="AI602" s="49"/>
      <c r="AJ602" s="49"/>
      <c r="AK602" s="49"/>
      <c r="AL602" s="49"/>
      <c r="AM602" s="49"/>
      <c r="AN602" s="49"/>
      <c r="AO602" s="49"/>
      <c r="AP602" s="49"/>
      <c r="AQ602" s="49"/>
      <c r="AR602" s="49"/>
      <c r="AS602" s="49"/>
      <c r="AT602" s="49"/>
      <c r="AU602" s="49"/>
      <c r="AV602" s="49"/>
      <c r="AW602" s="49"/>
      <c r="AX602" s="49"/>
      <c r="AY602" s="49"/>
      <c r="AZ602" s="49"/>
      <c r="BA602" s="49"/>
      <c r="BB602" s="49"/>
      <c r="BC602" s="49"/>
      <c r="BD602" s="49"/>
    </row>
    <row r="603" spans="1:56" s="50" customFormat="1" x14ac:dyDescent="0.25">
      <c r="A603" s="71"/>
      <c r="B603" s="71"/>
      <c r="C603" s="71"/>
      <c r="N603" s="49"/>
      <c r="O603" s="49"/>
      <c r="P603" s="49"/>
      <c r="Q603" s="49"/>
      <c r="R603" s="49"/>
      <c r="S603" s="49"/>
      <c r="T603" s="49"/>
      <c r="U603" s="49"/>
      <c r="V603" s="49"/>
      <c r="W603" s="49"/>
      <c r="X603" s="49"/>
      <c r="Y603" s="49"/>
      <c r="Z603" s="49"/>
      <c r="AA603" s="49"/>
      <c r="AB603" s="49"/>
      <c r="AC603" s="49"/>
      <c r="AD603" s="49"/>
      <c r="AE603" s="49"/>
      <c r="AF603" s="49"/>
      <c r="AG603" s="49"/>
      <c r="AH603" s="49"/>
      <c r="AI603" s="49"/>
      <c r="AJ603" s="49"/>
      <c r="AK603" s="49"/>
      <c r="AL603" s="49"/>
      <c r="AM603" s="49"/>
      <c r="AN603" s="49"/>
      <c r="AO603" s="49"/>
      <c r="AP603" s="49"/>
      <c r="AQ603" s="49"/>
      <c r="AR603" s="49"/>
      <c r="AS603" s="49"/>
      <c r="AT603" s="49"/>
      <c r="AU603" s="49"/>
      <c r="AV603" s="49"/>
      <c r="AW603" s="49"/>
      <c r="AX603" s="49"/>
      <c r="AY603" s="49"/>
      <c r="AZ603" s="49"/>
      <c r="BA603" s="49"/>
      <c r="BB603" s="49"/>
      <c r="BC603" s="49"/>
      <c r="BD603" s="49"/>
    </row>
    <row r="604" spans="1:56" s="50" customFormat="1" x14ac:dyDescent="0.25">
      <c r="A604" s="71"/>
      <c r="B604" s="71"/>
      <c r="C604" s="71"/>
      <c r="N604" s="49"/>
      <c r="O604" s="49"/>
      <c r="P604" s="49"/>
      <c r="Q604" s="49"/>
      <c r="R604" s="49"/>
      <c r="S604" s="49"/>
      <c r="T604" s="49"/>
      <c r="U604" s="49"/>
      <c r="V604" s="49"/>
      <c r="W604" s="49"/>
      <c r="X604" s="49"/>
      <c r="Y604" s="49"/>
      <c r="Z604" s="49"/>
      <c r="AA604" s="49"/>
      <c r="AB604" s="49"/>
      <c r="AC604" s="49"/>
      <c r="AD604" s="49"/>
      <c r="AE604" s="49"/>
      <c r="AF604" s="49"/>
      <c r="AG604" s="49"/>
      <c r="AH604" s="49"/>
      <c r="AI604" s="49"/>
      <c r="AJ604" s="49"/>
      <c r="AK604" s="49"/>
      <c r="AL604" s="49"/>
      <c r="AM604" s="49"/>
      <c r="AN604" s="49"/>
      <c r="AO604" s="49"/>
      <c r="AP604" s="49"/>
      <c r="AQ604" s="49"/>
      <c r="AR604" s="49"/>
      <c r="AS604" s="49"/>
      <c r="AT604" s="49"/>
      <c r="AU604" s="49"/>
      <c r="AV604" s="49"/>
      <c r="AW604" s="49"/>
      <c r="AX604" s="49"/>
      <c r="AY604" s="49"/>
      <c r="AZ604" s="49"/>
      <c r="BA604" s="49"/>
      <c r="BB604" s="49"/>
      <c r="BC604" s="49"/>
      <c r="BD604" s="49"/>
    </row>
    <row r="605" spans="1:56" s="50" customFormat="1" x14ac:dyDescent="0.25">
      <c r="A605" s="71"/>
      <c r="B605" s="71"/>
      <c r="C605" s="71"/>
      <c r="N605" s="49"/>
      <c r="O605" s="49"/>
      <c r="P605" s="49"/>
      <c r="Q605" s="49"/>
      <c r="R605" s="49"/>
      <c r="S605" s="49"/>
      <c r="T605" s="49"/>
      <c r="U605" s="49"/>
      <c r="V605" s="49"/>
      <c r="W605" s="49"/>
      <c r="X605" s="49"/>
      <c r="Y605" s="49"/>
      <c r="Z605" s="49"/>
      <c r="AA605" s="49"/>
      <c r="AB605" s="49"/>
      <c r="AC605" s="49"/>
      <c r="AD605" s="49"/>
      <c r="AE605" s="49"/>
      <c r="AF605" s="49"/>
      <c r="AG605" s="49"/>
      <c r="AH605" s="49"/>
      <c r="AI605" s="49"/>
      <c r="AJ605" s="49"/>
      <c r="AK605" s="49"/>
      <c r="AL605" s="49"/>
      <c r="AM605" s="49"/>
      <c r="AN605" s="49"/>
      <c r="AO605" s="49"/>
      <c r="AP605" s="49"/>
      <c r="AQ605" s="49"/>
      <c r="AR605" s="49"/>
      <c r="AS605" s="49"/>
      <c r="AT605" s="49"/>
      <c r="AU605" s="49"/>
      <c r="AV605" s="49"/>
      <c r="AW605" s="49"/>
      <c r="AX605" s="49"/>
      <c r="AY605" s="49"/>
      <c r="AZ605" s="49"/>
      <c r="BA605" s="49"/>
      <c r="BB605" s="49"/>
      <c r="BC605" s="49"/>
      <c r="BD605" s="49"/>
    </row>
    <row r="606" spans="1:56" s="50" customFormat="1" x14ac:dyDescent="0.25">
      <c r="A606" s="71"/>
      <c r="B606" s="71"/>
      <c r="C606" s="71"/>
      <c r="N606" s="49"/>
      <c r="O606" s="49"/>
      <c r="P606" s="49"/>
      <c r="Q606" s="49"/>
      <c r="R606" s="49"/>
      <c r="S606" s="49"/>
      <c r="T606" s="49"/>
      <c r="U606" s="49"/>
      <c r="V606" s="49"/>
      <c r="W606" s="49"/>
      <c r="X606" s="49"/>
      <c r="Y606" s="49"/>
      <c r="Z606" s="49"/>
      <c r="AA606" s="49"/>
      <c r="AB606" s="49"/>
      <c r="AC606" s="49"/>
      <c r="AD606" s="49"/>
      <c r="AE606" s="49"/>
      <c r="AF606" s="49"/>
      <c r="AG606" s="49"/>
      <c r="AH606" s="49"/>
      <c r="AI606" s="49"/>
      <c r="AJ606" s="49"/>
      <c r="AK606" s="49"/>
      <c r="AL606" s="49"/>
      <c r="AM606" s="49"/>
      <c r="AN606" s="49"/>
      <c r="AO606" s="49"/>
      <c r="AP606" s="49"/>
      <c r="AQ606" s="49"/>
      <c r="AR606" s="49"/>
      <c r="AS606" s="49"/>
      <c r="AT606" s="49"/>
      <c r="AU606" s="49"/>
      <c r="AV606" s="49"/>
      <c r="AW606" s="49"/>
      <c r="AX606" s="49"/>
      <c r="AY606" s="49"/>
      <c r="AZ606" s="49"/>
      <c r="BA606" s="49"/>
      <c r="BB606" s="49"/>
      <c r="BC606" s="49"/>
      <c r="BD606" s="49"/>
    </row>
    <row r="607" spans="1:56" s="50" customFormat="1" x14ac:dyDescent="0.25">
      <c r="A607" s="71"/>
      <c r="B607" s="71"/>
      <c r="C607" s="71"/>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9"/>
      <c r="AO607" s="49"/>
      <c r="AP607" s="49"/>
      <c r="AQ607" s="49"/>
      <c r="AR607" s="49"/>
      <c r="AS607" s="49"/>
      <c r="AT607" s="49"/>
      <c r="AU607" s="49"/>
      <c r="AV607" s="49"/>
      <c r="AW607" s="49"/>
      <c r="AX607" s="49"/>
      <c r="AY607" s="49"/>
      <c r="AZ607" s="49"/>
      <c r="BA607" s="49"/>
      <c r="BB607" s="49"/>
      <c r="BC607" s="49"/>
      <c r="BD607" s="49"/>
    </row>
    <row r="608" spans="1:56" s="50" customFormat="1" x14ac:dyDescent="0.25">
      <c r="A608" s="71"/>
      <c r="B608" s="71"/>
      <c r="C608" s="71"/>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49"/>
      <c r="AL608" s="49"/>
      <c r="AM608" s="49"/>
      <c r="AN608" s="49"/>
      <c r="AO608" s="49"/>
      <c r="AP608" s="49"/>
      <c r="AQ608" s="49"/>
      <c r="AR608" s="49"/>
      <c r="AS608" s="49"/>
      <c r="AT608" s="49"/>
      <c r="AU608" s="49"/>
      <c r="AV608" s="49"/>
      <c r="AW608" s="49"/>
      <c r="AX608" s="49"/>
      <c r="AY608" s="49"/>
      <c r="AZ608" s="49"/>
      <c r="BA608" s="49"/>
      <c r="BB608" s="49"/>
      <c r="BC608" s="49"/>
      <c r="BD608" s="49"/>
    </row>
    <row r="609" spans="1:56" s="50" customFormat="1" x14ac:dyDescent="0.25">
      <c r="A609" s="71"/>
      <c r="B609" s="71"/>
      <c r="C609" s="71"/>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49"/>
      <c r="AL609" s="49"/>
      <c r="AM609" s="49"/>
      <c r="AN609" s="49"/>
      <c r="AO609" s="49"/>
      <c r="AP609" s="49"/>
      <c r="AQ609" s="49"/>
      <c r="AR609" s="49"/>
      <c r="AS609" s="49"/>
      <c r="AT609" s="49"/>
      <c r="AU609" s="49"/>
      <c r="AV609" s="49"/>
      <c r="AW609" s="49"/>
      <c r="AX609" s="49"/>
      <c r="AY609" s="49"/>
      <c r="AZ609" s="49"/>
      <c r="BA609" s="49"/>
      <c r="BB609" s="49"/>
      <c r="BC609" s="49"/>
      <c r="BD609" s="49"/>
    </row>
    <row r="610" spans="1:56" s="50" customFormat="1" x14ac:dyDescent="0.25">
      <c r="A610" s="71"/>
      <c r="B610" s="71"/>
      <c r="C610" s="71"/>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49"/>
      <c r="AL610" s="49"/>
      <c r="AM610" s="49"/>
      <c r="AN610" s="49"/>
      <c r="AO610" s="49"/>
      <c r="AP610" s="49"/>
      <c r="AQ610" s="49"/>
      <c r="AR610" s="49"/>
      <c r="AS610" s="49"/>
      <c r="AT610" s="49"/>
      <c r="AU610" s="49"/>
      <c r="AV610" s="49"/>
      <c r="AW610" s="49"/>
      <c r="AX610" s="49"/>
      <c r="AY610" s="49"/>
      <c r="AZ610" s="49"/>
      <c r="BA610" s="49"/>
      <c r="BB610" s="49"/>
      <c r="BC610" s="49"/>
      <c r="BD610" s="49"/>
    </row>
    <row r="611" spans="1:56" s="50" customFormat="1" x14ac:dyDescent="0.25">
      <c r="A611" s="71"/>
      <c r="B611" s="71"/>
      <c r="C611" s="71"/>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49"/>
      <c r="AL611" s="49"/>
      <c r="AM611" s="49"/>
      <c r="AN611" s="49"/>
      <c r="AO611" s="49"/>
      <c r="AP611" s="49"/>
      <c r="AQ611" s="49"/>
      <c r="AR611" s="49"/>
      <c r="AS611" s="49"/>
      <c r="AT611" s="49"/>
      <c r="AU611" s="49"/>
      <c r="AV611" s="49"/>
      <c r="AW611" s="49"/>
      <c r="AX611" s="49"/>
      <c r="AY611" s="49"/>
      <c r="AZ611" s="49"/>
      <c r="BA611" s="49"/>
      <c r="BB611" s="49"/>
      <c r="BC611" s="49"/>
      <c r="BD611" s="49"/>
    </row>
    <row r="612" spans="1:56" s="50" customFormat="1" x14ac:dyDescent="0.25">
      <c r="A612" s="71"/>
      <c r="B612" s="71"/>
      <c r="C612" s="71"/>
      <c r="N612" s="49"/>
      <c r="O612" s="49"/>
      <c r="P612" s="49"/>
      <c r="Q612" s="49"/>
      <c r="R612" s="49"/>
      <c r="S612" s="49"/>
      <c r="T612" s="49"/>
      <c r="U612" s="49"/>
      <c r="V612" s="49"/>
      <c r="W612" s="49"/>
      <c r="X612" s="49"/>
      <c r="Y612" s="49"/>
      <c r="Z612" s="49"/>
      <c r="AA612" s="49"/>
      <c r="AB612" s="49"/>
      <c r="AC612" s="49"/>
      <c r="AD612" s="49"/>
      <c r="AE612" s="49"/>
      <c r="AF612" s="49"/>
      <c r="AG612" s="49"/>
      <c r="AH612" s="49"/>
      <c r="AI612" s="49"/>
      <c r="AJ612" s="49"/>
      <c r="AK612" s="49"/>
      <c r="AL612" s="49"/>
      <c r="AM612" s="49"/>
      <c r="AN612" s="49"/>
      <c r="AO612" s="49"/>
      <c r="AP612" s="49"/>
      <c r="AQ612" s="49"/>
      <c r="AR612" s="49"/>
      <c r="AS612" s="49"/>
      <c r="AT612" s="49"/>
      <c r="AU612" s="49"/>
      <c r="AV612" s="49"/>
      <c r="AW612" s="49"/>
      <c r="AX612" s="49"/>
      <c r="AY612" s="49"/>
      <c r="AZ612" s="49"/>
      <c r="BA612" s="49"/>
      <c r="BB612" s="49"/>
      <c r="BC612" s="49"/>
      <c r="BD612" s="49"/>
    </row>
    <row r="613" spans="1:56" s="50" customFormat="1" x14ac:dyDescent="0.25">
      <c r="A613" s="71"/>
      <c r="B613" s="71"/>
      <c r="C613" s="71"/>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c r="AQ613" s="49"/>
      <c r="AR613" s="49"/>
      <c r="AS613" s="49"/>
      <c r="AT613" s="49"/>
      <c r="AU613" s="49"/>
      <c r="AV613" s="49"/>
      <c r="AW613" s="49"/>
      <c r="AX613" s="49"/>
      <c r="AY613" s="49"/>
      <c r="AZ613" s="49"/>
      <c r="BA613" s="49"/>
      <c r="BB613" s="49"/>
      <c r="BC613" s="49"/>
      <c r="BD613" s="49"/>
    </row>
    <row r="614" spans="1:56" s="50" customFormat="1" x14ac:dyDescent="0.25">
      <c r="A614" s="71"/>
      <c r="B614" s="71"/>
      <c r="C614" s="71"/>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c r="AQ614" s="49"/>
      <c r="AR614" s="49"/>
      <c r="AS614" s="49"/>
      <c r="AT614" s="49"/>
      <c r="AU614" s="49"/>
      <c r="AV614" s="49"/>
      <c r="AW614" s="49"/>
      <c r="AX614" s="49"/>
      <c r="AY614" s="49"/>
      <c r="AZ614" s="49"/>
      <c r="BA614" s="49"/>
      <c r="BB614" s="49"/>
      <c r="BC614" s="49"/>
      <c r="BD614" s="49"/>
    </row>
    <row r="615" spans="1:56" s="50" customFormat="1" x14ac:dyDescent="0.25">
      <c r="A615" s="71"/>
      <c r="B615" s="71"/>
      <c r="C615" s="71"/>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49"/>
      <c r="BA615" s="49"/>
      <c r="BB615" s="49"/>
      <c r="BC615" s="49"/>
      <c r="BD615" s="49"/>
    </row>
    <row r="616" spans="1:56" s="50" customFormat="1" x14ac:dyDescent="0.25">
      <c r="A616" s="71"/>
      <c r="B616" s="71"/>
      <c r="C616" s="71"/>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49"/>
      <c r="BA616" s="49"/>
      <c r="BB616" s="49"/>
      <c r="BC616" s="49"/>
      <c r="BD616" s="49"/>
    </row>
    <row r="617" spans="1:56" s="50" customFormat="1" x14ac:dyDescent="0.25">
      <c r="A617" s="71"/>
      <c r="B617" s="71"/>
      <c r="C617" s="71"/>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c r="AQ617" s="49"/>
      <c r="AR617" s="49"/>
      <c r="AS617" s="49"/>
      <c r="AT617" s="49"/>
      <c r="AU617" s="49"/>
      <c r="AV617" s="49"/>
      <c r="AW617" s="49"/>
      <c r="AX617" s="49"/>
      <c r="AY617" s="49"/>
      <c r="AZ617" s="49"/>
      <c r="BA617" s="49"/>
      <c r="BB617" s="49"/>
      <c r="BC617" s="49"/>
      <c r="BD617" s="49"/>
    </row>
    <row r="618" spans="1:56" s="50" customFormat="1" x14ac:dyDescent="0.25">
      <c r="A618" s="71"/>
      <c r="B618" s="71"/>
      <c r="C618" s="71"/>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49"/>
      <c r="AL618" s="49"/>
      <c r="AM618" s="49"/>
      <c r="AN618" s="49"/>
      <c r="AO618" s="49"/>
      <c r="AP618" s="49"/>
      <c r="AQ618" s="49"/>
      <c r="AR618" s="49"/>
      <c r="AS618" s="49"/>
      <c r="AT618" s="49"/>
      <c r="AU618" s="49"/>
      <c r="AV618" s="49"/>
      <c r="AW618" s="49"/>
      <c r="AX618" s="49"/>
      <c r="AY618" s="49"/>
      <c r="AZ618" s="49"/>
      <c r="BA618" s="49"/>
      <c r="BB618" s="49"/>
      <c r="BC618" s="49"/>
      <c r="BD618" s="49"/>
    </row>
    <row r="619" spans="1:56" s="50" customFormat="1" x14ac:dyDescent="0.25">
      <c r="A619" s="71"/>
      <c r="B619" s="71"/>
      <c r="C619" s="71"/>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49"/>
      <c r="AL619" s="49"/>
      <c r="AM619" s="49"/>
      <c r="AN619" s="49"/>
      <c r="AO619" s="49"/>
      <c r="AP619" s="49"/>
      <c r="AQ619" s="49"/>
      <c r="AR619" s="49"/>
      <c r="AS619" s="49"/>
      <c r="AT619" s="49"/>
      <c r="AU619" s="49"/>
      <c r="AV619" s="49"/>
      <c r="AW619" s="49"/>
      <c r="AX619" s="49"/>
      <c r="AY619" s="49"/>
      <c r="AZ619" s="49"/>
      <c r="BA619" s="49"/>
      <c r="BB619" s="49"/>
      <c r="BC619" s="49"/>
      <c r="BD619" s="49"/>
    </row>
    <row r="620" spans="1:56" s="50" customFormat="1" x14ac:dyDescent="0.25">
      <c r="A620" s="71"/>
      <c r="B620" s="71"/>
      <c r="C620" s="71"/>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c r="AQ620" s="49"/>
      <c r="AR620" s="49"/>
      <c r="AS620" s="49"/>
      <c r="AT620" s="49"/>
      <c r="AU620" s="49"/>
      <c r="AV620" s="49"/>
      <c r="AW620" s="49"/>
      <c r="AX620" s="49"/>
      <c r="AY620" s="49"/>
      <c r="AZ620" s="49"/>
      <c r="BA620" s="49"/>
      <c r="BB620" s="49"/>
      <c r="BC620" s="49"/>
      <c r="BD620" s="49"/>
    </row>
    <row r="621" spans="1:56" s="50" customFormat="1" x14ac:dyDescent="0.25">
      <c r="A621" s="71"/>
      <c r="B621" s="71"/>
      <c r="C621" s="71"/>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c r="AQ621" s="49"/>
      <c r="AR621" s="49"/>
      <c r="AS621" s="49"/>
      <c r="AT621" s="49"/>
      <c r="AU621" s="49"/>
      <c r="AV621" s="49"/>
      <c r="AW621" s="49"/>
      <c r="AX621" s="49"/>
      <c r="AY621" s="49"/>
      <c r="AZ621" s="49"/>
      <c r="BA621" s="49"/>
      <c r="BB621" s="49"/>
      <c r="BC621" s="49"/>
      <c r="BD621" s="49"/>
    </row>
    <row r="622" spans="1:56" s="50" customFormat="1" x14ac:dyDescent="0.25">
      <c r="A622" s="71"/>
      <c r="B622" s="71"/>
      <c r="C622" s="71"/>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49"/>
      <c r="BA622" s="49"/>
      <c r="BB622" s="49"/>
      <c r="BC622" s="49"/>
      <c r="BD622" s="49"/>
    </row>
    <row r="623" spans="1:56" s="50" customFormat="1" x14ac:dyDescent="0.25">
      <c r="A623" s="71"/>
      <c r="B623" s="71"/>
      <c r="C623" s="71"/>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49"/>
      <c r="BA623" s="49"/>
      <c r="BB623" s="49"/>
      <c r="BC623" s="49"/>
      <c r="BD623" s="49"/>
    </row>
    <row r="624" spans="1:56" s="50" customFormat="1" x14ac:dyDescent="0.25">
      <c r="A624" s="71"/>
      <c r="B624" s="71"/>
      <c r="C624" s="71"/>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49"/>
      <c r="BA624" s="49"/>
      <c r="BB624" s="49"/>
      <c r="BC624" s="49"/>
      <c r="BD624" s="49"/>
    </row>
    <row r="625" spans="1:56" s="50" customFormat="1" x14ac:dyDescent="0.25">
      <c r="A625" s="71"/>
      <c r="B625" s="71"/>
      <c r="C625" s="71"/>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c r="AQ625" s="49"/>
      <c r="AR625" s="49"/>
      <c r="AS625" s="49"/>
      <c r="AT625" s="49"/>
      <c r="AU625" s="49"/>
      <c r="AV625" s="49"/>
      <c r="AW625" s="49"/>
      <c r="AX625" s="49"/>
      <c r="AY625" s="49"/>
      <c r="AZ625" s="49"/>
      <c r="BA625" s="49"/>
      <c r="BB625" s="49"/>
      <c r="BC625" s="49"/>
      <c r="BD625" s="49"/>
    </row>
    <row r="626" spans="1:56" s="50" customFormat="1" x14ac:dyDescent="0.25">
      <c r="A626" s="71"/>
      <c r="B626" s="71"/>
      <c r="C626" s="71"/>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c r="AQ626" s="49"/>
      <c r="AR626" s="49"/>
      <c r="AS626" s="49"/>
      <c r="AT626" s="49"/>
      <c r="AU626" s="49"/>
      <c r="AV626" s="49"/>
      <c r="AW626" s="49"/>
      <c r="AX626" s="49"/>
      <c r="AY626" s="49"/>
      <c r="AZ626" s="49"/>
      <c r="BA626" s="49"/>
      <c r="BB626" s="49"/>
      <c r="BC626" s="49"/>
      <c r="BD626" s="49"/>
    </row>
    <row r="627" spans="1:56" s="50" customFormat="1" x14ac:dyDescent="0.25">
      <c r="A627" s="71"/>
      <c r="B627" s="71"/>
      <c r="C627" s="71"/>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49"/>
      <c r="BA627" s="49"/>
      <c r="BB627" s="49"/>
      <c r="BC627" s="49"/>
      <c r="BD627" s="49"/>
    </row>
    <row r="628" spans="1:56" s="50" customFormat="1" x14ac:dyDescent="0.25">
      <c r="A628" s="71"/>
      <c r="B628" s="71"/>
      <c r="C628" s="71"/>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c r="AQ628" s="49"/>
      <c r="AR628" s="49"/>
      <c r="AS628" s="49"/>
      <c r="AT628" s="49"/>
      <c r="AU628" s="49"/>
      <c r="AV628" s="49"/>
      <c r="AW628" s="49"/>
      <c r="AX628" s="49"/>
      <c r="AY628" s="49"/>
      <c r="AZ628" s="49"/>
      <c r="BA628" s="49"/>
      <c r="BB628" s="49"/>
      <c r="BC628" s="49"/>
      <c r="BD628" s="49"/>
    </row>
    <row r="629" spans="1:56" s="50" customFormat="1" x14ac:dyDescent="0.25">
      <c r="A629" s="71"/>
      <c r="B629" s="71"/>
      <c r="C629" s="71"/>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c r="AQ629" s="49"/>
      <c r="AR629" s="49"/>
      <c r="AS629" s="49"/>
      <c r="AT629" s="49"/>
      <c r="AU629" s="49"/>
      <c r="AV629" s="49"/>
      <c r="AW629" s="49"/>
      <c r="AX629" s="49"/>
      <c r="AY629" s="49"/>
      <c r="AZ629" s="49"/>
      <c r="BA629" s="49"/>
      <c r="BB629" s="49"/>
      <c r="BC629" s="49"/>
      <c r="BD629" s="49"/>
    </row>
    <row r="630" spans="1:56" s="50" customFormat="1" x14ac:dyDescent="0.25">
      <c r="A630" s="71"/>
      <c r="B630" s="71"/>
      <c r="C630" s="71"/>
      <c r="N630" s="49"/>
      <c r="O630" s="49"/>
      <c r="P630" s="49"/>
      <c r="Q630" s="49"/>
      <c r="R630" s="49"/>
      <c r="S630" s="49"/>
      <c r="T630" s="49"/>
      <c r="U630" s="49"/>
      <c r="V630" s="49"/>
      <c r="W630" s="49"/>
      <c r="X630" s="49"/>
      <c r="Y630" s="49"/>
      <c r="Z630" s="49"/>
      <c r="AA630" s="49"/>
      <c r="AB630" s="49"/>
      <c r="AC630" s="49"/>
      <c r="AD630" s="49"/>
      <c r="AE630" s="49"/>
      <c r="AF630" s="49"/>
      <c r="AG630" s="49"/>
      <c r="AH630" s="49"/>
      <c r="AI630" s="49"/>
      <c r="AJ630" s="49"/>
      <c r="AK630" s="49"/>
      <c r="AL630" s="49"/>
      <c r="AM630" s="49"/>
      <c r="AN630" s="49"/>
      <c r="AO630" s="49"/>
      <c r="AP630" s="49"/>
      <c r="AQ630" s="49"/>
      <c r="AR630" s="49"/>
      <c r="AS630" s="49"/>
      <c r="AT630" s="49"/>
      <c r="AU630" s="49"/>
      <c r="AV630" s="49"/>
      <c r="AW630" s="49"/>
      <c r="AX630" s="49"/>
      <c r="AY630" s="49"/>
      <c r="AZ630" s="49"/>
      <c r="BA630" s="49"/>
      <c r="BB630" s="49"/>
      <c r="BC630" s="49"/>
      <c r="BD630" s="49"/>
    </row>
    <row r="631" spans="1:56" s="50" customFormat="1" x14ac:dyDescent="0.25">
      <c r="A631" s="71"/>
      <c r="B631" s="71"/>
      <c r="C631" s="71"/>
      <c r="N631" s="49"/>
      <c r="O631" s="49"/>
      <c r="P631" s="49"/>
      <c r="Q631" s="49"/>
      <c r="R631" s="49"/>
      <c r="S631" s="49"/>
      <c r="T631" s="49"/>
      <c r="U631" s="49"/>
      <c r="V631" s="49"/>
      <c r="W631" s="49"/>
      <c r="X631" s="49"/>
      <c r="Y631" s="49"/>
      <c r="Z631" s="49"/>
      <c r="AA631" s="49"/>
      <c r="AB631" s="49"/>
      <c r="AC631" s="49"/>
      <c r="AD631" s="49"/>
      <c r="AE631" s="49"/>
      <c r="AF631" s="49"/>
      <c r="AG631" s="49"/>
      <c r="AH631" s="49"/>
      <c r="AI631" s="49"/>
      <c r="AJ631" s="49"/>
      <c r="AK631" s="49"/>
      <c r="AL631" s="49"/>
      <c r="AM631" s="49"/>
      <c r="AN631" s="49"/>
      <c r="AO631" s="49"/>
      <c r="AP631" s="49"/>
      <c r="AQ631" s="49"/>
      <c r="AR631" s="49"/>
      <c r="AS631" s="49"/>
      <c r="AT631" s="49"/>
      <c r="AU631" s="49"/>
      <c r="AV631" s="49"/>
      <c r="AW631" s="49"/>
      <c r="AX631" s="49"/>
      <c r="AY631" s="49"/>
      <c r="AZ631" s="49"/>
      <c r="BA631" s="49"/>
      <c r="BB631" s="49"/>
      <c r="BC631" s="49"/>
      <c r="BD631" s="49"/>
    </row>
    <row r="632" spans="1:56" s="50" customFormat="1" x14ac:dyDescent="0.25">
      <c r="A632" s="71"/>
      <c r="B632" s="71"/>
      <c r="C632" s="71"/>
      <c r="N632" s="49"/>
      <c r="O632" s="49"/>
      <c r="P632" s="49"/>
      <c r="Q632" s="49"/>
      <c r="R632" s="49"/>
      <c r="S632" s="49"/>
      <c r="T632" s="49"/>
      <c r="U632" s="49"/>
      <c r="V632" s="49"/>
      <c r="W632" s="49"/>
      <c r="X632" s="49"/>
      <c r="Y632" s="49"/>
      <c r="Z632" s="49"/>
      <c r="AA632" s="49"/>
      <c r="AB632" s="49"/>
      <c r="AC632" s="49"/>
      <c r="AD632" s="49"/>
      <c r="AE632" s="49"/>
      <c r="AF632" s="49"/>
      <c r="AG632" s="49"/>
      <c r="AH632" s="49"/>
      <c r="AI632" s="49"/>
      <c r="AJ632" s="49"/>
      <c r="AK632" s="49"/>
      <c r="AL632" s="49"/>
      <c r="AM632" s="49"/>
      <c r="AN632" s="49"/>
      <c r="AO632" s="49"/>
      <c r="AP632" s="49"/>
      <c r="AQ632" s="49"/>
      <c r="AR632" s="49"/>
      <c r="AS632" s="49"/>
      <c r="AT632" s="49"/>
      <c r="AU632" s="49"/>
      <c r="AV632" s="49"/>
      <c r="AW632" s="49"/>
      <c r="AX632" s="49"/>
      <c r="AY632" s="49"/>
      <c r="AZ632" s="49"/>
      <c r="BA632" s="49"/>
      <c r="BB632" s="49"/>
      <c r="BC632" s="49"/>
      <c r="BD632" s="49"/>
    </row>
    <row r="633" spans="1:56" s="50" customFormat="1" x14ac:dyDescent="0.25">
      <c r="A633" s="71"/>
      <c r="B633" s="71"/>
      <c r="C633" s="71"/>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c r="AQ633" s="49"/>
      <c r="AR633" s="49"/>
      <c r="AS633" s="49"/>
      <c r="AT633" s="49"/>
      <c r="AU633" s="49"/>
      <c r="AV633" s="49"/>
      <c r="AW633" s="49"/>
      <c r="AX633" s="49"/>
      <c r="AY633" s="49"/>
      <c r="AZ633" s="49"/>
      <c r="BA633" s="49"/>
      <c r="BB633" s="49"/>
      <c r="BC633" s="49"/>
      <c r="BD633" s="49"/>
    </row>
    <row r="634" spans="1:56" s="50" customFormat="1" x14ac:dyDescent="0.25">
      <c r="A634" s="71"/>
      <c r="B634" s="71"/>
      <c r="C634" s="71"/>
      <c r="N634" s="49"/>
      <c r="O634" s="49"/>
      <c r="P634" s="49"/>
      <c r="Q634" s="49"/>
      <c r="R634" s="49"/>
      <c r="S634" s="49"/>
      <c r="T634" s="49"/>
      <c r="U634" s="49"/>
      <c r="V634" s="49"/>
      <c r="W634" s="49"/>
      <c r="X634" s="49"/>
      <c r="Y634" s="49"/>
      <c r="Z634" s="49"/>
      <c r="AA634" s="49"/>
      <c r="AB634" s="49"/>
      <c r="AC634" s="49"/>
      <c r="AD634" s="49"/>
      <c r="AE634" s="49"/>
      <c r="AF634" s="49"/>
      <c r="AG634" s="49"/>
      <c r="AH634" s="49"/>
      <c r="AI634" s="49"/>
      <c r="AJ634" s="49"/>
      <c r="AK634" s="49"/>
      <c r="AL634" s="49"/>
      <c r="AM634" s="49"/>
      <c r="AN634" s="49"/>
      <c r="AO634" s="49"/>
      <c r="AP634" s="49"/>
      <c r="AQ634" s="49"/>
      <c r="AR634" s="49"/>
      <c r="AS634" s="49"/>
      <c r="AT634" s="49"/>
      <c r="AU634" s="49"/>
      <c r="AV634" s="49"/>
      <c r="AW634" s="49"/>
      <c r="AX634" s="49"/>
      <c r="AY634" s="49"/>
      <c r="AZ634" s="49"/>
      <c r="BA634" s="49"/>
      <c r="BB634" s="49"/>
      <c r="BC634" s="49"/>
      <c r="BD634" s="49"/>
    </row>
    <row r="635" spans="1:56" s="50" customFormat="1" x14ac:dyDescent="0.25">
      <c r="A635" s="71"/>
      <c r="B635" s="71"/>
      <c r="C635" s="71"/>
      <c r="N635" s="49"/>
      <c r="O635" s="49"/>
      <c r="P635" s="49"/>
      <c r="Q635" s="49"/>
      <c r="R635" s="49"/>
      <c r="S635" s="49"/>
      <c r="T635" s="49"/>
      <c r="U635" s="49"/>
      <c r="V635" s="49"/>
      <c r="W635" s="49"/>
      <c r="X635" s="49"/>
      <c r="Y635" s="49"/>
      <c r="Z635" s="49"/>
      <c r="AA635" s="49"/>
      <c r="AB635" s="49"/>
      <c r="AC635" s="49"/>
      <c r="AD635" s="49"/>
      <c r="AE635" s="49"/>
      <c r="AF635" s="49"/>
      <c r="AG635" s="49"/>
      <c r="AH635" s="49"/>
      <c r="AI635" s="49"/>
      <c r="AJ635" s="49"/>
      <c r="AK635" s="49"/>
      <c r="AL635" s="49"/>
      <c r="AM635" s="49"/>
      <c r="AN635" s="49"/>
      <c r="AO635" s="49"/>
      <c r="AP635" s="49"/>
      <c r="AQ635" s="49"/>
      <c r="AR635" s="49"/>
      <c r="AS635" s="49"/>
      <c r="AT635" s="49"/>
      <c r="AU635" s="49"/>
      <c r="AV635" s="49"/>
      <c r="AW635" s="49"/>
      <c r="AX635" s="49"/>
      <c r="AY635" s="49"/>
      <c r="AZ635" s="49"/>
      <c r="BA635" s="49"/>
      <c r="BB635" s="49"/>
      <c r="BC635" s="49"/>
      <c r="BD635" s="49"/>
    </row>
    <row r="636" spans="1:56" s="50" customFormat="1" x14ac:dyDescent="0.25">
      <c r="A636" s="71"/>
      <c r="B636" s="71"/>
      <c r="C636" s="71"/>
      <c r="N636" s="49"/>
      <c r="O636" s="49"/>
      <c r="P636" s="49"/>
      <c r="Q636" s="49"/>
      <c r="R636" s="49"/>
      <c r="S636" s="49"/>
      <c r="T636" s="49"/>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c r="AQ636" s="49"/>
      <c r="AR636" s="49"/>
      <c r="AS636" s="49"/>
      <c r="AT636" s="49"/>
      <c r="AU636" s="49"/>
      <c r="AV636" s="49"/>
      <c r="AW636" s="49"/>
      <c r="AX636" s="49"/>
      <c r="AY636" s="49"/>
      <c r="AZ636" s="49"/>
      <c r="BA636" s="49"/>
      <c r="BB636" s="49"/>
      <c r="BC636" s="49"/>
      <c r="BD636" s="49"/>
    </row>
    <row r="637" spans="1:56" s="50" customFormat="1" x14ac:dyDescent="0.25">
      <c r="A637" s="71"/>
      <c r="B637" s="71"/>
      <c r="C637" s="71"/>
      <c r="N637" s="49"/>
      <c r="O637" s="49"/>
      <c r="P637" s="49"/>
      <c r="Q637" s="49"/>
      <c r="R637" s="49"/>
      <c r="S637" s="49"/>
      <c r="T637" s="49"/>
      <c r="U637" s="49"/>
      <c r="V637" s="49"/>
      <c r="W637" s="49"/>
      <c r="X637" s="49"/>
      <c r="Y637" s="49"/>
      <c r="Z637" s="49"/>
      <c r="AA637" s="49"/>
      <c r="AB637" s="49"/>
      <c r="AC637" s="49"/>
      <c r="AD637" s="49"/>
      <c r="AE637" s="49"/>
      <c r="AF637" s="49"/>
      <c r="AG637" s="49"/>
      <c r="AH637" s="49"/>
      <c r="AI637" s="49"/>
      <c r="AJ637" s="49"/>
      <c r="AK637" s="49"/>
      <c r="AL637" s="49"/>
      <c r="AM637" s="49"/>
      <c r="AN637" s="49"/>
      <c r="AO637" s="49"/>
      <c r="AP637" s="49"/>
      <c r="AQ637" s="49"/>
      <c r="AR637" s="49"/>
      <c r="AS637" s="49"/>
      <c r="AT637" s="49"/>
      <c r="AU637" s="49"/>
      <c r="AV637" s="49"/>
      <c r="AW637" s="49"/>
      <c r="AX637" s="49"/>
      <c r="AY637" s="49"/>
      <c r="AZ637" s="49"/>
      <c r="BA637" s="49"/>
      <c r="BB637" s="49"/>
      <c r="BC637" s="49"/>
      <c r="BD637" s="49"/>
    </row>
    <row r="638" spans="1:56" s="50" customFormat="1" x14ac:dyDescent="0.25">
      <c r="A638" s="71"/>
      <c r="B638" s="71"/>
      <c r="C638" s="71"/>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49"/>
      <c r="AM638" s="49"/>
      <c r="AN638" s="49"/>
      <c r="AO638" s="49"/>
      <c r="AP638" s="49"/>
      <c r="AQ638" s="49"/>
      <c r="AR638" s="49"/>
      <c r="AS638" s="49"/>
      <c r="AT638" s="49"/>
      <c r="AU638" s="49"/>
      <c r="AV638" s="49"/>
      <c r="AW638" s="49"/>
      <c r="AX638" s="49"/>
      <c r="AY638" s="49"/>
      <c r="AZ638" s="49"/>
      <c r="BA638" s="49"/>
      <c r="BB638" s="49"/>
      <c r="BC638" s="49"/>
      <c r="BD638" s="49"/>
    </row>
    <row r="639" spans="1:56" s="50" customFormat="1" x14ac:dyDescent="0.25">
      <c r="A639" s="71"/>
      <c r="B639" s="71"/>
      <c r="C639" s="71"/>
      <c r="N639" s="49"/>
      <c r="O639" s="49"/>
      <c r="P639" s="49"/>
      <c r="Q639" s="49"/>
      <c r="R639" s="49"/>
      <c r="S639" s="49"/>
      <c r="T639" s="49"/>
      <c r="U639" s="49"/>
      <c r="V639" s="49"/>
      <c r="W639" s="49"/>
      <c r="X639" s="49"/>
      <c r="Y639" s="49"/>
      <c r="Z639" s="49"/>
      <c r="AA639" s="49"/>
      <c r="AB639" s="49"/>
      <c r="AC639" s="49"/>
      <c r="AD639" s="49"/>
      <c r="AE639" s="49"/>
      <c r="AF639" s="49"/>
      <c r="AG639" s="49"/>
      <c r="AH639" s="49"/>
      <c r="AI639" s="49"/>
      <c r="AJ639" s="49"/>
      <c r="AK639" s="49"/>
      <c r="AL639" s="49"/>
      <c r="AM639" s="49"/>
      <c r="AN639" s="49"/>
      <c r="AO639" s="49"/>
      <c r="AP639" s="49"/>
      <c r="AQ639" s="49"/>
      <c r="AR639" s="49"/>
      <c r="AS639" s="49"/>
      <c r="AT639" s="49"/>
      <c r="AU639" s="49"/>
      <c r="AV639" s="49"/>
      <c r="AW639" s="49"/>
      <c r="AX639" s="49"/>
      <c r="AY639" s="49"/>
      <c r="AZ639" s="49"/>
      <c r="BA639" s="49"/>
      <c r="BB639" s="49"/>
      <c r="BC639" s="49"/>
      <c r="BD639" s="49"/>
    </row>
    <row r="640" spans="1:56" s="50" customFormat="1" x14ac:dyDescent="0.25">
      <c r="A640" s="71"/>
      <c r="B640" s="71"/>
      <c r="C640" s="71"/>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c r="AO640" s="49"/>
      <c r="AP640" s="49"/>
      <c r="AQ640" s="49"/>
      <c r="AR640" s="49"/>
      <c r="AS640" s="49"/>
      <c r="AT640" s="49"/>
      <c r="AU640" s="49"/>
      <c r="AV640" s="49"/>
      <c r="AW640" s="49"/>
      <c r="AX640" s="49"/>
      <c r="AY640" s="49"/>
      <c r="AZ640" s="49"/>
      <c r="BA640" s="49"/>
      <c r="BB640" s="49"/>
      <c r="BC640" s="49"/>
      <c r="BD640" s="49"/>
    </row>
    <row r="641" spans="1:56" s="50" customFormat="1" x14ac:dyDescent="0.25">
      <c r="A641" s="71"/>
      <c r="B641" s="71"/>
      <c r="C641" s="71"/>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49"/>
      <c r="AL641" s="49"/>
      <c r="AM641" s="49"/>
      <c r="AN641" s="49"/>
      <c r="AO641" s="49"/>
      <c r="AP641" s="49"/>
      <c r="AQ641" s="49"/>
      <c r="AR641" s="49"/>
      <c r="AS641" s="49"/>
      <c r="AT641" s="49"/>
      <c r="AU641" s="49"/>
      <c r="AV641" s="49"/>
      <c r="AW641" s="49"/>
      <c r="AX641" s="49"/>
      <c r="AY641" s="49"/>
      <c r="AZ641" s="49"/>
      <c r="BA641" s="49"/>
      <c r="BB641" s="49"/>
      <c r="BC641" s="49"/>
      <c r="BD641" s="49"/>
    </row>
    <row r="642" spans="1:56" s="50" customFormat="1" x14ac:dyDescent="0.25">
      <c r="A642" s="71"/>
      <c r="B642" s="71"/>
      <c r="C642" s="71"/>
      <c r="N642" s="49"/>
      <c r="O642" s="49"/>
      <c r="P642" s="49"/>
      <c r="Q642" s="49"/>
      <c r="R642" s="49"/>
      <c r="S642" s="49"/>
      <c r="T642" s="49"/>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c r="AQ642" s="49"/>
      <c r="AR642" s="49"/>
      <c r="AS642" s="49"/>
      <c r="AT642" s="49"/>
      <c r="AU642" s="49"/>
      <c r="AV642" s="49"/>
      <c r="AW642" s="49"/>
      <c r="AX642" s="49"/>
      <c r="AY642" s="49"/>
      <c r="AZ642" s="49"/>
      <c r="BA642" s="49"/>
      <c r="BB642" s="49"/>
      <c r="BC642" s="49"/>
      <c r="BD642" s="49"/>
    </row>
    <row r="643" spans="1:56" s="50" customFormat="1" x14ac:dyDescent="0.25">
      <c r="A643" s="71"/>
      <c r="B643" s="71"/>
      <c r="C643" s="71"/>
      <c r="N643" s="49"/>
      <c r="O643" s="49"/>
      <c r="P643" s="49"/>
      <c r="Q643" s="49"/>
      <c r="R643" s="49"/>
      <c r="S643" s="49"/>
      <c r="T643" s="49"/>
      <c r="U643" s="49"/>
      <c r="V643" s="49"/>
      <c r="W643" s="49"/>
      <c r="X643" s="49"/>
      <c r="Y643" s="49"/>
      <c r="Z643" s="49"/>
      <c r="AA643" s="49"/>
      <c r="AB643" s="49"/>
      <c r="AC643" s="49"/>
      <c r="AD643" s="49"/>
      <c r="AE643" s="49"/>
      <c r="AF643" s="49"/>
      <c r="AG643" s="49"/>
      <c r="AH643" s="49"/>
      <c r="AI643" s="49"/>
      <c r="AJ643" s="49"/>
      <c r="AK643" s="49"/>
      <c r="AL643" s="49"/>
      <c r="AM643" s="49"/>
      <c r="AN643" s="49"/>
      <c r="AO643" s="49"/>
      <c r="AP643" s="49"/>
      <c r="AQ643" s="49"/>
      <c r="AR643" s="49"/>
      <c r="AS643" s="49"/>
      <c r="AT643" s="49"/>
      <c r="AU643" s="49"/>
      <c r="AV643" s="49"/>
      <c r="AW643" s="49"/>
      <c r="AX643" s="49"/>
      <c r="AY643" s="49"/>
      <c r="AZ643" s="49"/>
      <c r="BA643" s="49"/>
      <c r="BB643" s="49"/>
      <c r="BC643" s="49"/>
      <c r="BD643" s="49"/>
    </row>
    <row r="644" spans="1:56" s="50" customFormat="1" x14ac:dyDescent="0.25">
      <c r="A644" s="71"/>
      <c r="B644" s="71"/>
      <c r="C644" s="71"/>
      <c r="N644" s="49"/>
      <c r="O644" s="49"/>
      <c r="P644" s="49"/>
      <c r="Q644" s="49"/>
      <c r="R644" s="49"/>
      <c r="S644" s="49"/>
      <c r="T644" s="49"/>
      <c r="U644" s="49"/>
      <c r="V644" s="49"/>
      <c r="W644" s="49"/>
      <c r="X644" s="49"/>
      <c r="Y644" s="49"/>
      <c r="Z644" s="49"/>
      <c r="AA644" s="49"/>
      <c r="AB644" s="49"/>
      <c r="AC644" s="49"/>
      <c r="AD644" s="49"/>
      <c r="AE644" s="49"/>
      <c r="AF644" s="49"/>
      <c r="AG644" s="49"/>
      <c r="AH644" s="49"/>
      <c r="AI644" s="49"/>
      <c r="AJ644" s="49"/>
      <c r="AK644" s="49"/>
      <c r="AL644" s="49"/>
      <c r="AM644" s="49"/>
      <c r="AN644" s="49"/>
      <c r="AO644" s="49"/>
      <c r="AP644" s="49"/>
      <c r="AQ644" s="49"/>
      <c r="AR644" s="49"/>
      <c r="AS644" s="49"/>
      <c r="AT644" s="49"/>
      <c r="AU644" s="49"/>
      <c r="AV644" s="49"/>
      <c r="AW644" s="49"/>
      <c r="AX644" s="49"/>
      <c r="AY644" s="49"/>
      <c r="AZ644" s="49"/>
      <c r="BA644" s="49"/>
      <c r="BB644" s="49"/>
      <c r="BC644" s="49"/>
      <c r="BD644" s="49"/>
    </row>
    <row r="645" spans="1:56" s="50" customFormat="1" x14ac:dyDescent="0.25">
      <c r="A645" s="71"/>
      <c r="B645" s="71"/>
      <c r="C645" s="71"/>
      <c r="N645" s="49"/>
      <c r="O645" s="49"/>
      <c r="P645" s="49"/>
      <c r="Q645" s="49"/>
      <c r="R645" s="49"/>
      <c r="S645" s="49"/>
      <c r="T645" s="49"/>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c r="AQ645" s="49"/>
      <c r="AR645" s="49"/>
      <c r="AS645" s="49"/>
      <c r="AT645" s="49"/>
      <c r="AU645" s="49"/>
      <c r="AV645" s="49"/>
      <c r="AW645" s="49"/>
      <c r="AX645" s="49"/>
      <c r="AY645" s="49"/>
      <c r="AZ645" s="49"/>
      <c r="BA645" s="49"/>
      <c r="BB645" s="49"/>
      <c r="BC645" s="49"/>
      <c r="BD645" s="49"/>
    </row>
    <row r="646" spans="1:56" s="50" customFormat="1" x14ac:dyDescent="0.25">
      <c r="A646" s="71"/>
      <c r="B646" s="71"/>
      <c r="C646" s="71"/>
      <c r="N646" s="49"/>
      <c r="O646" s="49"/>
      <c r="P646" s="49"/>
      <c r="Q646" s="49"/>
      <c r="R646" s="49"/>
      <c r="S646" s="49"/>
      <c r="T646" s="49"/>
      <c r="U646" s="49"/>
      <c r="V646" s="49"/>
      <c r="W646" s="49"/>
      <c r="X646" s="49"/>
      <c r="Y646" s="49"/>
      <c r="Z646" s="49"/>
      <c r="AA646" s="49"/>
      <c r="AB646" s="49"/>
      <c r="AC646" s="49"/>
      <c r="AD646" s="49"/>
      <c r="AE646" s="49"/>
      <c r="AF646" s="49"/>
      <c r="AG646" s="49"/>
      <c r="AH646" s="49"/>
      <c r="AI646" s="49"/>
      <c r="AJ646" s="49"/>
      <c r="AK646" s="49"/>
      <c r="AL646" s="49"/>
      <c r="AM646" s="49"/>
      <c r="AN646" s="49"/>
      <c r="AO646" s="49"/>
      <c r="AP646" s="49"/>
      <c r="AQ646" s="49"/>
      <c r="AR646" s="49"/>
      <c r="AS646" s="49"/>
      <c r="AT646" s="49"/>
      <c r="AU646" s="49"/>
      <c r="AV646" s="49"/>
      <c r="AW646" s="49"/>
      <c r="AX646" s="49"/>
      <c r="AY646" s="49"/>
      <c r="AZ646" s="49"/>
      <c r="BA646" s="49"/>
      <c r="BB646" s="49"/>
      <c r="BC646" s="49"/>
      <c r="BD646" s="49"/>
    </row>
    <row r="647" spans="1:56" s="50" customFormat="1" x14ac:dyDescent="0.25">
      <c r="A647" s="71"/>
      <c r="B647" s="71"/>
      <c r="C647" s="71"/>
      <c r="N647" s="49"/>
      <c r="O647" s="49"/>
      <c r="P647" s="49"/>
      <c r="Q647" s="49"/>
      <c r="R647" s="49"/>
      <c r="S647" s="49"/>
      <c r="T647" s="49"/>
      <c r="U647" s="49"/>
      <c r="V647" s="49"/>
      <c r="W647" s="49"/>
      <c r="X647" s="49"/>
      <c r="Y647" s="49"/>
      <c r="Z647" s="49"/>
      <c r="AA647" s="49"/>
      <c r="AB647" s="49"/>
      <c r="AC647" s="49"/>
      <c r="AD647" s="49"/>
      <c r="AE647" s="49"/>
      <c r="AF647" s="49"/>
      <c r="AG647" s="49"/>
      <c r="AH647" s="49"/>
      <c r="AI647" s="49"/>
      <c r="AJ647" s="49"/>
      <c r="AK647" s="49"/>
      <c r="AL647" s="49"/>
      <c r="AM647" s="49"/>
      <c r="AN647" s="49"/>
      <c r="AO647" s="49"/>
      <c r="AP647" s="49"/>
      <c r="AQ647" s="49"/>
      <c r="AR647" s="49"/>
      <c r="AS647" s="49"/>
      <c r="AT647" s="49"/>
      <c r="AU647" s="49"/>
      <c r="AV647" s="49"/>
      <c r="AW647" s="49"/>
      <c r="AX647" s="49"/>
      <c r="AY647" s="49"/>
      <c r="AZ647" s="49"/>
      <c r="BA647" s="49"/>
      <c r="BB647" s="49"/>
      <c r="BC647" s="49"/>
      <c r="BD647" s="49"/>
    </row>
    <row r="648" spans="1:56" s="50" customFormat="1" x14ac:dyDescent="0.25">
      <c r="A648" s="71"/>
      <c r="B648" s="71"/>
      <c r="C648" s="71"/>
      <c r="N648" s="49"/>
      <c r="O648" s="49"/>
      <c r="P648" s="49"/>
      <c r="Q648" s="49"/>
      <c r="R648" s="49"/>
      <c r="S648" s="49"/>
      <c r="T648" s="49"/>
      <c r="U648" s="49"/>
      <c r="V648" s="49"/>
      <c r="W648" s="49"/>
      <c r="X648" s="49"/>
      <c r="Y648" s="49"/>
      <c r="Z648" s="49"/>
      <c r="AA648" s="49"/>
      <c r="AB648" s="49"/>
      <c r="AC648" s="49"/>
      <c r="AD648" s="49"/>
      <c r="AE648" s="49"/>
      <c r="AF648" s="49"/>
      <c r="AG648" s="49"/>
      <c r="AH648" s="49"/>
      <c r="AI648" s="49"/>
      <c r="AJ648" s="49"/>
      <c r="AK648" s="49"/>
      <c r="AL648" s="49"/>
      <c r="AM648" s="49"/>
      <c r="AN648" s="49"/>
      <c r="AO648" s="49"/>
      <c r="AP648" s="49"/>
      <c r="AQ648" s="49"/>
      <c r="AR648" s="49"/>
      <c r="AS648" s="49"/>
      <c r="AT648" s="49"/>
      <c r="AU648" s="49"/>
      <c r="AV648" s="49"/>
      <c r="AW648" s="49"/>
      <c r="AX648" s="49"/>
      <c r="AY648" s="49"/>
      <c r="AZ648" s="49"/>
      <c r="BA648" s="49"/>
      <c r="BB648" s="49"/>
      <c r="BC648" s="49"/>
      <c r="BD648" s="49"/>
    </row>
    <row r="649" spans="1:56" s="50" customFormat="1" x14ac:dyDescent="0.25">
      <c r="A649" s="71"/>
      <c r="B649" s="71"/>
      <c r="C649" s="71"/>
      <c r="N649" s="49"/>
      <c r="O649" s="49"/>
      <c r="P649" s="49"/>
      <c r="Q649" s="49"/>
      <c r="R649" s="49"/>
      <c r="S649" s="49"/>
      <c r="T649" s="49"/>
      <c r="U649" s="49"/>
      <c r="V649" s="49"/>
      <c r="W649" s="49"/>
      <c r="X649" s="49"/>
      <c r="Y649" s="49"/>
      <c r="Z649" s="49"/>
      <c r="AA649" s="49"/>
      <c r="AB649" s="49"/>
      <c r="AC649" s="49"/>
      <c r="AD649" s="49"/>
      <c r="AE649" s="49"/>
      <c r="AF649" s="49"/>
      <c r="AG649" s="49"/>
      <c r="AH649" s="49"/>
      <c r="AI649" s="49"/>
      <c r="AJ649" s="49"/>
      <c r="AK649" s="49"/>
      <c r="AL649" s="49"/>
      <c r="AM649" s="49"/>
      <c r="AN649" s="49"/>
      <c r="AO649" s="49"/>
      <c r="AP649" s="49"/>
      <c r="AQ649" s="49"/>
      <c r="AR649" s="49"/>
      <c r="AS649" s="49"/>
      <c r="AT649" s="49"/>
      <c r="AU649" s="49"/>
      <c r="AV649" s="49"/>
      <c r="AW649" s="49"/>
      <c r="AX649" s="49"/>
      <c r="AY649" s="49"/>
      <c r="AZ649" s="49"/>
      <c r="BA649" s="49"/>
      <c r="BB649" s="49"/>
      <c r="BC649" s="49"/>
      <c r="BD649" s="49"/>
    </row>
    <row r="650" spans="1:56" s="50" customFormat="1" x14ac:dyDescent="0.25">
      <c r="A650" s="71"/>
      <c r="B650" s="71"/>
      <c r="C650" s="71"/>
      <c r="N650" s="49"/>
      <c r="O650" s="49"/>
      <c r="P650" s="49"/>
      <c r="Q650" s="49"/>
      <c r="R650" s="49"/>
      <c r="S650" s="49"/>
      <c r="T650" s="49"/>
      <c r="U650" s="49"/>
      <c r="V650" s="49"/>
      <c r="W650" s="49"/>
      <c r="X650" s="49"/>
      <c r="Y650" s="49"/>
      <c r="Z650" s="49"/>
      <c r="AA650" s="49"/>
      <c r="AB650" s="49"/>
      <c r="AC650" s="49"/>
      <c r="AD650" s="49"/>
      <c r="AE650" s="49"/>
      <c r="AF650" s="49"/>
      <c r="AG650" s="49"/>
      <c r="AH650" s="49"/>
      <c r="AI650" s="49"/>
      <c r="AJ650" s="49"/>
      <c r="AK650" s="49"/>
      <c r="AL650" s="49"/>
      <c r="AM650" s="49"/>
      <c r="AN650" s="49"/>
      <c r="AO650" s="49"/>
      <c r="AP650" s="49"/>
      <c r="AQ650" s="49"/>
      <c r="AR650" s="49"/>
      <c r="AS650" s="49"/>
      <c r="AT650" s="49"/>
      <c r="AU650" s="49"/>
      <c r="AV650" s="49"/>
      <c r="AW650" s="49"/>
      <c r="AX650" s="49"/>
      <c r="AY650" s="49"/>
      <c r="AZ650" s="49"/>
      <c r="BA650" s="49"/>
      <c r="BB650" s="49"/>
      <c r="BC650" s="49"/>
      <c r="BD650" s="49"/>
    </row>
    <row r="651" spans="1:56" s="50" customFormat="1" x14ac:dyDescent="0.25">
      <c r="A651" s="71"/>
      <c r="B651" s="71"/>
      <c r="C651" s="71"/>
      <c r="N651" s="49"/>
      <c r="O651" s="49"/>
      <c r="P651" s="49"/>
      <c r="Q651" s="49"/>
      <c r="R651" s="49"/>
      <c r="S651" s="49"/>
      <c r="T651" s="49"/>
      <c r="U651" s="49"/>
      <c r="V651" s="49"/>
      <c r="W651" s="49"/>
      <c r="X651" s="49"/>
      <c r="Y651" s="49"/>
      <c r="Z651" s="49"/>
      <c r="AA651" s="49"/>
      <c r="AB651" s="49"/>
      <c r="AC651" s="49"/>
      <c r="AD651" s="49"/>
      <c r="AE651" s="49"/>
      <c r="AF651" s="49"/>
      <c r="AG651" s="49"/>
      <c r="AH651" s="49"/>
      <c r="AI651" s="49"/>
      <c r="AJ651" s="49"/>
      <c r="AK651" s="49"/>
      <c r="AL651" s="49"/>
      <c r="AM651" s="49"/>
      <c r="AN651" s="49"/>
      <c r="AO651" s="49"/>
      <c r="AP651" s="49"/>
      <c r="AQ651" s="49"/>
      <c r="AR651" s="49"/>
      <c r="AS651" s="49"/>
      <c r="AT651" s="49"/>
      <c r="AU651" s="49"/>
      <c r="AV651" s="49"/>
      <c r="AW651" s="49"/>
      <c r="AX651" s="49"/>
      <c r="AY651" s="49"/>
      <c r="AZ651" s="49"/>
      <c r="BA651" s="49"/>
      <c r="BB651" s="49"/>
      <c r="BC651" s="49"/>
      <c r="BD651" s="49"/>
    </row>
    <row r="652" spans="1:56" s="50" customFormat="1" x14ac:dyDescent="0.25">
      <c r="A652" s="71"/>
      <c r="B652" s="71"/>
      <c r="C652" s="71"/>
      <c r="N652" s="49"/>
      <c r="O652" s="49"/>
      <c r="P652" s="49"/>
      <c r="Q652" s="49"/>
      <c r="R652" s="49"/>
      <c r="S652" s="49"/>
      <c r="T652" s="49"/>
      <c r="U652" s="49"/>
      <c r="V652" s="49"/>
      <c r="W652" s="49"/>
      <c r="X652" s="49"/>
      <c r="Y652" s="49"/>
      <c r="Z652" s="49"/>
      <c r="AA652" s="49"/>
      <c r="AB652" s="49"/>
      <c r="AC652" s="49"/>
      <c r="AD652" s="49"/>
      <c r="AE652" s="49"/>
      <c r="AF652" s="49"/>
      <c r="AG652" s="49"/>
      <c r="AH652" s="49"/>
      <c r="AI652" s="49"/>
      <c r="AJ652" s="49"/>
      <c r="AK652" s="49"/>
      <c r="AL652" s="49"/>
      <c r="AM652" s="49"/>
      <c r="AN652" s="49"/>
      <c r="AO652" s="49"/>
      <c r="AP652" s="49"/>
      <c r="AQ652" s="49"/>
      <c r="AR652" s="49"/>
      <c r="AS652" s="49"/>
      <c r="AT652" s="49"/>
      <c r="AU652" s="49"/>
      <c r="AV652" s="49"/>
      <c r="AW652" s="49"/>
      <c r="AX652" s="49"/>
      <c r="AY652" s="49"/>
      <c r="AZ652" s="49"/>
      <c r="BA652" s="49"/>
      <c r="BB652" s="49"/>
      <c r="BC652" s="49"/>
      <c r="BD652" s="49"/>
    </row>
    <row r="653" spans="1:56" s="50" customFormat="1" x14ac:dyDescent="0.25">
      <c r="A653" s="71"/>
      <c r="B653" s="71"/>
      <c r="C653" s="71"/>
      <c r="N653" s="49"/>
      <c r="O653" s="49"/>
      <c r="P653" s="49"/>
      <c r="Q653" s="49"/>
      <c r="R653" s="49"/>
      <c r="S653" s="49"/>
      <c r="T653" s="49"/>
      <c r="U653" s="49"/>
      <c r="V653" s="49"/>
      <c r="W653" s="49"/>
      <c r="X653" s="49"/>
      <c r="Y653" s="49"/>
      <c r="Z653" s="49"/>
      <c r="AA653" s="49"/>
      <c r="AB653" s="49"/>
      <c r="AC653" s="49"/>
      <c r="AD653" s="49"/>
      <c r="AE653" s="49"/>
      <c r="AF653" s="49"/>
      <c r="AG653" s="49"/>
      <c r="AH653" s="49"/>
      <c r="AI653" s="49"/>
      <c r="AJ653" s="49"/>
      <c r="AK653" s="49"/>
      <c r="AL653" s="49"/>
      <c r="AM653" s="49"/>
      <c r="AN653" s="49"/>
      <c r="AO653" s="49"/>
      <c r="AP653" s="49"/>
      <c r="AQ653" s="49"/>
      <c r="AR653" s="49"/>
      <c r="AS653" s="49"/>
      <c r="AT653" s="49"/>
      <c r="AU653" s="49"/>
      <c r="AV653" s="49"/>
      <c r="AW653" s="49"/>
      <c r="AX653" s="49"/>
      <c r="AY653" s="49"/>
      <c r="AZ653" s="49"/>
      <c r="BA653" s="49"/>
      <c r="BB653" s="49"/>
      <c r="BC653" s="49"/>
      <c r="BD653" s="49"/>
    </row>
    <row r="654" spans="1:56" s="50" customFormat="1" x14ac:dyDescent="0.25">
      <c r="A654" s="71"/>
      <c r="B654" s="71"/>
      <c r="C654" s="71"/>
      <c r="N654" s="49"/>
      <c r="O654" s="49"/>
      <c r="P654" s="49"/>
      <c r="Q654" s="49"/>
      <c r="R654" s="49"/>
      <c r="S654" s="49"/>
      <c r="T654" s="49"/>
      <c r="U654" s="49"/>
      <c r="V654" s="49"/>
      <c r="W654" s="49"/>
      <c r="X654" s="49"/>
      <c r="Y654" s="49"/>
      <c r="Z654" s="49"/>
      <c r="AA654" s="49"/>
      <c r="AB654" s="49"/>
      <c r="AC654" s="49"/>
      <c r="AD654" s="49"/>
      <c r="AE654" s="49"/>
      <c r="AF654" s="49"/>
      <c r="AG654" s="49"/>
      <c r="AH654" s="49"/>
      <c r="AI654" s="49"/>
      <c r="AJ654" s="49"/>
      <c r="AK654" s="49"/>
      <c r="AL654" s="49"/>
      <c r="AM654" s="49"/>
      <c r="AN654" s="49"/>
      <c r="AO654" s="49"/>
      <c r="AP654" s="49"/>
      <c r="AQ654" s="49"/>
      <c r="AR654" s="49"/>
      <c r="AS654" s="49"/>
      <c r="AT654" s="49"/>
      <c r="AU654" s="49"/>
      <c r="AV654" s="49"/>
      <c r="AW654" s="49"/>
      <c r="AX654" s="49"/>
      <c r="AY654" s="49"/>
      <c r="AZ654" s="49"/>
      <c r="BA654" s="49"/>
      <c r="BB654" s="49"/>
      <c r="BC654" s="49"/>
      <c r="BD654" s="49"/>
    </row>
    <row r="655" spans="1:56" s="50" customFormat="1" x14ac:dyDescent="0.25">
      <c r="A655" s="71"/>
      <c r="B655" s="71"/>
      <c r="C655" s="71"/>
      <c r="N655" s="49"/>
      <c r="O655" s="49"/>
      <c r="P655" s="49"/>
      <c r="Q655" s="49"/>
      <c r="R655" s="49"/>
      <c r="S655" s="49"/>
      <c r="T655" s="49"/>
      <c r="U655" s="49"/>
      <c r="V655" s="49"/>
      <c r="W655" s="49"/>
      <c r="X655" s="49"/>
      <c r="Y655" s="49"/>
      <c r="Z655" s="49"/>
      <c r="AA655" s="49"/>
      <c r="AB655" s="49"/>
      <c r="AC655" s="49"/>
      <c r="AD655" s="49"/>
      <c r="AE655" s="49"/>
      <c r="AF655" s="49"/>
      <c r="AG655" s="49"/>
      <c r="AH655" s="49"/>
      <c r="AI655" s="49"/>
      <c r="AJ655" s="49"/>
      <c r="AK655" s="49"/>
      <c r="AL655" s="49"/>
      <c r="AM655" s="49"/>
      <c r="AN655" s="49"/>
      <c r="AO655" s="49"/>
      <c r="AP655" s="49"/>
      <c r="AQ655" s="49"/>
      <c r="AR655" s="49"/>
      <c r="AS655" s="49"/>
      <c r="AT655" s="49"/>
      <c r="AU655" s="49"/>
      <c r="AV655" s="49"/>
      <c r="AW655" s="49"/>
      <c r="AX655" s="49"/>
      <c r="AY655" s="49"/>
      <c r="AZ655" s="49"/>
      <c r="BA655" s="49"/>
      <c r="BB655" s="49"/>
      <c r="BC655" s="49"/>
      <c r="BD655" s="49"/>
    </row>
    <row r="656" spans="1:56" s="50" customFormat="1" x14ac:dyDescent="0.25">
      <c r="A656" s="71"/>
      <c r="B656" s="71"/>
      <c r="C656" s="71"/>
      <c r="N656" s="49"/>
      <c r="O656" s="49"/>
      <c r="P656" s="49"/>
      <c r="Q656" s="49"/>
      <c r="R656" s="49"/>
      <c r="S656" s="49"/>
      <c r="T656" s="49"/>
      <c r="U656" s="49"/>
      <c r="V656" s="49"/>
      <c r="W656" s="49"/>
      <c r="X656" s="49"/>
      <c r="Y656" s="49"/>
      <c r="Z656" s="49"/>
      <c r="AA656" s="49"/>
      <c r="AB656" s="49"/>
      <c r="AC656" s="49"/>
      <c r="AD656" s="49"/>
      <c r="AE656" s="49"/>
      <c r="AF656" s="49"/>
      <c r="AG656" s="49"/>
      <c r="AH656" s="49"/>
      <c r="AI656" s="49"/>
      <c r="AJ656" s="49"/>
      <c r="AK656" s="49"/>
      <c r="AL656" s="49"/>
      <c r="AM656" s="49"/>
      <c r="AN656" s="49"/>
      <c r="AO656" s="49"/>
      <c r="AP656" s="49"/>
      <c r="AQ656" s="49"/>
      <c r="AR656" s="49"/>
      <c r="AS656" s="49"/>
      <c r="AT656" s="49"/>
      <c r="AU656" s="49"/>
      <c r="AV656" s="49"/>
      <c r="AW656" s="49"/>
      <c r="AX656" s="49"/>
      <c r="AY656" s="49"/>
      <c r="AZ656" s="49"/>
      <c r="BA656" s="49"/>
      <c r="BB656" s="49"/>
      <c r="BC656" s="49"/>
      <c r="BD656" s="49"/>
    </row>
    <row r="657" spans="1:56" s="50" customFormat="1" x14ac:dyDescent="0.25">
      <c r="A657" s="71"/>
      <c r="B657" s="71"/>
      <c r="C657" s="71"/>
      <c r="N657" s="49"/>
      <c r="O657" s="49"/>
      <c r="P657" s="49"/>
      <c r="Q657" s="49"/>
      <c r="R657" s="49"/>
      <c r="S657" s="49"/>
      <c r="T657" s="49"/>
      <c r="U657" s="49"/>
      <c r="V657" s="49"/>
      <c r="W657" s="49"/>
      <c r="X657" s="49"/>
      <c r="Y657" s="49"/>
      <c r="Z657" s="49"/>
      <c r="AA657" s="49"/>
      <c r="AB657" s="49"/>
      <c r="AC657" s="49"/>
      <c r="AD657" s="49"/>
      <c r="AE657" s="49"/>
      <c r="AF657" s="49"/>
      <c r="AG657" s="49"/>
      <c r="AH657" s="49"/>
      <c r="AI657" s="49"/>
      <c r="AJ657" s="49"/>
      <c r="AK657" s="49"/>
      <c r="AL657" s="49"/>
      <c r="AM657" s="49"/>
      <c r="AN657" s="49"/>
      <c r="AO657" s="49"/>
      <c r="AP657" s="49"/>
      <c r="AQ657" s="49"/>
      <c r="AR657" s="49"/>
      <c r="AS657" s="49"/>
      <c r="AT657" s="49"/>
      <c r="AU657" s="49"/>
      <c r="AV657" s="49"/>
      <c r="AW657" s="49"/>
      <c r="AX657" s="49"/>
      <c r="AY657" s="49"/>
      <c r="AZ657" s="49"/>
      <c r="BA657" s="49"/>
      <c r="BB657" s="49"/>
      <c r="BC657" s="49"/>
      <c r="BD657" s="49"/>
    </row>
    <row r="658" spans="1:56" s="50" customFormat="1" x14ac:dyDescent="0.25">
      <c r="A658" s="71"/>
      <c r="B658" s="71"/>
      <c r="C658" s="71"/>
      <c r="N658" s="49"/>
      <c r="O658" s="49"/>
      <c r="P658" s="49"/>
      <c r="Q658" s="49"/>
      <c r="R658" s="49"/>
      <c r="S658" s="49"/>
      <c r="T658" s="49"/>
      <c r="U658" s="49"/>
      <c r="V658" s="49"/>
      <c r="W658" s="49"/>
      <c r="X658" s="49"/>
      <c r="Y658" s="49"/>
      <c r="Z658" s="49"/>
      <c r="AA658" s="49"/>
      <c r="AB658" s="49"/>
      <c r="AC658" s="49"/>
      <c r="AD658" s="49"/>
      <c r="AE658" s="49"/>
      <c r="AF658" s="49"/>
      <c r="AG658" s="49"/>
      <c r="AH658" s="49"/>
      <c r="AI658" s="49"/>
      <c r="AJ658" s="49"/>
      <c r="AK658" s="49"/>
      <c r="AL658" s="49"/>
      <c r="AM658" s="49"/>
      <c r="AN658" s="49"/>
      <c r="AO658" s="49"/>
      <c r="AP658" s="49"/>
      <c r="AQ658" s="49"/>
      <c r="AR658" s="49"/>
      <c r="AS658" s="49"/>
      <c r="AT658" s="49"/>
      <c r="AU658" s="49"/>
      <c r="AV658" s="49"/>
      <c r="AW658" s="49"/>
      <c r="AX658" s="49"/>
      <c r="AY658" s="49"/>
      <c r="AZ658" s="49"/>
      <c r="BA658" s="49"/>
      <c r="BB658" s="49"/>
      <c r="BC658" s="49"/>
      <c r="BD658" s="49"/>
    </row>
    <row r="659" spans="1:56" s="50" customFormat="1" x14ac:dyDescent="0.25">
      <c r="A659" s="71"/>
      <c r="B659" s="71"/>
      <c r="C659" s="71"/>
      <c r="N659" s="49"/>
      <c r="O659" s="49"/>
      <c r="P659" s="49"/>
      <c r="Q659" s="49"/>
      <c r="R659" s="49"/>
      <c r="S659" s="49"/>
      <c r="T659" s="49"/>
      <c r="U659" s="49"/>
      <c r="V659" s="49"/>
      <c r="W659" s="49"/>
      <c r="X659" s="49"/>
      <c r="Y659" s="49"/>
      <c r="Z659" s="49"/>
      <c r="AA659" s="49"/>
      <c r="AB659" s="49"/>
      <c r="AC659" s="49"/>
      <c r="AD659" s="49"/>
      <c r="AE659" s="49"/>
      <c r="AF659" s="49"/>
      <c r="AG659" s="49"/>
      <c r="AH659" s="49"/>
      <c r="AI659" s="49"/>
      <c r="AJ659" s="49"/>
      <c r="AK659" s="49"/>
      <c r="AL659" s="49"/>
      <c r="AM659" s="49"/>
      <c r="AN659" s="49"/>
      <c r="AO659" s="49"/>
      <c r="AP659" s="49"/>
      <c r="AQ659" s="49"/>
      <c r="AR659" s="49"/>
      <c r="AS659" s="49"/>
      <c r="AT659" s="49"/>
      <c r="AU659" s="49"/>
      <c r="AV659" s="49"/>
      <c r="AW659" s="49"/>
      <c r="AX659" s="49"/>
      <c r="AY659" s="49"/>
      <c r="AZ659" s="49"/>
      <c r="BA659" s="49"/>
      <c r="BB659" s="49"/>
      <c r="BC659" s="49"/>
      <c r="BD659" s="49"/>
    </row>
    <row r="660" spans="1:56" s="50" customFormat="1" x14ac:dyDescent="0.25">
      <c r="A660" s="71"/>
      <c r="B660" s="71"/>
      <c r="C660" s="71"/>
      <c r="N660" s="49"/>
      <c r="O660" s="49"/>
      <c r="P660" s="49"/>
      <c r="Q660" s="49"/>
      <c r="R660" s="49"/>
      <c r="S660" s="49"/>
      <c r="T660" s="49"/>
      <c r="U660" s="49"/>
      <c r="V660" s="49"/>
      <c r="W660" s="49"/>
      <c r="X660" s="49"/>
      <c r="Y660" s="49"/>
      <c r="Z660" s="49"/>
      <c r="AA660" s="49"/>
      <c r="AB660" s="49"/>
      <c r="AC660" s="49"/>
      <c r="AD660" s="49"/>
      <c r="AE660" s="49"/>
      <c r="AF660" s="49"/>
      <c r="AG660" s="49"/>
      <c r="AH660" s="49"/>
      <c r="AI660" s="49"/>
      <c r="AJ660" s="49"/>
      <c r="AK660" s="49"/>
      <c r="AL660" s="49"/>
      <c r="AM660" s="49"/>
      <c r="AN660" s="49"/>
      <c r="AO660" s="49"/>
      <c r="AP660" s="49"/>
      <c r="AQ660" s="49"/>
      <c r="AR660" s="49"/>
      <c r="AS660" s="49"/>
      <c r="AT660" s="49"/>
      <c r="AU660" s="49"/>
      <c r="AV660" s="49"/>
      <c r="AW660" s="49"/>
      <c r="AX660" s="49"/>
      <c r="AY660" s="49"/>
      <c r="AZ660" s="49"/>
      <c r="BA660" s="49"/>
      <c r="BB660" s="49"/>
      <c r="BC660" s="49"/>
      <c r="BD660" s="49"/>
    </row>
    <row r="661" spans="1:56" s="50" customFormat="1" x14ac:dyDescent="0.25">
      <c r="A661" s="71"/>
      <c r="B661" s="71"/>
      <c r="C661" s="71"/>
      <c r="N661" s="49"/>
      <c r="O661" s="49"/>
      <c r="P661" s="49"/>
      <c r="Q661" s="49"/>
      <c r="R661" s="49"/>
      <c r="S661" s="49"/>
      <c r="T661" s="49"/>
      <c r="U661" s="49"/>
      <c r="V661" s="49"/>
      <c r="W661" s="49"/>
      <c r="X661" s="49"/>
      <c r="Y661" s="49"/>
      <c r="Z661" s="49"/>
      <c r="AA661" s="49"/>
      <c r="AB661" s="49"/>
      <c r="AC661" s="49"/>
      <c r="AD661" s="49"/>
      <c r="AE661" s="49"/>
      <c r="AF661" s="49"/>
      <c r="AG661" s="49"/>
      <c r="AH661" s="49"/>
      <c r="AI661" s="49"/>
      <c r="AJ661" s="49"/>
      <c r="AK661" s="49"/>
      <c r="AL661" s="49"/>
      <c r="AM661" s="49"/>
      <c r="AN661" s="49"/>
      <c r="AO661" s="49"/>
      <c r="AP661" s="49"/>
      <c r="AQ661" s="49"/>
      <c r="AR661" s="49"/>
      <c r="AS661" s="49"/>
      <c r="AT661" s="49"/>
      <c r="AU661" s="49"/>
      <c r="AV661" s="49"/>
      <c r="AW661" s="49"/>
      <c r="AX661" s="49"/>
      <c r="AY661" s="49"/>
      <c r="AZ661" s="49"/>
      <c r="BA661" s="49"/>
      <c r="BB661" s="49"/>
      <c r="BC661" s="49"/>
      <c r="BD661" s="49"/>
    </row>
    <row r="662" spans="1:56" s="50" customFormat="1" x14ac:dyDescent="0.25">
      <c r="A662" s="71"/>
      <c r="B662" s="71"/>
      <c r="C662" s="71"/>
      <c r="N662" s="49"/>
      <c r="O662" s="49"/>
      <c r="P662" s="49"/>
      <c r="Q662" s="49"/>
      <c r="R662" s="49"/>
      <c r="S662" s="49"/>
      <c r="T662" s="49"/>
      <c r="U662" s="49"/>
      <c r="V662" s="49"/>
      <c r="W662" s="49"/>
      <c r="X662" s="49"/>
      <c r="Y662" s="49"/>
      <c r="Z662" s="49"/>
      <c r="AA662" s="49"/>
      <c r="AB662" s="49"/>
      <c r="AC662" s="49"/>
      <c r="AD662" s="49"/>
      <c r="AE662" s="49"/>
      <c r="AF662" s="49"/>
      <c r="AG662" s="49"/>
      <c r="AH662" s="49"/>
      <c r="AI662" s="49"/>
      <c r="AJ662" s="49"/>
      <c r="AK662" s="49"/>
      <c r="AL662" s="49"/>
      <c r="AM662" s="49"/>
      <c r="AN662" s="49"/>
      <c r="AO662" s="49"/>
      <c r="AP662" s="49"/>
      <c r="AQ662" s="49"/>
      <c r="AR662" s="49"/>
      <c r="AS662" s="49"/>
      <c r="AT662" s="49"/>
      <c r="AU662" s="49"/>
      <c r="AV662" s="49"/>
      <c r="AW662" s="49"/>
      <c r="AX662" s="49"/>
      <c r="AY662" s="49"/>
      <c r="AZ662" s="49"/>
      <c r="BA662" s="49"/>
      <c r="BB662" s="49"/>
      <c r="BC662" s="49"/>
      <c r="BD662" s="49"/>
    </row>
    <row r="663" spans="1:56" s="50" customFormat="1" x14ac:dyDescent="0.25">
      <c r="A663" s="71"/>
      <c r="B663" s="71"/>
      <c r="C663" s="71"/>
      <c r="N663" s="49"/>
      <c r="O663" s="49"/>
      <c r="P663" s="49"/>
      <c r="Q663" s="49"/>
      <c r="R663" s="49"/>
      <c r="S663" s="49"/>
      <c r="T663" s="49"/>
      <c r="U663" s="49"/>
      <c r="V663" s="49"/>
      <c r="W663" s="49"/>
      <c r="X663" s="49"/>
      <c r="Y663" s="49"/>
      <c r="Z663" s="49"/>
      <c r="AA663" s="49"/>
      <c r="AB663" s="49"/>
      <c r="AC663" s="49"/>
      <c r="AD663" s="49"/>
      <c r="AE663" s="49"/>
      <c r="AF663" s="49"/>
      <c r="AG663" s="49"/>
      <c r="AH663" s="49"/>
      <c r="AI663" s="49"/>
      <c r="AJ663" s="49"/>
      <c r="AK663" s="49"/>
      <c r="AL663" s="49"/>
      <c r="AM663" s="49"/>
      <c r="AN663" s="49"/>
      <c r="AO663" s="49"/>
      <c r="AP663" s="49"/>
      <c r="AQ663" s="49"/>
      <c r="AR663" s="49"/>
      <c r="AS663" s="49"/>
      <c r="AT663" s="49"/>
      <c r="AU663" s="49"/>
      <c r="AV663" s="49"/>
      <c r="AW663" s="49"/>
      <c r="AX663" s="49"/>
      <c r="AY663" s="49"/>
      <c r="AZ663" s="49"/>
      <c r="BA663" s="49"/>
      <c r="BB663" s="49"/>
      <c r="BC663" s="49"/>
      <c r="BD663" s="49"/>
    </row>
    <row r="664" spans="1:56" s="50" customFormat="1" x14ac:dyDescent="0.25">
      <c r="A664" s="71"/>
      <c r="B664" s="71"/>
      <c r="C664" s="71"/>
      <c r="N664" s="49"/>
      <c r="O664" s="49"/>
      <c r="P664" s="49"/>
      <c r="Q664" s="49"/>
      <c r="R664" s="49"/>
      <c r="S664" s="49"/>
      <c r="T664" s="49"/>
      <c r="U664" s="49"/>
      <c r="V664" s="49"/>
      <c r="W664" s="49"/>
      <c r="X664" s="49"/>
      <c r="Y664" s="49"/>
      <c r="Z664" s="49"/>
      <c r="AA664" s="49"/>
      <c r="AB664" s="49"/>
      <c r="AC664" s="49"/>
      <c r="AD664" s="49"/>
      <c r="AE664" s="49"/>
      <c r="AF664" s="49"/>
      <c r="AG664" s="49"/>
      <c r="AH664" s="49"/>
      <c r="AI664" s="49"/>
      <c r="AJ664" s="49"/>
      <c r="AK664" s="49"/>
      <c r="AL664" s="49"/>
      <c r="AM664" s="49"/>
      <c r="AN664" s="49"/>
      <c r="AO664" s="49"/>
      <c r="AP664" s="49"/>
      <c r="AQ664" s="49"/>
      <c r="AR664" s="49"/>
      <c r="AS664" s="49"/>
      <c r="AT664" s="49"/>
      <c r="AU664" s="49"/>
      <c r="AV664" s="49"/>
      <c r="AW664" s="49"/>
      <c r="AX664" s="49"/>
      <c r="AY664" s="49"/>
      <c r="AZ664" s="49"/>
      <c r="BA664" s="49"/>
      <c r="BB664" s="49"/>
      <c r="BC664" s="49"/>
      <c r="BD664" s="49"/>
    </row>
    <row r="665" spans="1:56" s="50" customFormat="1" x14ac:dyDescent="0.25">
      <c r="A665" s="71"/>
      <c r="B665" s="71"/>
      <c r="C665" s="71"/>
      <c r="N665" s="49"/>
      <c r="O665" s="49"/>
      <c r="P665" s="49"/>
      <c r="Q665" s="49"/>
      <c r="R665" s="49"/>
      <c r="S665" s="49"/>
      <c r="T665" s="49"/>
      <c r="U665" s="49"/>
      <c r="V665" s="49"/>
      <c r="W665" s="49"/>
      <c r="X665" s="49"/>
      <c r="Y665" s="49"/>
      <c r="Z665" s="49"/>
      <c r="AA665" s="49"/>
      <c r="AB665" s="49"/>
      <c r="AC665" s="49"/>
      <c r="AD665" s="49"/>
      <c r="AE665" s="49"/>
      <c r="AF665" s="49"/>
      <c r="AG665" s="49"/>
      <c r="AH665" s="49"/>
      <c r="AI665" s="49"/>
      <c r="AJ665" s="49"/>
      <c r="AK665" s="49"/>
      <c r="AL665" s="49"/>
      <c r="AM665" s="49"/>
      <c r="AN665" s="49"/>
      <c r="AO665" s="49"/>
      <c r="AP665" s="49"/>
      <c r="AQ665" s="49"/>
      <c r="AR665" s="49"/>
      <c r="AS665" s="49"/>
      <c r="AT665" s="49"/>
      <c r="AU665" s="49"/>
      <c r="AV665" s="49"/>
      <c r="AW665" s="49"/>
      <c r="AX665" s="49"/>
      <c r="AY665" s="49"/>
      <c r="AZ665" s="49"/>
      <c r="BA665" s="49"/>
      <c r="BB665" s="49"/>
      <c r="BC665" s="49"/>
      <c r="BD665" s="49"/>
    </row>
    <row r="666" spans="1:56" s="50" customFormat="1" x14ac:dyDescent="0.25">
      <c r="A666" s="71"/>
      <c r="B666" s="71"/>
      <c r="C666" s="71"/>
      <c r="N666" s="49"/>
      <c r="O666" s="49"/>
      <c r="P666" s="49"/>
      <c r="Q666" s="49"/>
      <c r="R666" s="49"/>
      <c r="S666" s="49"/>
      <c r="T666" s="49"/>
      <c r="U666" s="49"/>
      <c r="V666" s="49"/>
      <c r="W666" s="49"/>
      <c r="X666" s="49"/>
      <c r="Y666" s="49"/>
      <c r="Z666" s="49"/>
      <c r="AA666" s="49"/>
      <c r="AB666" s="49"/>
      <c r="AC666" s="49"/>
      <c r="AD666" s="49"/>
      <c r="AE666" s="49"/>
      <c r="AF666" s="49"/>
      <c r="AG666" s="49"/>
      <c r="AH666" s="49"/>
      <c r="AI666" s="49"/>
      <c r="AJ666" s="49"/>
      <c r="AK666" s="49"/>
      <c r="AL666" s="49"/>
      <c r="AM666" s="49"/>
      <c r="AN666" s="49"/>
      <c r="AO666" s="49"/>
      <c r="AP666" s="49"/>
      <c r="AQ666" s="49"/>
      <c r="AR666" s="49"/>
      <c r="AS666" s="49"/>
      <c r="AT666" s="49"/>
      <c r="AU666" s="49"/>
      <c r="AV666" s="49"/>
      <c r="AW666" s="49"/>
      <c r="AX666" s="49"/>
      <c r="AY666" s="49"/>
      <c r="AZ666" s="49"/>
      <c r="BA666" s="49"/>
      <c r="BB666" s="49"/>
      <c r="BC666" s="49"/>
      <c r="BD666" s="49"/>
    </row>
    <row r="667" spans="1:56" s="50" customFormat="1" x14ac:dyDescent="0.25">
      <c r="A667" s="71"/>
      <c r="B667" s="71"/>
      <c r="C667" s="71"/>
      <c r="N667" s="49"/>
      <c r="O667" s="49"/>
      <c r="P667" s="49"/>
      <c r="Q667" s="49"/>
      <c r="R667" s="49"/>
      <c r="S667" s="49"/>
      <c r="T667" s="49"/>
      <c r="U667" s="49"/>
      <c r="V667" s="49"/>
      <c r="W667" s="49"/>
      <c r="X667" s="49"/>
      <c r="Y667" s="49"/>
      <c r="Z667" s="49"/>
      <c r="AA667" s="49"/>
      <c r="AB667" s="49"/>
      <c r="AC667" s="49"/>
      <c r="AD667" s="49"/>
      <c r="AE667" s="49"/>
      <c r="AF667" s="49"/>
      <c r="AG667" s="49"/>
      <c r="AH667" s="49"/>
      <c r="AI667" s="49"/>
      <c r="AJ667" s="49"/>
      <c r="AK667" s="49"/>
      <c r="AL667" s="49"/>
      <c r="AM667" s="49"/>
      <c r="AN667" s="49"/>
      <c r="AO667" s="49"/>
      <c r="AP667" s="49"/>
      <c r="AQ667" s="49"/>
      <c r="AR667" s="49"/>
      <c r="AS667" s="49"/>
      <c r="AT667" s="49"/>
      <c r="AU667" s="49"/>
      <c r="AV667" s="49"/>
      <c r="AW667" s="49"/>
      <c r="AX667" s="49"/>
      <c r="AY667" s="49"/>
      <c r="AZ667" s="49"/>
      <c r="BA667" s="49"/>
      <c r="BB667" s="49"/>
      <c r="BC667" s="49"/>
      <c r="BD667" s="49"/>
    </row>
    <row r="668" spans="1:56" s="50" customFormat="1" x14ac:dyDescent="0.25">
      <c r="A668" s="71"/>
      <c r="B668" s="71"/>
      <c r="C668" s="71"/>
      <c r="N668" s="49"/>
      <c r="O668" s="49"/>
      <c r="P668" s="49"/>
      <c r="Q668" s="49"/>
      <c r="R668" s="49"/>
      <c r="S668" s="49"/>
      <c r="T668" s="49"/>
      <c r="U668" s="49"/>
      <c r="V668" s="49"/>
      <c r="W668" s="49"/>
      <c r="X668" s="49"/>
      <c r="Y668" s="49"/>
      <c r="Z668" s="49"/>
      <c r="AA668" s="49"/>
      <c r="AB668" s="49"/>
      <c r="AC668" s="49"/>
      <c r="AD668" s="49"/>
      <c r="AE668" s="49"/>
      <c r="AF668" s="49"/>
      <c r="AG668" s="49"/>
      <c r="AH668" s="49"/>
      <c r="AI668" s="49"/>
      <c r="AJ668" s="49"/>
      <c r="AK668" s="49"/>
      <c r="AL668" s="49"/>
      <c r="AM668" s="49"/>
      <c r="AN668" s="49"/>
      <c r="AO668" s="49"/>
      <c r="AP668" s="49"/>
      <c r="AQ668" s="49"/>
      <c r="AR668" s="49"/>
      <c r="AS668" s="49"/>
      <c r="AT668" s="49"/>
      <c r="AU668" s="49"/>
      <c r="AV668" s="49"/>
      <c r="AW668" s="49"/>
      <c r="AX668" s="49"/>
      <c r="AY668" s="49"/>
      <c r="AZ668" s="49"/>
      <c r="BA668" s="49"/>
      <c r="BB668" s="49"/>
      <c r="BC668" s="49"/>
      <c r="BD668" s="49"/>
    </row>
    <row r="669" spans="1:56" s="50" customFormat="1" x14ac:dyDescent="0.25">
      <c r="A669" s="71"/>
      <c r="B669" s="71"/>
      <c r="C669" s="71"/>
      <c r="N669" s="49"/>
      <c r="O669" s="49"/>
      <c r="P669" s="49"/>
      <c r="Q669" s="49"/>
      <c r="R669" s="49"/>
      <c r="S669" s="49"/>
      <c r="T669" s="49"/>
      <c r="U669" s="49"/>
      <c r="V669" s="49"/>
      <c r="W669" s="49"/>
      <c r="X669" s="49"/>
      <c r="Y669" s="49"/>
      <c r="Z669" s="49"/>
      <c r="AA669" s="49"/>
      <c r="AB669" s="49"/>
      <c r="AC669" s="49"/>
      <c r="AD669" s="49"/>
      <c r="AE669" s="49"/>
      <c r="AF669" s="49"/>
      <c r="AG669" s="49"/>
      <c r="AH669" s="49"/>
      <c r="AI669" s="49"/>
      <c r="AJ669" s="49"/>
      <c r="AK669" s="49"/>
      <c r="AL669" s="49"/>
      <c r="AM669" s="49"/>
      <c r="AN669" s="49"/>
      <c r="AO669" s="49"/>
      <c r="AP669" s="49"/>
      <c r="AQ669" s="49"/>
      <c r="AR669" s="49"/>
      <c r="AS669" s="49"/>
      <c r="AT669" s="49"/>
      <c r="AU669" s="49"/>
      <c r="AV669" s="49"/>
      <c r="AW669" s="49"/>
      <c r="AX669" s="49"/>
      <c r="AY669" s="49"/>
      <c r="AZ669" s="49"/>
      <c r="BA669" s="49"/>
      <c r="BB669" s="49"/>
      <c r="BC669" s="49"/>
      <c r="BD669" s="49"/>
    </row>
    <row r="670" spans="1:56" s="50" customFormat="1" x14ac:dyDescent="0.25">
      <c r="A670" s="71"/>
      <c r="B670" s="71"/>
      <c r="C670" s="71"/>
      <c r="N670" s="49"/>
      <c r="O670" s="49"/>
      <c r="P670" s="49"/>
      <c r="Q670" s="49"/>
      <c r="R670" s="49"/>
      <c r="S670" s="49"/>
      <c r="T670" s="49"/>
      <c r="U670" s="49"/>
      <c r="V670" s="49"/>
      <c r="W670" s="49"/>
      <c r="X670" s="49"/>
      <c r="Y670" s="49"/>
      <c r="Z670" s="49"/>
      <c r="AA670" s="49"/>
      <c r="AB670" s="49"/>
      <c r="AC670" s="49"/>
      <c r="AD670" s="49"/>
      <c r="AE670" s="49"/>
      <c r="AF670" s="49"/>
      <c r="AG670" s="49"/>
      <c r="AH670" s="49"/>
      <c r="AI670" s="49"/>
      <c r="AJ670" s="49"/>
      <c r="AK670" s="49"/>
      <c r="AL670" s="49"/>
      <c r="AM670" s="49"/>
      <c r="AN670" s="49"/>
      <c r="AO670" s="49"/>
      <c r="AP670" s="49"/>
      <c r="AQ670" s="49"/>
      <c r="AR670" s="49"/>
      <c r="AS670" s="49"/>
      <c r="AT670" s="49"/>
      <c r="AU670" s="49"/>
      <c r="AV670" s="49"/>
      <c r="AW670" s="49"/>
      <c r="AX670" s="49"/>
      <c r="AY670" s="49"/>
      <c r="AZ670" s="49"/>
      <c r="BA670" s="49"/>
      <c r="BB670" s="49"/>
      <c r="BC670" s="49"/>
      <c r="BD670" s="49"/>
    </row>
    <row r="671" spans="1:56" s="50" customFormat="1" x14ac:dyDescent="0.25">
      <c r="A671" s="71"/>
      <c r="B671" s="71"/>
      <c r="C671" s="71"/>
      <c r="N671" s="49"/>
      <c r="O671" s="49"/>
      <c r="P671" s="49"/>
      <c r="Q671" s="49"/>
      <c r="R671" s="49"/>
      <c r="S671" s="49"/>
      <c r="T671" s="49"/>
      <c r="U671" s="49"/>
      <c r="V671" s="49"/>
      <c r="W671" s="49"/>
      <c r="X671" s="49"/>
      <c r="Y671" s="49"/>
      <c r="Z671" s="49"/>
      <c r="AA671" s="49"/>
      <c r="AB671" s="49"/>
      <c r="AC671" s="49"/>
      <c r="AD671" s="49"/>
      <c r="AE671" s="49"/>
      <c r="AF671" s="49"/>
      <c r="AG671" s="49"/>
      <c r="AH671" s="49"/>
      <c r="AI671" s="49"/>
      <c r="AJ671" s="49"/>
      <c r="AK671" s="49"/>
      <c r="AL671" s="49"/>
      <c r="AM671" s="49"/>
      <c r="AN671" s="49"/>
      <c r="AO671" s="49"/>
      <c r="AP671" s="49"/>
      <c r="AQ671" s="49"/>
      <c r="AR671" s="49"/>
      <c r="AS671" s="49"/>
      <c r="AT671" s="49"/>
      <c r="AU671" s="49"/>
      <c r="AV671" s="49"/>
      <c r="AW671" s="49"/>
      <c r="AX671" s="49"/>
      <c r="AY671" s="49"/>
      <c r="AZ671" s="49"/>
      <c r="BA671" s="49"/>
      <c r="BB671" s="49"/>
      <c r="BC671" s="49"/>
      <c r="BD671" s="49"/>
    </row>
    <row r="672" spans="1:56" s="50" customFormat="1" x14ac:dyDescent="0.25">
      <c r="A672" s="71"/>
      <c r="B672" s="71"/>
      <c r="C672" s="71"/>
      <c r="N672" s="49"/>
      <c r="O672" s="49"/>
      <c r="P672" s="49"/>
      <c r="Q672" s="49"/>
      <c r="R672" s="49"/>
      <c r="S672" s="49"/>
      <c r="T672" s="49"/>
      <c r="U672" s="49"/>
      <c r="V672" s="49"/>
      <c r="W672" s="49"/>
      <c r="X672" s="49"/>
      <c r="Y672" s="49"/>
      <c r="Z672" s="49"/>
      <c r="AA672" s="49"/>
      <c r="AB672" s="49"/>
      <c r="AC672" s="49"/>
      <c r="AD672" s="49"/>
      <c r="AE672" s="49"/>
      <c r="AF672" s="49"/>
      <c r="AG672" s="49"/>
      <c r="AH672" s="49"/>
      <c r="AI672" s="49"/>
      <c r="AJ672" s="49"/>
      <c r="AK672" s="49"/>
      <c r="AL672" s="49"/>
      <c r="AM672" s="49"/>
      <c r="AN672" s="49"/>
      <c r="AO672" s="49"/>
      <c r="AP672" s="49"/>
      <c r="AQ672" s="49"/>
      <c r="AR672" s="49"/>
      <c r="AS672" s="49"/>
      <c r="AT672" s="49"/>
      <c r="AU672" s="49"/>
      <c r="AV672" s="49"/>
      <c r="AW672" s="49"/>
      <c r="AX672" s="49"/>
      <c r="AY672" s="49"/>
      <c r="AZ672" s="49"/>
      <c r="BA672" s="49"/>
      <c r="BB672" s="49"/>
      <c r="BC672" s="49"/>
      <c r="BD672" s="49"/>
    </row>
    <row r="673" spans="1:56" s="50" customFormat="1" x14ac:dyDescent="0.25">
      <c r="A673" s="71"/>
      <c r="B673" s="71"/>
      <c r="C673" s="71"/>
      <c r="N673" s="49"/>
      <c r="O673" s="49"/>
      <c r="P673" s="49"/>
      <c r="Q673" s="49"/>
      <c r="R673" s="49"/>
      <c r="S673" s="49"/>
      <c r="T673" s="49"/>
      <c r="U673" s="49"/>
      <c r="V673" s="49"/>
      <c r="W673" s="49"/>
      <c r="X673" s="49"/>
      <c r="Y673" s="49"/>
      <c r="Z673" s="49"/>
      <c r="AA673" s="49"/>
      <c r="AB673" s="49"/>
      <c r="AC673" s="49"/>
      <c r="AD673" s="49"/>
      <c r="AE673" s="49"/>
      <c r="AF673" s="49"/>
      <c r="AG673" s="49"/>
      <c r="AH673" s="49"/>
      <c r="AI673" s="49"/>
      <c r="AJ673" s="49"/>
      <c r="AK673" s="49"/>
      <c r="AL673" s="49"/>
      <c r="AM673" s="49"/>
      <c r="AN673" s="49"/>
      <c r="AO673" s="49"/>
      <c r="AP673" s="49"/>
      <c r="AQ673" s="49"/>
      <c r="AR673" s="49"/>
      <c r="AS673" s="49"/>
      <c r="AT673" s="49"/>
      <c r="AU673" s="49"/>
      <c r="AV673" s="49"/>
      <c r="AW673" s="49"/>
      <c r="AX673" s="49"/>
      <c r="AY673" s="49"/>
      <c r="AZ673" s="49"/>
      <c r="BA673" s="49"/>
      <c r="BB673" s="49"/>
      <c r="BC673" s="49"/>
      <c r="BD673" s="49"/>
    </row>
    <row r="674" spans="1:56" s="50" customFormat="1" x14ac:dyDescent="0.25">
      <c r="A674" s="71"/>
      <c r="B674" s="71"/>
      <c r="C674" s="71"/>
      <c r="N674" s="49"/>
      <c r="O674" s="49"/>
      <c r="P674" s="49"/>
      <c r="Q674" s="49"/>
      <c r="R674" s="49"/>
      <c r="S674" s="49"/>
      <c r="T674" s="49"/>
      <c r="U674" s="49"/>
      <c r="V674" s="49"/>
      <c r="W674" s="49"/>
      <c r="X674" s="49"/>
      <c r="Y674" s="49"/>
      <c r="Z674" s="49"/>
      <c r="AA674" s="49"/>
      <c r="AB674" s="49"/>
      <c r="AC674" s="49"/>
      <c r="AD674" s="49"/>
      <c r="AE674" s="49"/>
      <c r="AF674" s="49"/>
      <c r="AG674" s="49"/>
      <c r="AH674" s="49"/>
      <c r="AI674" s="49"/>
      <c r="AJ674" s="49"/>
      <c r="AK674" s="49"/>
      <c r="AL674" s="49"/>
      <c r="AM674" s="49"/>
      <c r="AN674" s="49"/>
      <c r="AO674" s="49"/>
      <c r="AP674" s="49"/>
      <c r="AQ674" s="49"/>
      <c r="AR674" s="49"/>
      <c r="AS674" s="49"/>
      <c r="AT674" s="49"/>
      <c r="AU674" s="49"/>
      <c r="AV674" s="49"/>
      <c r="AW674" s="49"/>
      <c r="AX674" s="49"/>
      <c r="AY674" s="49"/>
      <c r="AZ674" s="49"/>
      <c r="BA674" s="49"/>
      <c r="BB674" s="49"/>
      <c r="BC674" s="49"/>
      <c r="BD674" s="49"/>
    </row>
    <row r="675" spans="1:56" s="50" customFormat="1" x14ac:dyDescent="0.25">
      <c r="A675" s="71"/>
      <c r="B675" s="71"/>
      <c r="C675" s="71"/>
      <c r="N675" s="49"/>
      <c r="O675" s="49"/>
      <c r="P675" s="49"/>
      <c r="Q675" s="49"/>
      <c r="R675" s="49"/>
      <c r="S675" s="49"/>
      <c r="T675" s="49"/>
      <c r="U675" s="49"/>
      <c r="V675" s="49"/>
      <c r="W675" s="49"/>
      <c r="X675" s="49"/>
      <c r="Y675" s="49"/>
      <c r="Z675" s="49"/>
      <c r="AA675" s="49"/>
      <c r="AB675" s="49"/>
      <c r="AC675" s="49"/>
      <c r="AD675" s="49"/>
      <c r="AE675" s="49"/>
      <c r="AF675" s="49"/>
      <c r="AG675" s="49"/>
      <c r="AH675" s="49"/>
      <c r="AI675" s="49"/>
      <c r="AJ675" s="49"/>
      <c r="AK675" s="49"/>
      <c r="AL675" s="49"/>
      <c r="AM675" s="49"/>
      <c r="AN675" s="49"/>
      <c r="AO675" s="49"/>
      <c r="AP675" s="49"/>
      <c r="AQ675" s="49"/>
      <c r="AR675" s="49"/>
      <c r="AS675" s="49"/>
      <c r="AT675" s="49"/>
      <c r="AU675" s="49"/>
      <c r="AV675" s="49"/>
      <c r="AW675" s="49"/>
      <c r="AX675" s="49"/>
      <c r="AY675" s="49"/>
      <c r="AZ675" s="49"/>
      <c r="BA675" s="49"/>
      <c r="BB675" s="49"/>
      <c r="BC675" s="49"/>
      <c r="BD675" s="49"/>
    </row>
    <row r="676" spans="1:56" s="50" customFormat="1" x14ac:dyDescent="0.25">
      <c r="A676" s="71"/>
      <c r="B676" s="71"/>
      <c r="C676" s="71"/>
      <c r="N676" s="49"/>
      <c r="O676" s="49"/>
      <c r="P676" s="49"/>
      <c r="Q676" s="49"/>
      <c r="R676" s="49"/>
      <c r="S676" s="49"/>
      <c r="T676" s="49"/>
      <c r="U676" s="49"/>
      <c r="V676" s="49"/>
      <c r="W676" s="49"/>
      <c r="X676" s="49"/>
      <c r="Y676" s="49"/>
      <c r="Z676" s="49"/>
      <c r="AA676" s="49"/>
      <c r="AB676" s="49"/>
      <c r="AC676" s="49"/>
      <c r="AD676" s="49"/>
      <c r="AE676" s="49"/>
      <c r="AF676" s="49"/>
      <c r="AG676" s="49"/>
      <c r="AH676" s="49"/>
      <c r="AI676" s="49"/>
      <c r="AJ676" s="49"/>
      <c r="AK676" s="49"/>
      <c r="AL676" s="49"/>
      <c r="AM676" s="49"/>
      <c r="AN676" s="49"/>
      <c r="AO676" s="49"/>
      <c r="AP676" s="49"/>
      <c r="AQ676" s="49"/>
      <c r="AR676" s="49"/>
      <c r="AS676" s="49"/>
      <c r="AT676" s="49"/>
      <c r="AU676" s="49"/>
      <c r="AV676" s="49"/>
      <c r="AW676" s="49"/>
      <c r="AX676" s="49"/>
      <c r="AY676" s="49"/>
      <c r="AZ676" s="49"/>
      <c r="BA676" s="49"/>
      <c r="BB676" s="49"/>
      <c r="BC676" s="49"/>
      <c r="BD676" s="49"/>
    </row>
    <row r="677" spans="1:56" s="50" customFormat="1" x14ac:dyDescent="0.25">
      <c r="A677" s="71"/>
      <c r="B677" s="71"/>
      <c r="C677" s="71"/>
      <c r="N677" s="49"/>
      <c r="O677" s="49"/>
      <c r="P677" s="49"/>
      <c r="Q677" s="49"/>
      <c r="R677" s="49"/>
      <c r="S677" s="49"/>
      <c r="T677" s="49"/>
      <c r="U677" s="49"/>
      <c r="V677" s="49"/>
      <c r="W677" s="49"/>
      <c r="X677" s="49"/>
      <c r="Y677" s="49"/>
      <c r="Z677" s="49"/>
      <c r="AA677" s="49"/>
      <c r="AB677" s="49"/>
      <c r="AC677" s="49"/>
      <c r="AD677" s="49"/>
      <c r="AE677" s="49"/>
      <c r="AF677" s="49"/>
      <c r="AG677" s="49"/>
      <c r="AH677" s="49"/>
      <c r="AI677" s="49"/>
      <c r="AJ677" s="49"/>
      <c r="AK677" s="49"/>
      <c r="AL677" s="49"/>
      <c r="AM677" s="49"/>
      <c r="AN677" s="49"/>
      <c r="AO677" s="49"/>
      <c r="AP677" s="49"/>
      <c r="AQ677" s="49"/>
      <c r="AR677" s="49"/>
      <c r="AS677" s="49"/>
      <c r="AT677" s="49"/>
      <c r="AU677" s="49"/>
      <c r="AV677" s="49"/>
      <c r="AW677" s="49"/>
      <c r="AX677" s="49"/>
      <c r="AY677" s="49"/>
      <c r="AZ677" s="49"/>
      <c r="BA677" s="49"/>
      <c r="BB677" s="49"/>
      <c r="BC677" s="49"/>
      <c r="BD677" s="49"/>
    </row>
    <row r="678" spans="1:56" s="50" customFormat="1" x14ac:dyDescent="0.25">
      <c r="A678" s="71"/>
      <c r="B678" s="71"/>
      <c r="C678" s="71"/>
      <c r="N678" s="49"/>
      <c r="O678" s="49"/>
      <c r="P678" s="49"/>
      <c r="Q678" s="49"/>
      <c r="R678" s="49"/>
      <c r="S678" s="49"/>
      <c r="T678" s="49"/>
      <c r="U678" s="49"/>
      <c r="V678" s="49"/>
      <c r="W678" s="49"/>
      <c r="X678" s="49"/>
      <c r="Y678" s="49"/>
      <c r="Z678" s="49"/>
      <c r="AA678" s="49"/>
      <c r="AB678" s="49"/>
      <c r="AC678" s="49"/>
      <c r="AD678" s="49"/>
      <c r="AE678" s="49"/>
      <c r="AF678" s="49"/>
      <c r="AG678" s="49"/>
      <c r="AH678" s="49"/>
      <c r="AI678" s="49"/>
      <c r="AJ678" s="49"/>
      <c r="AK678" s="49"/>
      <c r="AL678" s="49"/>
      <c r="AM678" s="49"/>
      <c r="AN678" s="49"/>
      <c r="AO678" s="49"/>
      <c r="AP678" s="49"/>
      <c r="AQ678" s="49"/>
      <c r="AR678" s="49"/>
      <c r="AS678" s="49"/>
      <c r="AT678" s="49"/>
      <c r="AU678" s="49"/>
      <c r="AV678" s="49"/>
      <c r="AW678" s="49"/>
      <c r="AX678" s="49"/>
      <c r="AY678" s="49"/>
      <c r="AZ678" s="49"/>
      <c r="BA678" s="49"/>
      <c r="BB678" s="49"/>
      <c r="BC678" s="49"/>
      <c r="BD678" s="49"/>
    </row>
    <row r="679" spans="1:56" s="50" customFormat="1" x14ac:dyDescent="0.25">
      <c r="A679" s="71"/>
      <c r="B679" s="71"/>
      <c r="C679" s="71"/>
      <c r="N679" s="49"/>
      <c r="O679" s="49"/>
      <c r="P679" s="49"/>
      <c r="Q679" s="49"/>
      <c r="R679" s="49"/>
      <c r="S679" s="49"/>
      <c r="T679" s="49"/>
      <c r="U679" s="49"/>
      <c r="V679" s="49"/>
      <c r="W679" s="49"/>
      <c r="X679" s="49"/>
      <c r="Y679" s="49"/>
      <c r="Z679" s="49"/>
      <c r="AA679" s="49"/>
      <c r="AB679" s="49"/>
      <c r="AC679" s="49"/>
      <c r="AD679" s="49"/>
      <c r="AE679" s="49"/>
      <c r="AF679" s="49"/>
      <c r="AG679" s="49"/>
      <c r="AH679" s="49"/>
      <c r="AI679" s="49"/>
      <c r="AJ679" s="49"/>
      <c r="AK679" s="49"/>
      <c r="AL679" s="49"/>
      <c r="AM679" s="49"/>
      <c r="AN679" s="49"/>
      <c r="AO679" s="49"/>
      <c r="AP679" s="49"/>
      <c r="AQ679" s="49"/>
      <c r="AR679" s="49"/>
      <c r="AS679" s="49"/>
      <c r="AT679" s="49"/>
      <c r="AU679" s="49"/>
      <c r="AV679" s="49"/>
      <c r="AW679" s="49"/>
      <c r="AX679" s="49"/>
      <c r="AY679" s="49"/>
      <c r="AZ679" s="49"/>
      <c r="BA679" s="49"/>
      <c r="BB679" s="49"/>
      <c r="BC679" s="49"/>
      <c r="BD679" s="49"/>
    </row>
    <row r="680" spans="1:56" s="50" customFormat="1" x14ac:dyDescent="0.25">
      <c r="A680" s="71"/>
      <c r="B680" s="71"/>
      <c r="C680" s="71"/>
      <c r="N680" s="49"/>
      <c r="O680" s="49"/>
      <c r="P680" s="49"/>
      <c r="Q680" s="49"/>
      <c r="R680" s="49"/>
      <c r="S680" s="49"/>
      <c r="T680" s="49"/>
      <c r="U680" s="49"/>
      <c r="V680" s="49"/>
      <c r="W680" s="49"/>
      <c r="X680" s="49"/>
      <c r="Y680" s="49"/>
      <c r="Z680" s="49"/>
      <c r="AA680" s="49"/>
      <c r="AB680" s="49"/>
      <c r="AC680" s="49"/>
      <c r="AD680" s="49"/>
      <c r="AE680" s="49"/>
      <c r="AF680" s="49"/>
      <c r="AG680" s="49"/>
      <c r="AH680" s="49"/>
      <c r="AI680" s="49"/>
      <c r="AJ680" s="49"/>
      <c r="AK680" s="49"/>
      <c r="AL680" s="49"/>
      <c r="AM680" s="49"/>
      <c r="AN680" s="49"/>
      <c r="AO680" s="49"/>
      <c r="AP680" s="49"/>
      <c r="AQ680" s="49"/>
      <c r="AR680" s="49"/>
      <c r="AS680" s="49"/>
      <c r="AT680" s="49"/>
      <c r="AU680" s="49"/>
      <c r="AV680" s="49"/>
      <c r="AW680" s="49"/>
      <c r="AX680" s="49"/>
      <c r="AY680" s="49"/>
      <c r="AZ680" s="49"/>
      <c r="BA680" s="49"/>
      <c r="BB680" s="49"/>
      <c r="BC680" s="49"/>
      <c r="BD680" s="49"/>
    </row>
    <row r="681" spans="1:56" s="50" customFormat="1" x14ac:dyDescent="0.25">
      <c r="A681" s="71"/>
      <c r="B681" s="71"/>
      <c r="C681" s="71"/>
      <c r="N681" s="49"/>
      <c r="O681" s="49"/>
      <c r="P681" s="49"/>
      <c r="Q681" s="49"/>
      <c r="R681" s="49"/>
      <c r="S681" s="49"/>
      <c r="T681" s="49"/>
      <c r="U681" s="49"/>
      <c r="V681" s="49"/>
      <c r="W681" s="49"/>
      <c r="X681" s="49"/>
      <c r="Y681" s="49"/>
      <c r="Z681" s="49"/>
      <c r="AA681" s="49"/>
      <c r="AB681" s="49"/>
      <c r="AC681" s="49"/>
      <c r="AD681" s="49"/>
      <c r="AE681" s="49"/>
      <c r="AF681" s="49"/>
      <c r="AG681" s="49"/>
      <c r="AH681" s="49"/>
      <c r="AI681" s="49"/>
      <c r="AJ681" s="49"/>
      <c r="AK681" s="49"/>
      <c r="AL681" s="49"/>
      <c r="AM681" s="49"/>
      <c r="AN681" s="49"/>
      <c r="AO681" s="49"/>
      <c r="AP681" s="49"/>
      <c r="AQ681" s="49"/>
      <c r="AR681" s="49"/>
      <c r="AS681" s="49"/>
      <c r="AT681" s="49"/>
      <c r="AU681" s="49"/>
      <c r="AV681" s="49"/>
      <c r="AW681" s="49"/>
      <c r="AX681" s="49"/>
      <c r="AY681" s="49"/>
      <c r="AZ681" s="49"/>
      <c r="BA681" s="49"/>
      <c r="BB681" s="49"/>
      <c r="BC681" s="49"/>
      <c r="BD681" s="49"/>
    </row>
    <row r="682" spans="1:56" s="50" customFormat="1" x14ac:dyDescent="0.25">
      <c r="A682" s="71"/>
      <c r="B682" s="71"/>
      <c r="C682" s="71"/>
      <c r="N682" s="49"/>
      <c r="O682" s="49"/>
      <c r="P682" s="49"/>
      <c r="Q682" s="49"/>
      <c r="R682" s="49"/>
      <c r="S682" s="49"/>
      <c r="T682" s="49"/>
      <c r="U682" s="49"/>
      <c r="V682" s="49"/>
      <c r="W682" s="49"/>
      <c r="X682" s="49"/>
      <c r="Y682" s="49"/>
      <c r="Z682" s="49"/>
      <c r="AA682" s="49"/>
      <c r="AB682" s="49"/>
      <c r="AC682" s="49"/>
      <c r="AD682" s="49"/>
      <c r="AE682" s="49"/>
      <c r="AF682" s="49"/>
      <c r="AG682" s="49"/>
      <c r="AH682" s="49"/>
      <c r="AI682" s="49"/>
      <c r="AJ682" s="49"/>
      <c r="AK682" s="49"/>
      <c r="AL682" s="49"/>
      <c r="AM682" s="49"/>
      <c r="AN682" s="49"/>
      <c r="AO682" s="49"/>
      <c r="AP682" s="49"/>
      <c r="AQ682" s="49"/>
      <c r="AR682" s="49"/>
      <c r="AS682" s="49"/>
      <c r="AT682" s="49"/>
      <c r="AU682" s="49"/>
      <c r="AV682" s="49"/>
      <c r="AW682" s="49"/>
      <c r="AX682" s="49"/>
      <c r="AY682" s="49"/>
      <c r="AZ682" s="49"/>
      <c r="BA682" s="49"/>
      <c r="BB682" s="49"/>
      <c r="BC682" s="49"/>
      <c r="BD682" s="49"/>
    </row>
    <row r="683" spans="1:56" s="50" customFormat="1" x14ac:dyDescent="0.25">
      <c r="A683" s="71"/>
      <c r="B683" s="71"/>
      <c r="C683" s="71"/>
      <c r="N683" s="49"/>
      <c r="O683" s="49"/>
      <c r="P683" s="49"/>
      <c r="Q683" s="49"/>
      <c r="R683" s="49"/>
      <c r="S683" s="49"/>
      <c r="T683" s="49"/>
      <c r="U683" s="49"/>
      <c r="V683" s="49"/>
      <c r="W683" s="49"/>
      <c r="X683" s="49"/>
      <c r="Y683" s="49"/>
      <c r="Z683" s="49"/>
      <c r="AA683" s="49"/>
      <c r="AB683" s="49"/>
      <c r="AC683" s="49"/>
      <c r="AD683" s="49"/>
      <c r="AE683" s="49"/>
      <c r="AF683" s="49"/>
      <c r="AG683" s="49"/>
      <c r="AH683" s="49"/>
      <c r="AI683" s="49"/>
      <c r="AJ683" s="49"/>
      <c r="AK683" s="49"/>
      <c r="AL683" s="49"/>
      <c r="AM683" s="49"/>
      <c r="AN683" s="49"/>
      <c r="AO683" s="49"/>
      <c r="AP683" s="49"/>
      <c r="AQ683" s="49"/>
      <c r="AR683" s="49"/>
      <c r="AS683" s="49"/>
      <c r="AT683" s="49"/>
      <c r="AU683" s="49"/>
      <c r="AV683" s="49"/>
      <c r="AW683" s="49"/>
      <c r="AX683" s="49"/>
      <c r="AY683" s="49"/>
      <c r="AZ683" s="49"/>
      <c r="BA683" s="49"/>
      <c r="BB683" s="49"/>
      <c r="BC683" s="49"/>
      <c r="BD683" s="49"/>
    </row>
    <row r="684" spans="1:56" s="50" customFormat="1" x14ac:dyDescent="0.25">
      <c r="A684" s="71"/>
      <c r="B684" s="71"/>
      <c r="C684" s="71"/>
      <c r="N684" s="49"/>
      <c r="O684" s="49"/>
      <c r="P684" s="49"/>
      <c r="Q684" s="49"/>
      <c r="R684" s="49"/>
      <c r="S684" s="49"/>
      <c r="T684" s="49"/>
      <c r="U684" s="49"/>
      <c r="V684" s="49"/>
      <c r="W684" s="49"/>
      <c r="X684" s="49"/>
      <c r="Y684" s="49"/>
      <c r="Z684" s="49"/>
      <c r="AA684" s="49"/>
      <c r="AB684" s="49"/>
      <c r="AC684" s="49"/>
      <c r="AD684" s="49"/>
      <c r="AE684" s="49"/>
      <c r="AF684" s="49"/>
      <c r="AG684" s="49"/>
      <c r="AH684" s="49"/>
      <c r="AI684" s="49"/>
      <c r="AJ684" s="49"/>
      <c r="AK684" s="49"/>
      <c r="AL684" s="49"/>
      <c r="AM684" s="49"/>
      <c r="AN684" s="49"/>
      <c r="AO684" s="49"/>
      <c r="AP684" s="49"/>
      <c r="AQ684" s="49"/>
      <c r="AR684" s="49"/>
      <c r="AS684" s="49"/>
      <c r="AT684" s="49"/>
      <c r="AU684" s="49"/>
      <c r="AV684" s="49"/>
      <c r="AW684" s="49"/>
      <c r="AX684" s="49"/>
      <c r="AY684" s="49"/>
      <c r="AZ684" s="49"/>
      <c r="BA684" s="49"/>
      <c r="BB684" s="49"/>
      <c r="BC684" s="49"/>
      <c r="BD684" s="49"/>
    </row>
    <row r="685" spans="1:56" s="50" customFormat="1" x14ac:dyDescent="0.25">
      <c r="A685" s="71"/>
      <c r="B685" s="71"/>
      <c r="C685" s="71"/>
      <c r="N685" s="49"/>
      <c r="O685" s="49"/>
      <c r="P685" s="49"/>
      <c r="Q685" s="49"/>
      <c r="R685" s="49"/>
      <c r="S685" s="49"/>
      <c r="T685" s="49"/>
      <c r="U685" s="49"/>
      <c r="V685" s="49"/>
      <c r="W685" s="49"/>
      <c r="X685" s="49"/>
      <c r="Y685" s="49"/>
      <c r="Z685" s="49"/>
      <c r="AA685" s="49"/>
      <c r="AB685" s="49"/>
      <c r="AC685" s="49"/>
      <c r="AD685" s="49"/>
      <c r="AE685" s="49"/>
      <c r="AF685" s="49"/>
      <c r="AG685" s="49"/>
      <c r="AH685" s="49"/>
      <c r="AI685" s="49"/>
      <c r="AJ685" s="49"/>
      <c r="AK685" s="49"/>
      <c r="AL685" s="49"/>
      <c r="AM685" s="49"/>
      <c r="AN685" s="49"/>
      <c r="AO685" s="49"/>
      <c r="AP685" s="49"/>
      <c r="AQ685" s="49"/>
      <c r="AR685" s="49"/>
      <c r="AS685" s="49"/>
      <c r="AT685" s="49"/>
      <c r="AU685" s="49"/>
      <c r="AV685" s="49"/>
      <c r="AW685" s="49"/>
      <c r="AX685" s="49"/>
      <c r="AY685" s="49"/>
      <c r="AZ685" s="49"/>
      <c r="BA685" s="49"/>
      <c r="BB685" s="49"/>
      <c r="BC685" s="49"/>
      <c r="BD685" s="49"/>
    </row>
    <row r="686" spans="1:56" s="50" customFormat="1" x14ac:dyDescent="0.25">
      <c r="A686" s="71"/>
      <c r="B686" s="71"/>
      <c r="C686" s="71"/>
      <c r="N686" s="49"/>
      <c r="O686" s="49"/>
      <c r="P686" s="49"/>
      <c r="Q686" s="49"/>
      <c r="R686" s="49"/>
      <c r="S686" s="49"/>
      <c r="T686" s="49"/>
      <c r="U686" s="49"/>
      <c r="V686" s="49"/>
      <c r="W686" s="49"/>
      <c r="X686" s="49"/>
      <c r="Y686" s="49"/>
      <c r="Z686" s="49"/>
      <c r="AA686" s="49"/>
      <c r="AB686" s="49"/>
      <c r="AC686" s="49"/>
      <c r="AD686" s="49"/>
      <c r="AE686" s="49"/>
      <c r="AF686" s="49"/>
      <c r="AG686" s="49"/>
      <c r="AH686" s="49"/>
      <c r="AI686" s="49"/>
      <c r="AJ686" s="49"/>
      <c r="AK686" s="49"/>
      <c r="AL686" s="49"/>
      <c r="AM686" s="49"/>
      <c r="AN686" s="49"/>
      <c r="AO686" s="49"/>
      <c r="AP686" s="49"/>
      <c r="AQ686" s="49"/>
      <c r="AR686" s="49"/>
      <c r="AS686" s="49"/>
      <c r="AT686" s="49"/>
      <c r="AU686" s="49"/>
      <c r="AV686" s="49"/>
      <c r="AW686" s="49"/>
      <c r="AX686" s="49"/>
      <c r="AY686" s="49"/>
      <c r="AZ686" s="49"/>
      <c r="BA686" s="49"/>
      <c r="BB686" s="49"/>
      <c r="BC686" s="49"/>
      <c r="BD686" s="49"/>
    </row>
    <row r="687" spans="1:56" s="50" customFormat="1" x14ac:dyDescent="0.25">
      <c r="A687" s="71"/>
      <c r="B687" s="71"/>
      <c r="C687" s="71"/>
      <c r="N687" s="49"/>
      <c r="O687" s="49"/>
      <c r="P687" s="49"/>
      <c r="Q687" s="49"/>
      <c r="R687" s="49"/>
      <c r="S687" s="49"/>
      <c r="T687" s="49"/>
      <c r="U687" s="49"/>
      <c r="V687" s="49"/>
      <c r="W687" s="49"/>
      <c r="X687" s="49"/>
      <c r="Y687" s="49"/>
      <c r="Z687" s="49"/>
      <c r="AA687" s="49"/>
      <c r="AB687" s="49"/>
      <c r="AC687" s="49"/>
      <c r="AD687" s="49"/>
      <c r="AE687" s="49"/>
      <c r="AF687" s="49"/>
      <c r="AG687" s="49"/>
      <c r="AH687" s="49"/>
      <c r="AI687" s="49"/>
      <c r="AJ687" s="49"/>
      <c r="AK687" s="49"/>
      <c r="AL687" s="49"/>
      <c r="AM687" s="49"/>
      <c r="AN687" s="49"/>
      <c r="AO687" s="49"/>
      <c r="AP687" s="49"/>
      <c r="AQ687" s="49"/>
      <c r="AR687" s="49"/>
      <c r="AS687" s="49"/>
      <c r="AT687" s="49"/>
      <c r="AU687" s="49"/>
      <c r="AV687" s="49"/>
      <c r="AW687" s="49"/>
      <c r="AX687" s="49"/>
      <c r="AY687" s="49"/>
      <c r="AZ687" s="49"/>
      <c r="BA687" s="49"/>
      <c r="BB687" s="49"/>
      <c r="BC687" s="49"/>
      <c r="BD687" s="49"/>
    </row>
    <row r="688" spans="1:56" s="50" customFormat="1" x14ac:dyDescent="0.25">
      <c r="A688" s="71"/>
      <c r="B688" s="71"/>
      <c r="C688" s="71"/>
      <c r="N688" s="49"/>
      <c r="O688" s="49"/>
      <c r="P688" s="49"/>
      <c r="Q688" s="49"/>
      <c r="R688" s="49"/>
      <c r="S688" s="49"/>
      <c r="T688" s="49"/>
      <c r="U688" s="49"/>
      <c r="V688" s="49"/>
      <c r="W688" s="49"/>
      <c r="X688" s="49"/>
      <c r="Y688" s="49"/>
      <c r="Z688" s="49"/>
      <c r="AA688" s="49"/>
      <c r="AB688" s="49"/>
      <c r="AC688" s="49"/>
      <c r="AD688" s="49"/>
      <c r="AE688" s="49"/>
      <c r="AF688" s="49"/>
      <c r="AG688" s="49"/>
      <c r="AH688" s="49"/>
      <c r="AI688" s="49"/>
      <c r="AJ688" s="49"/>
      <c r="AK688" s="49"/>
      <c r="AL688" s="49"/>
      <c r="AM688" s="49"/>
      <c r="AN688" s="49"/>
      <c r="AO688" s="49"/>
      <c r="AP688" s="49"/>
      <c r="AQ688" s="49"/>
      <c r="AR688" s="49"/>
      <c r="AS688" s="49"/>
      <c r="AT688" s="49"/>
      <c r="AU688" s="49"/>
      <c r="AV688" s="49"/>
      <c r="AW688" s="49"/>
      <c r="AX688" s="49"/>
      <c r="AY688" s="49"/>
      <c r="AZ688" s="49"/>
      <c r="BA688" s="49"/>
      <c r="BB688" s="49"/>
      <c r="BC688" s="49"/>
      <c r="BD688" s="49"/>
    </row>
    <row r="689" spans="1:56" s="50" customFormat="1" x14ac:dyDescent="0.25">
      <c r="A689" s="71"/>
      <c r="B689" s="71"/>
      <c r="C689" s="71"/>
      <c r="N689" s="49"/>
      <c r="O689" s="49"/>
      <c r="P689" s="49"/>
      <c r="Q689" s="49"/>
      <c r="R689" s="49"/>
      <c r="S689" s="49"/>
      <c r="T689" s="49"/>
      <c r="U689" s="49"/>
      <c r="V689" s="49"/>
      <c r="W689" s="49"/>
      <c r="X689" s="49"/>
      <c r="Y689" s="49"/>
      <c r="Z689" s="49"/>
      <c r="AA689" s="49"/>
      <c r="AB689" s="49"/>
      <c r="AC689" s="49"/>
      <c r="AD689" s="49"/>
      <c r="AE689" s="49"/>
      <c r="AF689" s="49"/>
      <c r="AG689" s="49"/>
      <c r="AH689" s="49"/>
      <c r="AI689" s="49"/>
      <c r="AJ689" s="49"/>
      <c r="AK689" s="49"/>
      <c r="AL689" s="49"/>
      <c r="AM689" s="49"/>
      <c r="AN689" s="49"/>
      <c r="AO689" s="49"/>
      <c r="AP689" s="49"/>
      <c r="AQ689" s="49"/>
      <c r="AR689" s="49"/>
      <c r="AS689" s="49"/>
      <c r="AT689" s="49"/>
      <c r="AU689" s="49"/>
      <c r="AV689" s="49"/>
      <c r="AW689" s="49"/>
      <c r="AX689" s="49"/>
      <c r="AY689" s="49"/>
      <c r="AZ689" s="49"/>
      <c r="BA689" s="49"/>
      <c r="BB689" s="49"/>
      <c r="BC689" s="49"/>
      <c r="BD689" s="49"/>
    </row>
    <row r="690" spans="1:56" s="50" customFormat="1" x14ac:dyDescent="0.25">
      <c r="A690" s="71"/>
      <c r="B690" s="71"/>
      <c r="C690" s="71"/>
      <c r="N690" s="49"/>
      <c r="O690" s="49"/>
      <c r="P690" s="49"/>
      <c r="Q690" s="49"/>
      <c r="R690" s="49"/>
      <c r="S690" s="49"/>
      <c r="T690" s="49"/>
      <c r="U690" s="49"/>
      <c r="V690" s="49"/>
      <c r="W690" s="49"/>
      <c r="X690" s="49"/>
      <c r="Y690" s="49"/>
      <c r="Z690" s="49"/>
      <c r="AA690" s="49"/>
      <c r="AB690" s="49"/>
      <c r="AC690" s="49"/>
      <c r="AD690" s="49"/>
      <c r="AE690" s="49"/>
      <c r="AF690" s="49"/>
      <c r="AG690" s="49"/>
      <c r="AH690" s="49"/>
      <c r="AI690" s="49"/>
      <c r="AJ690" s="49"/>
      <c r="AK690" s="49"/>
      <c r="AL690" s="49"/>
      <c r="AM690" s="49"/>
      <c r="AN690" s="49"/>
      <c r="AO690" s="49"/>
      <c r="AP690" s="49"/>
      <c r="AQ690" s="49"/>
      <c r="AR690" s="49"/>
      <c r="AS690" s="49"/>
      <c r="AT690" s="49"/>
      <c r="AU690" s="49"/>
      <c r="AV690" s="49"/>
      <c r="AW690" s="49"/>
      <c r="AX690" s="49"/>
      <c r="AY690" s="49"/>
      <c r="AZ690" s="49"/>
      <c r="BA690" s="49"/>
      <c r="BB690" s="49"/>
      <c r="BC690" s="49"/>
      <c r="BD690" s="49"/>
    </row>
    <row r="691" spans="1:56" s="50" customFormat="1" x14ac:dyDescent="0.25">
      <c r="A691" s="71"/>
      <c r="B691" s="71"/>
      <c r="C691" s="71"/>
      <c r="N691" s="49"/>
      <c r="O691" s="49"/>
      <c r="P691" s="49"/>
      <c r="Q691" s="49"/>
      <c r="R691" s="49"/>
      <c r="S691" s="49"/>
      <c r="T691" s="49"/>
      <c r="U691" s="49"/>
      <c r="V691" s="49"/>
      <c r="W691" s="49"/>
      <c r="X691" s="49"/>
      <c r="Y691" s="49"/>
      <c r="Z691" s="49"/>
      <c r="AA691" s="49"/>
      <c r="AB691" s="49"/>
      <c r="AC691" s="49"/>
      <c r="AD691" s="49"/>
      <c r="AE691" s="49"/>
      <c r="AF691" s="49"/>
      <c r="AG691" s="49"/>
      <c r="AH691" s="49"/>
      <c r="AI691" s="49"/>
      <c r="AJ691" s="49"/>
      <c r="AK691" s="49"/>
      <c r="AL691" s="49"/>
      <c r="AM691" s="49"/>
      <c r="AN691" s="49"/>
      <c r="AO691" s="49"/>
      <c r="AP691" s="49"/>
      <c r="AQ691" s="49"/>
      <c r="AR691" s="49"/>
      <c r="AS691" s="49"/>
      <c r="AT691" s="49"/>
      <c r="AU691" s="49"/>
      <c r="AV691" s="49"/>
      <c r="AW691" s="49"/>
      <c r="AX691" s="49"/>
      <c r="AY691" s="49"/>
      <c r="AZ691" s="49"/>
      <c r="BA691" s="49"/>
      <c r="BB691" s="49"/>
      <c r="BC691" s="49"/>
      <c r="BD691" s="49"/>
    </row>
    <row r="692" spans="1:56" s="50" customFormat="1" x14ac:dyDescent="0.25">
      <c r="A692" s="71"/>
      <c r="B692" s="71"/>
      <c r="C692" s="71"/>
      <c r="N692" s="49"/>
      <c r="O692" s="49"/>
      <c r="P692" s="49"/>
      <c r="Q692" s="49"/>
      <c r="R692" s="49"/>
      <c r="S692" s="49"/>
      <c r="T692" s="49"/>
      <c r="U692" s="49"/>
      <c r="V692" s="49"/>
      <c r="W692" s="49"/>
      <c r="X692" s="49"/>
      <c r="Y692" s="49"/>
      <c r="Z692" s="49"/>
      <c r="AA692" s="49"/>
      <c r="AB692" s="49"/>
      <c r="AC692" s="49"/>
      <c r="AD692" s="49"/>
      <c r="AE692" s="49"/>
      <c r="AF692" s="49"/>
      <c r="AG692" s="49"/>
      <c r="AH692" s="49"/>
      <c r="AI692" s="49"/>
      <c r="AJ692" s="49"/>
      <c r="AK692" s="49"/>
      <c r="AL692" s="49"/>
      <c r="AM692" s="49"/>
      <c r="AN692" s="49"/>
      <c r="AO692" s="49"/>
      <c r="AP692" s="49"/>
      <c r="AQ692" s="49"/>
      <c r="AR692" s="49"/>
      <c r="AS692" s="49"/>
      <c r="AT692" s="49"/>
      <c r="AU692" s="49"/>
      <c r="AV692" s="49"/>
      <c r="AW692" s="49"/>
      <c r="AX692" s="49"/>
      <c r="AY692" s="49"/>
      <c r="AZ692" s="49"/>
      <c r="BA692" s="49"/>
      <c r="BB692" s="49"/>
      <c r="BC692" s="49"/>
      <c r="BD692" s="49"/>
    </row>
    <row r="693" spans="1:56" s="50" customFormat="1" x14ac:dyDescent="0.25">
      <c r="A693" s="71"/>
      <c r="B693" s="71"/>
      <c r="C693" s="71"/>
      <c r="N693" s="49"/>
      <c r="O693" s="49"/>
      <c r="P693" s="49"/>
      <c r="Q693" s="49"/>
      <c r="R693" s="49"/>
      <c r="S693" s="49"/>
      <c r="T693" s="49"/>
      <c r="U693" s="49"/>
      <c r="V693" s="49"/>
      <c r="W693" s="49"/>
      <c r="X693" s="49"/>
      <c r="Y693" s="49"/>
      <c r="Z693" s="49"/>
      <c r="AA693" s="49"/>
      <c r="AB693" s="49"/>
      <c r="AC693" s="49"/>
      <c r="AD693" s="49"/>
      <c r="AE693" s="49"/>
      <c r="AF693" s="49"/>
      <c r="AG693" s="49"/>
      <c r="AH693" s="49"/>
      <c r="AI693" s="49"/>
      <c r="AJ693" s="49"/>
      <c r="AK693" s="49"/>
      <c r="AL693" s="49"/>
      <c r="AM693" s="49"/>
      <c r="AN693" s="49"/>
      <c r="AO693" s="49"/>
      <c r="AP693" s="49"/>
      <c r="AQ693" s="49"/>
      <c r="AR693" s="49"/>
      <c r="AS693" s="49"/>
      <c r="AT693" s="49"/>
      <c r="AU693" s="49"/>
      <c r="AV693" s="49"/>
      <c r="AW693" s="49"/>
      <c r="AX693" s="49"/>
      <c r="AY693" s="49"/>
      <c r="AZ693" s="49"/>
      <c r="BA693" s="49"/>
      <c r="BB693" s="49"/>
      <c r="BC693" s="49"/>
      <c r="BD693" s="49"/>
    </row>
    <row r="694" spans="1:56" s="50" customFormat="1" x14ac:dyDescent="0.25">
      <c r="A694" s="71"/>
      <c r="B694" s="71"/>
      <c r="C694" s="71"/>
      <c r="N694" s="49"/>
      <c r="O694" s="49"/>
      <c r="P694" s="49"/>
      <c r="Q694" s="49"/>
      <c r="R694" s="49"/>
      <c r="S694" s="49"/>
      <c r="T694" s="49"/>
      <c r="U694" s="49"/>
      <c r="V694" s="49"/>
      <c r="W694" s="49"/>
      <c r="X694" s="49"/>
      <c r="Y694" s="49"/>
      <c r="Z694" s="49"/>
      <c r="AA694" s="49"/>
      <c r="AB694" s="49"/>
      <c r="AC694" s="49"/>
      <c r="AD694" s="49"/>
      <c r="AE694" s="49"/>
      <c r="AF694" s="49"/>
      <c r="AG694" s="49"/>
      <c r="AH694" s="49"/>
      <c r="AI694" s="49"/>
      <c r="AJ694" s="49"/>
      <c r="AK694" s="49"/>
      <c r="AL694" s="49"/>
      <c r="AM694" s="49"/>
      <c r="AN694" s="49"/>
      <c r="AO694" s="49"/>
      <c r="AP694" s="49"/>
      <c r="AQ694" s="49"/>
      <c r="AR694" s="49"/>
      <c r="AS694" s="49"/>
      <c r="AT694" s="49"/>
      <c r="AU694" s="49"/>
      <c r="AV694" s="49"/>
      <c r="AW694" s="49"/>
      <c r="AX694" s="49"/>
      <c r="AY694" s="49"/>
      <c r="AZ694" s="49"/>
      <c r="BA694" s="49"/>
      <c r="BB694" s="49"/>
      <c r="BC694" s="49"/>
      <c r="BD694" s="49"/>
    </row>
    <row r="695" spans="1:56" s="50" customFormat="1" x14ac:dyDescent="0.25">
      <c r="A695" s="71"/>
      <c r="B695" s="71"/>
      <c r="C695" s="71"/>
      <c r="N695" s="49"/>
      <c r="O695" s="49"/>
      <c r="P695" s="49"/>
      <c r="Q695" s="49"/>
      <c r="R695" s="49"/>
      <c r="S695" s="49"/>
      <c r="T695" s="49"/>
      <c r="U695" s="49"/>
      <c r="V695" s="49"/>
      <c r="W695" s="49"/>
      <c r="X695" s="49"/>
      <c r="Y695" s="49"/>
      <c r="Z695" s="49"/>
      <c r="AA695" s="49"/>
      <c r="AB695" s="49"/>
      <c r="AC695" s="49"/>
      <c r="AD695" s="49"/>
      <c r="AE695" s="49"/>
      <c r="AF695" s="49"/>
      <c r="AG695" s="49"/>
      <c r="AH695" s="49"/>
      <c r="AI695" s="49"/>
      <c r="AJ695" s="49"/>
      <c r="AK695" s="49"/>
      <c r="AL695" s="49"/>
      <c r="AM695" s="49"/>
      <c r="AN695" s="49"/>
      <c r="AO695" s="49"/>
      <c r="AP695" s="49"/>
      <c r="AQ695" s="49"/>
      <c r="AR695" s="49"/>
      <c r="AS695" s="49"/>
      <c r="AT695" s="49"/>
      <c r="AU695" s="49"/>
      <c r="AV695" s="49"/>
      <c r="AW695" s="49"/>
      <c r="AX695" s="49"/>
      <c r="AY695" s="49"/>
      <c r="AZ695" s="49"/>
      <c r="BA695" s="49"/>
      <c r="BB695" s="49"/>
      <c r="BC695" s="49"/>
      <c r="BD695" s="49"/>
    </row>
    <row r="696" spans="1:56" s="50" customFormat="1" x14ac:dyDescent="0.25">
      <c r="A696" s="71"/>
      <c r="B696" s="71"/>
      <c r="C696" s="71"/>
      <c r="N696" s="49"/>
      <c r="O696" s="49"/>
      <c r="P696" s="49"/>
      <c r="Q696" s="49"/>
      <c r="R696" s="49"/>
      <c r="S696" s="49"/>
      <c r="T696" s="49"/>
      <c r="U696" s="49"/>
      <c r="V696" s="49"/>
      <c r="W696" s="49"/>
      <c r="X696" s="49"/>
      <c r="Y696" s="49"/>
      <c r="Z696" s="49"/>
      <c r="AA696" s="49"/>
      <c r="AB696" s="49"/>
      <c r="AC696" s="49"/>
      <c r="AD696" s="49"/>
      <c r="AE696" s="49"/>
      <c r="AF696" s="49"/>
      <c r="AG696" s="49"/>
      <c r="AH696" s="49"/>
      <c r="AI696" s="49"/>
      <c r="AJ696" s="49"/>
      <c r="AK696" s="49"/>
      <c r="AL696" s="49"/>
      <c r="AM696" s="49"/>
      <c r="AN696" s="49"/>
      <c r="AO696" s="49"/>
      <c r="AP696" s="49"/>
      <c r="AQ696" s="49"/>
      <c r="AR696" s="49"/>
      <c r="AS696" s="49"/>
      <c r="AT696" s="49"/>
      <c r="AU696" s="49"/>
      <c r="AV696" s="49"/>
      <c r="AW696" s="49"/>
      <c r="AX696" s="49"/>
      <c r="AY696" s="49"/>
      <c r="AZ696" s="49"/>
      <c r="BA696" s="49"/>
      <c r="BB696" s="49"/>
      <c r="BC696" s="49"/>
      <c r="BD696" s="49"/>
    </row>
    <row r="697" spans="1:56" s="50" customFormat="1" x14ac:dyDescent="0.25">
      <c r="A697" s="71"/>
      <c r="B697" s="71"/>
      <c r="C697" s="71"/>
      <c r="N697" s="49"/>
      <c r="O697" s="49"/>
      <c r="P697" s="49"/>
      <c r="Q697" s="49"/>
      <c r="R697" s="49"/>
      <c r="S697" s="49"/>
      <c r="T697" s="49"/>
      <c r="U697" s="49"/>
      <c r="V697" s="49"/>
      <c r="W697" s="49"/>
      <c r="X697" s="49"/>
      <c r="Y697" s="49"/>
      <c r="Z697" s="49"/>
      <c r="AA697" s="49"/>
      <c r="AB697" s="49"/>
      <c r="AC697" s="49"/>
      <c r="AD697" s="49"/>
      <c r="AE697" s="49"/>
      <c r="AF697" s="49"/>
      <c r="AG697" s="49"/>
      <c r="AH697" s="49"/>
      <c r="AI697" s="49"/>
      <c r="AJ697" s="49"/>
      <c r="AK697" s="49"/>
      <c r="AL697" s="49"/>
      <c r="AM697" s="49"/>
      <c r="AN697" s="49"/>
      <c r="AO697" s="49"/>
      <c r="AP697" s="49"/>
      <c r="AQ697" s="49"/>
      <c r="AR697" s="49"/>
      <c r="AS697" s="49"/>
      <c r="AT697" s="49"/>
      <c r="AU697" s="49"/>
      <c r="AV697" s="49"/>
      <c r="AW697" s="49"/>
      <c r="AX697" s="49"/>
      <c r="AY697" s="49"/>
      <c r="AZ697" s="49"/>
      <c r="BA697" s="49"/>
      <c r="BB697" s="49"/>
      <c r="BC697" s="49"/>
      <c r="BD697" s="49"/>
    </row>
    <row r="698" spans="1:56" s="50" customFormat="1" x14ac:dyDescent="0.25">
      <c r="A698" s="71"/>
      <c r="B698" s="71"/>
      <c r="C698" s="71"/>
      <c r="N698" s="49"/>
      <c r="O698" s="49"/>
      <c r="P698" s="49"/>
      <c r="Q698" s="49"/>
      <c r="R698" s="49"/>
      <c r="S698" s="49"/>
      <c r="T698" s="49"/>
      <c r="U698" s="49"/>
      <c r="V698" s="49"/>
      <c r="W698" s="49"/>
      <c r="X698" s="49"/>
      <c r="Y698" s="49"/>
      <c r="Z698" s="49"/>
      <c r="AA698" s="49"/>
      <c r="AB698" s="49"/>
      <c r="AC698" s="49"/>
      <c r="AD698" s="49"/>
      <c r="AE698" s="49"/>
      <c r="AF698" s="49"/>
      <c r="AG698" s="49"/>
      <c r="AH698" s="49"/>
      <c r="AI698" s="49"/>
      <c r="AJ698" s="49"/>
      <c r="AK698" s="49"/>
      <c r="AL698" s="49"/>
      <c r="AM698" s="49"/>
      <c r="AN698" s="49"/>
      <c r="AO698" s="49"/>
      <c r="AP698" s="49"/>
      <c r="AQ698" s="49"/>
      <c r="AR698" s="49"/>
      <c r="AS698" s="49"/>
      <c r="AT698" s="49"/>
      <c r="AU698" s="49"/>
      <c r="AV698" s="49"/>
      <c r="AW698" s="49"/>
      <c r="AX698" s="49"/>
      <c r="AY698" s="49"/>
      <c r="AZ698" s="49"/>
      <c r="BA698" s="49"/>
      <c r="BB698" s="49"/>
      <c r="BC698" s="49"/>
      <c r="BD698" s="49"/>
    </row>
    <row r="699" spans="1:56" s="50" customFormat="1" x14ac:dyDescent="0.25">
      <c r="A699" s="71"/>
      <c r="B699" s="71"/>
      <c r="C699" s="71"/>
      <c r="N699" s="49"/>
      <c r="O699" s="49"/>
      <c r="P699" s="49"/>
      <c r="Q699" s="49"/>
      <c r="R699" s="49"/>
      <c r="S699" s="49"/>
      <c r="T699" s="49"/>
      <c r="U699" s="49"/>
      <c r="V699" s="49"/>
      <c r="W699" s="49"/>
      <c r="X699" s="49"/>
      <c r="Y699" s="49"/>
      <c r="Z699" s="49"/>
      <c r="AA699" s="49"/>
      <c r="AB699" s="49"/>
      <c r="AC699" s="49"/>
      <c r="AD699" s="49"/>
      <c r="AE699" s="49"/>
      <c r="AF699" s="49"/>
      <c r="AG699" s="49"/>
      <c r="AH699" s="49"/>
      <c r="AI699" s="49"/>
      <c r="AJ699" s="49"/>
      <c r="AK699" s="49"/>
      <c r="AL699" s="49"/>
      <c r="AM699" s="49"/>
      <c r="AN699" s="49"/>
      <c r="AO699" s="49"/>
      <c r="AP699" s="49"/>
      <c r="AQ699" s="49"/>
      <c r="AR699" s="49"/>
      <c r="AS699" s="49"/>
      <c r="AT699" s="49"/>
      <c r="AU699" s="49"/>
      <c r="AV699" s="49"/>
      <c r="AW699" s="49"/>
      <c r="AX699" s="49"/>
      <c r="AY699" s="49"/>
      <c r="AZ699" s="49"/>
      <c r="BA699" s="49"/>
      <c r="BB699" s="49"/>
      <c r="BC699" s="49"/>
      <c r="BD699" s="49"/>
    </row>
    <row r="700" spans="1:56" s="50" customFormat="1" x14ac:dyDescent="0.25">
      <c r="A700" s="71"/>
      <c r="B700" s="71"/>
      <c r="C700" s="71"/>
      <c r="N700" s="49"/>
      <c r="O700" s="49"/>
      <c r="P700" s="49"/>
      <c r="Q700" s="49"/>
      <c r="R700" s="49"/>
      <c r="S700" s="49"/>
      <c r="T700" s="49"/>
      <c r="U700" s="49"/>
      <c r="V700" s="49"/>
      <c r="W700" s="49"/>
      <c r="X700" s="49"/>
      <c r="Y700" s="49"/>
      <c r="Z700" s="49"/>
      <c r="AA700" s="49"/>
      <c r="AB700" s="49"/>
      <c r="AC700" s="49"/>
      <c r="AD700" s="49"/>
      <c r="AE700" s="49"/>
      <c r="AF700" s="49"/>
      <c r="AG700" s="49"/>
      <c r="AH700" s="49"/>
      <c r="AI700" s="49"/>
      <c r="AJ700" s="49"/>
      <c r="AK700" s="49"/>
      <c r="AL700" s="49"/>
      <c r="AM700" s="49"/>
      <c r="AN700" s="49"/>
      <c r="AO700" s="49"/>
      <c r="AP700" s="49"/>
      <c r="AQ700" s="49"/>
      <c r="AR700" s="49"/>
      <c r="AS700" s="49"/>
      <c r="AT700" s="49"/>
      <c r="AU700" s="49"/>
      <c r="AV700" s="49"/>
      <c r="AW700" s="49"/>
      <c r="AX700" s="49"/>
      <c r="AY700" s="49"/>
      <c r="AZ700" s="49"/>
      <c r="BA700" s="49"/>
      <c r="BB700" s="49"/>
      <c r="BC700" s="49"/>
      <c r="BD700" s="49"/>
    </row>
    <row r="701" spans="1:56" s="50" customFormat="1" x14ac:dyDescent="0.25">
      <c r="A701" s="71"/>
      <c r="B701" s="71"/>
      <c r="C701" s="71"/>
      <c r="N701" s="49"/>
      <c r="O701" s="49"/>
      <c r="P701" s="49"/>
      <c r="Q701" s="49"/>
      <c r="R701" s="49"/>
      <c r="S701" s="49"/>
      <c r="T701" s="49"/>
      <c r="U701" s="49"/>
      <c r="V701" s="49"/>
      <c r="W701" s="49"/>
      <c r="X701" s="49"/>
      <c r="Y701" s="49"/>
      <c r="Z701" s="49"/>
      <c r="AA701" s="49"/>
      <c r="AB701" s="49"/>
      <c r="AC701" s="49"/>
      <c r="AD701" s="49"/>
      <c r="AE701" s="49"/>
      <c r="AF701" s="49"/>
      <c r="AG701" s="49"/>
      <c r="AH701" s="49"/>
      <c r="AI701" s="49"/>
      <c r="AJ701" s="49"/>
      <c r="AK701" s="49"/>
      <c r="AL701" s="49"/>
      <c r="AM701" s="49"/>
      <c r="AN701" s="49"/>
      <c r="AO701" s="49"/>
      <c r="AP701" s="49"/>
      <c r="AQ701" s="49"/>
      <c r="AR701" s="49"/>
      <c r="AS701" s="49"/>
      <c r="AT701" s="49"/>
      <c r="AU701" s="49"/>
      <c r="AV701" s="49"/>
      <c r="AW701" s="49"/>
      <c r="AX701" s="49"/>
      <c r="AY701" s="49"/>
      <c r="AZ701" s="49"/>
      <c r="BA701" s="49"/>
      <c r="BB701" s="49"/>
      <c r="BC701" s="49"/>
      <c r="BD701" s="49"/>
    </row>
    <row r="702" spans="1:56" s="50" customFormat="1" x14ac:dyDescent="0.25">
      <c r="A702" s="71"/>
      <c r="B702" s="71"/>
      <c r="C702" s="71"/>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c r="AD702" s="49"/>
      <c r="AE702" s="49"/>
      <c r="AF702" s="49"/>
      <c r="AG702" s="49"/>
    </row>
    <row r="703" spans="1:56" s="50" customFormat="1" x14ac:dyDescent="0.25">
      <c r="A703" s="71"/>
      <c r="B703" s="71"/>
      <c r="C703" s="71"/>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c r="AD703" s="49"/>
      <c r="AE703" s="49"/>
      <c r="AF703" s="49"/>
      <c r="AG703" s="49"/>
    </row>
  </sheetData>
  <sheetProtection algorithmName="SHA-512" hashValue="ltFHEZPddKvfRieDFNhZbWmauYE0w7183K6DWT84QWlYy9BmpqpIG5NoSLk7pMHRn68eZVpwtP+4iIQ+NKn5XQ==" saltValue="U6QoQNr3X/ucbl61nuesIA==" spinCount="100000" sheet="1" formatCells="0" formatRows="0" selectLockedCells="1"/>
  <mergeCells count="225">
    <mergeCell ref="B45:B46"/>
    <mergeCell ref="E48:L48"/>
    <mergeCell ref="M48:AI48"/>
    <mergeCell ref="E56:AJ56"/>
    <mergeCell ref="D57:S57"/>
    <mergeCell ref="T57:V57"/>
    <mergeCell ref="AE57:AF57"/>
    <mergeCell ref="D58:S58"/>
    <mergeCell ref="T58:V58"/>
    <mergeCell ref="AE58:AF58"/>
    <mergeCell ref="R54:S54"/>
    <mergeCell ref="AE54:AF54"/>
    <mergeCell ref="AJ48:AL48"/>
    <mergeCell ref="X45:AI45"/>
    <mergeCell ref="E47:L47"/>
    <mergeCell ref="M47:W47"/>
    <mergeCell ref="X47:AI47"/>
    <mergeCell ref="AJ47:AL47"/>
    <mergeCell ref="D45:D46"/>
    <mergeCell ref="E45:L46"/>
    <mergeCell ref="AA46:AI46"/>
    <mergeCell ref="X46:Z46"/>
    <mergeCell ref="AJ45:AL46"/>
    <mergeCell ref="M45:W45"/>
    <mergeCell ref="B34:B35"/>
    <mergeCell ref="E9:AJ9"/>
    <mergeCell ref="D10:K10"/>
    <mergeCell ref="L10:S10"/>
    <mergeCell ref="D11:K11"/>
    <mergeCell ref="L11:S11"/>
    <mergeCell ref="D25:R25"/>
    <mergeCell ref="E27:AJ27"/>
    <mergeCell ref="M28:W28"/>
    <mergeCell ref="X28:AI28"/>
    <mergeCell ref="AJ28:AL28"/>
    <mergeCell ref="D18:N18"/>
    <mergeCell ref="O18:P18"/>
    <mergeCell ref="D19:N19"/>
    <mergeCell ref="O19:P19"/>
    <mergeCell ref="E21:AJ21"/>
    <mergeCell ref="D24:P24"/>
    <mergeCell ref="Q24:R24"/>
    <mergeCell ref="O20:P20"/>
    <mergeCell ref="E28:L28"/>
    <mergeCell ref="M31:W31"/>
    <mergeCell ref="X31:AI31"/>
    <mergeCell ref="V23:AK24"/>
    <mergeCell ref="AJ31:AL31"/>
    <mergeCell ref="A2:C2"/>
    <mergeCell ref="D2:H5"/>
    <mergeCell ref="A3:C3"/>
    <mergeCell ref="AG3:AL4"/>
    <mergeCell ref="AG5:AL5"/>
    <mergeCell ref="D16:N16"/>
    <mergeCell ref="O16:P16"/>
    <mergeCell ref="D17:N17"/>
    <mergeCell ref="O17:P17"/>
    <mergeCell ref="E6:AJ7"/>
    <mergeCell ref="I2:AF5"/>
    <mergeCell ref="D12:K12"/>
    <mergeCell ref="L12:S12"/>
    <mergeCell ref="D13:S14"/>
    <mergeCell ref="E8:AJ8"/>
    <mergeCell ref="U15:AG15"/>
    <mergeCell ref="U11:AG13"/>
    <mergeCell ref="U16:AK18"/>
    <mergeCell ref="AL16:AL18"/>
    <mergeCell ref="U10:AB10"/>
    <mergeCell ref="AH12:AI12"/>
    <mergeCell ref="AH11:AI11"/>
    <mergeCell ref="E32:L32"/>
    <mergeCell ref="M32:W32"/>
    <mergeCell ref="X32:AI32"/>
    <mergeCell ref="AJ32:AL32"/>
    <mergeCell ref="D29:D30"/>
    <mergeCell ref="E29:L30"/>
    <mergeCell ref="M29:W30"/>
    <mergeCell ref="X29:AF29"/>
    <mergeCell ref="AG29:AI29"/>
    <mergeCell ref="AJ29:AL30"/>
    <mergeCell ref="X30:AF30"/>
    <mergeCell ref="AG30:AI30"/>
    <mergeCell ref="E31:L31"/>
    <mergeCell ref="E35:L35"/>
    <mergeCell ref="M35:W35"/>
    <mergeCell ref="X35:AI35"/>
    <mergeCell ref="AJ35:AL35"/>
    <mergeCell ref="E36:L36"/>
    <mergeCell ref="M36:W36"/>
    <mergeCell ref="X36:AI36"/>
    <mergeCell ref="AJ36:AL36"/>
    <mergeCell ref="E33:L33"/>
    <mergeCell ref="M33:W33"/>
    <mergeCell ref="X33:AI33"/>
    <mergeCell ref="AJ33:AL33"/>
    <mergeCell ref="E34:L34"/>
    <mergeCell ref="M34:W34"/>
    <mergeCell ref="X34:AI34"/>
    <mergeCell ref="AJ34:AL34"/>
    <mergeCell ref="E39:L39"/>
    <mergeCell ref="M39:W39"/>
    <mergeCell ref="X39:AI39"/>
    <mergeCell ref="AJ39:AL39"/>
    <mergeCell ref="E40:L40"/>
    <mergeCell ref="M40:W40"/>
    <mergeCell ref="X40:AI40"/>
    <mergeCell ref="AJ40:AL40"/>
    <mergeCell ref="E37:L37"/>
    <mergeCell ref="M37:W37"/>
    <mergeCell ref="X37:AI37"/>
    <mergeCell ref="AJ37:AL37"/>
    <mergeCell ref="E38:L38"/>
    <mergeCell ref="M38:W38"/>
    <mergeCell ref="X38:AI38"/>
    <mergeCell ref="AJ38:AL38"/>
    <mergeCell ref="E43:L43"/>
    <mergeCell ref="M43:W43"/>
    <mergeCell ref="X43:AI43"/>
    <mergeCell ref="AJ43:AL43"/>
    <mergeCell ref="E44:L44"/>
    <mergeCell ref="M44:W44"/>
    <mergeCell ref="X44:AI44"/>
    <mergeCell ref="AJ44:AL44"/>
    <mergeCell ref="E41:L41"/>
    <mergeCell ref="M41:W41"/>
    <mergeCell ref="X41:AI41"/>
    <mergeCell ref="AJ41:AL41"/>
    <mergeCell ref="E42:L42"/>
    <mergeCell ref="M42:W42"/>
    <mergeCell ref="X42:AI42"/>
    <mergeCell ref="AJ42:AL42"/>
    <mergeCell ref="M46:W46"/>
    <mergeCell ref="AE64:AF64"/>
    <mergeCell ref="D66:G66"/>
    <mergeCell ref="H66:AI66"/>
    <mergeCell ref="F72:AI72"/>
    <mergeCell ref="AJ72:AL72"/>
    <mergeCell ref="F73:AI73"/>
    <mergeCell ref="AJ73:AL73"/>
    <mergeCell ref="E50:AJ50"/>
    <mergeCell ref="AD51:AG51"/>
    <mergeCell ref="D52:Q52"/>
    <mergeCell ref="R52:S52"/>
    <mergeCell ref="AE52:AF52"/>
    <mergeCell ref="AJ66:AL67"/>
    <mergeCell ref="D67:AI67"/>
    <mergeCell ref="F68:AI68"/>
    <mergeCell ref="AJ68:AL68"/>
    <mergeCell ref="AE53:AF53"/>
    <mergeCell ref="R53:S53"/>
    <mergeCell ref="D53:Q53"/>
    <mergeCell ref="T59:V59"/>
    <mergeCell ref="AE59:AF59"/>
    <mergeCell ref="F69:AI69"/>
    <mergeCell ref="AJ69:AL69"/>
    <mergeCell ref="D84:AL84"/>
    <mergeCell ref="AJ86:AL86"/>
    <mergeCell ref="F86:AI86"/>
    <mergeCell ref="AJ76:AL76"/>
    <mergeCell ref="AJ77:AL77"/>
    <mergeCell ref="AJ78:AL78"/>
    <mergeCell ref="D80:AL80"/>
    <mergeCell ref="AJ81:AL81"/>
    <mergeCell ref="F79:AI79"/>
    <mergeCell ref="AJ79:AL79"/>
    <mergeCell ref="F85:AI85"/>
    <mergeCell ref="AJ85:AL85"/>
    <mergeCell ref="F76:AI76"/>
    <mergeCell ref="F77:AI77"/>
    <mergeCell ref="F78:AI78"/>
    <mergeCell ref="F81:AI81"/>
    <mergeCell ref="F82:AI82"/>
    <mergeCell ref="F83:AI83"/>
    <mergeCell ref="D93:AL93"/>
    <mergeCell ref="S96:AD96"/>
    <mergeCell ref="AE96:AF96"/>
    <mergeCell ref="S97:AF97"/>
    <mergeCell ref="AJ94:AL94"/>
    <mergeCell ref="AJ87:AL87"/>
    <mergeCell ref="AJ88:AL88"/>
    <mergeCell ref="D89:AL89"/>
    <mergeCell ref="AJ90:AL90"/>
    <mergeCell ref="AJ91:AL91"/>
    <mergeCell ref="AJ92:AL92"/>
    <mergeCell ref="F87:AI87"/>
    <mergeCell ref="F88:AI88"/>
    <mergeCell ref="F90:AI90"/>
    <mergeCell ref="F91:AI91"/>
    <mergeCell ref="F92:AI92"/>
    <mergeCell ref="F94:AI94"/>
    <mergeCell ref="E277:F277"/>
    <mergeCell ref="AP39:AR39"/>
    <mergeCell ref="J272:AB272"/>
    <mergeCell ref="D273:E273"/>
    <mergeCell ref="K273:R273"/>
    <mergeCell ref="K274:R274"/>
    <mergeCell ref="D272:F272"/>
    <mergeCell ref="D274:F274"/>
    <mergeCell ref="D275:F275"/>
    <mergeCell ref="D276:F276"/>
    <mergeCell ref="F70:AI70"/>
    <mergeCell ref="AJ70:AL70"/>
    <mergeCell ref="F71:AI71"/>
    <mergeCell ref="AJ71:AL71"/>
    <mergeCell ref="E61:AJ61"/>
    <mergeCell ref="D62:Q62"/>
    <mergeCell ref="AE62:AF62"/>
    <mergeCell ref="T103:Z103"/>
    <mergeCell ref="D74:AL74"/>
    <mergeCell ref="F75:AI75"/>
    <mergeCell ref="AJ75:AL75"/>
    <mergeCell ref="AJ82:AL82"/>
    <mergeCell ref="AJ83:AL83"/>
    <mergeCell ref="T100:Z100"/>
    <mergeCell ref="AA99:AK100"/>
    <mergeCell ref="AA103:AK103"/>
    <mergeCell ref="T102:Z102"/>
    <mergeCell ref="AA101:AK102"/>
    <mergeCell ref="E98:AJ98"/>
    <mergeCell ref="I99:S99"/>
    <mergeCell ref="I100:S100"/>
    <mergeCell ref="I101:S101"/>
    <mergeCell ref="I103:S103"/>
    <mergeCell ref="T99:Y99"/>
    <mergeCell ref="I102:S102"/>
  </mergeCells>
  <phoneticPr fontId="3" type="noConversion"/>
  <conditionalFormatting sqref="D45:D46">
    <cfRule type="expression" priority="104">
      <formula>AND(E266="Y", D46&lt;&gt;"Y")</formula>
    </cfRule>
  </conditionalFormatting>
  <conditionalFormatting sqref="M29:W30">
    <cfRule type="expression" dxfId="125" priority="45">
      <formula>$D29="-"</formula>
    </cfRule>
    <cfRule type="expression" dxfId="124" priority="46">
      <formula>$D29="Y"</formula>
    </cfRule>
  </conditionalFormatting>
  <conditionalFormatting sqref="M31:W31">
    <cfRule type="expression" dxfId="123" priority="56">
      <formula>$D$31="-"</formula>
    </cfRule>
    <cfRule type="expression" dxfId="122" priority="57">
      <formula>$D$31="Y"</formula>
    </cfRule>
  </conditionalFormatting>
  <conditionalFormatting sqref="M44:W44">
    <cfRule type="expression" dxfId="121" priority="54">
      <formula>$D$44="-"</formula>
    </cfRule>
    <cfRule type="expression" dxfId="120" priority="55">
      <formula>$D$44="Y"</formula>
    </cfRule>
  </conditionalFormatting>
  <conditionalFormatting sqref="M45:W45">
    <cfRule type="expression" dxfId="119" priority="105">
      <formula>AND(D274&lt;&gt;TRUE,D275&lt;&gt;TRUE,D45&lt;&gt;"Y")</formula>
    </cfRule>
    <cfRule type="expression" dxfId="118" priority="106">
      <formula>OR(D274=TRUE,D275=TRUE,D45="Y")</formula>
    </cfRule>
  </conditionalFormatting>
  <conditionalFormatting sqref="M46:W46">
    <cfRule type="expression" dxfId="117" priority="107">
      <formula>AND(D274&lt;&gt;TRUE,D275&lt;&gt;TRUE,D45&lt;&gt;"Y")</formula>
    </cfRule>
    <cfRule type="expression" dxfId="116" priority="108">
      <formula>OR(D274=TRUE,D275=TRUE,D45="Y")</formula>
    </cfRule>
  </conditionalFormatting>
  <conditionalFormatting sqref="M47:W47">
    <cfRule type="expression" dxfId="115" priority="51">
      <formula>$D47="-"</formula>
    </cfRule>
    <cfRule type="expression" dxfId="114" priority="52">
      <formula>$D47="Y"</formula>
    </cfRule>
  </conditionalFormatting>
  <conditionalFormatting sqref="O20:P20">
    <cfRule type="expression" dxfId="113" priority="72">
      <formula>$O$19="Y"</formula>
    </cfRule>
  </conditionalFormatting>
  <conditionalFormatting sqref="X46:Z46">
    <cfRule type="expression" dxfId="112" priority="109">
      <formula>E277=FALSE</formula>
    </cfRule>
    <cfRule type="expression" dxfId="111" priority="110">
      <formula>AND(OR(D274=TRUE,D275=TRUE,D45="Y"),E277=TRUE)</formula>
    </cfRule>
  </conditionalFormatting>
  <conditionalFormatting sqref="X29:AF29">
    <cfRule type="expression" dxfId="110" priority="49">
      <formula>$D29="Y"</formula>
    </cfRule>
    <cfRule type="expression" dxfId="109" priority="50">
      <formula>$D29="-"</formula>
    </cfRule>
  </conditionalFormatting>
  <conditionalFormatting sqref="X30:AF30">
    <cfRule type="expression" dxfId="108" priority="47">
      <formula>$D29="-"</formula>
    </cfRule>
    <cfRule type="expression" dxfId="107" priority="48">
      <formula>$D29="Y"</formula>
    </cfRule>
  </conditionalFormatting>
  <conditionalFormatting sqref="AA46:AI46">
    <cfRule type="expression" dxfId="106" priority="111">
      <formula>AND(E273=TRUE,E276=TRUE)</formula>
    </cfRule>
    <cfRule type="expression" dxfId="105" priority="112">
      <formula>E277=FALSE</formula>
    </cfRule>
    <cfRule type="expression" dxfId="104" priority="113">
      <formula>X46="EXEMPTION"</formula>
    </cfRule>
  </conditionalFormatting>
  <conditionalFormatting sqref="AG29:AL30">
    <cfRule type="expression" dxfId="103" priority="76">
      <formula>$D$29="Y"</formula>
    </cfRule>
  </conditionalFormatting>
  <conditionalFormatting sqref="M32:W32">
    <cfRule type="expression" dxfId="102" priority="26">
      <formula>$D$32="-"</formula>
    </cfRule>
    <cfRule type="expression" dxfId="101" priority="27">
      <formula>$D$32="Y"</formula>
    </cfRule>
  </conditionalFormatting>
  <conditionalFormatting sqref="M33:W33">
    <cfRule type="expression" dxfId="100" priority="20">
      <formula>$D$33="-"</formula>
    </cfRule>
    <cfRule type="expression" dxfId="99" priority="25">
      <formula>$D$33="Y"</formula>
    </cfRule>
  </conditionalFormatting>
  <conditionalFormatting sqref="M34:W34">
    <cfRule type="expression" dxfId="98" priority="23">
      <formula>$D$34="-"</formula>
    </cfRule>
    <cfRule type="expression" dxfId="97" priority="24">
      <formula>$D$34="Y"</formula>
    </cfRule>
  </conditionalFormatting>
  <conditionalFormatting sqref="M35:W35">
    <cfRule type="expression" dxfId="96" priority="17">
      <formula>$D$35="-"</formula>
    </cfRule>
    <cfRule type="expression" dxfId="95" priority="22">
      <formula>$D$35="Y"</formula>
    </cfRule>
  </conditionalFormatting>
  <conditionalFormatting sqref="M36:W36">
    <cfRule type="expression" dxfId="94" priority="16">
      <formula>$D$36="-"</formula>
    </cfRule>
    <cfRule type="expression" dxfId="93" priority="21">
      <formula>$D$36="Y"</formula>
    </cfRule>
  </conditionalFormatting>
  <conditionalFormatting sqref="M37:W37">
    <cfRule type="expression" dxfId="92" priority="14">
      <formula>$D$37="Y"</formula>
    </cfRule>
    <cfRule type="expression" dxfId="91" priority="15">
      <formula>$D$37="-"</formula>
    </cfRule>
  </conditionalFormatting>
  <conditionalFormatting sqref="M38:W38">
    <cfRule type="expression" dxfId="90" priority="12">
      <formula>$D$38="Y"</formula>
    </cfRule>
    <cfRule type="expression" dxfId="89" priority="13">
      <formula>$D$38="-"</formula>
    </cfRule>
  </conditionalFormatting>
  <conditionalFormatting sqref="M39:W39">
    <cfRule type="expression" dxfId="88" priority="10">
      <formula>$D$39="Y"</formula>
    </cfRule>
    <cfRule type="expression" dxfId="87" priority="11">
      <formula>$D$39="-"</formula>
    </cfRule>
  </conditionalFormatting>
  <conditionalFormatting sqref="M40:W40">
    <cfRule type="expression" dxfId="86" priority="8">
      <formula>$D$40="-"</formula>
    </cfRule>
    <cfRule type="expression" dxfId="85" priority="9">
      <formula>$D$40="Y"</formula>
    </cfRule>
  </conditionalFormatting>
  <conditionalFormatting sqref="M41:W41">
    <cfRule type="expression" dxfId="84" priority="6">
      <formula>$D$40="-"</formula>
    </cfRule>
    <cfRule type="expression" dxfId="83" priority="7">
      <formula>$D$41="Y"</formula>
    </cfRule>
  </conditionalFormatting>
  <conditionalFormatting sqref="M42:W42">
    <cfRule type="expression" dxfId="82" priority="4">
      <formula>$D$42="-"</formula>
    </cfRule>
    <cfRule type="expression" dxfId="81" priority="5">
      <formula>$D$42="Y"</formula>
    </cfRule>
  </conditionalFormatting>
  <conditionalFormatting sqref="M43:W43">
    <cfRule type="expression" dxfId="80" priority="2">
      <formula>$D$43="-"</formula>
    </cfRule>
    <cfRule type="expression" dxfId="79" priority="3">
      <formula>$D$43="Y"</formula>
    </cfRule>
  </conditionalFormatting>
  <conditionalFormatting sqref="M48:AI48">
    <cfRule type="expression" dxfId="78" priority="1">
      <formula>$D$48="Y"</formula>
    </cfRule>
  </conditionalFormatting>
  <dataValidations count="32">
    <dataValidation type="list" allowBlank="1" showInputMessage="1" showErrorMessage="1" sqref="F95" xr:uid="{00000000-0002-0000-0300-000000000000}">
      <formula1>$E$547:$E$548</formula1>
    </dataValidation>
    <dataValidation type="list" allowBlank="1" showInputMessage="1" showErrorMessage="1" sqref="L36:L39 L33 L41:L44 L47:L48" xr:uid="{00000000-0002-0000-0300-000001000000}">
      <formula1>$E$454:$E$459</formula1>
    </dataValidation>
    <dataValidation type="list" allowBlank="1" showInputMessage="1" showErrorMessage="1" sqref="E94" xr:uid="{00000000-0002-0000-0300-000003000000}">
      <formula1>$E$314:$E$316</formula1>
    </dataValidation>
    <dataValidation type="list" showInputMessage="1" showErrorMessage="1" sqref="Q24:R24 O16:P20 R54:S54" xr:uid="{00000000-0002-0000-0300-000002000000}">
      <formula1>$F$245:$F$247</formula1>
    </dataValidation>
    <dataValidation type="list" showInputMessage="1" showErrorMessage="1" sqref="T57:V58" xr:uid="{00000000-0002-0000-0300-000004000000}">
      <formula1>$Q$245:$Q$249</formula1>
    </dataValidation>
    <dataValidation type="list" allowBlank="1" showInputMessage="1" showErrorMessage="1" sqref="L40" xr:uid="{00000000-0002-0000-0300-000005000000}">
      <formula1>$J$230:$J$235</formula1>
    </dataValidation>
    <dataValidation type="list" allowBlank="1" showInputMessage="1" showErrorMessage="1" sqref="AE62:AF62" xr:uid="{00000000-0002-0000-0300-000006000000}">
      <formula1>$Q$239:$Q$242</formula1>
    </dataValidation>
    <dataValidation type="list" allowBlank="1" showInputMessage="1" showErrorMessage="1" sqref="D29 D81:D83 D68:D73 D94 E95 D75:D79 D90:D92 D85:D88 D31:D45 D47:D48" xr:uid="{00000000-0002-0000-0300-000007000000}">
      <formula1>$E$245:$E$246</formula1>
    </dataValidation>
    <dataValidation type="list" allowBlank="1" showInputMessage="1" showErrorMessage="1" sqref="E78" xr:uid="{00000000-0002-0000-0300-000008000000}">
      <formula1>$F$231:$F$234</formula1>
    </dataValidation>
    <dataValidation type="list" allowBlank="1" showInputMessage="1" showErrorMessage="1" sqref="M34:W34" xr:uid="{00000000-0002-0000-0300-000009000000}">
      <formula1>$D$137:$D$140</formula1>
    </dataValidation>
    <dataValidation type="list" allowBlank="1" showInputMessage="1" showErrorMessage="1" sqref="M29:W30" xr:uid="{00000000-0002-0000-0300-00000A000000}">
      <formula1>$D$119:$D$122</formula1>
    </dataValidation>
    <dataValidation type="list" allowBlank="1" showInputMessage="1" showErrorMessage="1" sqref="M38:W38" xr:uid="{00000000-0002-0000-0300-00000B000000}">
      <formula1>$D$159:$D$162</formula1>
    </dataValidation>
    <dataValidation type="list" allowBlank="1" showInputMessage="1" showErrorMessage="1" sqref="M47:W47" xr:uid="{00000000-0002-0000-0300-00000C000000}">
      <formula1>$D$211:$D$212</formula1>
    </dataValidation>
    <dataValidation type="list" allowBlank="1" showInputMessage="1" showErrorMessage="1" sqref="M44:W44" xr:uid="{00000000-0002-0000-0300-00000D000000}">
      <formula1>$D$196:$D$199</formula1>
    </dataValidation>
    <dataValidation type="list" allowBlank="1" showInputMessage="1" showErrorMessage="1" sqref="M43:W43" xr:uid="{00000000-0002-0000-0300-00000E000000}">
      <formula1>$D$191:$D$193</formula1>
    </dataValidation>
    <dataValidation type="list" allowBlank="1" showInputMessage="1" showErrorMessage="1" sqref="M42:W42" xr:uid="{00000000-0002-0000-0300-00000F000000}">
      <formula1>$D$185:$D$188</formula1>
    </dataValidation>
    <dataValidation type="list" allowBlank="1" showInputMessage="1" showErrorMessage="1" sqref="M40:W40" xr:uid="{00000000-0002-0000-0300-000010000000}">
      <formula1>$D$173:$D$174</formula1>
    </dataValidation>
    <dataValidation type="list" allowBlank="1" showInputMessage="1" showErrorMessage="1" sqref="M37:W37" xr:uid="{00000000-0002-0000-0300-000011000000}">
      <formula1>$D$154:$D$156</formula1>
    </dataValidation>
    <dataValidation type="list" allowBlank="1" showInputMessage="1" showErrorMessage="1" sqref="M36:W36" xr:uid="{00000000-0002-0000-0300-000012000000}">
      <formula1>$D$149:$D$151</formula1>
    </dataValidation>
    <dataValidation type="list" allowBlank="1" showInputMessage="1" showErrorMessage="1" sqref="M35:W35" xr:uid="{00000000-0002-0000-0300-000013000000}">
      <formula1>$D$143:$D$146</formula1>
    </dataValidation>
    <dataValidation type="list" allowBlank="1" showInputMessage="1" showErrorMessage="1" sqref="M33:W33" xr:uid="{00000000-0002-0000-0300-000014000000}">
      <formula1>$D$131:$D$134</formula1>
    </dataValidation>
    <dataValidation type="list" allowBlank="1" showInputMessage="1" showErrorMessage="1" sqref="M31:W32" xr:uid="{00000000-0002-0000-0300-000015000000}">
      <formula1>$D$125:$D$128</formula1>
    </dataValidation>
    <dataValidation type="list" allowBlank="1" showInputMessage="1" showErrorMessage="1" sqref="M39:W39" xr:uid="{00000000-0002-0000-0300-000016000000}">
      <formula1>$D$165:$D$170</formula1>
    </dataValidation>
    <dataValidation type="list" allowBlank="1" showInputMessage="1" showErrorMessage="1" sqref="M41:W41" xr:uid="{00000000-0002-0000-0300-000017000000}">
      <formula1>$D$177:$D$182</formula1>
    </dataValidation>
    <dataValidation type="list" showInputMessage="1" showErrorMessage="1" sqref="T59:V59" xr:uid="{00000000-0002-0000-0300-000019000000}">
      <formula1>$U$245:$U$248</formula1>
    </dataValidation>
    <dataValidation type="list" allowBlank="1" showInputMessage="1" showErrorMessage="1" sqref="E82" xr:uid="{00000000-0002-0000-0300-00001A000000}">
      <formula1>$F$231:$F$233</formula1>
    </dataValidation>
    <dataValidation type="list" allowBlank="1" showInputMessage="1" showErrorMessage="1" sqref="L11:S11" xr:uid="{00000000-0002-0000-0300-00001B000000}">
      <formula1>$D$216:$D$219</formula1>
    </dataValidation>
    <dataValidation type="list" allowBlank="1" showInputMessage="1" showErrorMessage="1" sqref="L12:S12" xr:uid="{00000000-0002-0000-0300-00001C000000}">
      <formula1>$D$221:$D$224</formula1>
    </dataValidation>
    <dataValidation type="list" allowBlank="1" showInputMessage="1" showErrorMessage="1" sqref="AA46:AI46" xr:uid="{9F1D675D-84C3-4A20-BBC5-4B083E5A3918}">
      <formula1>$R$227:$R$233</formula1>
    </dataValidation>
    <dataValidation showDropDown="1" showInputMessage="1" showErrorMessage="1" sqref="M45:W45" xr:uid="{20A3C713-5D00-4DD2-B2E3-ED99A9701BE8}"/>
    <dataValidation type="list" allowBlank="1" showInputMessage="1" showErrorMessage="1" sqref="M46:W46" xr:uid="{F5D86077-2685-4B43-9910-F689776B6831}">
      <formula1>INDIRECT(E267)</formula1>
    </dataValidation>
    <dataValidation type="list" allowBlank="1" showInputMessage="1" showErrorMessage="1" sqref="AH12:AI12" xr:uid="{570DE240-3295-45ED-86DB-B545195A5129}">
      <formula1>"Yes,No"</formula1>
    </dataValidation>
  </dataValidations>
  <hyperlinks>
    <hyperlink ref="D104" r:id="rId1" xr:uid="{00000000-0004-0000-0300-000000000000}"/>
  </hyperlinks>
  <printOptions horizontalCentered="1" verticalCentered="1"/>
  <pageMargins left="0.5" right="0.5" top="0.4" bottom="0.35" header="0" footer="0"/>
  <pageSetup scale="85" fitToHeight="0" orientation="portrait" r:id="rId2"/>
  <headerFooter alignWithMargins="0"/>
  <rowBreaks count="1" manualBreakCount="1">
    <brk id="48" max="16383"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theme="9" tint="0.59999389629810485"/>
    <pageSetUpPr fitToPage="1"/>
  </sheetPr>
  <dimension ref="A1:FE682"/>
  <sheetViews>
    <sheetView showGridLines="0" zoomScale="130" zoomScaleNormal="130" workbookViewId="0">
      <selection activeCell="D26" sqref="D26:D27"/>
    </sheetView>
  </sheetViews>
  <sheetFormatPr defaultColWidth="9.21875" defaultRowHeight="13.2" x14ac:dyDescent="0.25"/>
  <cols>
    <col min="1" max="1" width="1.21875" style="71" customWidth="1"/>
    <col min="2" max="2" width="2.5546875" style="71" customWidth="1"/>
    <col min="3" max="3" width="5.44140625" style="71" customWidth="1"/>
    <col min="4" max="4" width="7.6640625" style="1" customWidth="1"/>
    <col min="5" max="5" width="3.77734375" style="1" customWidth="1"/>
    <col min="6" max="6" width="3.21875" style="1" customWidth="1"/>
    <col min="7" max="17" width="3.21875" style="2" customWidth="1"/>
    <col min="18" max="18" width="4.21875" style="2" customWidth="1"/>
    <col min="19" max="19" width="4.77734375" style="2" customWidth="1"/>
    <col min="20" max="20" width="3.77734375" style="2" customWidth="1"/>
    <col min="21" max="25" width="3.21875" style="2" customWidth="1"/>
    <col min="26" max="26" width="2.77734375" style="2" customWidth="1"/>
    <col min="27" max="33" width="3.21875" style="2" customWidth="1"/>
    <col min="34" max="36" width="3.21875" style="1" customWidth="1"/>
    <col min="37" max="38" width="1.21875" style="1" customWidth="1"/>
    <col min="39" max="41" width="3.21875" style="50" customWidth="1"/>
    <col min="42" max="42" width="5" style="50" customWidth="1"/>
    <col min="43" max="74" width="3.21875" style="50" customWidth="1"/>
    <col min="75" max="161" width="9.21875" style="50"/>
    <col min="162" max="16384" width="9.21875" style="1"/>
  </cols>
  <sheetData>
    <row r="1" spans="1:161" s="147" customFormat="1" ht="13.8" thickBot="1" x14ac:dyDescent="0.3">
      <c r="A1" s="71"/>
      <c r="B1" s="71"/>
      <c r="C1" s="71"/>
      <c r="D1" s="71"/>
      <c r="E1" s="71"/>
      <c r="F1" s="71"/>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row>
    <row r="2" spans="1:161" s="147" customFormat="1" ht="10.5" customHeight="1" x14ac:dyDescent="0.25">
      <c r="A2" s="418"/>
      <c r="B2" s="418"/>
      <c r="C2" s="418"/>
      <c r="D2" s="419"/>
      <c r="E2" s="420"/>
      <c r="F2" s="420"/>
      <c r="G2" s="420"/>
      <c r="H2" s="420"/>
      <c r="I2" s="440" t="s">
        <v>304</v>
      </c>
      <c r="J2" s="440"/>
      <c r="K2" s="440"/>
      <c r="L2" s="440"/>
      <c r="M2" s="440"/>
      <c r="N2" s="440"/>
      <c r="O2" s="440"/>
      <c r="P2" s="440"/>
      <c r="Q2" s="440"/>
      <c r="R2" s="440"/>
      <c r="S2" s="440"/>
      <c r="T2" s="440"/>
      <c r="U2" s="440"/>
      <c r="V2" s="440"/>
      <c r="W2" s="440"/>
      <c r="X2" s="440"/>
      <c r="Y2" s="440"/>
      <c r="Z2" s="440"/>
      <c r="AA2" s="440"/>
      <c r="AB2" s="440"/>
      <c r="AC2" s="440"/>
      <c r="AD2" s="440"/>
      <c r="AE2" s="440"/>
      <c r="AF2" s="441"/>
      <c r="AG2" s="144" t="s">
        <v>144</v>
      </c>
      <c r="AH2" s="145"/>
      <c r="AI2" s="145"/>
      <c r="AJ2" s="145"/>
      <c r="AK2" s="145"/>
      <c r="AL2" s="146"/>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row>
    <row r="3" spans="1:161" s="147" customFormat="1" ht="12.75" customHeight="1" x14ac:dyDescent="0.25">
      <c r="A3" s="425"/>
      <c r="B3" s="426"/>
      <c r="C3" s="426"/>
      <c r="D3" s="421"/>
      <c r="E3" s="422"/>
      <c r="F3" s="422"/>
      <c r="G3" s="422"/>
      <c r="H3" s="422"/>
      <c r="I3" s="442"/>
      <c r="J3" s="442"/>
      <c r="K3" s="442"/>
      <c r="L3" s="442"/>
      <c r="M3" s="442"/>
      <c r="N3" s="442"/>
      <c r="O3" s="442"/>
      <c r="P3" s="442"/>
      <c r="Q3" s="442"/>
      <c r="R3" s="442"/>
      <c r="S3" s="442"/>
      <c r="T3" s="442"/>
      <c r="U3" s="442"/>
      <c r="V3" s="442"/>
      <c r="W3" s="442"/>
      <c r="X3" s="442"/>
      <c r="Y3" s="442"/>
      <c r="Z3" s="442"/>
      <c r="AA3" s="442"/>
      <c r="AB3" s="442"/>
      <c r="AC3" s="442"/>
      <c r="AD3" s="442"/>
      <c r="AE3" s="442"/>
      <c r="AF3" s="443"/>
      <c r="AG3" s="427"/>
      <c r="AH3" s="428"/>
      <c r="AI3" s="428"/>
      <c r="AJ3" s="428"/>
      <c r="AK3" s="428"/>
      <c r="AL3" s="429"/>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row>
    <row r="4" spans="1:161" s="147" customFormat="1" ht="4.5" customHeight="1" x14ac:dyDescent="0.25">
      <c r="A4" s="71"/>
      <c r="B4" s="71"/>
      <c r="C4" s="71"/>
      <c r="D4" s="421"/>
      <c r="E4" s="422"/>
      <c r="F4" s="422"/>
      <c r="G4" s="422"/>
      <c r="H4" s="422"/>
      <c r="I4" s="442"/>
      <c r="J4" s="442"/>
      <c r="K4" s="442"/>
      <c r="L4" s="442"/>
      <c r="M4" s="442"/>
      <c r="N4" s="442"/>
      <c r="O4" s="442"/>
      <c r="P4" s="442"/>
      <c r="Q4" s="442"/>
      <c r="R4" s="442"/>
      <c r="S4" s="442"/>
      <c r="T4" s="442"/>
      <c r="U4" s="442"/>
      <c r="V4" s="442"/>
      <c r="W4" s="442"/>
      <c r="X4" s="442"/>
      <c r="Y4" s="442"/>
      <c r="Z4" s="442"/>
      <c r="AA4" s="442"/>
      <c r="AB4" s="442"/>
      <c r="AC4" s="442"/>
      <c r="AD4" s="442"/>
      <c r="AE4" s="442"/>
      <c r="AF4" s="443"/>
      <c r="AG4" s="430"/>
      <c r="AH4" s="431"/>
      <c r="AI4" s="431"/>
      <c r="AJ4" s="431"/>
      <c r="AK4" s="431"/>
      <c r="AL4" s="432"/>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row>
    <row r="5" spans="1:161" s="147" customFormat="1" ht="12.75" customHeight="1" thickBot="1" x14ac:dyDescent="0.3">
      <c r="A5" s="71"/>
      <c r="B5" s="71"/>
      <c r="C5" s="71"/>
      <c r="D5" s="423"/>
      <c r="E5" s="424"/>
      <c r="F5" s="424"/>
      <c r="G5" s="424"/>
      <c r="H5" s="424"/>
      <c r="I5" s="444"/>
      <c r="J5" s="444"/>
      <c r="K5" s="444"/>
      <c r="L5" s="444"/>
      <c r="M5" s="444"/>
      <c r="N5" s="444"/>
      <c r="O5" s="444"/>
      <c r="P5" s="444"/>
      <c r="Q5" s="444"/>
      <c r="R5" s="444"/>
      <c r="S5" s="444"/>
      <c r="T5" s="444"/>
      <c r="U5" s="444"/>
      <c r="V5" s="444"/>
      <c r="W5" s="444"/>
      <c r="X5" s="444"/>
      <c r="Y5" s="444"/>
      <c r="Z5" s="444"/>
      <c r="AA5" s="444"/>
      <c r="AB5" s="444"/>
      <c r="AC5" s="444"/>
      <c r="AD5" s="444"/>
      <c r="AE5" s="444"/>
      <c r="AF5" s="445"/>
      <c r="AG5" s="433" t="s">
        <v>366</v>
      </c>
      <c r="AH5" s="434"/>
      <c r="AI5" s="434"/>
      <c r="AJ5" s="434"/>
      <c r="AK5" s="434"/>
      <c r="AL5" s="435"/>
      <c r="AM5" s="71"/>
      <c r="AN5" s="71"/>
      <c r="AO5" s="71"/>
      <c r="AP5" s="71"/>
      <c r="AQ5" s="71"/>
      <c r="AR5" s="71"/>
      <c r="AS5" s="71"/>
      <c r="AT5" s="71"/>
      <c r="AU5" s="71"/>
      <c r="AV5" s="71"/>
      <c r="AW5" s="71"/>
      <c r="AX5" s="71"/>
      <c r="AY5" s="71"/>
      <c r="AZ5" s="71"/>
      <c r="BA5" s="71"/>
      <c r="BB5" s="71"/>
      <c r="BC5" s="71"/>
      <c r="BD5" s="71"/>
      <c r="BE5" s="71"/>
      <c r="BF5" s="71"/>
      <c r="BG5" s="148"/>
      <c r="BH5" s="148"/>
      <c r="BI5" s="148"/>
      <c r="BJ5" s="148"/>
      <c r="BK5" s="148"/>
      <c r="BL5" s="148"/>
      <c r="BM5" s="148"/>
      <c r="BN5" s="148"/>
      <c r="BO5" s="148"/>
      <c r="BP5" s="148"/>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row>
    <row r="6" spans="1:161" s="147" customFormat="1" ht="13.5" customHeight="1" x14ac:dyDescent="0.25">
      <c r="A6" s="71"/>
      <c r="B6" s="71"/>
      <c r="C6" s="71"/>
      <c r="D6" s="149"/>
      <c r="E6" s="623" t="s">
        <v>305</v>
      </c>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150"/>
      <c r="AL6" s="151"/>
      <c r="AM6" s="72"/>
      <c r="AN6" s="72"/>
      <c r="AO6" s="71"/>
      <c r="AP6" s="71"/>
      <c r="AQ6" s="71"/>
      <c r="AR6" s="71"/>
      <c r="AS6" s="71"/>
      <c r="AT6" s="71"/>
      <c r="AU6" s="71"/>
      <c r="AV6" s="71"/>
      <c r="AW6" s="71"/>
      <c r="AX6" s="71"/>
      <c r="AY6" s="71"/>
      <c r="AZ6" s="71"/>
      <c r="BA6" s="71"/>
      <c r="BB6" s="71"/>
      <c r="BC6" s="71"/>
      <c r="BD6" s="71"/>
      <c r="BE6" s="71"/>
      <c r="BF6" s="71"/>
      <c r="BG6" s="72"/>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row>
    <row r="7" spans="1:161" s="147" customFormat="1" ht="13.5" customHeight="1" x14ac:dyDescent="0.25">
      <c r="A7" s="71"/>
      <c r="B7" s="71"/>
      <c r="C7" s="71"/>
      <c r="D7" s="152"/>
      <c r="E7" s="624"/>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153"/>
      <c r="AL7" s="154"/>
      <c r="AM7" s="72"/>
      <c r="AN7" s="72" t="s">
        <v>25</v>
      </c>
      <c r="AO7" s="71"/>
      <c r="AP7" s="71"/>
      <c r="AQ7" s="71"/>
      <c r="AR7" s="71"/>
      <c r="AS7" s="71"/>
      <c r="AT7" s="71"/>
      <c r="AU7" s="71"/>
      <c r="AV7" s="71"/>
      <c r="AW7" s="71"/>
      <c r="AX7" s="71"/>
      <c r="AY7" s="71"/>
      <c r="AZ7" s="71"/>
      <c r="BA7" s="71"/>
      <c r="BB7" s="71"/>
      <c r="BC7" s="71"/>
      <c r="BD7" s="71"/>
      <c r="BE7" s="71"/>
      <c r="BF7" s="71"/>
      <c r="BG7" s="72"/>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row>
    <row r="8" spans="1:161" s="147" customFormat="1" ht="18" customHeight="1" thickBot="1" x14ac:dyDescent="0.3">
      <c r="A8" s="71"/>
      <c r="B8" s="71"/>
      <c r="C8" s="71"/>
      <c r="D8" s="152"/>
      <c r="E8" s="475" t="s">
        <v>146</v>
      </c>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153"/>
      <c r="AL8" s="154"/>
      <c r="AM8" s="72"/>
      <c r="AN8" s="72"/>
      <c r="AO8" s="72"/>
      <c r="AP8" s="71"/>
      <c r="AQ8" s="71"/>
      <c r="AR8" s="71"/>
      <c r="AS8" s="71"/>
      <c r="AT8" s="71"/>
      <c r="AU8" s="71"/>
      <c r="AV8" s="71"/>
      <c r="AW8" s="72" t="s">
        <v>25</v>
      </c>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row>
    <row r="9" spans="1:161" s="147" customFormat="1" ht="15" customHeight="1" x14ac:dyDescent="0.25">
      <c r="A9" s="71"/>
      <c r="B9" s="113" t="s">
        <v>147</v>
      </c>
      <c r="C9" s="71"/>
      <c r="D9" s="476" t="s">
        <v>148</v>
      </c>
      <c r="E9" s="310"/>
      <c r="F9" s="310"/>
      <c r="G9" s="310"/>
      <c r="H9" s="310"/>
      <c r="I9" s="310"/>
      <c r="J9" s="310"/>
      <c r="K9" s="310"/>
      <c r="L9" s="625"/>
      <c r="M9" s="626"/>
      <c r="N9" s="626"/>
      <c r="O9" s="626"/>
      <c r="P9" s="626"/>
      <c r="Q9" s="626"/>
      <c r="R9" s="626"/>
      <c r="S9" s="627"/>
      <c r="T9" s="155"/>
      <c r="U9" s="156"/>
      <c r="V9" s="618" t="s">
        <v>367</v>
      </c>
      <c r="W9" s="618"/>
      <c r="X9" s="618"/>
      <c r="Y9" s="618"/>
      <c r="Z9" s="618"/>
      <c r="AA9" s="618"/>
      <c r="AB9" s="618"/>
      <c r="AC9" s="618"/>
      <c r="AD9" s="156"/>
      <c r="AE9" s="156"/>
      <c r="AF9" s="156"/>
      <c r="AG9" s="156"/>
      <c r="AH9" s="156"/>
      <c r="AI9" s="157"/>
      <c r="AJ9" s="157"/>
      <c r="AK9" s="157"/>
      <c r="AL9" s="158"/>
      <c r="AM9" s="72"/>
      <c r="AN9" s="72"/>
      <c r="AO9" s="159"/>
      <c r="AP9" s="71"/>
      <c r="AQ9" s="72"/>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row>
    <row r="10" spans="1:161" s="147" customFormat="1" ht="15" customHeight="1" x14ac:dyDescent="0.25">
      <c r="A10" s="71"/>
      <c r="B10" s="71"/>
      <c r="C10" s="71"/>
      <c r="D10" s="446" t="s">
        <v>149</v>
      </c>
      <c r="E10" s="447"/>
      <c r="F10" s="447"/>
      <c r="G10" s="447"/>
      <c r="H10" s="447"/>
      <c r="I10" s="447"/>
      <c r="J10" s="447"/>
      <c r="K10" s="447"/>
      <c r="L10" s="628" t="s">
        <v>150</v>
      </c>
      <c r="M10" s="629"/>
      <c r="N10" s="629"/>
      <c r="O10" s="629"/>
      <c r="P10" s="629"/>
      <c r="Q10" s="629"/>
      <c r="R10" s="629"/>
      <c r="S10" s="630"/>
      <c r="T10" s="160"/>
      <c r="U10" s="160"/>
      <c r="V10" s="619" t="s">
        <v>390</v>
      </c>
      <c r="W10" s="619"/>
      <c r="X10" s="619"/>
      <c r="Y10" s="619"/>
      <c r="Z10" s="619"/>
      <c r="AA10" s="619"/>
      <c r="AB10" s="619"/>
      <c r="AC10" s="619"/>
      <c r="AD10" s="619"/>
      <c r="AE10" s="619"/>
      <c r="AF10" s="619"/>
      <c r="AG10" s="619"/>
      <c r="AH10" s="619"/>
      <c r="AI10" s="472" t="s">
        <v>391</v>
      </c>
      <c r="AJ10" s="473"/>
      <c r="AK10" s="161"/>
      <c r="AL10" s="154"/>
      <c r="AM10" s="72"/>
      <c r="AN10" s="72"/>
      <c r="AO10" s="72"/>
      <c r="AP10" s="71"/>
      <c r="AQ10" s="162"/>
      <c r="AR10" s="71"/>
      <c r="AS10" s="71"/>
      <c r="AT10" s="72" t="s">
        <v>25</v>
      </c>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row>
    <row r="11" spans="1:161" s="147" customFormat="1" ht="14.25" customHeight="1" x14ac:dyDescent="0.25">
      <c r="A11" s="71"/>
      <c r="B11" s="72" t="s">
        <v>25</v>
      </c>
      <c r="C11" s="71"/>
      <c r="D11" s="446" t="s">
        <v>151</v>
      </c>
      <c r="E11" s="447"/>
      <c r="F11" s="447"/>
      <c r="G11" s="447"/>
      <c r="H11" s="447"/>
      <c r="I11" s="447"/>
      <c r="J11" s="447"/>
      <c r="K11" s="447"/>
      <c r="L11" s="607" t="s">
        <v>150</v>
      </c>
      <c r="M11" s="608"/>
      <c r="N11" s="608"/>
      <c r="O11" s="608"/>
      <c r="P11" s="608"/>
      <c r="Q11" s="608"/>
      <c r="R11" s="608"/>
      <c r="S11" s="609"/>
      <c r="T11" s="160" t="s">
        <v>25</v>
      </c>
      <c r="U11" s="160" t="s">
        <v>25</v>
      </c>
      <c r="V11" s="619"/>
      <c r="W11" s="619"/>
      <c r="X11" s="619"/>
      <c r="Y11" s="619"/>
      <c r="Z11" s="619"/>
      <c r="AA11" s="619"/>
      <c r="AB11" s="619"/>
      <c r="AC11" s="619"/>
      <c r="AD11" s="619"/>
      <c r="AE11" s="619"/>
      <c r="AF11" s="619"/>
      <c r="AG11" s="619"/>
      <c r="AH11" s="619"/>
      <c r="AI11" s="470" t="s">
        <v>11</v>
      </c>
      <c r="AJ11" s="471"/>
      <c r="AK11" s="161"/>
      <c r="AL11" s="154"/>
      <c r="AM11" s="72"/>
      <c r="AN11" s="71"/>
      <c r="AO11" s="71"/>
      <c r="AP11" s="71"/>
      <c r="AQ11" s="71"/>
      <c r="AR11" s="71"/>
      <c r="AS11" s="72" t="s">
        <v>25</v>
      </c>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row>
    <row r="12" spans="1:161" s="147" customFormat="1" ht="26.4" customHeight="1" x14ac:dyDescent="0.25">
      <c r="A12" s="71"/>
      <c r="B12" s="72"/>
      <c r="C12" s="71"/>
      <c r="D12" s="612" t="str">
        <f>IF(L11=D255,J255,IF(L11=D256,J256,IF(L11=D257,J257," ")))</f>
        <v xml:space="preserve"> </v>
      </c>
      <c r="E12" s="613"/>
      <c r="F12" s="613"/>
      <c r="G12" s="613"/>
      <c r="H12" s="613"/>
      <c r="I12" s="613"/>
      <c r="J12" s="613"/>
      <c r="K12" s="613"/>
      <c r="L12" s="613"/>
      <c r="M12" s="613"/>
      <c r="N12" s="613"/>
      <c r="O12" s="613"/>
      <c r="P12" s="613"/>
      <c r="Q12" s="613"/>
      <c r="R12" s="613"/>
      <c r="S12" s="614"/>
      <c r="T12" s="160"/>
      <c r="U12" s="160"/>
      <c r="V12" s="619"/>
      <c r="W12" s="619"/>
      <c r="X12" s="619"/>
      <c r="Y12" s="619"/>
      <c r="Z12" s="619"/>
      <c r="AA12" s="619"/>
      <c r="AB12" s="619"/>
      <c r="AC12" s="619"/>
      <c r="AD12" s="619"/>
      <c r="AE12" s="619"/>
      <c r="AF12" s="619"/>
      <c r="AG12" s="619"/>
      <c r="AH12" s="619"/>
      <c r="AI12" s="163"/>
      <c r="AJ12" s="163"/>
      <c r="AK12" s="161"/>
      <c r="AL12" s="154"/>
      <c r="AM12" s="72"/>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row>
    <row r="13" spans="1:161" s="147" customFormat="1" ht="9.75" customHeight="1" x14ac:dyDescent="0.25">
      <c r="A13" s="71"/>
      <c r="B13" s="72"/>
      <c r="C13" s="71"/>
      <c r="D13" s="615"/>
      <c r="E13" s="616"/>
      <c r="F13" s="616"/>
      <c r="G13" s="616"/>
      <c r="H13" s="616"/>
      <c r="I13" s="616"/>
      <c r="J13" s="616"/>
      <c r="K13" s="616"/>
      <c r="L13" s="616"/>
      <c r="M13" s="616"/>
      <c r="N13" s="616"/>
      <c r="O13" s="616"/>
      <c r="P13" s="616"/>
      <c r="Q13" s="616"/>
      <c r="R13" s="616"/>
      <c r="S13" s="617"/>
      <c r="T13" s="160"/>
      <c r="U13" s="160"/>
      <c r="V13" s="161"/>
      <c r="W13" s="161"/>
      <c r="X13" s="161"/>
      <c r="Y13" s="161"/>
      <c r="Z13" s="161"/>
      <c r="AA13" s="161"/>
      <c r="AB13" s="161"/>
      <c r="AC13" s="161"/>
      <c r="AD13" s="161"/>
      <c r="AE13" s="161"/>
      <c r="AF13" s="161"/>
      <c r="AG13" s="161"/>
      <c r="AH13" s="161"/>
      <c r="AI13" s="161"/>
      <c r="AJ13" s="161"/>
      <c r="AK13" s="163"/>
      <c r="AL13" s="164"/>
      <c r="AM13" s="72"/>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row>
    <row r="14" spans="1:161" s="71" customFormat="1" ht="15" customHeight="1" x14ac:dyDescent="0.25">
      <c r="D14" s="634" t="s">
        <v>152</v>
      </c>
      <c r="E14" s="635"/>
      <c r="F14" s="635"/>
      <c r="G14" s="635"/>
      <c r="H14" s="635"/>
      <c r="I14" s="635"/>
      <c r="J14" s="635"/>
      <c r="K14" s="635"/>
      <c r="L14" s="635"/>
      <c r="M14" s="635"/>
      <c r="N14" s="635"/>
      <c r="O14" s="165"/>
      <c r="P14" s="160"/>
      <c r="Q14" s="153"/>
      <c r="R14" s="166"/>
      <c r="S14" s="153"/>
      <c r="T14" s="153"/>
      <c r="U14" s="160"/>
      <c r="V14" s="457" t="s">
        <v>368</v>
      </c>
      <c r="W14" s="457"/>
      <c r="X14" s="457"/>
      <c r="Y14" s="457"/>
      <c r="Z14" s="457"/>
      <c r="AA14" s="457"/>
      <c r="AB14" s="457"/>
      <c r="AC14" s="457"/>
      <c r="AD14" s="457"/>
      <c r="AE14" s="457"/>
      <c r="AF14" s="457"/>
      <c r="AG14" s="457"/>
      <c r="AH14" s="457"/>
      <c r="AI14" s="163"/>
      <c r="AJ14" s="163"/>
      <c r="AK14" s="163"/>
      <c r="AL14" s="164"/>
      <c r="AM14" s="72"/>
    </row>
    <row r="15" spans="1:161" s="147" customFormat="1" ht="14.25" customHeight="1" x14ac:dyDescent="0.25">
      <c r="A15" s="71"/>
      <c r="B15" s="113" t="s">
        <v>147</v>
      </c>
      <c r="C15" s="71"/>
      <c r="D15" s="610" t="s">
        <v>154</v>
      </c>
      <c r="E15" s="611"/>
      <c r="F15" s="611"/>
      <c r="G15" s="611"/>
      <c r="H15" s="611"/>
      <c r="I15" s="611"/>
      <c r="J15" s="611"/>
      <c r="K15" s="611"/>
      <c r="L15" s="611"/>
      <c r="M15" s="611"/>
      <c r="N15" s="611"/>
      <c r="O15" s="396"/>
      <c r="P15" s="398"/>
      <c r="Q15" s="153"/>
      <c r="R15" s="167" t="str">
        <f>IF(O15="Y","Relaxations available for windows, doors and existing envelope"," ")</f>
        <v xml:space="preserve"> </v>
      </c>
      <c r="S15" s="160"/>
      <c r="T15" s="160"/>
      <c r="U15" s="153"/>
      <c r="V15" s="459" t="s">
        <v>372</v>
      </c>
      <c r="W15" s="460"/>
      <c r="X15" s="460"/>
      <c r="Y15" s="460"/>
      <c r="Z15" s="460"/>
      <c r="AA15" s="460"/>
      <c r="AB15" s="460"/>
      <c r="AC15" s="460"/>
      <c r="AD15" s="460"/>
      <c r="AE15" s="460"/>
      <c r="AF15" s="460"/>
      <c r="AG15" s="460"/>
      <c r="AH15" s="460"/>
      <c r="AI15" s="460"/>
      <c r="AJ15" s="460"/>
      <c r="AK15" s="460"/>
      <c r="AL15" s="620"/>
      <c r="AM15" s="72"/>
      <c r="AN15" s="71"/>
      <c r="AO15" s="72"/>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row>
    <row r="16" spans="1:161" s="147" customFormat="1" ht="14.25" customHeight="1" x14ac:dyDescent="0.25">
      <c r="A16" s="71"/>
      <c r="B16" s="72"/>
      <c r="C16" s="71"/>
      <c r="D16" s="168" t="s">
        <v>155</v>
      </c>
      <c r="E16" s="169"/>
      <c r="F16" s="169"/>
      <c r="G16" s="169"/>
      <c r="H16" s="169"/>
      <c r="I16" s="169"/>
      <c r="J16" s="169"/>
      <c r="K16" s="169"/>
      <c r="L16" s="169"/>
      <c r="M16" s="169"/>
      <c r="N16" s="169"/>
      <c r="O16" s="396"/>
      <c r="P16" s="398"/>
      <c r="Q16" s="153"/>
      <c r="R16" s="167" t="str">
        <f>IF(O16="Y","Electric heating and hot water electric replacement"," ")</f>
        <v xml:space="preserve"> </v>
      </c>
      <c r="S16" s="160"/>
      <c r="T16" s="160"/>
      <c r="U16" s="153"/>
      <c r="V16" s="462"/>
      <c r="W16" s="463"/>
      <c r="X16" s="463"/>
      <c r="Y16" s="463"/>
      <c r="Z16" s="463"/>
      <c r="AA16" s="463"/>
      <c r="AB16" s="463"/>
      <c r="AC16" s="463"/>
      <c r="AD16" s="463"/>
      <c r="AE16" s="463"/>
      <c r="AF16" s="463"/>
      <c r="AG16" s="463"/>
      <c r="AH16" s="463"/>
      <c r="AI16" s="463"/>
      <c r="AJ16" s="463"/>
      <c r="AK16" s="463"/>
      <c r="AL16" s="621"/>
      <c r="AM16" s="72"/>
      <c r="AN16" s="71"/>
      <c r="AO16" s="72"/>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row>
    <row r="17" spans="1:161" s="71" customFormat="1" ht="15" customHeight="1" x14ac:dyDescent="0.25">
      <c r="B17" s="72"/>
      <c r="D17" s="610" t="s">
        <v>306</v>
      </c>
      <c r="E17" s="611"/>
      <c r="F17" s="611"/>
      <c r="G17" s="611"/>
      <c r="H17" s="611"/>
      <c r="I17" s="611"/>
      <c r="J17" s="611"/>
      <c r="K17" s="611"/>
      <c r="L17" s="611"/>
      <c r="M17" s="611"/>
      <c r="N17" s="636"/>
      <c r="O17" s="637"/>
      <c r="P17" s="638"/>
      <c r="Q17" s="165"/>
      <c r="R17" s="167" t="str">
        <f>IF(O17="Y","Include all selected alternative upgrades in the summary table"," ")</f>
        <v xml:space="preserve"> </v>
      </c>
      <c r="S17" s="153"/>
      <c r="T17" s="153"/>
      <c r="U17" s="153"/>
      <c r="V17" s="465"/>
      <c r="W17" s="466"/>
      <c r="X17" s="466"/>
      <c r="Y17" s="466"/>
      <c r="Z17" s="466"/>
      <c r="AA17" s="466"/>
      <c r="AB17" s="466"/>
      <c r="AC17" s="466"/>
      <c r="AD17" s="466"/>
      <c r="AE17" s="466"/>
      <c r="AF17" s="466"/>
      <c r="AG17" s="466"/>
      <c r="AH17" s="466"/>
      <c r="AI17" s="466"/>
      <c r="AJ17" s="466"/>
      <c r="AK17" s="466"/>
      <c r="AL17" s="622"/>
      <c r="AM17" s="72"/>
    </row>
    <row r="18" spans="1:161" s="71" customFormat="1" ht="15" customHeight="1" x14ac:dyDescent="0.25">
      <c r="B18" s="113" t="s">
        <v>147</v>
      </c>
      <c r="D18" s="610" t="s">
        <v>156</v>
      </c>
      <c r="E18" s="611"/>
      <c r="F18" s="611"/>
      <c r="G18" s="611"/>
      <c r="H18" s="611"/>
      <c r="I18" s="611"/>
      <c r="J18" s="611"/>
      <c r="K18" s="611"/>
      <c r="L18" s="611"/>
      <c r="M18" s="611"/>
      <c r="N18" s="611"/>
      <c r="O18" s="396"/>
      <c r="P18" s="398"/>
      <c r="Q18" s="165"/>
      <c r="R18" s="167" t="str">
        <f>IF(O18="Y","Treat as new building to meet code, complete and submit N File"," ")</f>
        <v xml:space="preserve"> </v>
      </c>
      <c r="S18" s="153"/>
      <c r="T18" s="153"/>
      <c r="U18" s="153"/>
      <c r="V18" s="161"/>
      <c r="W18" s="161"/>
      <c r="X18" s="161"/>
      <c r="Y18" s="161"/>
      <c r="Z18" s="161"/>
      <c r="AA18" s="161"/>
      <c r="AB18" s="161"/>
      <c r="AC18" s="161"/>
      <c r="AD18" s="161"/>
      <c r="AE18" s="161"/>
      <c r="AF18" s="161"/>
      <c r="AG18" s="161"/>
      <c r="AH18" s="161"/>
      <c r="AI18" s="170"/>
      <c r="AJ18" s="170"/>
      <c r="AK18" s="170"/>
      <c r="AL18" s="171"/>
      <c r="AM18" s="72"/>
    </row>
    <row r="19" spans="1:161" s="71" customFormat="1" ht="25.2" customHeight="1" thickBot="1" x14ac:dyDescent="0.3">
      <c r="D19" s="172"/>
      <c r="E19" s="486" t="s">
        <v>158</v>
      </c>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173"/>
      <c r="AL19" s="174"/>
      <c r="AM19" s="72"/>
    </row>
    <row r="20" spans="1:161" s="71" customFormat="1" ht="15" customHeight="1" x14ac:dyDescent="0.25">
      <c r="B20" s="113" t="s">
        <v>147</v>
      </c>
      <c r="D20" s="175" t="s">
        <v>383</v>
      </c>
      <c r="E20" s="176"/>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8"/>
      <c r="AM20" s="72"/>
      <c r="AN20" s="72"/>
      <c r="AO20" s="72" t="s">
        <v>25</v>
      </c>
    </row>
    <row r="21" spans="1:161" s="71" customFormat="1" ht="15" customHeight="1" x14ac:dyDescent="0.25">
      <c r="B21" s="73"/>
      <c r="D21" s="179" t="str">
        <f>IF(O18="Y", "EnerGuide Final (N) File #:", "EnerGuide (E) File #:")</f>
        <v>EnerGuide (E) File #:</v>
      </c>
      <c r="E21" s="180"/>
      <c r="F21" s="180"/>
      <c r="G21" s="180"/>
      <c r="H21" s="180"/>
      <c r="I21" s="181"/>
      <c r="J21" s="181"/>
      <c r="K21" s="181"/>
      <c r="L21" s="181"/>
      <c r="M21" s="182" t="s">
        <v>355</v>
      </c>
      <c r="N21" s="108"/>
      <c r="O21" s="108"/>
      <c r="P21" s="108"/>
      <c r="Q21" s="108"/>
      <c r="R21" s="108"/>
      <c r="S21" s="165"/>
      <c r="T21" s="153"/>
      <c r="U21" s="165"/>
      <c r="V21" s="165"/>
      <c r="W21" s="153" t="s">
        <v>25</v>
      </c>
      <c r="X21" s="165"/>
      <c r="Y21" s="165"/>
      <c r="Z21" s="165"/>
      <c r="AA21" s="165"/>
      <c r="AB21" s="165"/>
      <c r="AC21" s="165"/>
      <c r="AD21" s="165"/>
      <c r="AE21" s="165"/>
      <c r="AF21" s="165"/>
      <c r="AG21" s="165"/>
      <c r="AH21" s="165"/>
      <c r="AI21" s="165"/>
      <c r="AJ21" s="165"/>
      <c r="AK21" s="165"/>
      <c r="AL21" s="171"/>
      <c r="AM21" s="72"/>
      <c r="AN21" s="72" t="s">
        <v>25</v>
      </c>
      <c r="AP21" s="72"/>
      <c r="AX21" s="72"/>
    </row>
    <row r="22" spans="1:161" s="71" customFormat="1" ht="15" customHeight="1" x14ac:dyDescent="0.25">
      <c r="B22" s="73"/>
      <c r="D22" s="183" t="s">
        <v>307</v>
      </c>
      <c r="E22" s="169"/>
      <c r="F22" s="169"/>
      <c r="G22" s="169"/>
      <c r="H22" s="169"/>
      <c r="I22" s="169"/>
      <c r="J22" s="169"/>
      <c r="K22" s="169"/>
      <c r="L22" s="169"/>
      <c r="M22" s="169"/>
      <c r="N22" s="165"/>
      <c r="O22" s="165"/>
      <c r="P22" s="165"/>
      <c r="Q22" s="639" t="s">
        <v>150</v>
      </c>
      <c r="R22" s="640"/>
      <c r="S22" s="165"/>
      <c r="T22" s="165"/>
      <c r="U22" s="165"/>
      <c r="V22" s="165"/>
      <c r="W22" s="165"/>
      <c r="X22" s="165"/>
      <c r="Y22" s="165"/>
      <c r="Z22" s="165"/>
      <c r="AA22" s="165"/>
      <c r="AB22" s="165"/>
      <c r="AC22" s="165"/>
      <c r="AD22" s="165"/>
      <c r="AE22" s="165"/>
      <c r="AF22" s="165"/>
      <c r="AG22" s="165"/>
      <c r="AH22" s="165"/>
      <c r="AI22" s="165"/>
      <c r="AJ22" s="165"/>
      <c r="AK22" s="165"/>
      <c r="AL22" s="171"/>
      <c r="AM22" s="72"/>
      <c r="AN22" s="72"/>
      <c r="AP22" s="72"/>
      <c r="AX22" s="72"/>
    </row>
    <row r="23" spans="1:161" s="71" customFormat="1" ht="8.25" customHeight="1" x14ac:dyDescent="0.25">
      <c r="B23" s="73"/>
      <c r="D23" s="184"/>
      <c r="E23" s="185"/>
      <c r="F23" s="185"/>
      <c r="G23" s="185"/>
      <c r="H23" s="185"/>
      <c r="I23" s="185"/>
      <c r="J23" s="185"/>
      <c r="K23" s="185"/>
      <c r="L23" s="185"/>
      <c r="M23" s="185"/>
      <c r="N23" s="185"/>
      <c r="O23" s="185"/>
      <c r="P23" s="185"/>
      <c r="Q23" s="185"/>
      <c r="R23" s="185"/>
      <c r="S23" s="165"/>
      <c r="T23" s="153"/>
      <c r="U23" s="186"/>
      <c r="V23" s="186"/>
      <c r="W23" s="186"/>
      <c r="X23" s="186"/>
      <c r="Y23" s="186"/>
      <c r="Z23" s="186"/>
      <c r="AA23" s="186"/>
      <c r="AB23" s="186"/>
      <c r="AC23" s="186"/>
      <c r="AD23" s="186"/>
      <c r="AE23" s="186"/>
      <c r="AF23" s="186"/>
      <c r="AG23" s="186"/>
      <c r="AH23" s="186"/>
      <c r="AI23" s="186"/>
      <c r="AJ23" s="186"/>
      <c r="AK23" s="186"/>
      <c r="AL23" s="187"/>
      <c r="AM23" s="72"/>
      <c r="AN23" s="72"/>
    </row>
    <row r="24" spans="1:161" s="71" customFormat="1" ht="13.5" customHeight="1" thickBot="1" x14ac:dyDescent="0.3">
      <c r="D24" s="172"/>
      <c r="E24" s="486" t="s">
        <v>356</v>
      </c>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188"/>
      <c r="AL24" s="189"/>
      <c r="AM24" s="72"/>
      <c r="AN24" s="72"/>
      <c r="AO24" s="72" t="s">
        <v>25</v>
      </c>
      <c r="AU24" s="72" t="s">
        <v>25</v>
      </c>
      <c r="AW24" s="72" t="s">
        <v>25</v>
      </c>
    </row>
    <row r="25" spans="1:161" s="71" customFormat="1" ht="26.25" customHeight="1" x14ac:dyDescent="0.25">
      <c r="D25" s="190" t="s">
        <v>386</v>
      </c>
      <c r="E25" s="495" t="s">
        <v>385</v>
      </c>
      <c r="F25" s="496"/>
      <c r="G25" s="496"/>
      <c r="H25" s="496"/>
      <c r="I25" s="496"/>
      <c r="J25" s="496"/>
      <c r="K25" s="496"/>
      <c r="L25" s="497"/>
      <c r="M25" s="495" t="s">
        <v>161</v>
      </c>
      <c r="N25" s="496"/>
      <c r="O25" s="496"/>
      <c r="P25" s="496"/>
      <c r="Q25" s="496"/>
      <c r="R25" s="496"/>
      <c r="S25" s="496"/>
      <c r="T25" s="496"/>
      <c r="U25" s="496"/>
      <c r="V25" s="496"/>
      <c r="W25" s="497"/>
      <c r="X25" s="631" t="s">
        <v>162</v>
      </c>
      <c r="Y25" s="632"/>
      <c r="Z25" s="632"/>
      <c r="AA25" s="632"/>
      <c r="AB25" s="632"/>
      <c r="AC25" s="632"/>
      <c r="AD25" s="632"/>
      <c r="AE25" s="632"/>
      <c r="AF25" s="632"/>
      <c r="AG25" s="632"/>
      <c r="AH25" s="633"/>
      <c r="AI25" s="631" t="s">
        <v>308</v>
      </c>
      <c r="AJ25" s="632"/>
      <c r="AK25" s="632"/>
      <c r="AL25" s="641"/>
      <c r="AM25" s="72"/>
      <c r="AN25" s="72"/>
      <c r="AO25" s="72" t="s">
        <v>25</v>
      </c>
    </row>
    <row r="26" spans="1:161" s="71" customFormat="1" ht="15" customHeight="1" x14ac:dyDescent="0.25">
      <c r="B26" s="115"/>
      <c r="D26" s="599" t="s">
        <v>150</v>
      </c>
      <c r="E26" s="597" t="s">
        <v>164</v>
      </c>
      <c r="F26" s="597"/>
      <c r="G26" s="597"/>
      <c r="H26" s="597"/>
      <c r="I26" s="597"/>
      <c r="J26" s="597"/>
      <c r="K26" s="597"/>
      <c r="L26" s="597"/>
      <c r="M26" s="410" t="s">
        <v>233</v>
      </c>
      <c r="N26" s="410"/>
      <c r="O26" s="410"/>
      <c r="P26" s="410"/>
      <c r="Q26" s="410"/>
      <c r="R26" s="410"/>
      <c r="S26" s="410"/>
      <c r="T26" s="410"/>
      <c r="U26" s="410"/>
      <c r="V26" s="410"/>
      <c r="W26" s="410"/>
      <c r="X26" s="657" t="s">
        <v>165</v>
      </c>
      <c r="Y26" s="658"/>
      <c r="Z26" s="658"/>
      <c r="AA26" s="658"/>
      <c r="AB26" s="658"/>
      <c r="AC26" s="658"/>
      <c r="AD26" s="658"/>
      <c r="AE26" s="659"/>
      <c r="AF26" s="604"/>
      <c r="AG26" s="605"/>
      <c r="AH26" s="606"/>
      <c r="AI26" s="536" t="s">
        <v>150</v>
      </c>
      <c r="AJ26" s="537"/>
      <c r="AK26" s="537"/>
      <c r="AL26" s="538"/>
      <c r="AM26" s="72"/>
      <c r="AN26" s="72"/>
      <c r="AO26" s="72"/>
    </row>
    <row r="27" spans="1:161" s="71" customFormat="1" ht="14.25" customHeight="1" x14ac:dyDescent="0.25">
      <c r="D27" s="599"/>
      <c r="E27" s="597"/>
      <c r="F27" s="597"/>
      <c r="G27" s="597"/>
      <c r="H27" s="597"/>
      <c r="I27" s="597"/>
      <c r="J27" s="597"/>
      <c r="K27" s="597"/>
      <c r="L27" s="597"/>
      <c r="M27" s="410"/>
      <c r="N27" s="410"/>
      <c r="O27" s="410"/>
      <c r="P27" s="410"/>
      <c r="Q27" s="410"/>
      <c r="R27" s="410"/>
      <c r="S27" s="410"/>
      <c r="T27" s="410"/>
      <c r="U27" s="410"/>
      <c r="V27" s="410"/>
      <c r="W27" s="410"/>
      <c r="X27" s="604" t="s">
        <v>165</v>
      </c>
      <c r="Y27" s="605"/>
      <c r="Z27" s="605"/>
      <c r="AA27" s="605"/>
      <c r="AB27" s="605"/>
      <c r="AC27" s="605"/>
      <c r="AD27" s="605"/>
      <c r="AE27" s="606"/>
      <c r="AF27" s="604"/>
      <c r="AG27" s="605"/>
      <c r="AH27" s="606"/>
      <c r="AI27" s="660"/>
      <c r="AJ27" s="661"/>
      <c r="AK27" s="661"/>
      <c r="AL27" s="662"/>
      <c r="AM27" s="72"/>
      <c r="AP27" s="71" t="s">
        <v>25</v>
      </c>
    </row>
    <row r="28" spans="1:161" s="71" customFormat="1" ht="26.25" customHeight="1" x14ac:dyDescent="0.25">
      <c r="D28" s="114" t="s">
        <v>150</v>
      </c>
      <c r="E28" s="597" t="s">
        <v>167</v>
      </c>
      <c r="F28" s="597"/>
      <c r="G28" s="597"/>
      <c r="H28" s="597"/>
      <c r="I28" s="597"/>
      <c r="J28" s="597"/>
      <c r="K28" s="597"/>
      <c r="L28" s="597"/>
      <c r="M28" s="402" t="s">
        <v>236</v>
      </c>
      <c r="N28" s="402"/>
      <c r="O28" s="402"/>
      <c r="P28" s="402"/>
      <c r="Q28" s="402"/>
      <c r="R28" s="402"/>
      <c r="S28" s="402"/>
      <c r="T28" s="402"/>
      <c r="U28" s="402"/>
      <c r="V28" s="402"/>
      <c r="W28" s="402"/>
      <c r="X28" s="406"/>
      <c r="Y28" s="407"/>
      <c r="Z28" s="407"/>
      <c r="AA28" s="407"/>
      <c r="AB28" s="407"/>
      <c r="AC28" s="407"/>
      <c r="AD28" s="407"/>
      <c r="AE28" s="407"/>
      <c r="AF28" s="407"/>
      <c r="AG28" s="407"/>
      <c r="AH28" s="408"/>
      <c r="AI28" s="536" t="s">
        <v>150</v>
      </c>
      <c r="AJ28" s="537"/>
      <c r="AK28" s="537"/>
      <c r="AL28" s="538"/>
      <c r="AM28" s="72"/>
      <c r="AV28" s="71" t="s">
        <v>25</v>
      </c>
      <c r="BE28" s="72" t="s">
        <v>25</v>
      </c>
    </row>
    <row r="29" spans="1:161" s="71" customFormat="1" ht="25.05" customHeight="1" x14ac:dyDescent="0.25">
      <c r="B29" s="113" t="s">
        <v>147</v>
      </c>
      <c r="D29" s="114" t="s">
        <v>150</v>
      </c>
      <c r="E29" s="597" t="s">
        <v>168</v>
      </c>
      <c r="F29" s="597"/>
      <c r="G29" s="597"/>
      <c r="H29" s="597"/>
      <c r="I29" s="597"/>
      <c r="J29" s="597"/>
      <c r="K29" s="597"/>
      <c r="L29" s="597"/>
      <c r="M29" s="402" t="s">
        <v>237</v>
      </c>
      <c r="N29" s="402"/>
      <c r="O29" s="402"/>
      <c r="P29" s="402"/>
      <c r="Q29" s="402"/>
      <c r="R29" s="402"/>
      <c r="S29" s="402"/>
      <c r="T29" s="402"/>
      <c r="U29" s="402"/>
      <c r="V29" s="402"/>
      <c r="W29" s="402"/>
      <c r="X29" s="406"/>
      <c r="Y29" s="407"/>
      <c r="Z29" s="407"/>
      <c r="AA29" s="407"/>
      <c r="AB29" s="407"/>
      <c r="AC29" s="407"/>
      <c r="AD29" s="407"/>
      <c r="AE29" s="407"/>
      <c r="AF29" s="407"/>
      <c r="AG29" s="407"/>
      <c r="AH29" s="408"/>
      <c r="AI29" s="536" t="s">
        <v>150</v>
      </c>
      <c r="AJ29" s="537"/>
      <c r="AK29" s="537"/>
      <c r="AL29" s="538"/>
      <c r="AM29" s="72"/>
      <c r="AO29" s="72"/>
      <c r="AX29" s="72" t="s">
        <v>25</v>
      </c>
    </row>
    <row r="30" spans="1:161" s="71" customFormat="1" ht="25.05" customHeight="1" x14ac:dyDescent="0.25">
      <c r="B30" s="474" t="s">
        <v>147</v>
      </c>
      <c r="D30" s="114" t="s">
        <v>150</v>
      </c>
      <c r="E30" s="597" t="s">
        <v>169</v>
      </c>
      <c r="F30" s="597"/>
      <c r="G30" s="597"/>
      <c r="H30" s="597"/>
      <c r="I30" s="597"/>
      <c r="J30" s="597"/>
      <c r="K30" s="597"/>
      <c r="L30" s="597" t="s">
        <v>150</v>
      </c>
      <c r="M30" s="402" t="s">
        <v>237</v>
      </c>
      <c r="N30" s="402"/>
      <c r="O30" s="402"/>
      <c r="P30" s="402"/>
      <c r="Q30" s="402"/>
      <c r="R30" s="402"/>
      <c r="S30" s="402"/>
      <c r="T30" s="402"/>
      <c r="U30" s="402"/>
      <c r="V30" s="402"/>
      <c r="W30" s="402"/>
      <c r="X30" s="406"/>
      <c r="Y30" s="407"/>
      <c r="Z30" s="407"/>
      <c r="AA30" s="407"/>
      <c r="AB30" s="407"/>
      <c r="AC30" s="407"/>
      <c r="AD30" s="407"/>
      <c r="AE30" s="407"/>
      <c r="AF30" s="407"/>
      <c r="AG30" s="407"/>
      <c r="AH30" s="408"/>
      <c r="AI30" s="536" t="s">
        <v>150</v>
      </c>
      <c r="AJ30" s="537"/>
      <c r="AK30" s="537"/>
      <c r="AL30" s="538"/>
      <c r="AM30" s="72"/>
      <c r="AQ30" s="72" t="s">
        <v>25</v>
      </c>
      <c r="AT30" s="71" t="s">
        <v>25</v>
      </c>
    </row>
    <row r="31" spans="1:161" s="147" customFormat="1" ht="25.5" customHeight="1" x14ac:dyDescent="0.25">
      <c r="A31" s="71"/>
      <c r="B31" s="474"/>
      <c r="C31" s="71"/>
      <c r="D31" s="114" t="s">
        <v>150</v>
      </c>
      <c r="E31" s="597" t="s">
        <v>170</v>
      </c>
      <c r="F31" s="597"/>
      <c r="G31" s="597"/>
      <c r="H31" s="597"/>
      <c r="I31" s="597"/>
      <c r="J31" s="597"/>
      <c r="K31" s="597"/>
      <c r="L31" s="597"/>
      <c r="M31" s="402" t="s">
        <v>241</v>
      </c>
      <c r="N31" s="402"/>
      <c r="O31" s="402"/>
      <c r="P31" s="402"/>
      <c r="Q31" s="402"/>
      <c r="R31" s="402"/>
      <c r="S31" s="402"/>
      <c r="T31" s="402"/>
      <c r="U31" s="402"/>
      <c r="V31" s="402"/>
      <c r="W31" s="402"/>
      <c r="X31" s="406"/>
      <c r="Y31" s="407"/>
      <c r="Z31" s="407"/>
      <c r="AA31" s="407"/>
      <c r="AB31" s="407"/>
      <c r="AC31" s="407"/>
      <c r="AD31" s="407"/>
      <c r="AE31" s="407"/>
      <c r="AF31" s="407"/>
      <c r="AG31" s="407"/>
      <c r="AH31" s="408"/>
      <c r="AI31" s="536" t="s">
        <v>150</v>
      </c>
      <c r="AJ31" s="537"/>
      <c r="AK31" s="537"/>
      <c r="AL31" s="538"/>
      <c r="AM31" s="72"/>
      <c r="AN31" s="71"/>
      <c r="AO31" s="71"/>
      <c r="AP31" s="72"/>
      <c r="AQ31" s="71"/>
      <c r="AR31" s="72" t="s">
        <v>25</v>
      </c>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row>
    <row r="32" spans="1:161" s="147" customFormat="1" ht="25.05" customHeight="1" x14ac:dyDescent="0.25">
      <c r="A32" s="71"/>
      <c r="B32" s="113" t="s">
        <v>147</v>
      </c>
      <c r="C32" s="71"/>
      <c r="D32" s="114" t="s">
        <v>150</v>
      </c>
      <c r="E32" s="597" t="s">
        <v>171</v>
      </c>
      <c r="F32" s="597"/>
      <c r="G32" s="597"/>
      <c r="H32" s="597"/>
      <c r="I32" s="597"/>
      <c r="J32" s="597"/>
      <c r="K32" s="597"/>
      <c r="L32" s="597"/>
      <c r="M32" s="402" t="s">
        <v>243</v>
      </c>
      <c r="N32" s="402"/>
      <c r="O32" s="402"/>
      <c r="P32" s="402"/>
      <c r="Q32" s="402"/>
      <c r="R32" s="402"/>
      <c r="S32" s="402"/>
      <c r="T32" s="402"/>
      <c r="U32" s="402"/>
      <c r="V32" s="402"/>
      <c r="W32" s="402"/>
      <c r="X32" s="406"/>
      <c r="Y32" s="407"/>
      <c r="Z32" s="407"/>
      <c r="AA32" s="407"/>
      <c r="AB32" s="407"/>
      <c r="AC32" s="407"/>
      <c r="AD32" s="407"/>
      <c r="AE32" s="407"/>
      <c r="AF32" s="407"/>
      <c r="AG32" s="407"/>
      <c r="AH32" s="408"/>
      <c r="AI32" s="536" t="s">
        <v>150</v>
      </c>
      <c r="AJ32" s="537"/>
      <c r="AK32" s="537"/>
      <c r="AL32" s="538"/>
      <c r="AM32" s="72"/>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row>
    <row r="33" spans="1:161" s="147" customFormat="1" ht="25.05" customHeight="1" x14ac:dyDescent="0.25">
      <c r="A33" s="71"/>
      <c r="B33" s="71"/>
      <c r="C33" s="71"/>
      <c r="D33" s="114" t="s">
        <v>150</v>
      </c>
      <c r="E33" s="597" t="s">
        <v>172</v>
      </c>
      <c r="F33" s="597"/>
      <c r="G33" s="597"/>
      <c r="H33" s="597"/>
      <c r="I33" s="597"/>
      <c r="J33" s="597"/>
      <c r="K33" s="597"/>
      <c r="L33" s="597" t="s">
        <v>150</v>
      </c>
      <c r="M33" s="402" t="s">
        <v>245</v>
      </c>
      <c r="N33" s="402"/>
      <c r="O33" s="402"/>
      <c r="P33" s="402"/>
      <c r="Q33" s="402"/>
      <c r="R33" s="402"/>
      <c r="S33" s="402"/>
      <c r="T33" s="402"/>
      <c r="U33" s="402"/>
      <c r="V33" s="402"/>
      <c r="W33" s="402"/>
      <c r="X33" s="406"/>
      <c r="Y33" s="407"/>
      <c r="Z33" s="407"/>
      <c r="AA33" s="407"/>
      <c r="AB33" s="407"/>
      <c r="AC33" s="407"/>
      <c r="AD33" s="407"/>
      <c r="AE33" s="407"/>
      <c r="AF33" s="407"/>
      <c r="AG33" s="407"/>
      <c r="AH33" s="408"/>
      <c r="AI33" s="536" t="s">
        <v>150</v>
      </c>
      <c r="AJ33" s="537"/>
      <c r="AK33" s="537"/>
      <c r="AL33" s="538"/>
      <c r="AM33" s="72"/>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row>
    <row r="34" spans="1:161" s="147" customFormat="1" ht="25.05" customHeight="1" x14ac:dyDescent="0.25">
      <c r="A34" s="71"/>
      <c r="B34" s="71"/>
      <c r="C34" s="71"/>
      <c r="D34" s="114" t="s">
        <v>150</v>
      </c>
      <c r="E34" s="597" t="s">
        <v>173</v>
      </c>
      <c r="F34" s="597"/>
      <c r="G34" s="597"/>
      <c r="H34" s="597"/>
      <c r="I34" s="597"/>
      <c r="J34" s="597"/>
      <c r="K34" s="597"/>
      <c r="L34" s="597" t="s">
        <v>150</v>
      </c>
      <c r="M34" s="402" t="s">
        <v>350</v>
      </c>
      <c r="N34" s="402"/>
      <c r="O34" s="402"/>
      <c r="P34" s="402"/>
      <c r="Q34" s="402"/>
      <c r="R34" s="402"/>
      <c r="S34" s="402"/>
      <c r="T34" s="402"/>
      <c r="U34" s="402"/>
      <c r="V34" s="402"/>
      <c r="W34" s="402"/>
      <c r="X34" s="406"/>
      <c r="Y34" s="407"/>
      <c r="Z34" s="407"/>
      <c r="AA34" s="407"/>
      <c r="AB34" s="407"/>
      <c r="AC34" s="407"/>
      <c r="AD34" s="407"/>
      <c r="AE34" s="407"/>
      <c r="AF34" s="407"/>
      <c r="AG34" s="407"/>
      <c r="AH34" s="408"/>
      <c r="AI34" s="536" t="s">
        <v>150</v>
      </c>
      <c r="AJ34" s="537"/>
      <c r="AK34" s="537"/>
      <c r="AL34" s="538"/>
      <c r="AM34" s="72"/>
      <c r="AN34" s="71"/>
      <c r="AO34" s="71"/>
      <c r="AP34" s="71"/>
      <c r="AQ34" s="72" t="s">
        <v>25</v>
      </c>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row>
    <row r="35" spans="1:161" s="147" customFormat="1" ht="25.05" customHeight="1" x14ac:dyDescent="0.25">
      <c r="A35" s="71"/>
      <c r="B35" s="71"/>
      <c r="C35" s="71"/>
      <c r="D35" s="114" t="s">
        <v>150</v>
      </c>
      <c r="E35" s="597" t="s">
        <v>174</v>
      </c>
      <c r="F35" s="597"/>
      <c r="G35" s="597"/>
      <c r="H35" s="597"/>
      <c r="I35" s="597"/>
      <c r="J35" s="597"/>
      <c r="K35" s="597"/>
      <c r="L35" s="597" t="s">
        <v>150</v>
      </c>
      <c r="M35" s="402" t="s">
        <v>250</v>
      </c>
      <c r="N35" s="402"/>
      <c r="O35" s="402"/>
      <c r="P35" s="402"/>
      <c r="Q35" s="402"/>
      <c r="R35" s="402"/>
      <c r="S35" s="402"/>
      <c r="T35" s="402"/>
      <c r="U35" s="402"/>
      <c r="V35" s="402"/>
      <c r="W35" s="402"/>
      <c r="X35" s="406"/>
      <c r="Y35" s="407"/>
      <c r="Z35" s="407"/>
      <c r="AA35" s="407"/>
      <c r="AB35" s="407"/>
      <c r="AC35" s="407"/>
      <c r="AD35" s="407"/>
      <c r="AE35" s="407"/>
      <c r="AF35" s="407"/>
      <c r="AG35" s="407"/>
      <c r="AH35" s="408"/>
      <c r="AI35" s="536" t="s">
        <v>150</v>
      </c>
      <c r="AJ35" s="537"/>
      <c r="AK35" s="537"/>
      <c r="AL35" s="538"/>
      <c r="AM35" s="72"/>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row>
    <row r="36" spans="1:161" s="147" customFormat="1" ht="25.05" customHeight="1" x14ac:dyDescent="0.25">
      <c r="A36" s="71"/>
      <c r="B36" s="71"/>
      <c r="C36" s="71"/>
      <c r="D36" s="114" t="s">
        <v>150</v>
      </c>
      <c r="E36" s="597" t="s">
        <v>175</v>
      </c>
      <c r="F36" s="597"/>
      <c r="G36" s="597"/>
      <c r="H36" s="597"/>
      <c r="I36" s="597"/>
      <c r="J36" s="597"/>
      <c r="K36" s="597"/>
      <c r="L36" s="597" t="s">
        <v>150</v>
      </c>
      <c r="M36" s="402" t="s">
        <v>254</v>
      </c>
      <c r="N36" s="402"/>
      <c r="O36" s="402"/>
      <c r="P36" s="402"/>
      <c r="Q36" s="402"/>
      <c r="R36" s="402"/>
      <c r="S36" s="402"/>
      <c r="T36" s="402"/>
      <c r="U36" s="402"/>
      <c r="V36" s="402"/>
      <c r="W36" s="402"/>
      <c r="X36" s="406"/>
      <c r="Y36" s="407"/>
      <c r="Z36" s="407"/>
      <c r="AA36" s="407"/>
      <c r="AB36" s="407"/>
      <c r="AC36" s="407"/>
      <c r="AD36" s="407"/>
      <c r="AE36" s="407"/>
      <c r="AF36" s="407"/>
      <c r="AG36" s="407"/>
      <c r="AH36" s="408"/>
      <c r="AI36" s="536" t="s">
        <v>150</v>
      </c>
      <c r="AJ36" s="537"/>
      <c r="AK36" s="537"/>
      <c r="AL36" s="538"/>
      <c r="AM36" s="72"/>
      <c r="AN36" s="71"/>
      <c r="AO36" s="71"/>
      <c r="AP36" s="71"/>
      <c r="AQ36" s="71"/>
      <c r="AR36" s="71"/>
      <c r="AS36" s="71"/>
      <c r="AT36" s="71"/>
      <c r="AU36" s="71"/>
      <c r="AV36" s="71"/>
      <c r="AW36" s="71"/>
      <c r="AX36" s="71"/>
      <c r="AY36" s="71"/>
      <c r="AZ36" s="71"/>
      <c r="BA36" s="72" t="s">
        <v>25</v>
      </c>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row>
    <row r="37" spans="1:161" s="147" customFormat="1" ht="25.05" customHeight="1" x14ac:dyDescent="0.25">
      <c r="A37" s="71"/>
      <c r="B37" s="71"/>
      <c r="C37" s="71"/>
      <c r="D37" s="114" t="s">
        <v>150</v>
      </c>
      <c r="E37" s="597" t="s">
        <v>176</v>
      </c>
      <c r="F37" s="597"/>
      <c r="G37" s="597"/>
      <c r="H37" s="597"/>
      <c r="I37" s="597"/>
      <c r="J37" s="597"/>
      <c r="K37" s="597"/>
      <c r="L37" s="597" t="s">
        <v>150</v>
      </c>
      <c r="M37" s="402" t="s">
        <v>351</v>
      </c>
      <c r="N37" s="402"/>
      <c r="O37" s="402"/>
      <c r="P37" s="402"/>
      <c r="Q37" s="402"/>
      <c r="R37" s="402"/>
      <c r="S37" s="402"/>
      <c r="T37" s="402"/>
      <c r="U37" s="402"/>
      <c r="V37" s="402"/>
      <c r="W37" s="402"/>
      <c r="X37" s="406"/>
      <c r="Y37" s="407"/>
      <c r="Z37" s="407"/>
      <c r="AA37" s="407"/>
      <c r="AB37" s="407"/>
      <c r="AC37" s="407"/>
      <c r="AD37" s="407"/>
      <c r="AE37" s="407"/>
      <c r="AF37" s="407"/>
      <c r="AG37" s="407"/>
      <c r="AH37" s="408"/>
      <c r="AI37" s="536" t="s">
        <v>150</v>
      </c>
      <c r="AJ37" s="537"/>
      <c r="AK37" s="537"/>
      <c r="AL37" s="538"/>
      <c r="AM37" s="72"/>
      <c r="AN37" s="71"/>
      <c r="AO37" s="71"/>
      <c r="AP37" s="71"/>
      <c r="AQ37" s="72"/>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row>
    <row r="38" spans="1:161" s="147" customFormat="1" ht="25.05" customHeight="1" x14ac:dyDescent="0.25">
      <c r="A38" s="71"/>
      <c r="B38" s="71"/>
      <c r="C38" s="71"/>
      <c r="D38" s="114" t="s">
        <v>150</v>
      </c>
      <c r="E38" s="597" t="s">
        <v>177</v>
      </c>
      <c r="F38" s="597"/>
      <c r="G38" s="597"/>
      <c r="H38" s="597"/>
      <c r="I38" s="597"/>
      <c r="J38" s="597"/>
      <c r="K38" s="597"/>
      <c r="L38" s="597" t="s">
        <v>150</v>
      </c>
      <c r="M38" s="402" t="s">
        <v>259</v>
      </c>
      <c r="N38" s="402"/>
      <c r="O38" s="402"/>
      <c r="P38" s="402"/>
      <c r="Q38" s="402"/>
      <c r="R38" s="402"/>
      <c r="S38" s="402"/>
      <c r="T38" s="402"/>
      <c r="U38" s="402"/>
      <c r="V38" s="402"/>
      <c r="W38" s="402"/>
      <c r="X38" s="406"/>
      <c r="Y38" s="407"/>
      <c r="Z38" s="407"/>
      <c r="AA38" s="407"/>
      <c r="AB38" s="407"/>
      <c r="AC38" s="407"/>
      <c r="AD38" s="407"/>
      <c r="AE38" s="407"/>
      <c r="AF38" s="407"/>
      <c r="AG38" s="407"/>
      <c r="AH38" s="408"/>
      <c r="AI38" s="536" t="s">
        <v>150</v>
      </c>
      <c r="AJ38" s="537"/>
      <c r="AK38" s="537"/>
      <c r="AL38" s="538"/>
      <c r="AM38" s="72"/>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row>
    <row r="39" spans="1:161" s="147" customFormat="1" ht="25.05" customHeight="1" x14ac:dyDescent="0.25">
      <c r="A39" s="71"/>
      <c r="B39" s="71"/>
      <c r="C39" s="71"/>
      <c r="D39" s="114" t="s">
        <v>150</v>
      </c>
      <c r="E39" s="597" t="s">
        <v>178</v>
      </c>
      <c r="F39" s="597"/>
      <c r="G39" s="597"/>
      <c r="H39" s="597"/>
      <c r="I39" s="597"/>
      <c r="J39" s="597"/>
      <c r="K39" s="597"/>
      <c r="L39" s="597" t="s">
        <v>150</v>
      </c>
      <c r="M39" s="402" t="s">
        <v>266</v>
      </c>
      <c r="N39" s="402"/>
      <c r="O39" s="402"/>
      <c r="P39" s="402"/>
      <c r="Q39" s="402"/>
      <c r="R39" s="402"/>
      <c r="S39" s="402"/>
      <c r="T39" s="402"/>
      <c r="U39" s="402"/>
      <c r="V39" s="402"/>
      <c r="W39" s="402"/>
      <c r="X39" s="406"/>
      <c r="Y39" s="407"/>
      <c r="Z39" s="407"/>
      <c r="AA39" s="407"/>
      <c r="AB39" s="407"/>
      <c r="AC39" s="407"/>
      <c r="AD39" s="407"/>
      <c r="AE39" s="407"/>
      <c r="AF39" s="407"/>
      <c r="AG39" s="407"/>
      <c r="AH39" s="408"/>
      <c r="AI39" s="536" t="s">
        <v>150</v>
      </c>
      <c r="AJ39" s="537"/>
      <c r="AK39" s="537"/>
      <c r="AL39" s="538"/>
      <c r="AM39" s="72"/>
      <c r="AN39" s="71"/>
      <c r="AO39" s="71"/>
      <c r="AP39" s="71"/>
      <c r="AQ39" s="71"/>
      <c r="AR39" s="71" t="s">
        <v>25</v>
      </c>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row>
    <row r="40" spans="1:161" s="147" customFormat="1" ht="25.05" customHeight="1" x14ac:dyDescent="0.25">
      <c r="A40" s="71"/>
      <c r="B40" s="71"/>
      <c r="C40" s="71"/>
      <c r="D40" s="114" t="s">
        <v>150</v>
      </c>
      <c r="E40" s="597" t="s">
        <v>76</v>
      </c>
      <c r="F40" s="597"/>
      <c r="G40" s="597"/>
      <c r="H40" s="597"/>
      <c r="I40" s="597"/>
      <c r="J40" s="597"/>
      <c r="K40" s="597"/>
      <c r="L40" s="597" t="s">
        <v>150</v>
      </c>
      <c r="M40" s="402" t="s">
        <v>267</v>
      </c>
      <c r="N40" s="402"/>
      <c r="O40" s="402"/>
      <c r="P40" s="402"/>
      <c r="Q40" s="402"/>
      <c r="R40" s="402"/>
      <c r="S40" s="402"/>
      <c r="T40" s="402"/>
      <c r="U40" s="402"/>
      <c r="V40" s="402"/>
      <c r="W40" s="402"/>
      <c r="X40" s="406"/>
      <c r="Y40" s="407"/>
      <c r="Z40" s="407"/>
      <c r="AA40" s="407"/>
      <c r="AB40" s="407"/>
      <c r="AC40" s="407"/>
      <c r="AD40" s="407"/>
      <c r="AE40" s="407"/>
      <c r="AF40" s="407"/>
      <c r="AG40" s="407"/>
      <c r="AH40" s="408"/>
      <c r="AI40" s="536" t="s">
        <v>150</v>
      </c>
      <c r="AJ40" s="537"/>
      <c r="AK40" s="537"/>
      <c r="AL40" s="538"/>
      <c r="AM40" s="72"/>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c r="FB40" s="71"/>
      <c r="FC40" s="71"/>
      <c r="FD40" s="71"/>
      <c r="FE40" s="71"/>
    </row>
    <row r="41" spans="1:161" s="147" customFormat="1" ht="25.05" customHeight="1" x14ac:dyDescent="0.25">
      <c r="A41" s="71"/>
      <c r="B41" s="113" t="s">
        <v>147</v>
      </c>
      <c r="C41" s="71"/>
      <c r="D41" s="114" t="s">
        <v>150</v>
      </c>
      <c r="E41" s="597" t="s">
        <v>179</v>
      </c>
      <c r="F41" s="597"/>
      <c r="G41" s="597"/>
      <c r="H41" s="597"/>
      <c r="I41" s="597"/>
      <c r="J41" s="597"/>
      <c r="K41" s="597"/>
      <c r="L41" s="597" t="s">
        <v>150</v>
      </c>
      <c r="M41" s="402" t="s">
        <v>270</v>
      </c>
      <c r="N41" s="402"/>
      <c r="O41" s="402"/>
      <c r="P41" s="402"/>
      <c r="Q41" s="402"/>
      <c r="R41" s="402"/>
      <c r="S41" s="402"/>
      <c r="T41" s="402"/>
      <c r="U41" s="402"/>
      <c r="V41" s="402"/>
      <c r="W41" s="402"/>
      <c r="X41" s="406"/>
      <c r="Y41" s="407"/>
      <c r="Z41" s="407"/>
      <c r="AA41" s="407"/>
      <c r="AB41" s="407"/>
      <c r="AC41" s="407"/>
      <c r="AD41" s="407"/>
      <c r="AE41" s="407"/>
      <c r="AF41" s="407"/>
      <c r="AG41" s="407"/>
      <c r="AH41" s="408"/>
      <c r="AI41" s="536" t="s">
        <v>150</v>
      </c>
      <c r="AJ41" s="537"/>
      <c r="AK41" s="537"/>
      <c r="AL41" s="538"/>
      <c r="AM41" s="72"/>
      <c r="AN41" s="71"/>
      <c r="AO41" s="71"/>
      <c r="AP41" s="72" t="s">
        <v>25</v>
      </c>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row>
    <row r="42" spans="1:161" s="147" customFormat="1" ht="31.8" customHeight="1" x14ac:dyDescent="0.25">
      <c r="A42" s="71"/>
      <c r="B42" s="600" t="s">
        <v>147</v>
      </c>
      <c r="C42" s="71"/>
      <c r="D42" s="648" t="s">
        <v>150</v>
      </c>
      <c r="E42" s="560" t="s">
        <v>81</v>
      </c>
      <c r="F42" s="561"/>
      <c r="G42" s="561"/>
      <c r="H42" s="561"/>
      <c r="I42" s="561"/>
      <c r="J42" s="561"/>
      <c r="K42" s="561"/>
      <c r="L42" s="562"/>
      <c r="M42" s="574" t="str">
        <f>IF(E310="Y","DHW must be replaced with electric or gas(if exempt)","")</f>
        <v/>
      </c>
      <c r="N42" s="575"/>
      <c r="O42" s="575"/>
      <c r="P42" s="575"/>
      <c r="Q42" s="575"/>
      <c r="R42" s="575"/>
      <c r="S42" s="575"/>
      <c r="T42" s="575"/>
      <c r="U42" s="575"/>
      <c r="V42" s="575"/>
      <c r="W42" s="576"/>
      <c r="X42" s="645"/>
      <c r="Y42" s="645"/>
      <c r="Z42" s="645"/>
      <c r="AA42" s="646"/>
      <c r="AB42" s="646"/>
      <c r="AC42" s="646"/>
      <c r="AD42" s="646"/>
      <c r="AE42" s="646"/>
      <c r="AF42" s="646"/>
      <c r="AG42" s="646"/>
      <c r="AH42" s="647"/>
      <c r="AI42" s="650" t="s">
        <v>150</v>
      </c>
      <c r="AJ42" s="651"/>
      <c r="AK42" s="651"/>
      <c r="AL42" s="652"/>
      <c r="AM42" s="72"/>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row>
    <row r="43" spans="1:161" s="147" customFormat="1" ht="28.2" customHeight="1" x14ac:dyDescent="0.25">
      <c r="A43" s="71"/>
      <c r="B43" s="600"/>
      <c r="C43" s="71"/>
      <c r="D43" s="649"/>
      <c r="E43" s="563"/>
      <c r="F43" s="564"/>
      <c r="G43" s="564"/>
      <c r="H43" s="564"/>
      <c r="I43" s="564"/>
      <c r="J43" s="564"/>
      <c r="K43" s="564"/>
      <c r="L43" s="565"/>
      <c r="M43" s="577" t="s">
        <v>273</v>
      </c>
      <c r="N43" s="578"/>
      <c r="O43" s="578"/>
      <c r="P43" s="578"/>
      <c r="Q43" s="578"/>
      <c r="R43" s="578"/>
      <c r="S43" s="578"/>
      <c r="T43" s="578"/>
      <c r="U43" s="578"/>
      <c r="V43" s="578"/>
      <c r="W43" s="579"/>
      <c r="X43" s="566" t="s">
        <v>180</v>
      </c>
      <c r="Y43" s="567"/>
      <c r="Z43" s="567"/>
      <c r="AA43" s="656" t="s">
        <v>181</v>
      </c>
      <c r="AB43" s="646"/>
      <c r="AC43" s="646"/>
      <c r="AD43" s="646"/>
      <c r="AE43" s="646"/>
      <c r="AF43" s="646"/>
      <c r="AG43" s="646"/>
      <c r="AH43" s="647"/>
      <c r="AI43" s="653"/>
      <c r="AJ43" s="654"/>
      <c r="AK43" s="654"/>
      <c r="AL43" s="655"/>
      <c r="AM43" s="72"/>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row>
    <row r="44" spans="1:161" s="147" customFormat="1" ht="25.05" customHeight="1" x14ac:dyDescent="0.25">
      <c r="A44" s="71"/>
      <c r="B44" s="71"/>
      <c r="C44" s="71"/>
      <c r="D44" s="114" t="s">
        <v>150</v>
      </c>
      <c r="E44" s="601" t="s">
        <v>182</v>
      </c>
      <c r="F44" s="602"/>
      <c r="G44" s="602"/>
      <c r="H44" s="602"/>
      <c r="I44" s="602"/>
      <c r="J44" s="602"/>
      <c r="K44" s="602"/>
      <c r="L44" s="603" t="s">
        <v>150</v>
      </c>
      <c r="M44" s="406" t="s">
        <v>278</v>
      </c>
      <c r="N44" s="407"/>
      <c r="O44" s="407"/>
      <c r="P44" s="407"/>
      <c r="Q44" s="407"/>
      <c r="R44" s="407"/>
      <c r="S44" s="407"/>
      <c r="T44" s="407"/>
      <c r="U44" s="407"/>
      <c r="V44" s="407"/>
      <c r="W44" s="408"/>
      <c r="X44" s="406"/>
      <c r="Y44" s="407"/>
      <c r="Z44" s="407"/>
      <c r="AA44" s="407"/>
      <c r="AB44" s="407"/>
      <c r="AC44" s="407"/>
      <c r="AD44" s="407"/>
      <c r="AE44" s="407"/>
      <c r="AF44" s="407"/>
      <c r="AG44" s="407"/>
      <c r="AH44" s="408"/>
      <c r="AI44" s="550" t="s">
        <v>150</v>
      </c>
      <c r="AJ44" s="551"/>
      <c r="AK44" s="551"/>
      <c r="AL44" s="552"/>
      <c r="AM44" s="72"/>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row>
    <row r="45" spans="1:161" s="147" customFormat="1" ht="17.25" customHeight="1" thickBot="1" x14ac:dyDescent="0.3">
      <c r="A45" s="71"/>
      <c r="B45" s="71"/>
      <c r="C45" s="71"/>
      <c r="D45" s="6" t="s">
        <v>150</v>
      </c>
      <c r="E45" s="598" t="s">
        <v>183</v>
      </c>
      <c r="F45" s="598"/>
      <c r="G45" s="598"/>
      <c r="H45" s="598"/>
      <c r="I45" s="598"/>
      <c r="J45" s="598"/>
      <c r="K45" s="598"/>
      <c r="L45" s="598" t="s">
        <v>150</v>
      </c>
      <c r="M45" s="553"/>
      <c r="N45" s="554"/>
      <c r="O45" s="554"/>
      <c r="P45" s="554"/>
      <c r="Q45" s="554"/>
      <c r="R45" s="554"/>
      <c r="S45" s="554"/>
      <c r="T45" s="554"/>
      <c r="U45" s="554"/>
      <c r="V45" s="554"/>
      <c r="W45" s="554"/>
      <c r="X45" s="554"/>
      <c r="Y45" s="554"/>
      <c r="Z45" s="554"/>
      <c r="AA45" s="554"/>
      <c r="AB45" s="554"/>
      <c r="AC45" s="554"/>
      <c r="AD45" s="554"/>
      <c r="AE45" s="554"/>
      <c r="AF45" s="554"/>
      <c r="AG45" s="554"/>
      <c r="AH45" s="555"/>
      <c r="AI45" s="642" t="s">
        <v>150</v>
      </c>
      <c r="AJ45" s="643"/>
      <c r="AK45" s="643"/>
      <c r="AL45" s="644"/>
      <c r="AM45" s="72"/>
      <c r="AN45" s="71"/>
      <c r="AO45" s="71"/>
      <c r="AP45" s="71"/>
      <c r="AQ45" s="71"/>
      <c r="AR45" s="71"/>
      <c r="AS45" s="71"/>
      <c r="AT45" s="71"/>
      <c r="AU45" s="72" t="s">
        <v>25</v>
      </c>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row>
    <row r="46" spans="1:161" s="147" customFormat="1" ht="12" customHeight="1" x14ac:dyDescent="0.25">
      <c r="A46" s="71"/>
      <c r="B46" s="71"/>
      <c r="C46" s="71"/>
      <c r="D46" s="191" t="s">
        <v>309</v>
      </c>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72"/>
      <c r="AN46" s="71"/>
      <c r="AO46" s="71"/>
      <c r="AP46" s="71"/>
      <c r="AQ46" s="71"/>
      <c r="AR46" s="71"/>
      <c r="AS46" s="71"/>
      <c r="AT46" s="71"/>
      <c r="AU46" s="72"/>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row>
    <row r="47" spans="1:161" s="147" customFormat="1" ht="9.75" customHeight="1" thickBot="1" x14ac:dyDescent="0.3">
      <c r="A47" s="71"/>
      <c r="B47" s="73"/>
      <c r="C47" s="71"/>
      <c r="D47" s="193"/>
      <c r="E47" s="193"/>
      <c r="F47" s="193"/>
      <c r="G47" s="194"/>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4"/>
      <c r="AL47" s="194"/>
      <c r="AM47" s="72"/>
      <c r="AN47" s="72"/>
      <c r="AO47" s="71"/>
      <c r="AP47" s="71"/>
      <c r="AQ47" s="71"/>
      <c r="AR47" s="72" t="s">
        <v>25</v>
      </c>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row>
    <row r="48" spans="1:161" s="147" customFormat="1" ht="16.5" customHeight="1" thickBot="1" x14ac:dyDescent="0.3">
      <c r="A48" s="71"/>
      <c r="B48" s="71"/>
      <c r="C48" s="71"/>
      <c r="D48" s="588" t="s">
        <v>310</v>
      </c>
      <c r="E48" s="589"/>
      <c r="F48" s="589"/>
      <c r="G48" s="589"/>
      <c r="H48" s="589"/>
      <c r="I48" s="589"/>
      <c r="J48" s="589"/>
      <c r="K48" s="589"/>
      <c r="L48" s="589"/>
      <c r="M48" s="589"/>
      <c r="N48" s="589"/>
      <c r="O48" s="589"/>
      <c r="P48" s="589"/>
      <c r="Q48" s="589"/>
      <c r="R48" s="589"/>
      <c r="S48" s="589"/>
      <c r="T48" s="589"/>
      <c r="U48" s="589"/>
      <c r="V48" s="589"/>
      <c r="W48" s="589"/>
      <c r="X48" s="589"/>
      <c r="Y48" s="589"/>
      <c r="Z48" s="589"/>
      <c r="AA48" s="589"/>
      <c r="AB48" s="589"/>
      <c r="AC48" s="589"/>
      <c r="AD48" s="589"/>
      <c r="AE48" s="589"/>
      <c r="AF48" s="589"/>
      <c r="AG48" s="589"/>
      <c r="AH48" s="589"/>
      <c r="AI48" s="389" t="s">
        <v>308</v>
      </c>
      <c r="AJ48" s="389"/>
      <c r="AK48" s="389"/>
      <c r="AL48" s="390"/>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row>
    <row r="49" spans="1:161" s="147" customFormat="1" ht="14.1" customHeight="1" x14ac:dyDescent="0.25">
      <c r="A49" s="71"/>
      <c r="B49" s="73"/>
      <c r="C49" s="71"/>
      <c r="D49" s="545" t="s">
        <v>201</v>
      </c>
      <c r="E49" s="546"/>
      <c r="F49" s="546"/>
      <c r="G49" s="546"/>
      <c r="H49" s="546"/>
      <c r="I49" s="546"/>
      <c r="J49" s="546"/>
      <c r="K49" s="546"/>
      <c r="L49" s="546"/>
      <c r="M49" s="546"/>
      <c r="N49" s="546"/>
      <c r="O49" s="546"/>
      <c r="P49" s="546"/>
      <c r="Q49" s="546"/>
      <c r="R49" s="546"/>
      <c r="S49" s="546"/>
      <c r="T49" s="546"/>
      <c r="U49" s="546"/>
      <c r="V49" s="546"/>
      <c r="W49" s="546"/>
      <c r="X49" s="546"/>
      <c r="Y49" s="546"/>
      <c r="Z49" s="546"/>
      <c r="AA49" s="546"/>
      <c r="AB49" s="546"/>
      <c r="AC49" s="546"/>
      <c r="AD49" s="546"/>
      <c r="AE49" s="546"/>
      <c r="AF49" s="546"/>
      <c r="AG49" s="546"/>
      <c r="AH49" s="546"/>
      <c r="AI49" s="391"/>
      <c r="AJ49" s="391"/>
      <c r="AK49" s="391"/>
      <c r="AL49" s="392"/>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row>
    <row r="50" spans="1:161" s="71" customFormat="1" ht="14.25" customHeight="1" x14ac:dyDescent="0.25">
      <c r="B50" s="113" t="s">
        <v>147</v>
      </c>
      <c r="D50" s="586" t="s">
        <v>150</v>
      </c>
      <c r="E50" s="587"/>
      <c r="F50" s="547" t="s">
        <v>202</v>
      </c>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c r="AH50" s="549"/>
      <c r="AI50" s="539"/>
      <c r="AJ50" s="540"/>
      <c r="AK50" s="540"/>
      <c r="AL50" s="541"/>
      <c r="AM50" s="72"/>
      <c r="AN50" s="72"/>
      <c r="AO50" s="72"/>
      <c r="AR50" s="72" t="s">
        <v>25</v>
      </c>
    </row>
    <row r="51" spans="1:161" s="71" customFormat="1" ht="14.25" customHeight="1" x14ac:dyDescent="0.25">
      <c r="B51" s="113" t="s">
        <v>147</v>
      </c>
      <c r="D51" s="556" t="s">
        <v>150</v>
      </c>
      <c r="E51" s="557"/>
      <c r="F51" s="368" t="s">
        <v>203</v>
      </c>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70"/>
      <c r="AI51" s="542"/>
      <c r="AJ51" s="543"/>
      <c r="AK51" s="543"/>
      <c r="AL51" s="544"/>
      <c r="AM51" s="72"/>
      <c r="AN51" s="72"/>
      <c r="AO51" s="72"/>
      <c r="AV51" s="72" t="s">
        <v>25</v>
      </c>
    </row>
    <row r="52" spans="1:161" s="71" customFormat="1" ht="14.25" customHeight="1" x14ac:dyDescent="0.25">
      <c r="B52" s="113" t="s">
        <v>147</v>
      </c>
      <c r="D52" s="556" t="s">
        <v>150</v>
      </c>
      <c r="E52" s="557"/>
      <c r="F52" s="368" t="s">
        <v>204</v>
      </c>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70"/>
      <c r="AI52" s="542"/>
      <c r="AJ52" s="543"/>
      <c r="AK52" s="543"/>
      <c r="AL52" s="544"/>
      <c r="AM52" s="72"/>
      <c r="AN52" s="72"/>
      <c r="AO52" s="72"/>
      <c r="AP52" s="71" t="s">
        <v>25</v>
      </c>
      <c r="AQ52" s="72" t="s">
        <v>25</v>
      </c>
    </row>
    <row r="53" spans="1:161" s="71" customFormat="1" ht="14.25" customHeight="1" x14ac:dyDescent="0.25">
      <c r="B53" s="113" t="s">
        <v>147</v>
      </c>
      <c r="D53" s="556" t="s">
        <v>150</v>
      </c>
      <c r="E53" s="557"/>
      <c r="F53" s="368" t="s">
        <v>205</v>
      </c>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70"/>
      <c r="AI53" s="542"/>
      <c r="AJ53" s="543"/>
      <c r="AK53" s="543"/>
      <c r="AL53" s="544"/>
    </row>
    <row r="54" spans="1:161" s="71" customFormat="1" ht="14.25" customHeight="1" x14ac:dyDescent="0.25">
      <c r="D54" s="556" t="s">
        <v>150</v>
      </c>
      <c r="E54" s="557"/>
      <c r="F54" s="368" t="s">
        <v>206</v>
      </c>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70"/>
      <c r="AI54" s="542"/>
      <c r="AJ54" s="543"/>
      <c r="AK54" s="543"/>
      <c r="AL54" s="544"/>
      <c r="AM54" s="72"/>
      <c r="AN54" s="72"/>
      <c r="AO54" s="72"/>
    </row>
    <row r="55" spans="1:161" s="71" customFormat="1" ht="14.25" customHeight="1" x14ac:dyDescent="0.25">
      <c r="D55" s="590" t="s">
        <v>150</v>
      </c>
      <c r="E55" s="591"/>
      <c r="F55" s="568" t="s">
        <v>207</v>
      </c>
      <c r="G55" s="569"/>
      <c r="H55" s="569"/>
      <c r="I55" s="569"/>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70"/>
      <c r="AI55" s="571"/>
      <c r="AJ55" s="572"/>
      <c r="AK55" s="572"/>
      <c r="AL55" s="573"/>
      <c r="AM55" s="72"/>
      <c r="AN55" s="72"/>
      <c r="AO55" s="72"/>
    </row>
    <row r="56" spans="1:161" s="71" customFormat="1" ht="14.25" customHeight="1" x14ac:dyDescent="0.25">
      <c r="B56" s="73"/>
      <c r="D56" s="330" t="s">
        <v>208</v>
      </c>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2"/>
      <c r="AQ56" s="72" t="s">
        <v>25</v>
      </c>
      <c r="AV56" s="72" t="s">
        <v>25</v>
      </c>
      <c r="AY56" s="72" t="s">
        <v>25</v>
      </c>
    </row>
    <row r="57" spans="1:161" s="71" customFormat="1" ht="14.25" customHeight="1" x14ac:dyDescent="0.25">
      <c r="D57" s="586" t="s">
        <v>150</v>
      </c>
      <c r="E57" s="587"/>
      <c r="F57" s="547" t="s">
        <v>209</v>
      </c>
      <c r="G57" s="548"/>
      <c r="H57" s="548"/>
      <c r="I57" s="548"/>
      <c r="J57" s="548"/>
      <c r="K57" s="548"/>
      <c r="L57" s="548"/>
      <c r="M57" s="548"/>
      <c r="N57" s="548"/>
      <c r="O57" s="548"/>
      <c r="P57" s="548"/>
      <c r="Q57" s="548"/>
      <c r="R57" s="548"/>
      <c r="S57" s="548"/>
      <c r="T57" s="548"/>
      <c r="U57" s="548"/>
      <c r="V57" s="548"/>
      <c r="W57" s="548"/>
      <c r="X57" s="548"/>
      <c r="Y57" s="548"/>
      <c r="Z57" s="548"/>
      <c r="AA57" s="548"/>
      <c r="AB57" s="548"/>
      <c r="AC57" s="548"/>
      <c r="AD57" s="548"/>
      <c r="AE57" s="548"/>
      <c r="AF57" s="548"/>
      <c r="AG57" s="548"/>
      <c r="AH57" s="549"/>
      <c r="AI57" s="539"/>
      <c r="AJ57" s="540"/>
      <c r="AK57" s="540"/>
      <c r="AL57" s="541"/>
      <c r="AM57" s="72"/>
      <c r="AN57" s="72"/>
      <c r="AO57" s="72"/>
      <c r="AS57" s="72" t="s">
        <v>25</v>
      </c>
    </row>
    <row r="58" spans="1:161" s="71" customFormat="1" ht="14.25" customHeight="1" x14ac:dyDescent="0.25">
      <c r="B58" s="113" t="s">
        <v>147</v>
      </c>
      <c r="D58" s="556" t="s">
        <v>150</v>
      </c>
      <c r="E58" s="557"/>
      <c r="F58" s="368" t="s">
        <v>210</v>
      </c>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70"/>
      <c r="AI58" s="542"/>
      <c r="AJ58" s="543"/>
      <c r="AK58" s="543"/>
      <c r="AL58" s="544"/>
      <c r="AM58" s="72"/>
      <c r="AN58" s="72"/>
    </row>
    <row r="59" spans="1:161" s="71" customFormat="1" ht="14.25" customHeight="1" x14ac:dyDescent="0.25">
      <c r="D59" s="556" t="s">
        <v>150</v>
      </c>
      <c r="E59" s="557"/>
      <c r="F59" s="368" t="s">
        <v>211</v>
      </c>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70"/>
      <c r="AI59" s="542"/>
      <c r="AJ59" s="543"/>
      <c r="AK59" s="543"/>
      <c r="AL59" s="544"/>
      <c r="AM59" s="72"/>
      <c r="AN59" s="72"/>
      <c r="AO59" s="72"/>
      <c r="AP59" s="72" t="s">
        <v>25</v>
      </c>
      <c r="AT59" s="72" t="s">
        <v>25</v>
      </c>
    </row>
    <row r="60" spans="1:161" s="71" customFormat="1" ht="14.25" customHeight="1" x14ac:dyDescent="0.25">
      <c r="D60" s="556" t="s">
        <v>150</v>
      </c>
      <c r="E60" s="557"/>
      <c r="F60" s="368" t="s">
        <v>212</v>
      </c>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70"/>
      <c r="AI60" s="542"/>
      <c r="AJ60" s="543"/>
      <c r="AK60" s="543"/>
      <c r="AL60" s="544"/>
      <c r="AM60" s="72"/>
      <c r="AN60" s="72"/>
      <c r="AO60" s="72"/>
      <c r="AQ60" s="71" t="s">
        <v>25</v>
      </c>
      <c r="AS60" s="72"/>
    </row>
    <row r="61" spans="1:161" s="71" customFormat="1" ht="14.25" customHeight="1" x14ac:dyDescent="0.25">
      <c r="B61" s="113" t="s">
        <v>147</v>
      </c>
      <c r="D61" s="558" t="s">
        <v>150</v>
      </c>
      <c r="E61" s="559"/>
      <c r="F61" s="568" t="s">
        <v>311</v>
      </c>
      <c r="G61" s="569"/>
      <c r="H61" s="569"/>
      <c r="I61" s="569"/>
      <c r="J61" s="569"/>
      <c r="K61" s="569"/>
      <c r="L61" s="569"/>
      <c r="M61" s="569"/>
      <c r="N61" s="569"/>
      <c r="O61" s="569"/>
      <c r="P61" s="569"/>
      <c r="Q61" s="569"/>
      <c r="R61" s="569"/>
      <c r="S61" s="569"/>
      <c r="T61" s="569"/>
      <c r="U61" s="569"/>
      <c r="V61" s="569"/>
      <c r="W61" s="569"/>
      <c r="X61" s="569"/>
      <c r="Y61" s="569"/>
      <c r="Z61" s="569"/>
      <c r="AA61" s="569"/>
      <c r="AB61" s="569"/>
      <c r="AC61" s="569"/>
      <c r="AD61" s="569"/>
      <c r="AE61" s="569"/>
      <c r="AF61" s="569"/>
      <c r="AG61" s="569"/>
      <c r="AH61" s="570"/>
      <c r="AI61" s="571"/>
      <c r="AJ61" s="572"/>
      <c r="AK61" s="572"/>
      <c r="AL61" s="573"/>
      <c r="AM61" s="72"/>
      <c r="AN61" s="72"/>
      <c r="AO61" s="72"/>
      <c r="AP61" s="72"/>
      <c r="AQ61" s="72"/>
      <c r="AR61" s="72"/>
      <c r="AS61" s="72"/>
      <c r="AT61" s="72" t="s">
        <v>25</v>
      </c>
      <c r="AU61" s="72"/>
      <c r="AV61" s="72"/>
      <c r="AW61" s="72"/>
      <c r="AX61" s="72"/>
      <c r="AY61" s="72"/>
      <c r="AZ61" s="72"/>
      <c r="BA61" s="72"/>
      <c r="BB61" s="72"/>
      <c r="BC61" s="72"/>
      <c r="BD61" s="72"/>
    </row>
    <row r="62" spans="1:161" s="71" customFormat="1" ht="14.25" customHeight="1" x14ac:dyDescent="0.25">
      <c r="B62" s="73"/>
      <c r="D62" s="330" t="s">
        <v>214</v>
      </c>
      <c r="E62" s="331"/>
      <c r="F62" s="331"/>
      <c r="G62" s="331"/>
      <c r="H62" s="331"/>
      <c r="I62" s="331"/>
      <c r="J62" s="331"/>
      <c r="K62" s="331"/>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31"/>
      <c r="AK62" s="331"/>
      <c r="AL62" s="332"/>
      <c r="AQ62" s="72" t="s">
        <v>25</v>
      </c>
    </row>
    <row r="63" spans="1:161" s="71" customFormat="1" ht="14.25" customHeight="1" x14ac:dyDescent="0.25">
      <c r="B63" s="113" t="s">
        <v>147</v>
      </c>
      <c r="D63" s="586" t="s">
        <v>150</v>
      </c>
      <c r="E63" s="587"/>
      <c r="F63" s="547" t="s">
        <v>215</v>
      </c>
      <c r="G63" s="548"/>
      <c r="H63" s="548"/>
      <c r="I63" s="548"/>
      <c r="J63" s="548"/>
      <c r="K63" s="548"/>
      <c r="L63" s="548"/>
      <c r="M63" s="548"/>
      <c r="N63" s="548"/>
      <c r="O63" s="548"/>
      <c r="P63" s="548"/>
      <c r="Q63" s="548"/>
      <c r="R63" s="548"/>
      <c r="S63" s="548"/>
      <c r="T63" s="548"/>
      <c r="U63" s="548"/>
      <c r="V63" s="548"/>
      <c r="W63" s="548"/>
      <c r="X63" s="548"/>
      <c r="Y63" s="548"/>
      <c r="Z63" s="548"/>
      <c r="AA63" s="548"/>
      <c r="AB63" s="548"/>
      <c r="AC63" s="548"/>
      <c r="AD63" s="548"/>
      <c r="AE63" s="548"/>
      <c r="AF63" s="548"/>
      <c r="AG63" s="548"/>
      <c r="AH63" s="549"/>
      <c r="AI63" s="539"/>
      <c r="AJ63" s="540"/>
      <c r="AK63" s="540"/>
      <c r="AL63" s="541"/>
    </row>
    <row r="64" spans="1:161" s="71" customFormat="1" ht="14.25" customHeight="1" x14ac:dyDescent="0.25">
      <c r="D64" s="556" t="s">
        <v>150</v>
      </c>
      <c r="E64" s="557"/>
      <c r="F64" s="368" t="s">
        <v>312</v>
      </c>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70"/>
      <c r="AI64" s="542"/>
      <c r="AJ64" s="543"/>
      <c r="AK64" s="543"/>
      <c r="AL64" s="544"/>
      <c r="AM64" s="72"/>
      <c r="AN64" s="72"/>
      <c r="AO64" s="72"/>
      <c r="AP64" s="72" t="s">
        <v>25</v>
      </c>
      <c r="AR64" s="71" t="s">
        <v>25</v>
      </c>
    </row>
    <row r="65" spans="1:161" s="71" customFormat="1" ht="14.25" customHeight="1" x14ac:dyDescent="0.25">
      <c r="D65" s="558" t="s">
        <v>150</v>
      </c>
      <c r="E65" s="559"/>
      <c r="F65" s="568" t="s">
        <v>313</v>
      </c>
      <c r="G65" s="569"/>
      <c r="H65" s="569"/>
      <c r="I65" s="569"/>
      <c r="J65" s="569"/>
      <c r="K65" s="569"/>
      <c r="L65" s="569"/>
      <c r="M65" s="569"/>
      <c r="N65" s="569"/>
      <c r="O65" s="569"/>
      <c r="P65" s="569"/>
      <c r="Q65" s="569"/>
      <c r="R65" s="569"/>
      <c r="S65" s="569"/>
      <c r="T65" s="569"/>
      <c r="U65" s="569"/>
      <c r="V65" s="569"/>
      <c r="W65" s="569"/>
      <c r="X65" s="569"/>
      <c r="Y65" s="569"/>
      <c r="Z65" s="569"/>
      <c r="AA65" s="569"/>
      <c r="AB65" s="569"/>
      <c r="AC65" s="569"/>
      <c r="AD65" s="569"/>
      <c r="AE65" s="569"/>
      <c r="AF65" s="569"/>
      <c r="AG65" s="569"/>
      <c r="AH65" s="570"/>
      <c r="AI65" s="571"/>
      <c r="AJ65" s="572"/>
      <c r="AK65" s="572"/>
      <c r="AL65" s="573"/>
      <c r="AM65" s="72"/>
      <c r="AN65" s="72"/>
      <c r="AO65" s="72"/>
      <c r="AQ65" s="72" t="s">
        <v>25</v>
      </c>
      <c r="BC65" s="72" t="s">
        <v>25</v>
      </c>
    </row>
    <row r="66" spans="1:161" s="71" customFormat="1" ht="14.25" customHeight="1" x14ac:dyDescent="0.25">
      <c r="B66" s="73"/>
      <c r="D66" s="330" t="s">
        <v>218</v>
      </c>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2"/>
      <c r="AM66" s="72"/>
      <c r="AN66" s="72"/>
      <c r="AO66" s="72"/>
      <c r="AP66" s="72"/>
      <c r="AQ66" s="72"/>
      <c r="AT66" s="72" t="s">
        <v>25</v>
      </c>
    </row>
    <row r="67" spans="1:161" s="71" customFormat="1" ht="14.25" customHeight="1" x14ac:dyDescent="0.25">
      <c r="B67" s="113" t="s">
        <v>147</v>
      </c>
      <c r="D67" s="586" t="s">
        <v>150</v>
      </c>
      <c r="E67" s="587"/>
      <c r="F67" s="547" t="s">
        <v>219</v>
      </c>
      <c r="G67" s="548"/>
      <c r="H67" s="548"/>
      <c r="I67" s="548"/>
      <c r="J67" s="548"/>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9"/>
      <c r="AI67" s="539"/>
      <c r="AJ67" s="540"/>
      <c r="AK67" s="540"/>
      <c r="AL67" s="541"/>
      <c r="AM67" s="72"/>
      <c r="AN67" s="72"/>
      <c r="AO67" s="72"/>
      <c r="AP67" s="72"/>
      <c r="AQ67" s="72"/>
      <c r="AR67" s="72"/>
      <c r="AS67" s="72"/>
      <c r="AT67" s="72"/>
      <c r="AU67" s="72"/>
      <c r="AV67" s="72"/>
      <c r="AW67" s="72"/>
      <c r="AX67" s="72"/>
      <c r="AY67" s="72"/>
      <c r="AZ67" s="72"/>
      <c r="BA67" s="72"/>
      <c r="BB67" s="72"/>
      <c r="BC67" s="72"/>
      <c r="BD67" s="72"/>
    </row>
    <row r="68" spans="1:161" s="71" customFormat="1" ht="14.25" customHeight="1" x14ac:dyDescent="0.25">
      <c r="D68" s="556" t="s">
        <v>150</v>
      </c>
      <c r="E68" s="557"/>
      <c r="F68" s="368" t="s">
        <v>314</v>
      </c>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70"/>
      <c r="AI68" s="542"/>
      <c r="AJ68" s="543"/>
      <c r="AK68" s="543"/>
      <c r="AL68" s="544"/>
      <c r="AM68" s="72"/>
      <c r="AN68" s="72" t="s">
        <v>25</v>
      </c>
      <c r="AO68" s="72" t="s">
        <v>25</v>
      </c>
      <c r="AP68" s="72"/>
      <c r="AQ68" s="72"/>
      <c r="AR68" s="72"/>
      <c r="AS68" s="72"/>
      <c r="AT68" s="72"/>
      <c r="AU68" s="72"/>
      <c r="AV68" s="72"/>
      <c r="AW68" s="72"/>
      <c r="AX68" s="72"/>
      <c r="AY68" s="72"/>
      <c r="AZ68" s="72"/>
      <c r="BA68" s="72"/>
      <c r="BB68" s="72"/>
      <c r="BC68" s="72"/>
      <c r="BD68" s="72"/>
    </row>
    <row r="69" spans="1:161" s="71" customFormat="1" ht="14.25" customHeight="1" x14ac:dyDescent="0.25">
      <c r="D69" s="556" t="s">
        <v>150</v>
      </c>
      <c r="E69" s="557"/>
      <c r="F69" s="368" t="s">
        <v>315</v>
      </c>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70"/>
      <c r="AI69" s="542"/>
      <c r="AJ69" s="543"/>
      <c r="AK69" s="543"/>
      <c r="AL69" s="544"/>
      <c r="AM69" s="72"/>
      <c r="AN69" s="72"/>
      <c r="AO69" s="72"/>
      <c r="AP69" s="72"/>
      <c r="AQ69" s="72"/>
      <c r="AR69" s="72"/>
      <c r="AS69" s="72"/>
      <c r="AT69" s="72"/>
      <c r="AU69" s="72"/>
      <c r="AV69" s="72"/>
      <c r="AW69" s="72"/>
      <c r="AX69" s="72"/>
      <c r="AY69" s="72"/>
      <c r="AZ69" s="72"/>
      <c r="BA69" s="72"/>
      <c r="BB69" s="72"/>
      <c r="BC69" s="72"/>
      <c r="BD69" s="72"/>
    </row>
    <row r="70" spans="1:161" s="71" customFormat="1" ht="14.25" customHeight="1" x14ac:dyDescent="0.25">
      <c r="B70" s="72" t="s">
        <v>25</v>
      </c>
      <c r="D70" s="558" t="s">
        <v>150</v>
      </c>
      <c r="E70" s="559"/>
      <c r="F70" s="568" t="s">
        <v>316</v>
      </c>
      <c r="G70" s="569"/>
      <c r="H70" s="569"/>
      <c r="I70" s="569"/>
      <c r="J70" s="569"/>
      <c r="K70" s="569"/>
      <c r="L70" s="569"/>
      <c r="M70" s="569"/>
      <c r="N70" s="569"/>
      <c r="O70" s="569"/>
      <c r="P70" s="569"/>
      <c r="Q70" s="569"/>
      <c r="R70" s="569"/>
      <c r="S70" s="569"/>
      <c r="T70" s="569"/>
      <c r="U70" s="569"/>
      <c r="V70" s="569"/>
      <c r="W70" s="569"/>
      <c r="X70" s="569"/>
      <c r="Y70" s="569"/>
      <c r="Z70" s="569"/>
      <c r="AA70" s="569"/>
      <c r="AB70" s="569"/>
      <c r="AC70" s="569"/>
      <c r="AD70" s="569"/>
      <c r="AE70" s="569"/>
      <c r="AF70" s="569"/>
      <c r="AG70" s="569"/>
      <c r="AH70" s="570"/>
      <c r="AI70" s="571"/>
      <c r="AJ70" s="572"/>
      <c r="AK70" s="572"/>
      <c r="AL70" s="573"/>
      <c r="AM70" s="72"/>
      <c r="AN70" s="72"/>
      <c r="AO70" s="72"/>
      <c r="AP70" s="72"/>
      <c r="AQ70" s="72"/>
      <c r="AR70" s="72"/>
      <c r="AS70" s="72"/>
      <c r="AT70" s="72"/>
      <c r="AU70" s="72"/>
      <c r="AV70" s="72"/>
      <c r="AW70" s="72"/>
      <c r="AX70" s="72"/>
      <c r="AY70" s="72"/>
      <c r="AZ70" s="72"/>
      <c r="BA70" s="72"/>
      <c r="BB70" s="72"/>
      <c r="BC70" s="72"/>
      <c r="BD70" s="72"/>
    </row>
    <row r="71" spans="1:161" s="71" customFormat="1" ht="14.25" customHeight="1" x14ac:dyDescent="0.25">
      <c r="B71" s="73"/>
      <c r="D71" s="330" t="s">
        <v>223</v>
      </c>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2"/>
      <c r="AM71" s="72"/>
      <c r="AN71" s="72"/>
    </row>
    <row r="72" spans="1:161" s="71" customFormat="1" ht="14.25" customHeight="1" x14ac:dyDescent="0.25">
      <c r="D72" s="586" t="s">
        <v>150</v>
      </c>
      <c r="E72" s="587"/>
      <c r="F72" s="547" t="s">
        <v>224</v>
      </c>
      <c r="G72" s="548"/>
      <c r="H72" s="548"/>
      <c r="I72" s="548"/>
      <c r="J72" s="548"/>
      <c r="K72" s="548"/>
      <c r="L72" s="548"/>
      <c r="M72" s="548"/>
      <c r="N72" s="548"/>
      <c r="O72" s="548"/>
      <c r="P72" s="548"/>
      <c r="Q72" s="548"/>
      <c r="R72" s="548"/>
      <c r="S72" s="548"/>
      <c r="T72" s="548"/>
      <c r="U72" s="548"/>
      <c r="V72" s="548"/>
      <c r="W72" s="548"/>
      <c r="X72" s="548"/>
      <c r="Y72" s="548"/>
      <c r="Z72" s="548"/>
      <c r="AA72" s="548"/>
      <c r="AB72" s="548"/>
      <c r="AC72" s="548"/>
      <c r="AD72" s="548"/>
      <c r="AE72" s="548"/>
      <c r="AF72" s="548"/>
      <c r="AG72" s="548"/>
      <c r="AH72" s="549"/>
      <c r="AI72" s="539"/>
      <c r="AJ72" s="540"/>
      <c r="AK72" s="540"/>
      <c r="AL72" s="541"/>
      <c r="AM72" s="72"/>
      <c r="AN72" s="72"/>
      <c r="AO72" s="72"/>
      <c r="AR72" s="72" t="s">
        <v>25</v>
      </c>
      <c r="AU72" s="72"/>
      <c r="AV72" s="72"/>
      <c r="AW72" s="72"/>
      <c r="AX72" s="72"/>
      <c r="AY72" s="72" t="s">
        <v>25</v>
      </c>
      <c r="AZ72" s="72"/>
      <c r="BA72" s="72"/>
      <c r="BB72" s="72"/>
      <c r="BC72" s="72"/>
      <c r="BD72" s="72"/>
    </row>
    <row r="73" spans="1:161" s="71" customFormat="1" ht="14.25" customHeight="1" x14ac:dyDescent="0.25">
      <c r="D73" s="556" t="s">
        <v>150</v>
      </c>
      <c r="E73" s="557"/>
      <c r="F73" s="350" t="s">
        <v>225</v>
      </c>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2"/>
      <c r="AI73" s="542"/>
      <c r="AJ73" s="543"/>
      <c r="AK73" s="543"/>
      <c r="AL73" s="544"/>
      <c r="AM73" s="72"/>
      <c r="AN73" s="72"/>
      <c r="AO73" s="72"/>
      <c r="AP73" s="72"/>
      <c r="AQ73" s="72"/>
      <c r="AR73" s="72"/>
      <c r="AS73" s="72"/>
      <c r="AT73" s="72"/>
      <c r="AU73" s="72"/>
      <c r="AV73" s="72"/>
      <c r="AW73" s="72"/>
      <c r="AX73" s="72"/>
      <c r="AY73" s="72"/>
      <c r="AZ73" s="72"/>
      <c r="BA73" s="72"/>
      <c r="BB73" s="72"/>
      <c r="BC73" s="72"/>
      <c r="BD73" s="72"/>
    </row>
    <row r="74" spans="1:161" s="71" customFormat="1" ht="14.25" customHeight="1" x14ac:dyDescent="0.25">
      <c r="D74" s="558" t="s">
        <v>150</v>
      </c>
      <c r="E74" s="559"/>
      <c r="F74" s="568" t="s">
        <v>226</v>
      </c>
      <c r="G74" s="569"/>
      <c r="H74" s="569"/>
      <c r="I74" s="569"/>
      <c r="J74" s="569"/>
      <c r="K74" s="569"/>
      <c r="L74" s="569"/>
      <c r="M74" s="569"/>
      <c r="N74" s="569"/>
      <c r="O74" s="569"/>
      <c r="P74" s="569"/>
      <c r="Q74" s="569"/>
      <c r="R74" s="569"/>
      <c r="S74" s="569"/>
      <c r="T74" s="569"/>
      <c r="U74" s="569"/>
      <c r="V74" s="569"/>
      <c r="W74" s="569"/>
      <c r="X74" s="569"/>
      <c r="Y74" s="569"/>
      <c r="Z74" s="569"/>
      <c r="AA74" s="569"/>
      <c r="AB74" s="569"/>
      <c r="AC74" s="569"/>
      <c r="AD74" s="569"/>
      <c r="AE74" s="569"/>
      <c r="AF74" s="569"/>
      <c r="AG74" s="569"/>
      <c r="AH74" s="570"/>
      <c r="AI74" s="571"/>
      <c r="AJ74" s="572"/>
      <c r="AK74" s="572"/>
      <c r="AL74" s="573"/>
      <c r="AM74" s="72"/>
      <c r="AN74" s="72"/>
      <c r="AO74" s="72"/>
      <c r="AP74" s="72"/>
      <c r="AQ74" s="72"/>
      <c r="AR74" s="72"/>
      <c r="AS74" s="72"/>
      <c r="AT74" s="72"/>
      <c r="AU74" s="72"/>
      <c r="AV74" s="72"/>
      <c r="AW74" s="72"/>
      <c r="AX74" s="72"/>
      <c r="AY74" s="72"/>
      <c r="AZ74" s="72"/>
      <c r="BA74" s="72"/>
      <c r="BB74" s="72"/>
      <c r="BC74" s="72"/>
      <c r="BD74" s="72"/>
    </row>
    <row r="75" spans="1:161" s="71" customFormat="1" ht="14.1" customHeight="1" x14ac:dyDescent="0.25">
      <c r="B75" s="73"/>
      <c r="D75" s="340" t="s">
        <v>227</v>
      </c>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2"/>
      <c r="AM75" s="72"/>
      <c r="AN75" s="72" t="s">
        <v>25</v>
      </c>
    </row>
    <row r="76" spans="1:161" s="71" customFormat="1" ht="21.75" customHeight="1" x14ac:dyDescent="0.25">
      <c r="D76" s="586" t="s">
        <v>150</v>
      </c>
      <c r="E76" s="587"/>
      <c r="F76" s="580"/>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1"/>
      <c r="AE76" s="581"/>
      <c r="AF76" s="581"/>
      <c r="AG76" s="581"/>
      <c r="AH76" s="582"/>
      <c r="AI76" s="539"/>
      <c r="AJ76" s="540"/>
      <c r="AK76" s="540"/>
      <c r="AL76" s="541"/>
      <c r="AM76" s="72"/>
      <c r="AN76" s="72"/>
      <c r="AO76" s="72"/>
      <c r="AP76" s="72"/>
      <c r="AQ76" s="72"/>
      <c r="AS76" s="72" t="s">
        <v>25</v>
      </c>
    </row>
    <row r="77" spans="1:161" s="71" customFormat="1" ht="21.75" customHeight="1" thickBot="1" x14ac:dyDescent="0.3">
      <c r="D77" s="595" t="s">
        <v>150</v>
      </c>
      <c r="E77" s="596"/>
      <c r="F77" s="583"/>
      <c r="G77" s="584"/>
      <c r="H77" s="584"/>
      <c r="I77" s="584"/>
      <c r="J77" s="584"/>
      <c r="K77" s="584"/>
      <c r="L77" s="584"/>
      <c r="M77" s="584"/>
      <c r="N77" s="584"/>
      <c r="O77" s="584"/>
      <c r="P77" s="584"/>
      <c r="Q77" s="584"/>
      <c r="R77" s="584"/>
      <c r="S77" s="584"/>
      <c r="T77" s="584"/>
      <c r="U77" s="584"/>
      <c r="V77" s="584"/>
      <c r="W77" s="584"/>
      <c r="X77" s="584"/>
      <c r="Y77" s="584"/>
      <c r="Z77" s="584"/>
      <c r="AA77" s="584"/>
      <c r="AB77" s="584"/>
      <c r="AC77" s="584"/>
      <c r="AD77" s="584"/>
      <c r="AE77" s="584"/>
      <c r="AF77" s="584"/>
      <c r="AG77" s="584"/>
      <c r="AH77" s="585"/>
      <c r="AI77" s="592"/>
      <c r="AJ77" s="593"/>
      <c r="AK77" s="593"/>
      <c r="AL77" s="594"/>
      <c r="AM77" s="72"/>
      <c r="AN77" s="72" t="s">
        <v>25</v>
      </c>
      <c r="AO77" s="72"/>
    </row>
    <row r="78" spans="1:161" s="71" customFormat="1" ht="22.5" customHeight="1" thickBot="1" x14ac:dyDescent="0.3">
      <c r="D78" s="152"/>
      <c r="E78" s="296" t="s">
        <v>229</v>
      </c>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153"/>
      <c r="AL78" s="154"/>
      <c r="AM78" s="72"/>
      <c r="AN78" s="72"/>
      <c r="AR78" s="72" t="s">
        <v>25</v>
      </c>
      <c r="AU78" s="72" t="s">
        <v>25</v>
      </c>
    </row>
    <row r="79" spans="1:161" s="147" customFormat="1" ht="15" customHeight="1" x14ac:dyDescent="0.25">
      <c r="A79" s="71"/>
      <c r="B79" s="71"/>
      <c r="C79" s="71"/>
      <c r="D79" s="195" t="s">
        <v>357</v>
      </c>
      <c r="E79" s="196"/>
      <c r="F79" s="196"/>
      <c r="G79" s="196"/>
      <c r="H79" s="196"/>
      <c r="I79" s="297"/>
      <c r="J79" s="298"/>
      <c r="K79" s="298"/>
      <c r="L79" s="298"/>
      <c r="M79" s="298"/>
      <c r="N79" s="298"/>
      <c r="O79" s="298"/>
      <c r="P79" s="298"/>
      <c r="Q79" s="298"/>
      <c r="R79" s="298"/>
      <c r="S79" s="299"/>
      <c r="T79" s="309" t="s">
        <v>361</v>
      </c>
      <c r="U79" s="310"/>
      <c r="V79" s="310"/>
      <c r="W79" s="310"/>
      <c r="X79" s="310"/>
      <c r="Y79" s="310"/>
      <c r="Z79" s="110"/>
      <c r="AA79" s="283"/>
      <c r="AB79" s="284"/>
      <c r="AC79" s="284"/>
      <c r="AD79" s="284"/>
      <c r="AE79" s="284"/>
      <c r="AF79" s="284"/>
      <c r="AG79" s="284"/>
      <c r="AH79" s="284"/>
      <c r="AI79" s="284"/>
      <c r="AJ79" s="284"/>
      <c r="AK79" s="285"/>
      <c r="AL79" s="111"/>
      <c r="AM79" s="72"/>
      <c r="AN79" s="72"/>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row>
    <row r="80" spans="1:161" s="147" customFormat="1" ht="15" customHeight="1" x14ac:dyDescent="0.25">
      <c r="A80" s="71"/>
      <c r="B80" s="71"/>
      <c r="C80" s="71"/>
      <c r="D80" s="183" t="s">
        <v>358</v>
      </c>
      <c r="E80" s="197"/>
      <c r="F80" s="197"/>
      <c r="G80" s="197"/>
      <c r="H80" s="197"/>
      <c r="I80" s="300"/>
      <c r="J80" s="301"/>
      <c r="K80" s="301"/>
      <c r="L80" s="301"/>
      <c r="M80" s="301"/>
      <c r="N80" s="301"/>
      <c r="O80" s="301"/>
      <c r="P80" s="301"/>
      <c r="Q80" s="301"/>
      <c r="R80" s="301"/>
      <c r="S80" s="302"/>
      <c r="T80" s="338" t="s">
        <v>370</v>
      </c>
      <c r="U80" s="339"/>
      <c r="V80" s="339"/>
      <c r="W80" s="339"/>
      <c r="X80" s="339"/>
      <c r="Y80" s="339"/>
      <c r="Z80" s="339"/>
      <c r="AA80" s="286"/>
      <c r="AB80" s="287"/>
      <c r="AC80" s="287"/>
      <c r="AD80" s="287"/>
      <c r="AE80" s="287"/>
      <c r="AF80" s="287"/>
      <c r="AG80" s="287"/>
      <c r="AH80" s="287"/>
      <c r="AI80" s="287"/>
      <c r="AJ80" s="287"/>
      <c r="AK80" s="288"/>
      <c r="AL80" s="111"/>
      <c r="AM80" s="72"/>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row>
    <row r="81" spans="1:161" s="147" customFormat="1" ht="12.6" customHeight="1" x14ac:dyDescent="0.25">
      <c r="A81" s="71"/>
      <c r="B81" s="71"/>
      <c r="C81" s="71"/>
      <c r="D81" s="198" t="s">
        <v>360</v>
      </c>
      <c r="E81" s="165"/>
      <c r="F81" s="199"/>
      <c r="G81" s="199"/>
      <c r="H81" s="199"/>
      <c r="I81" s="303"/>
      <c r="J81" s="304"/>
      <c r="K81" s="304"/>
      <c r="L81" s="304"/>
      <c r="M81" s="304"/>
      <c r="N81" s="304"/>
      <c r="O81" s="304"/>
      <c r="P81" s="304"/>
      <c r="Q81" s="304"/>
      <c r="R81" s="304"/>
      <c r="S81" s="305"/>
      <c r="T81" s="200" t="s">
        <v>362</v>
      </c>
      <c r="U81" s="201"/>
      <c r="V81" s="201"/>
      <c r="W81" s="201"/>
      <c r="X81" s="201"/>
      <c r="Y81" s="201"/>
      <c r="Z81" s="202"/>
      <c r="AA81" s="293"/>
      <c r="AB81" s="294"/>
      <c r="AC81" s="294"/>
      <c r="AD81" s="294"/>
      <c r="AE81" s="294"/>
      <c r="AF81" s="294"/>
      <c r="AG81" s="294"/>
      <c r="AH81" s="294"/>
      <c r="AI81" s="294"/>
      <c r="AJ81" s="294"/>
      <c r="AK81" s="295"/>
      <c r="AL81" s="111"/>
      <c r="AM81" s="72"/>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row>
    <row r="82" spans="1:161" s="147" customFormat="1" ht="13.2" customHeight="1" x14ac:dyDescent="0.25">
      <c r="A82" s="71"/>
      <c r="B82" s="71"/>
      <c r="C82" s="71"/>
      <c r="D82" s="152" t="s">
        <v>371</v>
      </c>
      <c r="E82" s="203"/>
      <c r="F82" s="203"/>
      <c r="G82" s="203"/>
      <c r="H82" s="203"/>
      <c r="I82" s="311"/>
      <c r="J82" s="312"/>
      <c r="K82" s="312"/>
      <c r="L82" s="312"/>
      <c r="M82" s="312"/>
      <c r="N82" s="312"/>
      <c r="O82" s="312"/>
      <c r="P82" s="312"/>
      <c r="Q82" s="312"/>
      <c r="R82" s="312"/>
      <c r="S82" s="313"/>
      <c r="T82" s="292" t="s">
        <v>370</v>
      </c>
      <c r="U82" s="292"/>
      <c r="V82" s="292"/>
      <c r="W82" s="292"/>
      <c r="X82" s="292"/>
      <c r="Y82" s="292"/>
      <c r="Z82" s="292"/>
      <c r="AA82" s="289"/>
      <c r="AB82" s="290"/>
      <c r="AC82" s="290"/>
      <c r="AD82" s="290"/>
      <c r="AE82" s="290"/>
      <c r="AF82" s="290"/>
      <c r="AG82" s="290"/>
      <c r="AH82" s="290"/>
      <c r="AI82" s="290"/>
      <c r="AJ82" s="290"/>
      <c r="AK82" s="291"/>
      <c r="AL82" s="154"/>
      <c r="AM82" s="72"/>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row>
    <row r="83" spans="1:161" s="147" customFormat="1" ht="24" customHeight="1" x14ac:dyDescent="0.25">
      <c r="A83" s="71"/>
      <c r="B83" s="71"/>
      <c r="C83" s="71"/>
      <c r="D83" s="204" t="s">
        <v>359</v>
      </c>
      <c r="E83" s="205"/>
      <c r="F83" s="205"/>
      <c r="G83" s="205"/>
      <c r="H83" s="205"/>
      <c r="I83" s="306"/>
      <c r="J83" s="307"/>
      <c r="K83" s="307"/>
      <c r="L83" s="307"/>
      <c r="M83" s="307"/>
      <c r="N83" s="307"/>
      <c r="O83" s="307"/>
      <c r="P83" s="307"/>
      <c r="Q83" s="307"/>
      <c r="R83" s="307"/>
      <c r="S83" s="308"/>
      <c r="T83" s="327" t="s">
        <v>369</v>
      </c>
      <c r="U83" s="328"/>
      <c r="V83" s="328"/>
      <c r="W83" s="328"/>
      <c r="X83" s="328"/>
      <c r="Y83" s="328"/>
      <c r="Z83" s="329"/>
      <c r="AA83" s="289"/>
      <c r="AB83" s="290"/>
      <c r="AC83" s="290"/>
      <c r="AD83" s="290"/>
      <c r="AE83" s="290"/>
      <c r="AF83" s="290"/>
      <c r="AG83" s="290"/>
      <c r="AH83" s="290"/>
      <c r="AI83" s="290"/>
      <c r="AJ83" s="290"/>
      <c r="AK83" s="291"/>
      <c r="AL83" s="154"/>
      <c r="AM83" s="72"/>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row>
    <row r="84" spans="1:161" s="147" customFormat="1" ht="14.25" customHeight="1" thickBot="1" x14ac:dyDescent="0.3">
      <c r="A84" s="71"/>
      <c r="B84" s="71"/>
      <c r="C84" s="71"/>
      <c r="D84" s="94" t="s">
        <v>230</v>
      </c>
      <c r="E84" s="25"/>
      <c r="F84" s="25"/>
      <c r="G84" s="25"/>
      <c r="H84" s="25"/>
      <c r="I84" s="25"/>
      <c r="J84" s="25"/>
      <c r="K84" s="25"/>
      <c r="L84" s="25"/>
      <c r="M84" s="25"/>
      <c r="N84" s="25"/>
      <c r="O84" s="25"/>
      <c r="P84" s="25"/>
      <c r="Q84" s="25"/>
      <c r="R84" s="25"/>
      <c r="S84" s="26"/>
      <c r="T84" s="26"/>
      <c r="U84" s="26"/>
      <c r="V84" s="206"/>
      <c r="W84" s="206"/>
      <c r="X84" s="206"/>
      <c r="Y84" s="206"/>
      <c r="Z84" s="25"/>
      <c r="AA84" s="25"/>
      <c r="AB84" s="25"/>
      <c r="AC84" s="26"/>
      <c r="AD84" s="26"/>
      <c r="AE84" s="26"/>
      <c r="AF84" s="26"/>
      <c r="AG84" s="26"/>
      <c r="AH84" s="26"/>
      <c r="AI84" s="26"/>
      <c r="AJ84" s="26"/>
      <c r="AK84" s="188"/>
      <c r="AL84" s="189"/>
      <c r="AM84" s="72"/>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row>
    <row r="85" spans="1:161" s="71" customFormat="1" ht="15" customHeight="1" x14ac:dyDescent="0.25">
      <c r="B85" s="73"/>
      <c r="D85" s="207" t="s">
        <v>317</v>
      </c>
      <c r="AK85" s="72"/>
      <c r="AL85" s="72"/>
      <c r="AM85" s="72"/>
      <c r="AN85" s="72"/>
      <c r="AO85" s="72"/>
    </row>
    <row r="86" spans="1:161" s="50" customFormat="1" x14ac:dyDescent="0.25">
      <c r="A86" s="71"/>
      <c r="B86" s="71"/>
      <c r="C86" s="71"/>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row>
    <row r="87" spans="1:161" s="50" customFormat="1" x14ac:dyDescent="0.25">
      <c r="A87" s="71"/>
      <c r="B87" s="71"/>
      <c r="C87" s="71"/>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row>
    <row r="88" spans="1:161" s="50" customFormat="1" x14ac:dyDescent="0.25">
      <c r="A88" s="71"/>
      <c r="B88" s="71"/>
      <c r="C88" s="71"/>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row>
    <row r="89" spans="1:161" s="50" customFormat="1" x14ac:dyDescent="0.25">
      <c r="A89" s="71"/>
      <c r="B89" s="71"/>
      <c r="C89" s="71"/>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row>
    <row r="90" spans="1:161" s="50" customFormat="1" x14ac:dyDescent="0.25">
      <c r="A90" s="71"/>
      <c r="B90" s="71"/>
      <c r="C90" s="71"/>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row>
    <row r="91" spans="1:161" s="50" customFormat="1" x14ac:dyDescent="0.25">
      <c r="A91" s="71"/>
      <c r="B91" s="71"/>
      <c r="C91" s="71"/>
      <c r="G91" s="49"/>
      <c r="H91" s="49"/>
      <c r="I91" s="49"/>
      <c r="J91" s="49"/>
      <c r="K91" s="49"/>
      <c r="L91" s="49"/>
      <c r="M91" s="49"/>
      <c r="N91" s="49" t="s">
        <v>25</v>
      </c>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row>
    <row r="92" spans="1:161" s="50" customFormat="1" x14ac:dyDescent="0.25">
      <c r="A92" s="71"/>
      <c r="B92" s="71"/>
      <c r="C92" s="71"/>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row>
    <row r="93" spans="1:161" s="50" customFormat="1" x14ac:dyDescent="0.25">
      <c r="A93" s="71"/>
      <c r="B93" s="71"/>
      <c r="C93" s="71"/>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row>
    <row r="94" spans="1:161" s="50" customFormat="1" x14ac:dyDescent="0.25">
      <c r="A94" s="71"/>
      <c r="B94" s="71"/>
      <c r="C94" s="71"/>
      <c r="G94" s="49"/>
      <c r="H94" s="49"/>
      <c r="I94" s="49"/>
      <c r="J94" s="49"/>
      <c r="K94" s="49"/>
      <c r="L94" s="49"/>
      <c r="M94" s="49"/>
      <c r="N94" s="49" t="s">
        <v>25</v>
      </c>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row>
    <row r="95" spans="1:161" s="50" customFormat="1" x14ac:dyDescent="0.25">
      <c r="A95" s="71"/>
      <c r="B95" s="71"/>
      <c r="C95" s="71"/>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row>
    <row r="96" spans="1:161" s="50" customFormat="1" x14ac:dyDescent="0.25">
      <c r="A96" s="71"/>
      <c r="B96" s="71"/>
      <c r="C96" s="71"/>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row>
    <row r="97" spans="1:56" s="50" customFormat="1" x14ac:dyDescent="0.25">
      <c r="A97" s="71"/>
      <c r="B97" s="71"/>
      <c r="C97" s="71"/>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row>
    <row r="98" spans="1:56" s="50" customFormat="1" x14ac:dyDescent="0.25">
      <c r="A98" s="71"/>
      <c r="B98" s="71"/>
      <c r="C98" s="71"/>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row>
    <row r="99" spans="1:56" s="50" customFormat="1" x14ac:dyDescent="0.25">
      <c r="A99" s="71"/>
      <c r="B99" s="71"/>
      <c r="C99" s="71"/>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row>
    <row r="100" spans="1:56" s="50" customFormat="1" x14ac:dyDescent="0.25">
      <c r="A100" s="71"/>
      <c r="B100" s="71"/>
      <c r="C100" s="71"/>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row>
    <row r="101" spans="1:56" s="50" customFormat="1" x14ac:dyDescent="0.25">
      <c r="A101" s="71"/>
      <c r="B101" s="71"/>
      <c r="C101" s="71"/>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row>
    <row r="102" spans="1:56" s="50" customFormat="1" x14ac:dyDescent="0.25">
      <c r="A102" s="71"/>
      <c r="B102" s="71"/>
      <c r="C102" s="71"/>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row>
    <row r="103" spans="1:56" s="50" customFormat="1" x14ac:dyDescent="0.25">
      <c r="A103" s="71"/>
      <c r="B103" s="71"/>
      <c r="C103" s="71"/>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row>
    <row r="104" spans="1:56" s="50" customFormat="1" x14ac:dyDescent="0.25">
      <c r="A104" s="71"/>
      <c r="B104" s="71"/>
      <c r="C104" s="71"/>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row>
    <row r="105" spans="1:56" s="50" customFormat="1" x14ac:dyDescent="0.25">
      <c r="A105" s="71"/>
      <c r="B105" s="71"/>
      <c r="C105" s="71"/>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row>
    <row r="106" spans="1:56" s="50" customFormat="1" x14ac:dyDescent="0.25">
      <c r="A106" s="71"/>
      <c r="B106" s="71"/>
      <c r="C106" s="71"/>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row>
    <row r="107" spans="1:56" s="50" customFormat="1" x14ac:dyDescent="0.25">
      <c r="A107" s="71"/>
      <c r="B107" s="71"/>
      <c r="C107" s="71"/>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row>
    <row r="108" spans="1:56" s="50" customFormat="1" x14ac:dyDescent="0.25">
      <c r="A108" s="71"/>
      <c r="B108" s="71"/>
      <c r="C108" s="71"/>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row>
    <row r="109" spans="1:56" s="50" customFormat="1" x14ac:dyDescent="0.25">
      <c r="A109" s="71"/>
      <c r="B109" s="71"/>
      <c r="C109" s="71"/>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row>
    <row r="110" spans="1:56" s="50" customFormat="1" x14ac:dyDescent="0.25">
      <c r="A110" s="71"/>
      <c r="B110" s="71"/>
      <c r="C110" s="71"/>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row>
    <row r="111" spans="1:56" s="50" customFormat="1" x14ac:dyDescent="0.25">
      <c r="A111" s="71"/>
      <c r="B111" s="71"/>
      <c r="C111" s="71"/>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row>
    <row r="112" spans="1:56" s="50" customFormat="1" x14ac:dyDescent="0.25">
      <c r="A112" s="71"/>
      <c r="B112" s="71"/>
      <c r="C112" s="71"/>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row>
    <row r="113" spans="1:56" s="50" customFormat="1" x14ac:dyDescent="0.25">
      <c r="A113" s="71"/>
      <c r="B113" s="71"/>
      <c r="C113" s="71"/>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row>
    <row r="114" spans="1:56" s="50" customFormat="1" x14ac:dyDescent="0.25">
      <c r="A114" s="71"/>
      <c r="B114" s="71"/>
      <c r="C114" s="71"/>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row>
    <row r="115" spans="1:56" s="50" customFormat="1" x14ac:dyDescent="0.25">
      <c r="A115" s="71"/>
      <c r="B115" s="71"/>
      <c r="C115" s="71"/>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row>
    <row r="116" spans="1:56" s="50" customFormat="1" x14ac:dyDescent="0.25">
      <c r="A116" s="71"/>
      <c r="B116" s="71"/>
      <c r="C116" s="71"/>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row>
    <row r="117" spans="1:56" s="50" customFormat="1" x14ac:dyDescent="0.25">
      <c r="A117" s="71"/>
      <c r="B117" s="71"/>
      <c r="C117" s="71"/>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row>
    <row r="118" spans="1:56" s="50" customFormat="1" x14ac:dyDescent="0.25">
      <c r="A118" s="71"/>
      <c r="B118" s="71"/>
      <c r="C118" s="71"/>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row>
    <row r="119" spans="1:56" s="50" customFormat="1" x14ac:dyDescent="0.25">
      <c r="A119" s="71"/>
      <c r="B119" s="71"/>
      <c r="C119" s="71"/>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row>
    <row r="120" spans="1:56" s="50" customFormat="1" x14ac:dyDescent="0.25">
      <c r="A120" s="71"/>
      <c r="B120" s="71"/>
      <c r="C120" s="71"/>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row>
    <row r="121" spans="1:56" s="50" customFormat="1" x14ac:dyDescent="0.25">
      <c r="A121" s="71"/>
      <c r="B121" s="71"/>
      <c r="C121" s="71"/>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row>
    <row r="122" spans="1:56" s="50" customFormat="1" x14ac:dyDescent="0.25">
      <c r="A122" s="71"/>
      <c r="B122" s="71"/>
      <c r="C122" s="71"/>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row>
    <row r="123" spans="1:56" s="50" customFormat="1" x14ac:dyDescent="0.25">
      <c r="A123" s="71"/>
      <c r="B123" s="71"/>
      <c r="C123" s="71"/>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row>
    <row r="124" spans="1:56" s="50" customFormat="1" x14ac:dyDescent="0.25">
      <c r="A124" s="71"/>
      <c r="B124" s="71"/>
      <c r="C124" s="71"/>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row>
    <row r="125" spans="1:56" s="50" customFormat="1" x14ac:dyDescent="0.25">
      <c r="A125" s="71"/>
      <c r="B125" s="71"/>
      <c r="C125" s="71"/>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row>
    <row r="126" spans="1:56" s="50" customFormat="1" x14ac:dyDescent="0.25">
      <c r="A126" s="71"/>
      <c r="B126" s="71"/>
      <c r="C126" s="71"/>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row>
    <row r="127" spans="1:56" s="50" customFormat="1" x14ac:dyDescent="0.25">
      <c r="A127" s="71"/>
      <c r="B127" s="71"/>
      <c r="C127" s="71"/>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row>
    <row r="128" spans="1:56" s="50" customFormat="1" x14ac:dyDescent="0.25">
      <c r="A128" s="71"/>
      <c r="B128" s="71"/>
      <c r="C128" s="71"/>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row>
    <row r="129" spans="1:56" s="50" customFormat="1" x14ac:dyDescent="0.25">
      <c r="A129" s="71"/>
      <c r="B129" s="71"/>
      <c r="C129" s="71"/>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row>
    <row r="130" spans="1:56" s="50" customFormat="1" x14ac:dyDescent="0.25">
      <c r="A130" s="71"/>
      <c r="B130" s="71"/>
      <c r="C130" s="71"/>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row>
    <row r="131" spans="1:56" s="50" customFormat="1" x14ac:dyDescent="0.25">
      <c r="A131" s="71"/>
      <c r="B131" s="71"/>
      <c r="C131" s="71"/>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row>
    <row r="132" spans="1:56" s="50" customFormat="1" x14ac:dyDescent="0.25">
      <c r="A132" s="71"/>
      <c r="B132" s="71"/>
      <c r="C132" s="71"/>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row>
    <row r="133" spans="1:56" s="50" customFormat="1" x14ac:dyDescent="0.25">
      <c r="A133" s="71"/>
      <c r="B133" s="71"/>
      <c r="C133" s="71"/>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row>
    <row r="134" spans="1:56" s="50" customFormat="1" x14ac:dyDescent="0.25">
      <c r="A134" s="71"/>
      <c r="B134" s="71"/>
      <c r="C134" s="71"/>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row>
    <row r="135" spans="1:56" s="50" customFormat="1" x14ac:dyDescent="0.25">
      <c r="A135" s="71"/>
      <c r="B135" s="71"/>
      <c r="C135" s="71"/>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row>
    <row r="136" spans="1:56" s="50" customFormat="1" x14ac:dyDescent="0.25">
      <c r="A136" s="71"/>
      <c r="B136" s="71"/>
      <c r="C136" s="71"/>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row>
    <row r="137" spans="1:56" s="50" customFormat="1" x14ac:dyDescent="0.25">
      <c r="A137" s="71"/>
      <c r="B137" s="71"/>
      <c r="C137" s="71"/>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row>
    <row r="138" spans="1:56" s="50" customFormat="1" x14ac:dyDescent="0.25">
      <c r="A138" s="71"/>
      <c r="B138" s="71"/>
      <c r="C138" s="71"/>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row>
    <row r="139" spans="1:56" s="50" customFormat="1" x14ac:dyDescent="0.25">
      <c r="A139" s="71"/>
      <c r="B139" s="71"/>
      <c r="C139" s="71"/>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row>
    <row r="140" spans="1:56" s="50" customFormat="1" x14ac:dyDescent="0.25">
      <c r="A140" s="71"/>
      <c r="B140" s="71"/>
      <c r="C140" s="71"/>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row>
    <row r="141" spans="1:56" s="50" customFormat="1" x14ac:dyDescent="0.25">
      <c r="A141" s="71"/>
      <c r="B141" s="71"/>
      <c r="C141" s="71"/>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row>
    <row r="142" spans="1:56" s="50" customFormat="1" x14ac:dyDescent="0.25">
      <c r="A142" s="71"/>
      <c r="B142" s="71"/>
      <c r="C142" s="71"/>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row>
    <row r="143" spans="1:56" s="50" customFormat="1" x14ac:dyDescent="0.25">
      <c r="A143" s="71"/>
      <c r="B143" s="71"/>
      <c r="C143" s="71"/>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row>
    <row r="144" spans="1:56" s="50" customFormat="1" x14ac:dyDescent="0.25">
      <c r="A144" s="71"/>
      <c r="B144" s="71"/>
      <c r="C144" s="71"/>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row>
    <row r="145" spans="1:56" s="50" customFormat="1" x14ac:dyDescent="0.25">
      <c r="A145" s="71"/>
      <c r="B145" s="71"/>
      <c r="C145" s="71"/>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row>
    <row r="146" spans="1:56" s="50" customFormat="1" x14ac:dyDescent="0.25">
      <c r="A146" s="71"/>
      <c r="B146" s="71"/>
      <c r="C146" s="71"/>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row>
    <row r="147" spans="1:56" s="50" customFormat="1" x14ac:dyDescent="0.25">
      <c r="A147" s="71"/>
      <c r="B147" s="71"/>
      <c r="C147" s="71"/>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row>
    <row r="148" spans="1:56" s="50" customFormat="1" x14ac:dyDescent="0.25">
      <c r="A148" s="71"/>
      <c r="B148" s="71"/>
      <c r="C148" s="71"/>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row>
    <row r="149" spans="1:56" s="116" customFormat="1" x14ac:dyDescent="0.25">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row>
    <row r="150" spans="1:56" s="116" customFormat="1" ht="21.75" hidden="1" customHeight="1" x14ac:dyDescent="0.25">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Q150" s="117"/>
      <c r="AR150" s="117"/>
      <c r="AS150" s="117"/>
      <c r="AT150" s="117"/>
      <c r="AU150" s="117"/>
      <c r="AV150" s="117"/>
      <c r="AW150" s="117"/>
      <c r="AX150" s="117"/>
      <c r="AY150" s="117"/>
      <c r="AZ150" s="117"/>
      <c r="BA150" s="117"/>
      <c r="BB150" s="117"/>
      <c r="BC150" s="117"/>
      <c r="BD150" s="117"/>
    </row>
    <row r="151" spans="1:56" s="116" customFormat="1" hidden="1" x14ac:dyDescent="0.25">
      <c r="D151" s="132" t="s">
        <v>231</v>
      </c>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Q151" s="117"/>
      <c r="AR151" s="117"/>
      <c r="AS151" s="117"/>
      <c r="AT151" s="117"/>
      <c r="AU151" s="117"/>
      <c r="AV151" s="117"/>
      <c r="AW151" s="117"/>
      <c r="AX151" s="117"/>
      <c r="AY151" s="117"/>
      <c r="AZ151" s="117"/>
      <c r="BA151" s="117"/>
      <c r="BB151" s="117"/>
      <c r="BC151" s="117"/>
      <c r="BD151" s="117"/>
    </row>
    <row r="152" spans="1:56" s="116" customFormat="1" hidden="1" x14ac:dyDescent="0.25">
      <c r="D152" s="133" t="s">
        <v>232</v>
      </c>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N152" s="117"/>
      <c r="AO152" s="117"/>
      <c r="AQ152" s="117"/>
      <c r="AR152" s="117"/>
      <c r="AS152" s="117"/>
      <c r="AT152" s="117"/>
      <c r="AU152" s="117"/>
      <c r="AV152" s="117"/>
      <c r="AW152" s="117"/>
      <c r="AX152" s="117"/>
      <c r="AY152" s="117"/>
      <c r="AZ152" s="117"/>
      <c r="BA152" s="117"/>
      <c r="BB152" s="117"/>
      <c r="BC152" s="117"/>
      <c r="BD152" s="117"/>
    </row>
    <row r="153" spans="1:56" s="116" customFormat="1" hidden="1" x14ac:dyDescent="0.25">
      <c r="D153" s="133" t="s">
        <v>233</v>
      </c>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N153" s="117"/>
      <c r="AO153" s="117"/>
      <c r="AQ153" s="117"/>
      <c r="AR153" s="117"/>
      <c r="AS153" s="117"/>
      <c r="AT153" s="117"/>
      <c r="AU153" s="117"/>
      <c r="AV153" s="117"/>
      <c r="AW153" s="117"/>
      <c r="AX153" s="117"/>
      <c r="AY153" s="117"/>
      <c r="AZ153" s="117"/>
      <c r="BA153" s="117"/>
      <c r="BB153" s="117"/>
      <c r="BC153" s="117"/>
      <c r="BD153" s="117"/>
    </row>
    <row r="154" spans="1:56" s="116" customFormat="1" hidden="1" x14ac:dyDescent="0.25">
      <c r="D154" s="117" t="s">
        <v>348</v>
      </c>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N154" s="117"/>
      <c r="AO154" s="117"/>
      <c r="AQ154" s="117"/>
      <c r="AR154" s="117"/>
      <c r="AS154" s="117"/>
      <c r="AT154" s="117"/>
      <c r="AU154" s="117"/>
      <c r="AV154" s="117"/>
      <c r="AW154" s="117"/>
      <c r="AX154" s="117"/>
      <c r="AY154" s="117"/>
      <c r="AZ154" s="117"/>
      <c r="BA154" s="117"/>
      <c r="BB154" s="117"/>
      <c r="BC154" s="117"/>
      <c r="BD154" s="117"/>
    </row>
    <row r="155" spans="1:56" s="116" customFormat="1" hidden="1" x14ac:dyDescent="0.25">
      <c r="D155" s="117" t="s">
        <v>234</v>
      </c>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N155" s="117"/>
      <c r="AO155" s="117"/>
      <c r="AQ155" s="117"/>
      <c r="AR155" s="117"/>
      <c r="AS155" s="117"/>
      <c r="AT155" s="117"/>
      <c r="AU155" s="117"/>
      <c r="AV155" s="117"/>
      <c r="AW155" s="117"/>
      <c r="AX155" s="117"/>
      <c r="AY155" s="117"/>
      <c r="AZ155" s="117"/>
      <c r="BA155" s="117"/>
      <c r="BB155" s="117"/>
      <c r="BC155" s="117"/>
      <c r="BD155" s="117"/>
    </row>
    <row r="156" spans="1:56" s="116" customFormat="1" hidden="1" x14ac:dyDescent="0.25">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N156" s="117"/>
      <c r="AO156" s="117"/>
      <c r="AQ156" s="117"/>
      <c r="AR156" s="117"/>
      <c r="AS156" s="117"/>
      <c r="AT156" s="117"/>
      <c r="AU156" s="117"/>
      <c r="AV156" s="117"/>
      <c r="AW156" s="117"/>
      <c r="AX156" s="117"/>
      <c r="AY156" s="117"/>
      <c r="AZ156" s="117"/>
      <c r="BA156" s="117"/>
      <c r="BB156" s="117"/>
      <c r="BC156" s="117"/>
      <c r="BD156" s="117"/>
    </row>
    <row r="157" spans="1:56" s="116" customFormat="1" hidden="1" x14ac:dyDescent="0.25">
      <c r="D157" s="132" t="s">
        <v>235</v>
      </c>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N157" s="117"/>
      <c r="AO157" s="117"/>
      <c r="AQ157" s="117"/>
      <c r="AR157" s="117"/>
      <c r="AS157" s="117"/>
      <c r="AT157" s="117"/>
      <c r="AU157" s="117"/>
      <c r="AV157" s="117"/>
      <c r="AW157" s="117"/>
      <c r="AX157" s="117"/>
      <c r="AY157" s="117"/>
      <c r="AZ157" s="117"/>
      <c r="BA157" s="117"/>
      <c r="BB157" s="117"/>
      <c r="BC157" s="117"/>
      <c r="BD157" s="117"/>
    </row>
    <row r="158" spans="1:56" s="116" customFormat="1" hidden="1" x14ac:dyDescent="0.25">
      <c r="D158" s="133" t="s">
        <v>236</v>
      </c>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N158" s="117"/>
      <c r="AO158" s="117"/>
      <c r="AQ158" s="117"/>
      <c r="AR158" s="117"/>
      <c r="AS158" s="117"/>
      <c r="AT158" s="117"/>
      <c r="AU158" s="117"/>
      <c r="AV158" s="117"/>
      <c r="AW158" s="117"/>
      <c r="AX158" s="117"/>
      <c r="AY158" s="117"/>
      <c r="AZ158" s="117"/>
      <c r="BA158" s="117"/>
      <c r="BB158" s="117"/>
      <c r="BC158" s="117"/>
      <c r="BD158" s="117"/>
    </row>
    <row r="159" spans="1:56" s="116" customFormat="1" hidden="1" x14ac:dyDescent="0.25">
      <c r="D159" s="117" t="s">
        <v>237</v>
      </c>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N159" s="117"/>
      <c r="AO159" s="117"/>
      <c r="AQ159" s="117"/>
      <c r="AR159" s="117"/>
      <c r="AS159" s="117"/>
      <c r="AT159" s="117"/>
      <c r="AU159" s="117"/>
      <c r="AV159" s="117"/>
      <c r="AW159" s="117"/>
      <c r="AX159" s="117"/>
      <c r="AY159" s="117"/>
      <c r="AZ159" s="117"/>
      <c r="BA159" s="117"/>
      <c r="BB159" s="117"/>
      <c r="BC159" s="117"/>
      <c r="BD159" s="117"/>
    </row>
    <row r="160" spans="1:56" s="116" customFormat="1" hidden="1" x14ac:dyDescent="0.25">
      <c r="D160" s="117" t="s">
        <v>238</v>
      </c>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N160" s="117"/>
      <c r="AO160" s="117"/>
      <c r="AQ160" s="117"/>
      <c r="AR160" s="117"/>
      <c r="AS160" s="117"/>
      <c r="AT160" s="117"/>
      <c r="AU160" s="117"/>
      <c r="AV160" s="117"/>
      <c r="AW160" s="117"/>
      <c r="AX160" s="117"/>
      <c r="AY160" s="117"/>
      <c r="AZ160" s="117"/>
      <c r="BA160" s="117"/>
      <c r="BB160" s="117"/>
      <c r="BC160" s="117"/>
      <c r="BD160" s="117"/>
    </row>
    <row r="161" spans="4:56" s="116" customFormat="1" hidden="1" x14ac:dyDescent="0.25">
      <c r="D161" s="117" t="s">
        <v>234</v>
      </c>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N161" s="117"/>
      <c r="AO161" s="117"/>
      <c r="AQ161" s="117"/>
      <c r="AR161" s="117"/>
      <c r="AS161" s="117"/>
      <c r="AT161" s="117"/>
      <c r="AU161" s="117"/>
      <c r="AV161" s="117"/>
      <c r="AW161" s="117"/>
      <c r="AX161" s="117"/>
      <c r="AY161" s="117"/>
      <c r="AZ161" s="117"/>
      <c r="BA161" s="117"/>
      <c r="BB161" s="117"/>
      <c r="BC161" s="117"/>
      <c r="BD161" s="117"/>
    </row>
    <row r="162" spans="4:56" s="116" customFormat="1" hidden="1" x14ac:dyDescent="0.25">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N162" s="117"/>
      <c r="AO162" s="117"/>
      <c r="AQ162" s="117"/>
      <c r="AR162" s="117"/>
      <c r="AS162" s="117"/>
      <c r="AT162" s="117"/>
      <c r="AU162" s="117"/>
      <c r="AV162" s="117"/>
      <c r="AW162" s="117"/>
      <c r="AX162" s="117"/>
      <c r="AY162" s="117"/>
      <c r="AZ162" s="117"/>
      <c r="BA162" s="117"/>
      <c r="BB162" s="117"/>
      <c r="BC162" s="117"/>
      <c r="BD162" s="117"/>
    </row>
    <row r="163" spans="4:56" s="116" customFormat="1" hidden="1" x14ac:dyDescent="0.25">
      <c r="D163" s="132" t="s">
        <v>239</v>
      </c>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N163" s="117"/>
      <c r="AO163" s="117"/>
      <c r="AQ163" s="117"/>
      <c r="AR163" s="117"/>
      <c r="AS163" s="117"/>
      <c r="AT163" s="117"/>
      <c r="AU163" s="117"/>
      <c r="AV163" s="117"/>
      <c r="AW163" s="117"/>
      <c r="AX163" s="117"/>
      <c r="AY163" s="117"/>
      <c r="AZ163" s="117"/>
      <c r="BA163" s="117"/>
      <c r="BB163" s="117"/>
      <c r="BC163" s="117"/>
      <c r="BD163" s="117"/>
    </row>
    <row r="164" spans="4:56" s="116" customFormat="1" hidden="1" x14ac:dyDescent="0.25">
      <c r="D164" s="133" t="s">
        <v>236</v>
      </c>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N164" s="117"/>
      <c r="AO164" s="117"/>
      <c r="AQ164" s="117"/>
      <c r="AR164" s="117"/>
      <c r="AS164" s="117"/>
      <c r="AT164" s="117"/>
      <c r="AU164" s="117"/>
      <c r="AV164" s="117"/>
      <c r="AW164" s="117"/>
      <c r="AX164" s="117"/>
      <c r="AY164" s="117"/>
      <c r="AZ164" s="117"/>
      <c r="BA164" s="117"/>
      <c r="BB164" s="117"/>
      <c r="BC164" s="117"/>
      <c r="BD164" s="117"/>
    </row>
    <row r="165" spans="4:56" s="116" customFormat="1" hidden="1" x14ac:dyDescent="0.25">
      <c r="D165" s="117" t="s">
        <v>237</v>
      </c>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N165" s="117"/>
      <c r="AO165" s="117"/>
      <c r="AQ165" s="117"/>
      <c r="AR165" s="117"/>
      <c r="AS165" s="117"/>
      <c r="AT165" s="117"/>
      <c r="AU165" s="117"/>
      <c r="AV165" s="117"/>
      <c r="AW165" s="117"/>
      <c r="AX165" s="117"/>
      <c r="AY165" s="117"/>
      <c r="AZ165" s="117"/>
      <c r="BA165" s="117"/>
      <c r="BB165" s="117"/>
      <c r="BC165" s="117"/>
      <c r="BD165" s="117"/>
    </row>
    <row r="166" spans="4:56" s="116" customFormat="1" hidden="1" x14ac:dyDescent="0.25">
      <c r="D166" s="117" t="s">
        <v>238</v>
      </c>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N166" s="117"/>
      <c r="AO166" s="117"/>
      <c r="AQ166" s="117"/>
      <c r="AR166" s="117"/>
      <c r="AS166" s="117"/>
      <c r="AT166" s="117"/>
      <c r="AU166" s="117"/>
      <c r="AV166" s="117"/>
      <c r="AW166" s="117"/>
      <c r="AX166" s="117"/>
      <c r="AY166" s="117"/>
      <c r="AZ166" s="117"/>
      <c r="BA166" s="117"/>
      <c r="BB166" s="117"/>
      <c r="BC166" s="117"/>
      <c r="BD166" s="117"/>
    </row>
    <row r="167" spans="4:56" s="116" customFormat="1" hidden="1" x14ac:dyDescent="0.25">
      <c r="D167" s="117" t="s">
        <v>234</v>
      </c>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N167" s="117"/>
      <c r="AO167" s="117"/>
      <c r="AQ167" s="117"/>
      <c r="AR167" s="117"/>
      <c r="AS167" s="117"/>
      <c r="AT167" s="117"/>
      <c r="AU167" s="117"/>
      <c r="AV167" s="117"/>
      <c r="AW167" s="117"/>
      <c r="AX167" s="117"/>
      <c r="AY167" s="117"/>
      <c r="AZ167" s="117"/>
      <c r="BA167" s="117"/>
      <c r="BB167" s="117"/>
      <c r="BC167" s="117"/>
      <c r="BD167" s="117"/>
    </row>
    <row r="168" spans="4:56" s="116" customFormat="1" hidden="1" x14ac:dyDescent="0.25">
      <c r="D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N168" s="117"/>
      <c r="AO168" s="117"/>
      <c r="AQ168" s="117"/>
      <c r="AR168" s="117"/>
      <c r="AS168" s="117"/>
      <c r="AT168" s="117"/>
      <c r="AU168" s="117"/>
      <c r="AV168" s="117"/>
      <c r="AW168" s="117"/>
      <c r="AX168" s="117"/>
      <c r="AY168" s="117"/>
      <c r="AZ168" s="117"/>
      <c r="BA168" s="117"/>
      <c r="BB168" s="117"/>
      <c r="BC168" s="117"/>
      <c r="BD168" s="117"/>
    </row>
    <row r="169" spans="4:56" s="116" customFormat="1" hidden="1" x14ac:dyDescent="0.25">
      <c r="D169" s="134" t="s">
        <v>170</v>
      </c>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N169" s="117"/>
      <c r="AO169" s="117"/>
      <c r="AQ169" s="117"/>
      <c r="AR169" s="117"/>
      <c r="AS169" s="117"/>
      <c r="AT169" s="117"/>
      <c r="AU169" s="117"/>
      <c r="AV169" s="117"/>
      <c r="AW169" s="117"/>
      <c r="AX169" s="117"/>
      <c r="AY169" s="117"/>
      <c r="AZ169" s="117"/>
      <c r="BA169" s="117"/>
      <c r="BB169" s="117"/>
      <c r="BC169" s="117"/>
      <c r="BD169" s="117"/>
    </row>
    <row r="170" spans="4:56" s="116" customFormat="1" hidden="1" x14ac:dyDescent="0.25">
      <c r="D170" s="133" t="s">
        <v>240</v>
      </c>
      <c r="N170" s="117"/>
      <c r="O170" s="117" t="s">
        <v>25</v>
      </c>
      <c r="P170" s="117" t="s">
        <v>25</v>
      </c>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N170" s="117"/>
      <c r="AO170" s="117"/>
      <c r="AQ170" s="117"/>
      <c r="AR170" s="117"/>
      <c r="AS170" s="117"/>
      <c r="AT170" s="117"/>
      <c r="AU170" s="117"/>
      <c r="AV170" s="117"/>
      <c r="AW170" s="117"/>
      <c r="AX170" s="117"/>
      <c r="AY170" s="117"/>
      <c r="AZ170" s="117"/>
      <c r="BA170" s="117"/>
      <c r="BB170" s="117"/>
      <c r="BC170" s="117"/>
      <c r="BD170" s="117"/>
    </row>
    <row r="171" spans="4:56" s="116" customFormat="1" hidden="1" x14ac:dyDescent="0.25">
      <c r="D171" s="117" t="s">
        <v>241</v>
      </c>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N171" s="117"/>
      <c r="AO171" s="117"/>
      <c r="AQ171" s="117"/>
      <c r="AR171" s="117"/>
      <c r="AS171" s="117"/>
      <c r="AT171" s="117"/>
      <c r="AU171" s="117"/>
      <c r="AV171" s="117"/>
      <c r="AW171" s="117"/>
      <c r="AX171" s="117"/>
      <c r="AY171" s="117"/>
      <c r="AZ171" s="117"/>
      <c r="BA171" s="117"/>
      <c r="BB171" s="117"/>
      <c r="BC171" s="117"/>
      <c r="BD171" s="117"/>
    </row>
    <row r="172" spans="4:56" s="116" customFormat="1" hidden="1" x14ac:dyDescent="0.25">
      <c r="D172" s="117" t="s">
        <v>242</v>
      </c>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N172" s="117"/>
      <c r="AO172" s="117"/>
      <c r="AQ172" s="117"/>
      <c r="AR172" s="117"/>
      <c r="AS172" s="117"/>
      <c r="AT172" s="117"/>
      <c r="AU172" s="117"/>
      <c r="AV172" s="117"/>
      <c r="AW172" s="117"/>
      <c r="AX172" s="117"/>
      <c r="AY172" s="117"/>
      <c r="AZ172" s="117"/>
      <c r="BA172" s="117"/>
      <c r="BB172" s="117"/>
      <c r="BC172" s="117"/>
      <c r="BD172" s="117"/>
    </row>
    <row r="173" spans="4:56" s="116" customFormat="1" hidden="1" x14ac:dyDescent="0.25">
      <c r="D173" s="117" t="s">
        <v>234</v>
      </c>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N173" s="117"/>
      <c r="AO173" s="117"/>
      <c r="AQ173" s="117"/>
      <c r="AR173" s="117"/>
      <c r="AS173" s="117"/>
      <c r="AT173" s="117"/>
      <c r="AU173" s="117"/>
      <c r="AV173" s="117"/>
      <c r="AW173" s="117"/>
      <c r="AX173" s="117"/>
      <c r="AY173" s="117"/>
      <c r="AZ173" s="117"/>
      <c r="BA173" s="117"/>
      <c r="BB173" s="117"/>
      <c r="BC173" s="117"/>
      <c r="BD173" s="117"/>
    </row>
    <row r="174" spans="4:56" s="116" customFormat="1" hidden="1" x14ac:dyDescent="0.25">
      <c r="D174" s="134"/>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N174" s="117"/>
      <c r="AO174" s="117"/>
      <c r="AQ174" s="117"/>
      <c r="AR174" s="117"/>
      <c r="AS174" s="117"/>
      <c r="AT174" s="117"/>
      <c r="AU174" s="117"/>
      <c r="AV174" s="117"/>
      <c r="AW174" s="117"/>
      <c r="AX174" s="117"/>
      <c r="AY174" s="117"/>
      <c r="AZ174" s="117"/>
      <c r="BA174" s="117"/>
      <c r="BB174" s="117"/>
      <c r="BC174" s="117"/>
      <c r="BD174" s="117"/>
    </row>
    <row r="175" spans="4:56" s="116" customFormat="1" hidden="1" x14ac:dyDescent="0.25">
      <c r="D175" s="134" t="s">
        <v>171</v>
      </c>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N175" s="117"/>
      <c r="AO175" s="117"/>
      <c r="AQ175" s="117"/>
      <c r="AR175" s="117"/>
      <c r="AS175" s="117"/>
      <c r="AT175" s="117"/>
      <c r="AU175" s="117"/>
      <c r="AV175" s="117"/>
      <c r="AW175" s="117"/>
      <c r="AX175" s="117"/>
      <c r="AY175" s="117"/>
      <c r="AZ175" s="117"/>
      <c r="BA175" s="117"/>
      <c r="BB175" s="117"/>
      <c r="BC175" s="117"/>
      <c r="BD175" s="117"/>
    </row>
    <row r="176" spans="4:56" s="116" customFormat="1" hidden="1" x14ac:dyDescent="0.25">
      <c r="D176" s="117" t="s">
        <v>349</v>
      </c>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N176" s="117"/>
      <c r="AO176" s="117"/>
      <c r="AQ176" s="117"/>
      <c r="AR176" s="117"/>
      <c r="AS176" s="117"/>
      <c r="AT176" s="117"/>
      <c r="AU176" s="117"/>
      <c r="AV176" s="117"/>
      <c r="AW176" s="117"/>
      <c r="AX176" s="117"/>
      <c r="AY176" s="117"/>
      <c r="AZ176" s="117"/>
      <c r="BA176" s="117"/>
      <c r="BB176" s="117"/>
      <c r="BC176" s="117"/>
      <c r="BD176" s="117"/>
    </row>
    <row r="177" spans="4:56" s="116" customFormat="1" hidden="1" x14ac:dyDescent="0.25">
      <c r="D177" s="117" t="s">
        <v>243</v>
      </c>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N177" s="117"/>
      <c r="AO177" s="117"/>
      <c r="AQ177" s="117"/>
      <c r="AR177" s="117"/>
      <c r="AS177" s="117"/>
      <c r="AT177" s="117"/>
      <c r="AU177" s="117"/>
      <c r="AV177" s="117"/>
      <c r="AW177" s="117"/>
      <c r="AX177" s="117"/>
      <c r="AY177" s="117"/>
      <c r="AZ177" s="117"/>
      <c r="BA177" s="117"/>
      <c r="BB177" s="117"/>
      <c r="BC177" s="117"/>
      <c r="BD177" s="117"/>
    </row>
    <row r="178" spans="4:56" s="116" customFormat="1" hidden="1" x14ac:dyDescent="0.25">
      <c r="D178" s="117" t="s">
        <v>244</v>
      </c>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N178" s="117"/>
      <c r="AO178" s="117"/>
      <c r="AQ178" s="117"/>
      <c r="AR178" s="117"/>
      <c r="AS178" s="117"/>
      <c r="AT178" s="117"/>
      <c r="AU178" s="117"/>
      <c r="AV178" s="117"/>
      <c r="AW178" s="117"/>
      <c r="AX178" s="117"/>
      <c r="AY178" s="117"/>
      <c r="AZ178" s="117"/>
      <c r="BA178" s="117"/>
      <c r="BB178" s="117"/>
      <c r="BC178" s="117"/>
      <c r="BD178" s="117"/>
    </row>
    <row r="179" spans="4:56" s="116" customFormat="1" hidden="1" x14ac:dyDescent="0.25">
      <c r="D179" s="117" t="s">
        <v>234</v>
      </c>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N179" s="117"/>
      <c r="AO179" s="117"/>
      <c r="AQ179" s="117"/>
      <c r="AR179" s="117"/>
      <c r="AS179" s="117"/>
      <c r="AT179" s="117"/>
      <c r="AU179" s="117"/>
      <c r="AV179" s="117"/>
      <c r="AW179" s="117"/>
      <c r="AX179" s="117"/>
      <c r="AY179" s="117"/>
      <c r="AZ179" s="117"/>
      <c r="BA179" s="117"/>
      <c r="BB179" s="117"/>
      <c r="BC179" s="117"/>
      <c r="BD179" s="117"/>
    </row>
    <row r="180" spans="4:56" s="116" customFormat="1" hidden="1" x14ac:dyDescent="0.25">
      <c r="D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N180" s="117"/>
      <c r="AO180" s="117"/>
      <c r="AQ180" s="117"/>
      <c r="AR180" s="117"/>
      <c r="AS180" s="117"/>
      <c r="AT180" s="117"/>
      <c r="AU180" s="117"/>
      <c r="AV180" s="117"/>
      <c r="AW180" s="117"/>
      <c r="AX180" s="117"/>
      <c r="AY180" s="117"/>
      <c r="AZ180" s="117"/>
      <c r="BA180" s="117"/>
      <c r="BB180" s="117"/>
      <c r="BC180" s="117"/>
      <c r="BD180" s="117"/>
    </row>
    <row r="181" spans="4:56" s="116" customFormat="1" hidden="1" x14ac:dyDescent="0.25">
      <c r="D181" s="134" t="s">
        <v>172</v>
      </c>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N181" s="117"/>
      <c r="AO181" s="117"/>
      <c r="AQ181" s="117"/>
      <c r="AR181" s="117"/>
      <c r="AS181" s="117"/>
      <c r="AT181" s="117"/>
      <c r="AU181" s="117"/>
      <c r="AV181" s="117"/>
      <c r="AW181" s="117"/>
      <c r="AX181" s="117"/>
      <c r="AY181" s="117"/>
      <c r="AZ181" s="117"/>
      <c r="BA181" s="117"/>
      <c r="BB181" s="117"/>
      <c r="BC181" s="117"/>
      <c r="BD181" s="117"/>
    </row>
    <row r="182" spans="4:56" s="116" customFormat="1" hidden="1" x14ac:dyDescent="0.25">
      <c r="D182" s="117" t="s">
        <v>245</v>
      </c>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N182" s="117"/>
      <c r="AO182" s="117"/>
      <c r="AQ182" s="117"/>
      <c r="AR182" s="117"/>
      <c r="AS182" s="117"/>
      <c r="AT182" s="117"/>
      <c r="AU182" s="117"/>
      <c r="AV182" s="117"/>
      <c r="AW182" s="117"/>
      <c r="AX182" s="117"/>
      <c r="AY182" s="117"/>
      <c r="AZ182" s="117"/>
      <c r="BA182" s="117"/>
      <c r="BB182" s="117"/>
      <c r="BC182" s="117"/>
      <c r="BD182" s="117"/>
    </row>
    <row r="183" spans="4:56" s="116" customFormat="1" hidden="1" x14ac:dyDescent="0.25">
      <c r="D183" s="117" t="s">
        <v>246</v>
      </c>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N183" s="117"/>
      <c r="AO183" s="117"/>
      <c r="AQ183" s="117"/>
      <c r="AR183" s="117"/>
      <c r="AS183" s="117"/>
      <c r="AT183" s="117"/>
      <c r="AU183" s="117"/>
      <c r="AV183" s="117"/>
      <c r="AW183" s="117"/>
      <c r="AX183" s="117"/>
      <c r="AY183" s="117"/>
      <c r="AZ183" s="117"/>
      <c r="BA183" s="117"/>
      <c r="BB183" s="117"/>
      <c r="BC183" s="117"/>
      <c r="BD183" s="117"/>
    </row>
    <row r="184" spans="4:56" s="116" customFormat="1" hidden="1" x14ac:dyDescent="0.25">
      <c r="D184" s="117" t="s">
        <v>234</v>
      </c>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N184" s="117"/>
      <c r="AO184" s="117"/>
      <c r="AQ184" s="117"/>
      <c r="AR184" s="117"/>
      <c r="AS184" s="117"/>
      <c r="AT184" s="117"/>
      <c r="AU184" s="117"/>
      <c r="AV184" s="117"/>
      <c r="AW184" s="117"/>
      <c r="AX184" s="117"/>
      <c r="AY184" s="117"/>
      <c r="AZ184" s="117"/>
      <c r="BA184" s="117"/>
      <c r="BB184" s="117"/>
      <c r="BC184" s="117"/>
      <c r="BD184" s="117"/>
    </row>
    <row r="185" spans="4:56" s="116" customFormat="1" hidden="1" x14ac:dyDescent="0.25">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N185" s="117"/>
      <c r="AO185" s="117"/>
      <c r="AQ185" s="117"/>
      <c r="AR185" s="117"/>
      <c r="AS185" s="117"/>
      <c r="AT185" s="117"/>
      <c r="AU185" s="117"/>
      <c r="AV185" s="117"/>
      <c r="AW185" s="117"/>
      <c r="AX185" s="117"/>
      <c r="AY185" s="117"/>
      <c r="AZ185" s="117"/>
      <c r="BA185" s="117"/>
      <c r="BB185" s="117"/>
      <c r="BC185" s="117"/>
      <c r="BD185" s="117"/>
    </row>
    <row r="186" spans="4:56" s="116" customFormat="1" hidden="1" x14ac:dyDescent="0.25">
      <c r="D186" s="134" t="s">
        <v>173</v>
      </c>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N186" s="117"/>
      <c r="AO186" s="117"/>
      <c r="AQ186" s="117"/>
      <c r="AR186" s="117"/>
      <c r="AS186" s="117"/>
      <c r="AT186" s="117"/>
      <c r="AU186" s="117"/>
      <c r="AV186" s="117"/>
      <c r="AW186" s="117"/>
      <c r="AX186" s="117"/>
      <c r="AY186" s="117"/>
      <c r="AZ186" s="117"/>
      <c r="BA186" s="117"/>
      <c r="BB186" s="117"/>
      <c r="BC186" s="117"/>
      <c r="BD186" s="117"/>
    </row>
    <row r="187" spans="4:56" s="116" customFormat="1" hidden="1" x14ac:dyDescent="0.25">
      <c r="D187" s="117" t="s">
        <v>350</v>
      </c>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N187" s="117"/>
      <c r="AO187" s="117"/>
      <c r="AQ187" s="117"/>
      <c r="AR187" s="117"/>
      <c r="AS187" s="117"/>
      <c r="AT187" s="117"/>
      <c r="AU187" s="117"/>
      <c r="AV187" s="117"/>
      <c r="AW187" s="117"/>
      <c r="AX187" s="117"/>
      <c r="AY187" s="117"/>
      <c r="AZ187" s="117"/>
      <c r="BA187" s="117"/>
      <c r="BB187" s="117"/>
      <c r="BC187" s="117"/>
      <c r="BD187" s="117"/>
    </row>
    <row r="188" spans="4:56" s="116" customFormat="1" hidden="1" x14ac:dyDescent="0.25">
      <c r="D188" s="117" t="s">
        <v>247</v>
      </c>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N188" s="117"/>
      <c r="AO188" s="117"/>
      <c r="AQ188" s="117"/>
      <c r="AR188" s="117"/>
      <c r="AS188" s="117"/>
      <c r="AT188" s="117"/>
      <c r="AU188" s="117"/>
      <c r="AV188" s="117"/>
      <c r="AW188" s="117"/>
      <c r="AX188" s="117"/>
      <c r="AY188" s="117"/>
      <c r="AZ188" s="117"/>
      <c r="BA188" s="117"/>
      <c r="BB188" s="117"/>
      <c r="BC188" s="117"/>
      <c r="BD188" s="117"/>
    </row>
    <row r="189" spans="4:56" s="116" customFormat="1" hidden="1" x14ac:dyDescent="0.25">
      <c r="D189" s="117" t="s">
        <v>234</v>
      </c>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N189" s="117"/>
      <c r="AO189" s="117"/>
      <c r="AQ189" s="117"/>
      <c r="AR189" s="117"/>
      <c r="AS189" s="117"/>
      <c r="AT189" s="117"/>
      <c r="AU189" s="117"/>
      <c r="AV189" s="117"/>
      <c r="AW189" s="117"/>
      <c r="AX189" s="117"/>
      <c r="AY189" s="117"/>
      <c r="AZ189" s="117"/>
      <c r="BA189" s="117"/>
      <c r="BB189" s="117"/>
      <c r="BC189" s="117"/>
      <c r="BD189" s="117"/>
    </row>
    <row r="190" spans="4:56" s="116" customFormat="1" hidden="1" x14ac:dyDescent="0.25">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N190" s="117"/>
      <c r="AO190" s="117"/>
      <c r="AQ190" s="117"/>
      <c r="AR190" s="117"/>
      <c r="AS190" s="117"/>
      <c r="AT190" s="117"/>
      <c r="AU190" s="117"/>
      <c r="AV190" s="117"/>
      <c r="AW190" s="117"/>
      <c r="AX190" s="117"/>
      <c r="AY190" s="117"/>
      <c r="AZ190" s="117"/>
      <c r="BA190" s="117"/>
      <c r="BB190" s="117"/>
      <c r="BC190" s="117"/>
      <c r="BD190" s="117"/>
    </row>
    <row r="191" spans="4:56" s="116" customFormat="1" hidden="1" x14ac:dyDescent="0.25">
      <c r="D191" s="134" t="s">
        <v>248</v>
      </c>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N191" s="117"/>
      <c r="AO191" s="117"/>
      <c r="AQ191" s="117"/>
      <c r="AR191" s="117"/>
      <c r="AS191" s="117"/>
      <c r="AT191" s="117"/>
      <c r="AU191" s="117"/>
      <c r="AV191" s="117"/>
      <c r="AW191" s="117"/>
      <c r="AX191" s="117"/>
      <c r="AY191" s="117"/>
      <c r="AZ191" s="117"/>
      <c r="BA191" s="117"/>
      <c r="BB191" s="117"/>
      <c r="BC191" s="117"/>
      <c r="BD191" s="117"/>
    </row>
    <row r="192" spans="4:56" s="116" customFormat="1" hidden="1" x14ac:dyDescent="0.25">
      <c r="D192" s="117" t="s">
        <v>249</v>
      </c>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N192" s="117"/>
      <c r="AO192" s="117"/>
      <c r="AQ192" s="117"/>
      <c r="AR192" s="117"/>
      <c r="AS192" s="117"/>
      <c r="AT192" s="117"/>
      <c r="AU192" s="117"/>
      <c r="AV192" s="117"/>
      <c r="AW192" s="117"/>
      <c r="AX192" s="117"/>
      <c r="AY192" s="117"/>
      <c r="AZ192" s="117"/>
      <c r="BA192" s="117"/>
      <c r="BB192" s="117"/>
      <c r="BC192" s="117"/>
      <c r="BD192" s="117"/>
    </row>
    <row r="193" spans="4:56" s="116" customFormat="1" hidden="1" x14ac:dyDescent="0.25">
      <c r="D193" s="117" t="s">
        <v>250</v>
      </c>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N193" s="117"/>
      <c r="AO193" s="117"/>
      <c r="AQ193" s="117"/>
      <c r="AR193" s="117"/>
      <c r="AS193" s="117"/>
      <c r="AT193" s="117"/>
      <c r="AU193" s="117"/>
      <c r="AV193" s="117"/>
      <c r="AW193" s="117"/>
      <c r="AX193" s="117"/>
      <c r="AY193" s="117"/>
      <c r="AZ193" s="117"/>
      <c r="BA193" s="117"/>
      <c r="BB193" s="117"/>
      <c r="BC193" s="117"/>
      <c r="BD193" s="117"/>
    </row>
    <row r="194" spans="4:56" s="116" customFormat="1" hidden="1" x14ac:dyDescent="0.25">
      <c r="D194" s="117" t="s">
        <v>251</v>
      </c>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N194" s="117"/>
      <c r="AO194" s="117"/>
      <c r="AQ194" s="117"/>
      <c r="AR194" s="117"/>
      <c r="AS194" s="117"/>
      <c r="AT194" s="117"/>
      <c r="AU194" s="117"/>
      <c r="AV194" s="117"/>
      <c r="AW194" s="117"/>
      <c r="AX194" s="117"/>
      <c r="AY194" s="117"/>
      <c r="AZ194" s="117"/>
      <c r="BA194" s="117"/>
      <c r="BB194" s="117"/>
      <c r="BC194" s="117"/>
      <c r="BD194" s="117"/>
    </row>
    <row r="195" spans="4:56" s="116" customFormat="1" hidden="1" x14ac:dyDescent="0.25">
      <c r="D195" s="117" t="s">
        <v>234</v>
      </c>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N195" s="117"/>
      <c r="AO195" s="117"/>
      <c r="AQ195" s="117"/>
      <c r="AR195" s="117"/>
      <c r="AS195" s="117"/>
      <c r="AT195" s="117"/>
      <c r="AU195" s="117"/>
      <c r="AV195" s="117"/>
      <c r="AW195" s="117"/>
      <c r="AX195" s="117"/>
      <c r="AY195" s="117"/>
      <c r="AZ195" s="117"/>
      <c r="BA195" s="117"/>
      <c r="BB195" s="117"/>
      <c r="BC195" s="117"/>
      <c r="BD195" s="117"/>
    </row>
    <row r="196" spans="4:56" s="116" customFormat="1" hidden="1" x14ac:dyDescent="0.25">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N196" s="117"/>
      <c r="AO196" s="117"/>
      <c r="AQ196" s="117"/>
      <c r="AR196" s="117"/>
      <c r="AS196" s="117"/>
      <c r="AT196" s="117"/>
      <c r="AU196" s="117"/>
      <c r="AV196" s="117"/>
      <c r="AW196" s="117"/>
      <c r="AX196" s="117"/>
      <c r="AY196" s="117"/>
      <c r="AZ196" s="117"/>
      <c r="BA196" s="117"/>
      <c r="BB196" s="117"/>
      <c r="BC196" s="117"/>
      <c r="BD196" s="117"/>
    </row>
    <row r="197" spans="4:56" s="116" customFormat="1" hidden="1" x14ac:dyDescent="0.25">
      <c r="D197" s="134" t="s">
        <v>252</v>
      </c>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N197" s="117"/>
      <c r="AO197" s="117"/>
      <c r="AQ197" s="117"/>
      <c r="AR197" s="117"/>
      <c r="AS197" s="117"/>
      <c r="AT197" s="117"/>
      <c r="AU197" s="117"/>
      <c r="AV197" s="117"/>
      <c r="AW197" s="117"/>
      <c r="AX197" s="117"/>
      <c r="AY197" s="117"/>
      <c r="AZ197" s="117"/>
      <c r="BA197" s="117"/>
      <c r="BB197" s="117"/>
      <c r="BC197" s="117"/>
      <c r="BD197" s="117"/>
    </row>
    <row r="198" spans="4:56" s="116" customFormat="1" hidden="1" x14ac:dyDescent="0.25">
      <c r="D198" s="117" t="s">
        <v>253</v>
      </c>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N198" s="117"/>
      <c r="AO198" s="117"/>
      <c r="AQ198" s="117"/>
      <c r="AR198" s="117"/>
      <c r="AS198" s="117"/>
      <c r="AT198" s="117"/>
      <c r="AU198" s="117"/>
      <c r="AV198" s="117"/>
      <c r="AW198" s="117"/>
      <c r="AX198" s="117"/>
      <c r="AY198" s="117"/>
      <c r="AZ198" s="117"/>
      <c r="BA198" s="117"/>
      <c r="BB198" s="117"/>
      <c r="BC198" s="117"/>
      <c r="BD198" s="117"/>
    </row>
    <row r="199" spans="4:56" s="116" customFormat="1" hidden="1" x14ac:dyDescent="0.25">
      <c r="D199" s="117" t="s">
        <v>254</v>
      </c>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N199" s="117"/>
      <c r="AO199" s="117"/>
      <c r="AQ199" s="117"/>
      <c r="AR199" s="117"/>
      <c r="AS199" s="117"/>
      <c r="AT199" s="117"/>
      <c r="AU199" s="117"/>
      <c r="AV199" s="117"/>
      <c r="AW199" s="117"/>
      <c r="AX199" s="117"/>
      <c r="AY199" s="117"/>
      <c r="AZ199" s="117"/>
      <c r="BA199" s="117"/>
      <c r="BB199" s="117"/>
      <c r="BC199" s="117"/>
      <c r="BD199" s="117"/>
    </row>
    <row r="200" spans="4:56" s="116" customFormat="1" hidden="1" x14ac:dyDescent="0.25">
      <c r="D200" s="117" t="s">
        <v>255</v>
      </c>
      <c r="N200" s="117"/>
      <c r="O200" s="117"/>
      <c r="P200" s="117"/>
      <c r="Q200" s="117"/>
      <c r="R200" s="117"/>
      <c r="S200" s="117" t="s">
        <v>25</v>
      </c>
      <c r="T200" s="117"/>
      <c r="U200" s="117"/>
      <c r="V200" s="117"/>
      <c r="W200" s="117"/>
      <c r="X200" s="117"/>
      <c r="Y200" s="117"/>
      <c r="Z200" s="117"/>
      <c r="AA200" s="117"/>
      <c r="AB200" s="117"/>
      <c r="AC200" s="117"/>
      <c r="AD200" s="117"/>
      <c r="AE200" s="117"/>
      <c r="AF200" s="117"/>
      <c r="AG200" s="117"/>
      <c r="AH200" s="117"/>
      <c r="AI200" s="117"/>
      <c r="AJ200" s="117"/>
      <c r="AK200" s="117"/>
      <c r="AL200" s="117"/>
      <c r="AN200" s="117"/>
      <c r="AO200" s="117"/>
      <c r="AQ200" s="117"/>
      <c r="AR200" s="117"/>
      <c r="AS200" s="117"/>
      <c r="AT200" s="117"/>
      <c r="AU200" s="117"/>
      <c r="AV200" s="117"/>
      <c r="AW200" s="117"/>
      <c r="AX200" s="117"/>
      <c r="AY200" s="117"/>
      <c r="AZ200" s="117"/>
      <c r="BA200" s="117"/>
      <c r="BB200" s="117"/>
      <c r="BC200" s="117"/>
      <c r="BD200" s="117"/>
    </row>
    <row r="201" spans="4:56" s="116" customFormat="1" hidden="1" x14ac:dyDescent="0.25">
      <c r="D201" s="117" t="s">
        <v>256</v>
      </c>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N201" s="117"/>
      <c r="AO201" s="117"/>
      <c r="AQ201" s="117"/>
      <c r="AR201" s="117"/>
      <c r="AS201" s="117"/>
      <c r="AT201" s="117"/>
      <c r="AU201" s="117"/>
      <c r="AV201" s="117"/>
      <c r="AW201" s="117"/>
      <c r="AX201" s="117"/>
      <c r="AY201" s="117"/>
      <c r="AZ201" s="117"/>
      <c r="BA201" s="117"/>
      <c r="BB201" s="117"/>
      <c r="BC201" s="117"/>
      <c r="BD201" s="117"/>
    </row>
    <row r="202" spans="4:56" s="116" customFormat="1" hidden="1" x14ac:dyDescent="0.25">
      <c r="D202" s="117" t="s">
        <v>257</v>
      </c>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N202" s="117"/>
      <c r="AO202" s="117"/>
      <c r="AQ202" s="117"/>
      <c r="AR202" s="117"/>
      <c r="AS202" s="117"/>
      <c r="AT202" s="117"/>
      <c r="AU202" s="117"/>
      <c r="AV202" s="117"/>
      <c r="AW202" s="117"/>
      <c r="AX202" s="117"/>
      <c r="AY202" s="117"/>
      <c r="AZ202" s="117"/>
      <c r="BA202" s="117"/>
      <c r="BB202" s="117"/>
      <c r="BC202" s="117"/>
      <c r="BD202" s="117"/>
    </row>
    <row r="203" spans="4:56" s="116" customFormat="1" hidden="1" x14ac:dyDescent="0.25">
      <c r="D203" s="117" t="s">
        <v>234</v>
      </c>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N203" s="117"/>
      <c r="AO203" s="117"/>
      <c r="AQ203" s="117"/>
      <c r="AR203" s="117"/>
      <c r="AS203" s="117"/>
      <c r="AT203" s="117"/>
      <c r="AU203" s="117"/>
      <c r="AV203" s="117"/>
      <c r="AW203" s="117"/>
      <c r="AX203" s="117"/>
      <c r="AY203" s="117"/>
      <c r="AZ203" s="117"/>
      <c r="BA203" s="117"/>
      <c r="BB203" s="117"/>
      <c r="BC203" s="117"/>
      <c r="BD203" s="117"/>
    </row>
    <row r="204" spans="4:56" s="116" customFormat="1" hidden="1" x14ac:dyDescent="0.25">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N204" s="117"/>
      <c r="AO204" s="117"/>
      <c r="AQ204" s="117"/>
      <c r="AR204" s="117"/>
      <c r="AS204" s="117"/>
      <c r="AT204" s="117"/>
      <c r="AU204" s="117"/>
      <c r="AV204" s="117"/>
      <c r="AW204" s="117"/>
      <c r="AX204" s="117"/>
      <c r="AY204" s="117"/>
      <c r="AZ204" s="117"/>
      <c r="BA204" s="117"/>
      <c r="BB204" s="117"/>
      <c r="BC204" s="117"/>
      <c r="BD204" s="117"/>
    </row>
    <row r="205" spans="4:56" s="116" customFormat="1" hidden="1" x14ac:dyDescent="0.25">
      <c r="D205" s="134" t="s">
        <v>176</v>
      </c>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N205" s="117"/>
      <c r="AO205" s="117"/>
      <c r="AQ205" s="117"/>
      <c r="AR205" s="117"/>
      <c r="AS205" s="117"/>
      <c r="AT205" s="117"/>
      <c r="AU205" s="117"/>
      <c r="AV205" s="117"/>
      <c r="AW205" s="117"/>
      <c r="AX205" s="117"/>
      <c r="AY205" s="117"/>
      <c r="AZ205" s="117"/>
      <c r="BA205" s="117"/>
      <c r="BB205" s="117"/>
      <c r="BC205" s="117"/>
      <c r="BD205" s="117"/>
    </row>
    <row r="206" spans="4:56" s="116" customFormat="1" hidden="1" x14ac:dyDescent="0.25">
      <c r="D206" s="117" t="s">
        <v>351</v>
      </c>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N206" s="117"/>
      <c r="AO206" s="117"/>
      <c r="AQ206" s="117"/>
      <c r="AR206" s="117"/>
      <c r="AS206" s="117"/>
      <c r="AT206" s="117"/>
      <c r="AU206" s="117"/>
      <c r="AV206" s="117"/>
      <c r="AW206" s="117"/>
      <c r="AX206" s="117"/>
      <c r="AY206" s="117"/>
      <c r="AZ206" s="117"/>
      <c r="BA206" s="117"/>
      <c r="BB206" s="117"/>
      <c r="BC206" s="117"/>
      <c r="BD206" s="117"/>
    </row>
    <row r="207" spans="4:56" s="116" customFormat="1" hidden="1" x14ac:dyDescent="0.25">
      <c r="D207" s="117" t="s">
        <v>234</v>
      </c>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N207" s="117"/>
      <c r="AO207" s="117"/>
      <c r="AQ207" s="117"/>
      <c r="AR207" s="117"/>
      <c r="AS207" s="117"/>
      <c r="AT207" s="117"/>
      <c r="AU207" s="117"/>
      <c r="AV207" s="117"/>
      <c r="AW207" s="117"/>
      <c r="AX207" s="117"/>
      <c r="AY207" s="117"/>
      <c r="AZ207" s="117"/>
      <c r="BA207" s="117"/>
      <c r="BB207" s="117"/>
      <c r="BC207" s="117"/>
      <c r="BD207" s="117"/>
    </row>
    <row r="208" spans="4:56" s="116" customFormat="1" hidden="1" x14ac:dyDescent="0.25">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N208" s="117"/>
      <c r="AO208" s="117"/>
      <c r="AQ208" s="117"/>
      <c r="AR208" s="117"/>
      <c r="AS208" s="117"/>
      <c r="AT208" s="117"/>
      <c r="AU208" s="117"/>
      <c r="AV208" s="117"/>
      <c r="AW208" s="117"/>
      <c r="AX208" s="117"/>
      <c r="AY208" s="117"/>
      <c r="AZ208" s="117"/>
      <c r="BA208" s="117"/>
      <c r="BB208" s="117"/>
      <c r="BC208" s="117"/>
      <c r="BD208" s="117"/>
    </row>
    <row r="209" spans="4:56" s="116" customFormat="1" hidden="1" x14ac:dyDescent="0.25">
      <c r="D209" s="134" t="s">
        <v>177</v>
      </c>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N209" s="117"/>
      <c r="AO209" s="117"/>
      <c r="AQ209" s="117"/>
      <c r="AR209" s="117"/>
      <c r="AS209" s="117"/>
      <c r="AT209" s="117"/>
      <c r="AU209" s="117"/>
      <c r="AV209" s="117"/>
      <c r="AW209" s="117"/>
      <c r="AX209" s="117"/>
      <c r="AY209" s="117"/>
      <c r="AZ209" s="117"/>
      <c r="BA209" s="117"/>
      <c r="BB209" s="117"/>
      <c r="BC209" s="117"/>
      <c r="BD209" s="117"/>
    </row>
    <row r="210" spans="4:56" s="116" customFormat="1" hidden="1" x14ac:dyDescent="0.25">
      <c r="D210" s="117" t="s">
        <v>258</v>
      </c>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N210" s="117"/>
      <c r="AO210" s="117"/>
      <c r="AQ210" s="117"/>
      <c r="AR210" s="117"/>
      <c r="AS210" s="117"/>
      <c r="AT210" s="117"/>
      <c r="AU210" s="117"/>
      <c r="AV210" s="117"/>
      <c r="AW210" s="117"/>
      <c r="AX210" s="117"/>
      <c r="AY210" s="117"/>
      <c r="AZ210" s="117"/>
      <c r="BA210" s="117"/>
      <c r="BB210" s="117"/>
      <c r="BC210" s="117"/>
      <c r="BD210" s="117"/>
    </row>
    <row r="211" spans="4:56" s="116" customFormat="1" hidden="1" x14ac:dyDescent="0.25">
      <c r="D211" s="117" t="s">
        <v>259</v>
      </c>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N211" s="117"/>
      <c r="AO211" s="117"/>
      <c r="AQ211" s="117"/>
      <c r="AR211" s="117"/>
      <c r="AS211" s="117"/>
      <c r="AT211" s="117"/>
      <c r="AU211" s="117"/>
      <c r="AV211" s="117"/>
      <c r="AW211" s="117"/>
      <c r="AX211" s="117"/>
      <c r="AY211" s="117"/>
      <c r="AZ211" s="117"/>
      <c r="BA211" s="117"/>
      <c r="BB211" s="117"/>
      <c r="BC211" s="117"/>
      <c r="BD211" s="117"/>
    </row>
    <row r="212" spans="4:56" s="116" customFormat="1" hidden="1" x14ac:dyDescent="0.25">
      <c r="D212" s="117" t="s">
        <v>260</v>
      </c>
      <c r="N212" s="117"/>
      <c r="O212" s="117"/>
      <c r="P212" s="117"/>
      <c r="Q212" s="117"/>
      <c r="R212" s="117"/>
      <c r="S212" s="117"/>
      <c r="T212" s="117"/>
      <c r="U212" s="117"/>
      <c r="V212" s="117"/>
      <c r="X212" s="117"/>
      <c r="Y212" s="117"/>
      <c r="Z212" s="117"/>
      <c r="AA212" s="117"/>
      <c r="AB212" s="117"/>
      <c r="AC212" s="117"/>
      <c r="AD212" s="117"/>
      <c r="AE212" s="117"/>
      <c r="AF212" s="117"/>
      <c r="AG212" s="117"/>
      <c r="AH212" s="117"/>
      <c r="AI212" s="117"/>
      <c r="AJ212" s="117"/>
      <c r="AK212" s="117"/>
      <c r="AL212" s="117"/>
      <c r="AN212" s="117"/>
      <c r="AO212" s="117"/>
      <c r="AQ212" s="117"/>
      <c r="AR212" s="117"/>
      <c r="AS212" s="117"/>
      <c r="AT212" s="117"/>
      <c r="AU212" s="117"/>
      <c r="AV212" s="117"/>
      <c r="AW212" s="117"/>
      <c r="AX212" s="117"/>
      <c r="AY212" s="117"/>
      <c r="AZ212" s="117"/>
      <c r="BA212" s="117"/>
      <c r="BB212" s="117"/>
      <c r="BC212" s="117"/>
      <c r="BD212" s="117"/>
    </row>
    <row r="213" spans="4:56" s="116" customFormat="1" hidden="1" x14ac:dyDescent="0.25">
      <c r="D213" s="117" t="s">
        <v>261</v>
      </c>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N213" s="117"/>
      <c r="AO213" s="117"/>
      <c r="AQ213" s="117"/>
      <c r="AR213" s="117"/>
      <c r="AS213" s="117"/>
      <c r="AT213" s="117"/>
      <c r="AU213" s="117"/>
      <c r="AV213" s="117"/>
      <c r="AW213" s="117"/>
      <c r="AX213" s="117"/>
      <c r="AY213" s="117"/>
      <c r="AZ213" s="117"/>
      <c r="BA213" s="117"/>
      <c r="BB213" s="117"/>
      <c r="BC213" s="117"/>
      <c r="BD213" s="117"/>
    </row>
    <row r="214" spans="4:56" s="116" customFormat="1" hidden="1" x14ac:dyDescent="0.25">
      <c r="D214" s="117" t="s">
        <v>262</v>
      </c>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N214" s="117"/>
      <c r="AO214" s="117"/>
      <c r="AQ214" s="117"/>
      <c r="AR214" s="117"/>
      <c r="AS214" s="117"/>
      <c r="AT214" s="117"/>
      <c r="AU214" s="117"/>
      <c r="AV214" s="117"/>
      <c r="AW214" s="117"/>
      <c r="AX214" s="117"/>
      <c r="AY214" s="117"/>
      <c r="AZ214" s="117"/>
      <c r="BA214" s="117"/>
      <c r="BB214" s="117"/>
      <c r="BC214" s="117"/>
      <c r="BD214" s="117"/>
    </row>
    <row r="215" spans="4:56" s="116" customFormat="1" hidden="1" x14ac:dyDescent="0.25">
      <c r="D215" s="117" t="s">
        <v>234</v>
      </c>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N215" s="117"/>
      <c r="AO215" s="117"/>
      <c r="AQ215" s="117"/>
      <c r="AR215" s="117"/>
      <c r="AS215" s="117"/>
      <c r="AT215" s="117"/>
      <c r="AU215" s="117"/>
      <c r="AV215" s="117"/>
      <c r="AW215" s="117"/>
      <c r="AX215" s="117"/>
      <c r="AY215" s="117"/>
      <c r="AZ215" s="117"/>
      <c r="BA215" s="117"/>
      <c r="BB215" s="117"/>
      <c r="BC215" s="117"/>
      <c r="BD215" s="117"/>
    </row>
    <row r="216" spans="4:56" s="116" customFormat="1" hidden="1" x14ac:dyDescent="0.25">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N216" s="117"/>
      <c r="AO216" s="117"/>
      <c r="AQ216" s="117"/>
      <c r="AR216" s="117"/>
      <c r="AS216" s="117"/>
      <c r="AT216" s="117"/>
      <c r="AU216" s="117"/>
      <c r="AV216" s="117"/>
      <c r="AW216" s="117"/>
      <c r="AX216" s="117"/>
      <c r="AY216" s="117"/>
      <c r="AZ216" s="117"/>
      <c r="BA216" s="117"/>
      <c r="BB216" s="117"/>
      <c r="BC216" s="117"/>
      <c r="BD216" s="117"/>
    </row>
    <row r="217" spans="4:56" s="116" customFormat="1" hidden="1" x14ac:dyDescent="0.25">
      <c r="D217" s="134" t="s">
        <v>263</v>
      </c>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N217" s="117"/>
      <c r="AO217" s="117"/>
      <c r="AQ217" s="117"/>
      <c r="AR217" s="117"/>
      <c r="AS217" s="117"/>
      <c r="AT217" s="117"/>
      <c r="AU217" s="117"/>
      <c r="AV217" s="117"/>
      <c r="AW217" s="117"/>
      <c r="AX217" s="117"/>
      <c r="AY217" s="117"/>
      <c r="AZ217" s="117"/>
      <c r="BA217" s="117"/>
      <c r="BB217" s="117"/>
      <c r="BC217" s="117"/>
      <c r="BD217" s="117"/>
    </row>
    <row r="218" spans="4:56" s="116" customFormat="1" hidden="1" x14ac:dyDescent="0.25">
      <c r="D218" s="135" t="s">
        <v>264</v>
      </c>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N218" s="117"/>
      <c r="AO218" s="117"/>
      <c r="AQ218" s="117"/>
      <c r="AR218" s="117"/>
      <c r="AS218" s="117"/>
      <c r="AT218" s="117"/>
      <c r="AU218" s="117"/>
      <c r="AV218" s="117"/>
      <c r="AW218" s="117"/>
      <c r="AX218" s="117"/>
      <c r="AY218" s="117"/>
      <c r="AZ218" s="117"/>
      <c r="BA218" s="117"/>
      <c r="BB218" s="117"/>
      <c r="BC218" s="117"/>
      <c r="BD218" s="117"/>
    </row>
    <row r="219" spans="4:56" s="116" customFormat="1" hidden="1" x14ac:dyDescent="0.25">
      <c r="D219" s="117" t="s">
        <v>265</v>
      </c>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N219" s="117"/>
      <c r="AO219" s="117"/>
      <c r="AQ219" s="117"/>
      <c r="AR219" s="117"/>
      <c r="AS219" s="117"/>
      <c r="AT219" s="117"/>
      <c r="AU219" s="117"/>
      <c r="AV219" s="117"/>
      <c r="AW219" s="117"/>
      <c r="AX219" s="117"/>
      <c r="AY219" s="117"/>
      <c r="AZ219" s="117"/>
      <c r="BA219" s="117"/>
      <c r="BB219" s="117"/>
      <c r="BC219" s="117"/>
      <c r="BD219" s="117"/>
    </row>
    <row r="220" spans="4:56" s="116" customFormat="1" hidden="1" x14ac:dyDescent="0.25">
      <c r="D220" s="117" t="s">
        <v>266</v>
      </c>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N220" s="117"/>
      <c r="AO220" s="117"/>
      <c r="AQ220" s="117"/>
      <c r="AR220" s="117"/>
      <c r="AS220" s="117"/>
      <c r="AT220" s="117"/>
      <c r="AU220" s="117"/>
      <c r="AV220" s="117"/>
      <c r="AW220" s="117"/>
      <c r="AX220" s="117"/>
      <c r="AY220" s="117"/>
      <c r="AZ220" s="117"/>
      <c r="BA220" s="117"/>
      <c r="BB220" s="117"/>
      <c r="BC220" s="117"/>
      <c r="BD220" s="117"/>
    </row>
    <row r="221" spans="4:56" s="116" customFormat="1" hidden="1" x14ac:dyDescent="0.25">
      <c r="D221" s="117" t="s">
        <v>234</v>
      </c>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N221" s="117"/>
      <c r="AO221" s="117"/>
      <c r="AQ221" s="117"/>
      <c r="AR221" s="117"/>
      <c r="AS221" s="117"/>
      <c r="AT221" s="117"/>
      <c r="AU221" s="117"/>
      <c r="AV221" s="117"/>
      <c r="AW221" s="117"/>
      <c r="AX221" s="117"/>
      <c r="AY221" s="117"/>
      <c r="AZ221" s="117"/>
      <c r="BA221" s="117"/>
      <c r="BB221" s="117"/>
      <c r="BC221" s="117"/>
      <c r="BD221" s="117"/>
    </row>
    <row r="222" spans="4:56" s="116" customFormat="1" hidden="1" x14ac:dyDescent="0.25">
      <c r="D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N222" s="117"/>
      <c r="AO222" s="117"/>
      <c r="AQ222" s="117"/>
      <c r="AR222" s="117"/>
      <c r="AS222" s="117"/>
      <c r="AT222" s="117"/>
      <c r="AU222" s="117"/>
      <c r="AV222" s="117"/>
      <c r="AW222" s="117"/>
      <c r="AX222" s="117"/>
      <c r="AY222" s="117"/>
      <c r="AZ222" s="117"/>
      <c r="BA222" s="117"/>
      <c r="BB222" s="117"/>
      <c r="BC222" s="117"/>
      <c r="BD222" s="117"/>
    </row>
    <row r="223" spans="4:56" s="116" customFormat="1" hidden="1" x14ac:dyDescent="0.25">
      <c r="D223" s="134" t="s">
        <v>76</v>
      </c>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N223" s="117"/>
      <c r="AO223" s="117"/>
      <c r="AQ223" s="117"/>
      <c r="AR223" s="117"/>
      <c r="AS223" s="117"/>
      <c r="AT223" s="117"/>
      <c r="AU223" s="117"/>
      <c r="AV223" s="117"/>
      <c r="AW223" s="117"/>
      <c r="AX223" s="117"/>
      <c r="AY223" s="117"/>
      <c r="AZ223" s="117"/>
      <c r="BA223" s="117"/>
      <c r="BB223" s="117"/>
      <c r="BC223" s="117"/>
      <c r="BD223" s="117"/>
    </row>
    <row r="224" spans="4:56" s="116" customFormat="1" hidden="1" x14ac:dyDescent="0.25">
      <c r="D224" s="117" t="s">
        <v>267</v>
      </c>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N224" s="117"/>
      <c r="AO224" s="117"/>
      <c r="AQ224" s="117"/>
      <c r="AR224" s="117"/>
      <c r="AS224" s="117"/>
      <c r="AT224" s="117"/>
      <c r="AU224" s="117"/>
      <c r="AV224" s="117"/>
      <c r="AW224" s="117"/>
      <c r="AX224" s="117"/>
      <c r="AY224" s="117"/>
      <c r="AZ224" s="117"/>
      <c r="BA224" s="117"/>
      <c r="BB224" s="117"/>
      <c r="BC224" s="117"/>
      <c r="BD224" s="117"/>
    </row>
    <row r="225" spans="4:56" s="116" customFormat="1" hidden="1" x14ac:dyDescent="0.25">
      <c r="D225" s="117" t="s">
        <v>268</v>
      </c>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N225" s="117"/>
      <c r="AO225" s="117"/>
      <c r="AQ225" s="117"/>
      <c r="AR225" s="117"/>
      <c r="AS225" s="117"/>
      <c r="AT225" s="117"/>
      <c r="AU225" s="117"/>
      <c r="AV225" s="117"/>
      <c r="AW225" s="117"/>
      <c r="AX225" s="117"/>
      <c r="AY225" s="117"/>
      <c r="AZ225" s="117"/>
      <c r="BA225" s="117"/>
      <c r="BB225" s="117"/>
      <c r="BC225" s="117"/>
      <c r="BD225" s="117"/>
    </row>
    <row r="226" spans="4:56" s="116" customFormat="1" hidden="1" x14ac:dyDescent="0.25">
      <c r="D226" s="117" t="s">
        <v>234</v>
      </c>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N226" s="117"/>
      <c r="AO226" s="117"/>
      <c r="AQ226" s="117"/>
      <c r="AR226" s="117"/>
      <c r="AS226" s="117"/>
      <c r="AT226" s="117"/>
      <c r="AU226" s="117"/>
      <c r="AV226" s="117"/>
      <c r="AW226" s="117"/>
      <c r="AX226" s="117"/>
      <c r="AY226" s="117"/>
      <c r="AZ226" s="117"/>
      <c r="BA226" s="117"/>
      <c r="BB226" s="117"/>
      <c r="BC226" s="117"/>
      <c r="BD226" s="117"/>
    </row>
    <row r="227" spans="4:56" s="116" customFormat="1" hidden="1" x14ac:dyDescent="0.25">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N227" s="117"/>
      <c r="AO227" s="117"/>
      <c r="AQ227" s="117"/>
      <c r="AR227" s="117"/>
      <c r="AS227" s="117"/>
      <c r="AT227" s="117"/>
      <c r="AU227" s="117"/>
      <c r="AV227" s="117"/>
      <c r="AW227" s="117"/>
      <c r="AX227" s="117"/>
      <c r="AY227" s="117"/>
      <c r="AZ227" s="117"/>
      <c r="BA227" s="117"/>
      <c r="BB227" s="117"/>
      <c r="BC227" s="117"/>
      <c r="BD227" s="117"/>
    </row>
    <row r="228" spans="4:56" s="116" customFormat="1" hidden="1" x14ac:dyDescent="0.25">
      <c r="D228" s="134" t="s">
        <v>269</v>
      </c>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N228" s="117"/>
      <c r="AO228" s="117"/>
      <c r="AQ228" s="117"/>
      <c r="AR228" s="117"/>
      <c r="AS228" s="117"/>
      <c r="AT228" s="117"/>
      <c r="AU228" s="117"/>
      <c r="AV228" s="117"/>
      <c r="AW228" s="117"/>
      <c r="AX228" s="117"/>
      <c r="AY228" s="117"/>
      <c r="AZ228" s="117"/>
      <c r="BA228" s="117"/>
      <c r="BB228" s="117"/>
      <c r="BC228" s="117"/>
      <c r="BD228" s="117"/>
    </row>
    <row r="229" spans="4:56" s="116" customFormat="1" hidden="1" x14ac:dyDescent="0.25">
      <c r="D229" s="117" t="s">
        <v>270</v>
      </c>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N229" s="117"/>
      <c r="AO229" s="117"/>
      <c r="AQ229" s="117"/>
      <c r="AR229" s="117"/>
      <c r="AS229" s="117"/>
      <c r="AT229" s="117"/>
      <c r="AU229" s="117"/>
      <c r="AV229" s="117"/>
      <c r="AW229" s="117"/>
      <c r="AX229" s="117"/>
      <c r="AY229" s="117"/>
      <c r="AZ229" s="117"/>
      <c r="BA229" s="117"/>
      <c r="BB229" s="117"/>
      <c r="BC229" s="117"/>
      <c r="BD229" s="117"/>
    </row>
    <row r="230" spans="4:56" s="116" customFormat="1" hidden="1" x14ac:dyDescent="0.25">
      <c r="D230" s="117" t="s">
        <v>271</v>
      </c>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N230" s="117"/>
      <c r="AO230" s="117"/>
      <c r="AQ230" s="117"/>
      <c r="AR230" s="117"/>
      <c r="AS230" s="117"/>
      <c r="AT230" s="117"/>
      <c r="AU230" s="117"/>
      <c r="AV230" s="117"/>
      <c r="AW230" s="117"/>
      <c r="AX230" s="117"/>
      <c r="AY230" s="117"/>
      <c r="AZ230" s="117"/>
      <c r="BA230" s="117"/>
      <c r="BB230" s="117"/>
      <c r="BC230" s="117"/>
      <c r="BD230" s="117"/>
    </row>
    <row r="231" spans="4:56" s="116" customFormat="1" hidden="1" x14ac:dyDescent="0.25">
      <c r="D231" s="117" t="s">
        <v>272</v>
      </c>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N231" s="117"/>
      <c r="AO231" s="117"/>
      <c r="AQ231" s="117"/>
      <c r="AR231" s="117"/>
      <c r="AS231" s="117"/>
      <c r="AT231" s="117"/>
      <c r="AU231" s="117"/>
      <c r="AV231" s="117"/>
      <c r="AW231" s="117"/>
      <c r="AX231" s="117"/>
      <c r="AY231" s="117"/>
      <c r="AZ231" s="117"/>
      <c r="BA231" s="117"/>
      <c r="BB231" s="117"/>
      <c r="BC231" s="117"/>
      <c r="BD231" s="117"/>
    </row>
    <row r="232" spans="4:56" s="116" customFormat="1" hidden="1" x14ac:dyDescent="0.25">
      <c r="D232" s="117" t="s">
        <v>234</v>
      </c>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N232" s="117"/>
      <c r="AO232" s="117"/>
      <c r="AQ232" s="117"/>
      <c r="AR232" s="117"/>
      <c r="AS232" s="117"/>
      <c r="AT232" s="117"/>
      <c r="AU232" s="117"/>
      <c r="AV232" s="117"/>
      <c r="AW232" s="117"/>
      <c r="AX232" s="117"/>
      <c r="AY232" s="117"/>
      <c r="AZ232" s="117"/>
      <c r="BA232" s="117"/>
      <c r="BB232" s="117"/>
      <c r="BC232" s="117"/>
      <c r="BD232" s="117"/>
    </row>
    <row r="233" spans="4:56" s="116" customFormat="1" hidden="1" x14ac:dyDescent="0.25">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N233" s="117"/>
      <c r="AO233" s="117"/>
      <c r="AQ233" s="117"/>
      <c r="AR233" s="117"/>
      <c r="AS233" s="117"/>
      <c r="AT233" s="117"/>
      <c r="AU233" s="117"/>
      <c r="AV233" s="117"/>
      <c r="AW233" s="117"/>
      <c r="AX233" s="117"/>
      <c r="AY233" s="117"/>
      <c r="AZ233" s="117"/>
      <c r="BA233" s="117"/>
      <c r="BB233" s="117"/>
      <c r="BC233" s="117"/>
      <c r="BD233" s="117"/>
    </row>
    <row r="234" spans="4:56" s="116" customFormat="1" hidden="1" x14ac:dyDescent="0.25">
      <c r="D234" s="134" t="s">
        <v>81</v>
      </c>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N234" s="117"/>
      <c r="AO234" s="117"/>
      <c r="AQ234" s="117"/>
      <c r="AR234" s="117"/>
      <c r="AS234" s="117"/>
      <c r="AT234" s="117"/>
      <c r="AU234" s="117"/>
      <c r="AV234" s="117"/>
      <c r="AW234" s="117"/>
      <c r="AX234" s="117"/>
      <c r="AY234" s="117"/>
      <c r="AZ234" s="117"/>
      <c r="BA234" s="117"/>
      <c r="BB234" s="117"/>
      <c r="BC234" s="117"/>
      <c r="BD234" s="117"/>
    </row>
    <row r="235" spans="4:56" s="116" customFormat="1" hidden="1" x14ac:dyDescent="0.25">
      <c r="D235" s="117" t="s">
        <v>318</v>
      </c>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N235" s="117"/>
      <c r="AO235" s="117"/>
      <c r="AQ235" s="117"/>
      <c r="AR235" s="117"/>
      <c r="AS235" s="117"/>
      <c r="AT235" s="117"/>
      <c r="AU235" s="117"/>
      <c r="AV235" s="117"/>
      <c r="AW235" s="117"/>
      <c r="AX235" s="117"/>
      <c r="AY235" s="117"/>
      <c r="AZ235" s="117"/>
      <c r="BA235" s="117"/>
      <c r="BB235" s="117"/>
      <c r="BC235" s="117"/>
      <c r="BD235" s="117"/>
    </row>
    <row r="236" spans="4:56" s="116" customFormat="1" hidden="1" x14ac:dyDescent="0.25">
      <c r="D236" s="117" t="s">
        <v>273</v>
      </c>
      <c r="N236" s="117"/>
      <c r="O236" s="117"/>
      <c r="P236" s="117"/>
      <c r="Q236" s="117"/>
      <c r="R236" s="117"/>
      <c r="T236" s="117"/>
      <c r="U236" s="117"/>
      <c r="V236" s="117"/>
      <c r="W236" s="117"/>
      <c r="X236" s="117"/>
      <c r="Y236" s="117"/>
      <c r="Z236" s="117"/>
      <c r="AA236" s="117"/>
      <c r="AB236" s="117"/>
      <c r="AC236" s="117"/>
      <c r="AD236" s="117"/>
      <c r="AE236" s="117"/>
      <c r="AF236" s="117"/>
      <c r="AG236" s="117"/>
      <c r="AH236" s="117"/>
      <c r="AI236" s="117"/>
      <c r="AJ236" s="117"/>
      <c r="AK236" s="117"/>
      <c r="AL236" s="117"/>
      <c r="AN236" s="117"/>
      <c r="AO236" s="117"/>
      <c r="AQ236" s="117"/>
      <c r="AR236" s="117"/>
      <c r="AS236" s="117"/>
      <c r="AT236" s="117"/>
      <c r="AU236" s="117"/>
      <c r="AV236" s="117"/>
      <c r="AW236" s="117"/>
      <c r="AX236" s="117"/>
      <c r="AY236" s="117"/>
      <c r="AZ236" s="117"/>
      <c r="BA236" s="117"/>
      <c r="BB236" s="117"/>
      <c r="BC236" s="117"/>
      <c r="BD236" s="117"/>
    </row>
    <row r="237" spans="4:56" s="116" customFormat="1" hidden="1" x14ac:dyDescent="0.25">
      <c r="D237" s="117" t="s">
        <v>274</v>
      </c>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N237" s="117"/>
      <c r="AO237" s="117"/>
      <c r="AQ237" s="117"/>
      <c r="AR237" s="117"/>
      <c r="AS237" s="117"/>
      <c r="AT237" s="117"/>
      <c r="AU237" s="117"/>
      <c r="AV237" s="117"/>
      <c r="AW237" s="117"/>
      <c r="AX237" s="117"/>
      <c r="AY237" s="117"/>
      <c r="AZ237" s="117"/>
      <c r="BA237" s="117"/>
      <c r="BB237" s="117"/>
      <c r="BC237" s="117"/>
      <c r="BD237" s="117"/>
    </row>
    <row r="238" spans="4:56" s="116" customFormat="1" hidden="1" x14ac:dyDescent="0.25">
      <c r="D238" s="117" t="s">
        <v>275</v>
      </c>
      <c r="N238" s="117"/>
      <c r="O238" s="117"/>
      <c r="P238" s="117"/>
      <c r="Q238" s="117"/>
      <c r="R238" s="117"/>
      <c r="S238" s="117"/>
      <c r="T238" s="117"/>
      <c r="V238" s="117"/>
      <c r="W238" s="117"/>
      <c r="X238" s="117"/>
      <c r="Y238" s="117"/>
      <c r="Z238" s="117"/>
      <c r="AA238" s="117"/>
      <c r="AB238" s="117"/>
      <c r="AC238" s="117"/>
      <c r="AD238" s="117"/>
      <c r="AE238" s="117"/>
      <c r="AF238" s="117"/>
      <c r="AG238" s="117"/>
      <c r="AH238" s="117"/>
      <c r="AI238" s="117"/>
      <c r="AJ238" s="117"/>
      <c r="AK238" s="117"/>
      <c r="AL238" s="117"/>
      <c r="AN238" s="117"/>
      <c r="AO238" s="117"/>
      <c r="AQ238" s="117"/>
      <c r="AR238" s="117"/>
      <c r="AS238" s="117"/>
      <c r="AT238" s="117"/>
      <c r="AU238" s="117"/>
      <c r="AV238" s="117"/>
      <c r="AW238" s="117"/>
      <c r="AX238" s="117"/>
      <c r="AY238" s="117"/>
      <c r="AZ238" s="117"/>
      <c r="BA238" s="117"/>
      <c r="BB238" s="117"/>
      <c r="BC238" s="117"/>
      <c r="BD238" s="117"/>
    </row>
    <row r="239" spans="4:56" s="116" customFormat="1" hidden="1" x14ac:dyDescent="0.25">
      <c r="D239" s="117" t="s">
        <v>276</v>
      </c>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N239" s="117"/>
      <c r="AO239" s="117"/>
      <c r="AQ239" s="117"/>
      <c r="AR239" s="117"/>
      <c r="AS239" s="117"/>
      <c r="AT239" s="117"/>
      <c r="AU239" s="117"/>
      <c r="AV239" s="117"/>
      <c r="AW239" s="117"/>
      <c r="AX239" s="117"/>
      <c r="AY239" s="117"/>
      <c r="AZ239" s="117"/>
      <c r="BA239" s="117"/>
      <c r="BB239" s="117"/>
      <c r="BC239" s="117"/>
      <c r="BD239" s="117"/>
    </row>
    <row r="240" spans="4:56" s="116" customFormat="1" hidden="1" x14ac:dyDescent="0.25">
      <c r="D240" s="117" t="s">
        <v>277</v>
      </c>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N240" s="117"/>
      <c r="AO240" s="117"/>
      <c r="AQ240" s="117"/>
      <c r="AR240" s="117"/>
      <c r="AS240" s="117"/>
      <c r="AT240" s="117"/>
      <c r="AU240" s="117"/>
      <c r="AV240" s="117"/>
      <c r="AW240" s="117"/>
      <c r="AX240" s="117"/>
      <c r="AY240" s="117"/>
      <c r="AZ240" s="117"/>
      <c r="BA240" s="117"/>
      <c r="BB240" s="117"/>
      <c r="BC240" s="117"/>
      <c r="BD240" s="117"/>
    </row>
    <row r="241" spans="4:56" s="116" customFormat="1" hidden="1" x14ac:dyDescent="0.25">
      <c r="D241" s="117" t="s">
        <v>234</v>
      </c>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N241" s="117"/>
      <c r="AO241" s="117"/>
      <c r="AQ241" s="117"/>
      <c r="AR241" s="117"/>
      <c r="AS241" s="117"/>
      <c r="AT241" s="117"/>
      <c r="AU241" s="117"/>
      <c r="AV241" s="117"/>
      <c r="AW241" s="117"/>
      <c r="AX241" s="117"/>
      <c r="AY241" s="117"/>
      <c r="AZ241" s="117"/>
      <c r="BA241" s="117"/>
      <c r="BB241" s="117"/>
      <c r="BC241" s="117"/>
      <c r="BD241" s="117"/>
    </row>
    <row r="242" spans="4:56" s="116" customFormat="1" hidden="1" x14ac:dyDescent="0.25">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N242" s="117"/>
      <c r="AO242" s="117"/>
      <c r="AQ242" s="117"/>
      <c r="AR242" s="117"/>
      <c r="AS242" s="117"/>
      <c r="AT242" s="117"/>
      <c r="AU242" s="117"/>
      <c r="AV242" s="117"/>
      <c r="AW242" s="117"/>
      <c r="AX242" s="117"/>
      <c r="AY242" s="117"/>
      <c r="AZ242" s="117"/>
      <c r="BA242" s="117"/>
      <c r="BB242" s="117"/>
      <c r="BC242" s="117"/>
      <c r="BD242" s="117"/>
    </row>
    <row r="243" spans="4:56" s="116" customFormat="1" hidden="1" x14ac:dyDescent="0.25">
      <c r="D243" s="134" t="s">
        <v>182</v>
      </c>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N243" s="117"/>
      <c r="AO243" s="117"/>
      <c r="AQ243" s="117"/>
      <c r="AR243" s="117"/>
      <c r="AS243" s="117"/>
      <c r="AT243" s="117"/>
      <c r="AU243" s="117"/>
      <c r="AV243" s="117"/>
      <c r="AW243" s="117"/>
      <c r="AX243" s="117"/>
      <c r="AY243" s="117"/>
      <c r="AZ243" s="117"/>
      <c r="BA243" s="117"/>
      <c r="BB243" s="117"/>
      <c r="BC243" s="117"/>
      <c r="BD243" s="117"/>
    </row>
    <row r="244" spans="4:56" s="116" customFormat="1" hidden="1" x14ac:dyDescent="0.25">
      <c r="D244" s="117" t="s">
        <v>278</v>
      </c>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N244" s="117"/>
      <c r="AO244" s="117"/>
      <c r="AQ244" s="117"/>
      <c r="AR244" s="117"/>
      <c r="AS244" s="117"/>
      <c r="AT244" s="117"/>
      <c r="AU244" s="117"/>
      <c r="AV244" s="117"/>
      <c r="AW244" s="117"/>
      <c r="AX244" s="117"/>
      <c r="AY244" s="117"/>
      <c r="AZ244" s="117"/>
      <c r="BA244" s="117"/>
      <c r="BB244" s="117"/>
      <c r="BC244" s="117"/>
      <c r="BD244" s="117"/>
    </row>
    <row r="245" spans="4:56" s="116" customFormat="1" hidden="1" x14ac:dyDescent="0.25">
      <c r="D245" s="117" t="s">
        <v>234</v>
      </c>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N245" s="117"/>
      <c r="AO245" s="117"/>
      <c r="AQ245" s="117"/>
      <c r="AR245" s="117"/>
      <c r="AS245" s="117"/>
      <c r="AT245" s="117"/>
      <c r="AU245" s="117"/>
      <c r="AV245" s="117"/>
      <c r="AW245" s="117"/>
      <c r="AX245" s="117"/>
      <c r="AY245" s="117"/>
      <c r="AZ245" s="117"/>
      <c r="BA245" s="117"/>
      <c r="BB245" s="117"/>
      <c r="BC245" s="117"/>
      <c r="BD245" s="117"/>
    </row>
    <row r="246" spans="4:56" s="116" customFormat="1" hidden="1" x14ac:dyDescent="0.25">
      <c r="D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N246" s="117"/>
      <c r="AO246" s="117"/>
      <c r="AQ246" s="117"/>
      <c r="AR246" s="117"/>
      <c r="AS246" s="117"/>
      <c r="AT246" s="117"/>
      <c r="AU246" s="117"/>
      <c r="AV246" s="117"/>
      <c r="AW246" s="117"/>
      <c r="AX246" s="117"/>
      <c r="AY246" s="117"/>
      <c r="AZ246" s="117"/>
      <c r="BA246" s="117"/>
      <c r="BB246" s="117"/>
      <c r="BC246" s="117"/>
      <c r="BD246" s="117"/>
    </row>
    <row r="247" spans="4:56" s="116" customFormat="1" hidden="1" x14ac:dyDescent="0.25">
      <c r="D247" s="132" t="s">
        <v>279</v>
      </c>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N247" s="117"/>
      <c r="AO247" s="117"/>
      <c r="AQ247" s="117"/>
      <c r="AR247" s="117"/>
      <c r="AS247" s="117"/>
      <c r="AT247" s="117"/>
      <c r="AU247" s="117"/>
      <c r="AV247" s="117"/>
      <c r="AW247" s="117"/>
      <c r="AX247" s="117"/>
      <c r="AY247" s="117"/>
      <c r="AZ247" s="117"/>
      <c r="BA247" s="117"/>
      <c r="BB247" s="117"/>
      <c r="BC247" s="117"/>
      <c r="BD247" s="117"/>
    </row>
    <row r="248" spans="4:56" s="116" customFormat="1" hidden="1" x14ac:dyDescent="0.25">
      <c r="D248" s="132"/>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N248" s="117"/>
      <c r="AO248" s="117"/>
      <c r="AQ248" s="117"/>
      <c r="AR248" s="117"/>
      <c r="AS248" s="117"/>
      <c r="AT248" s="117"/>
      <c r="AU248" s="117"/>
      <c r="AV248" s="117"/>
      <c r="AW248" s="117"/>
      <c r="AX248" s="117"/>
      <c r="AY248" s="117"/>
      <c r="AZ248" s="117"/>
      <c r="BA248" s="117"/>
      <c r="BB248" s="117"/>
      <c r="BC248" s="117"/>
      <c r="BD248" s="117"/>
    </row>
    <row r="249" spans="4:56" s="116" customFormat="1" hidden="1" x14ac:dyDescent="0.25">
      <c r="D249" s="136" t="s">
        <v>150</v>
      </c>
      <c r="F249" s="117"/>
      <c r="G249" s="117"/>
      <c r="H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N249" s="117"/>
      <c r="AO249" s="117"/>
      <c r="AQ249" s="117"/>
      <c r="AR249" s="117"/>
      <c r="AS249" s="117"/>
      <c r="AT249" s="117"/>
      <c r="AU249" s="117"/>
      <c r="AV249" s="117"/>
      <c r="AW249" s="117"/>
      <c r="AX249" s="117"/>
      <c r="AY249" s="117"/>
      <c r="AZ249" s="117"/>
      <c r="BA249" s="117"/>
      <c r="BB249" s="117"/>
      <c r="BC249" s="117"/>
      <c r="BD249" s="117"/>
    </row>
    <row r="250" spans="4:56" s="116" customFormat="1" hidden="1" x14ac:dyDescent="0.25">
      <c r="D250" s="117" t="s">
        <v>280</v>
      </c>
      <c r="F250" s="117"/>
      <c r="G250" s="117"/>
      <c r="H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N250" s="117"/>
      <c r="AO250" s="117"/>
      <c r="AQ250" s="117"/>
      <c r="AR250" s="117"/>
      <c r="AS250" s="117"/>
      <c r="AT250" s="117"/>
      <c r="AU250" s="117"/>
      <c r="AV250" s="117"/>
      <c r="AW250" s="117"/>
      <c r="AX250" s="117"/>
      <c r="AY250" s="117"/>
      <c r="AZ250" s="117"/>
      <c r="BA250" s="117"/>
      <c r="BB250" s="117"/>
      <c r="BC250" s="117"/>
      <c r="BD250" s="117"/>
    </row>
    <row r="251" spans="4:56" s="116" customFormat="1" hidden="1" x14ac:dyDescent="0.25">
      <c r="D251" s="117" t="s">
        <v>281</v>
      </c>
      <c r="E251" s="137"/>
      <c r="F251" s="137"/>
      <c r="G251" s="137"/>
      <c r="H251" s="13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N251" s="117"/>
      <c r="AO251" s="117"/>
      <c r="AQ251" s="117"/>
      <c r="AR251" s="117"/>
      <c r="AS251" s="117"/>
      <c r="AT251" s="117"/>
      <c r="AU251" s="117"/>
      <c r="AV251" s="117"/>
      <c r="AW251" s="117"/>
      <c r="AX251" s="117"/>
      <c r="AY251" s="117"/>
      <c r="AZ251" s="117"/>
      <c r="BA251" s="117"/>
      <c r="BB251" s="117"/>
      <c r="BC251" s="117"/>
      <c r="BD251" s="117"/>
    </row>
    <row r="252" spans="4:56" s="116" customFormat="1" hidden="1" x14ac:dyDescent="0.25">
      <c r="D252" s="138" t="s">
        <v>234</v>
      </c>
      <c r="E252" s="137"/>
      <c r="F252" s="137"/>
      <c r="G252" s="137"/>
      <c r="H252" s="13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N252" s="117"/>
      <c r="AO252" s="117"/>
      <c r="AQ252" s="117"/>
      <c r="AR252" s="117"/>
      <c r="AS252" s="117"/>
      <c r="AT252" s="117"/>
      <c r="AU252" s="117"/>
      <c r="AV252" s="117"/>
      <c r="AW252" s="117"/>
      <c r="AX252" s="117"/>
      <c r="AY252" s="117"/>
      <c r="AZ252" s="117"/>
      <c r="BA252" s="117"/>
      <c r="BB252" s="117"/>
      <c r="BC252" s="117"/>
      <c r="BD252" s="117"/>
    </row>
    <row r="253" spans="4:56" s="116" customFormat="1" hidden="1" x14ac:dyDescent="0.25">
      <c r="E253" s="137"/>
      <c r="F253" s="137"/>
      <c r="G253" s="137"/>
      <c r="H253" s="13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N253" s="117"/>
      <c r="AO253" s="117"/>
      <c r="AQ253" s="117"/>
      <c r="AR253" s="117"/>
      <c r="AS253" s="117"/>
      <c r="AT253" s="117"/>
      <c r="AU253" s="117"/>
      <c r="AV253" s="117"/>
      <c r="AW253" s="117"/>
      <c r="AX253" s="117"/>
      <c r="AY253" s="117"/>
      <c r="AZ253" s="117"/>
      <c r="BA253" s="117"/>
      <c r="BB253" s="117"/>
      <c r="BC253" s="117"/>
      <c r="BD253" s="117"/>
    </row>
    <row r="254" spans="4:56" s="116" customFormat="1" hidden="1" x14ac:dyDescent="0.25">
      <c r="D254" s="139" t="s">
        <v>150</v>
      </c>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N254" s="117"/>
      <c r="AO254" s="117"/>
      <c r="AQ254" s="117"/>
      <c r="AR254" s="117"/>
      <c r="AS254" s="117"/>
      <c r="AT254" s="117"/>
      <c r="AU254" s="117"/>
      <c r="AV254" s="117"/>
      <c r="AW254" s="117"/>
      <c r="AX254" s="117"/>
      <c r="AY254" s="117"/>
      <c r="AZ254" s="117"/>
      <c r="BA254" s="117"/>
      <c r="BB254" s="117"/>
      <c r="BC254" s="117"/>
      <c r="BD254" s="117"/>
    </row>
    <row r="255" spans="4:56" s="116" customFormat="1" hidden="1" x14ac:dyDescent="0.25">
      <c r="D255" s="117" t="s">
        <v>325</v>
      </c>
      <c r="J255" s="117" t="s">
        <v>373</v>
      </c>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N255" s="117"/>
      <c r="AO255" s="117"/>
      <c r="AQ255" s="117"/>
      <c r="AR255" s="117"/>
      <c r="AS255" s="117"/>
      <c r="AT255" s="117"/>
      <c r="AU255" s="117"/>
      <c r="AV255" s="117"/>
      <c r="AW255" s="117"/>
      <c r="AX255" s="117"/>
      <c r="AY255" s="117"/>
      <c r="AZ255" s="117"/>
      <c r="BA255" s="117"/>
      <c r="BB255" s="117"/>
      <c r="BC255" s="117"/>
      <c r="BD255" s="117"/>
    </row>
    <row r="256" spans="4:56" s="116" customFormat="1" hidden="1" x14ac:dyDescent="0.25">
      <c r="D256" s="117" t="s">
        <v>323</v>
      </c>
      <c r="J256" s="117" t="s">
        <v>374</v>
      </c>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N256" s="117"/>
      <c r="AO256" s="117"/>
      <c r="AQ256" s="117"/>
      <c r="AR256" s="117"/>
      <c r="AS256" s="117"/>
      <c r="AT256" s="117"/>
      <c r="AU256" s="117"/>
      <c r="AV256" s="117"/>
      <c r="AW256" s="117"/>
      <c r="AX256" s="117"/>
      <c r="AY256" s="117"/>
      <c r="AZ256" s="117"/>
      <c r="BA256" s="117"/>
      <c r="BB256" s="117"/>
      <c r="BC256" s="117"/>
      <c r="BD256" s="117"/>
    </row>
    <row r="257" spans="4:56" s="116" customFormat="1" hidden="1" x14ac:dyDescent="0.25">
      <c r="D257" s="117" t="s">
        <v>324</v>
      </c>
      <c r="J257" s="117" t="s">
        <v>375</v>
      </c>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N257" s="117"/>
      <c r="AO257" s="117"/>
      <c r="AQ257" s="117"/>
      <c r="AR257" s="117"/>
      <c r="AS257" s="117"/>
      <c r="AT257" s="117"/>
      <c r="AU257" s="117"/>
      <c r="AV257" s="117"/>
      <c r="AW257" s="117"/>
      <c r="AX257" s="117"/>
      <c r="AY257" s="117"/>
      <c r="AZ257" s="117"/>
      <c r="BA257" s="117"/>
      <c r="BB257" s="117"/>
      <c r="BC257" s="117"/>
      <c r="BD257" s="117"/>
    </row>
    <row r="258" spans="4:56" s="116" customFormat="1" hidden="1" x14ac:dyDescent="0.25">
      <c r="D258" s="117"/>
      <c r="J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N258" s="117"/>
      <c r="AO258" s="117"/>
      <c r="AQ258" s="117"/>
      <c r="AR258" s="117"/>
      <c r="AS258" s="117"/>
      <c r="AT258" s="117"/>
      <c r="AU258" s="117"/>
      <c r="AV258" s="117"/>
      <c r="AW258" s="117"/>
      <c r="AX258" s="117"/>
      <c r="AY258" s="117"/>
      <c r="AZ258" s="117"/>
      <c r="BA258" s="117"/>
      <c r="BB258" s="117"/>
      <c r="BC258" s="117"/>
      <c r="BD258" s="117"/>
    </row>
    <row r="259" spans="4:56" s="116" customFormat="1" hidden="1" x14ac:dyDescent="0.25">
      <c r="D259" s="117"/>
      <c r="J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N259" s="117"/>
      <c r="AO259" s="117"/>
      <c r="AQ259" s="117"/>
      <c r="AR259" s="117"/>
      <c r="AS259" s="117"/>
      <c r="AT259" s="117"/>
      <c r="AU259" s="117"/>
      <c r="AV259" s="117"/>
      <c r="AW259" s="117"/>
      <c r="AX259" s="117"/>
      <c r="AY259" s="117"/>
      <c r="AZ259" s="117"/>
      <c r="BA259" s="117"/>
      <c r="BB259" s="117"/>
      <c r="BC259" s="117"/>
      <c r="BD259" s="117"/>
    </row>
    <row r="260" spans="4:56" s="116" customFormat="1" hidden="1" x14ac:dyDescent="0.25">
      <c r="H260" s="117"/>
      <c r="I260" s="117" t="s">
        <v>150</v>
      </c>
      <c r="J260" s="133" t="s">
        <v>150</v>
      </c>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N260" s="117"/>
      <c r="AO260" s="117"/>
      <c r="AQ260" s="117"/>
      <c r="AR260" s="117"/>
      <c r="AS260" s="117"/>
      <c r="AT260" s="117"/>
      <c r="AU260" s="117"/>
      <c r="AV260" s="117"/>
      <c r="AW260" s="117"/>
      <c r="AX260" s="117"/>
      <c r="AY260" s="117"/>
      <c r="AZ260" s="117"/>
      <c r="BA260" s="117"/>
      <c r="BB260" s="117"/>
      <c r="BC260" s="117"/>
      <c r="BD260" s="117"/>
    </row>
    <row r="261" spans="4:56" s="116" customFormat="1" hidden="1" x14ac:dyDescent="0.25">
      <c r="F261" s="117" t="s">
        <v>150</v>
      </c>
      <c r="H261" s="117"/>
      <c r="I261" s="117">
        <v>0</v>
      </c>
      <c r="J261" s="117">
        <v>6</v>
      </c>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N261" s="117"/>
      <c r="AO261" s="117"/>
      <c r="AQ261" s="117"/>
      <c r="AR261" s="117"/>
      <c r="AS261" s="117"/>
      <c r="AT261" s="117"/>
      <c r="AU261" s="117"/>
      <c r="AV261" s="117"/>
      <c r="AW261" s="117"/>
      <c r="AX261" s="117"/>
      <c r="AY261" s="117"/>
      <c r="AZ261" s="117"/>
      <c r="BA261" s="117"/>
      <c r="BB261" s="117"/>
      <c r="BC261" s="117"/>
      <c r="BD261" s="117"/>
    </row>
    <row r="262" spans="4:56" s="116" customFormat="1" hidden="1" x14ac:dyDescent="0.25">
      <c r="H262" s="117"/>
      <c r="I262" s="117" t="s">
        <v>150</v>
      </c>
      <c r="J262" s="133" t="s">
        <v>150</v>
      </c>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N262" s="117"/>
      <c r="AO262" s="117"/>
      <c r="AQ262" s="117"/>
      <c r="AR262" s="117"/>
      <c r="AS262" s="117"/>
      <c r="AT262" s="117"/>
      <c r="AU262" s="117"/>
      <c r="AV262" s="117"/>
      <c r="AW262" s="117"/>
      <c r="AX262" s="117"/>
      <c r="AY262" s="117"/>
      <c r="AZ262" s="117"/>
      <c r="BA262" s="117"/>
      <c r="BB262" s="117"/>
      <c r="BC262" s="117"/>
      <c r="BD262" s="117"/>
    </row>
    <row r="263" spans="4:56" s="116" customFormat="1" hidden="1" x14ac:dyDescent="0.25">
      <c r="F263" s="117" t="s">
        <v>150</v>
      </c>
      <c r="H263" s="117"/>
      <c r="I263" s="117">
        <v>0</v>
      </c>
      <c r="J263" s="117">
        <v>5</v>
      </c>
      <c r="K263" s="117"/>
      <c r="L263" s="117"/>
      <c r="M263" s="117"/>
      <c r="N263" s="117"/>
      <c r="O263" s="117"/>
      <c r="P263" s="117"/>
      <c r="Q263" s="117"/>
      <c r="R263" s="117"/>
      <c r="S263" s="117"/>
      <c r="T263" s="117"/>
      <c r="U263" s="117"/>
      <c r="V263" s="132" t="s">
        <v>282</v>
      </c>
      <c r="W263" s="117"/>
      <c r="X263" s="117"/>
      <c r="Y263" s="117"/>
      <c r="Z263" s="117"/>
      <c r="AA263" s="117"/>
      <c r="AB263" s="117"/>
      <c r="AC263" s="117"/>
      <c r="AD263" s="117"/>
      <c r="AE263" s="117"/>
      <c r="AF263" s="117"/>
      <c r="AG263" s="117"/>
      <c r="AH263" s="117"/>
      <c r="AI263" s="132" t="s">
        <v>283</v>
      </c>
      <c r="AJ263" s="117"/>
      <c r="AK263" s="117"/>
      <c r="AL263" s="117"/>
      <c r="AN263" s="117"/>
      <c r="AO263" s="117"/>
      <c r="AQ263" s="117"/>
      <c r="AR263" s="117"/>
      <c r="AS263" s="117"/>
      <c r="AT263" s="117"/>
      <c r="AU263" s="117"/>
      <c r="AV263" s="117"/>
      <c r="AW263" s="117"/>
      <c r="AX263" s="117"/>
      <c r="AY263" s="117"/>
      <c r="AZ263" s="117"/>
      <c r="BA263" s="117"/>
      <c r="BB263" s="117"/>
      <c r="BC263" s="117"/>
      <c r="BD263" s="117"/>
    </row>
    <row r="264" spans="4:56" s="116" customFormat="1" ht="14.4" hidden="1" x14ac:dyDescent="0.25">
      <c r="F264" s="116">
        <v>1</v>
      </c>
      <c r="H264" s="117"/>
      <c r="I264" s="117" t="s">
        <v>150</v>
      </c>
      <c r="J264" s="133" t="s">
        <v>150</v>
      </c>
      <c r="K264" s="117"/>
      <c r="L264" s="117"/>
      <c r="M264" s="117"/>
      <c r="N264" s="117"/>
      <c r="O264" s="117"/>
      <c r="P264" s="117"/>
      <c r="Q264" s="117"/>
      <c r="R264" s="117"/>
      <c r="S264" s="117"/>
      <c r="T264" s="117"/>
      <c r="U264" s="117"/>
      <c r="V264" s="117" t="s">
        <v>181</v>
      </c>
      <c r="W264" s="117"/>
      <c r="X264" s="117"/>
      <c r="Y264" s="117"/>
      <c r="Z264" s="117"/>
      <c r="AB264" s="117"/>
      <c r="AC264" s="117"/>
      <c r="AD264" s="117"/>
      <c r="AE264" s="117"/>
      <c r="AF264" s="117"/>
      <c r="AG264" s="117"/>
      <c r="AH264" s="117"/>
      <c r="AI264" s="140" t="s">
        <v>284</v>
      </c>
      <c r="AJ264" s="117"/>
      <c r="AK264" s="117"/>
      <c r="AL264" s="117"/>
      <c r="AN264" s="117"/>
      <c r="AO264" s="117"/>
      <c r="AQ264" s="117"/>
      <c r="AR264" s="117"/>
      <c r="AS264" s="117"/>
      <c r="AT264" s="117"/>
      <c r="AU264" s="117"/>
      <c r="AV264" s="117"/>
      <c r="AW264" s="117"/>
      <c r="AX264" s="117"/>
      <c r="AY264" s="117"/>
      <c r="AZ264" s="117"/>
      <c r="BA264" s="117"/>
      <c r="BB264" s="117"/>
      <c r="BC264" s="117"/>
      <c r="BD264" s="117"/>
    </row>
    <row r="265" spans="4:56" s="116" customFormat="1" ht="14.4" hidden="1" x14ac:dyDescent="0.25">
      <c r="F265" s="116">
        <v>2</v>
      </c>
      <c r="H265" s="117"/>
      <c r="I265" s="117">
        <v>1</v>
      </c>
      <c r="J265" s="117">
        <v>10</v>
      </c>
      <c r="K265" s="117"/>
      <c r="L265" s="117"/>
      <c r="M265" s="117"/>
      <c r="N265" s="117"/>
      <c r="O265" s="117"/>
      <c r="P265" s="117"/>
      <c r="Q265" s="117"/>
      <c r="R265" s="117"/>
      <c r="S265" s="117"/>
      <c r="T265" s="117"/>
      <c r="U265" s="117"/>
      <c r="V265" s="117" t="s">
        <v>285</v>
      </c>
      <c r="W265" s="117"/>
      <c r="X265" s="117"/>
      <c r="Y265" s="117"/>
      <c r="Z265" s="117"/>
      <c r="AB265" s="117"/>
      <c r="AC265" s="117"/>
      <c r="AD265" s="117"/>
      <c r="AE265" s="117"/>
      <c r="AF265" s="117"/>
      <c r="AG265" s="117"/>
      <c r="AH265" s="117"/>
      <c r="AI265" s="140" t="s">
        <v>286</v>
      </c>
      <c r="AJ265" s="117"/>
      <c r="AK265" s="117"/>
      <c r="AL265" s="117"/>
      <c r="AN265" s="117"/>
      <c r="AO265" s="117"/>
      <c r="AQ265" s="117"/>
      <c r="AR265" s="117"/>
      <c r="AS265" s="117"/>
      <c r="AT265" s="117"/>
      <c r="AU265" s="117"/>
      <c r="AV265" s="117"/>
      <c r="AW265" s="117"/>
      <c r="AX265" s="117"/>
      <c r="AY265" s="117"/>
      <c r="AZ265" s="117"/>
      <c r="BA265" s="117"/>
      <c r="BB265" s="117"/>
      <c r="BC265" s="117"/>
      <c r="BD265" s="117"/>
    </row>
    <row r="266" spans="4:56" s="116" customFormat="1" ht="14.4" hidden="1" x14ac:dyDescent="0.25">
      <c r="F266" s="116">
        <v>3</v>
      </c>
      <c r="H266" s="117"/>
      <c r="I266" s="117" t="s">
        <v>150</v>
      </c>
      <c r="J266" s="117"/>
      <c r="K266" s="117"/>
      <c r="L266" s="117"/>
      <c r="M266" s="117"/>
      <c r="N266" s="117"/>
      <c r="O266" s="117"/>
      <c r="P266" s="117"/>
      <c r="Q266" s="117"/>
      <c r="R266" s="117"/>
      <c r="S266" s="117"/>
      <c r="T266" s="117"/>
      <c r="U266" s="117"/>
      <c r="V266" s="117" t="s">
        <v>287</v>
      </c>
      <c r="W266" s="117"/>
      <c r="X266" s="117"/>
      <c r="Y266" s="117"/>
      <c r="Z266" s="117"/>
      <c r="AB266" s="117"/>
      <c r="AC266" s="117"/>
      <c r="AD266" s="117"/>
      <c r="AE266" s="117"/>
      <c r="AF266" s="117"/>
      <c r="AG266" s="117"/>
      <c r="AH266" s="117"/>
      <c r="AI266" s="141" t="s">
        <v>288</v>
      </c>
      <c r="AJ266" s="117"/>
      <c r="AK266" s="117"/>
      <c r="AL266" s="117"/>
      <c r="AN266" s="117"/>
      <c r="AO266" s="117"/>
      <c r="AQ266" s="117"/>
      <c r="AR266" s="117"/>
      <c r="AS266" s="117"/>
      <c r="AT266" s="117"/>
      <c r="AU266" s="117"/>
      <c r="AV266" s="117"/>
      <c r="AW266" s="117"/>
      <c r="AX266" s="117"/>
      <c r="AY266" s="117"/>
      <c r="AZ266" s="117"/>
      <c r="BA266" s="117"/>
      <c r="BB266" s="117"/>
      <c r="BC266" s="117"/>
      <c r="BD266" s="117"/>
    </row>
    <row r="267" spans="4:56" s="116" customFormat="1" ht="14.4" hidden="1" x14ac:dyDescent="0.25">
      <c r="F267" s="116">
        <v>4</v>
      </c>
      <c r="H267" s="117"/>
      <c r="I267" s="117">
        <v>2</v>
      </c>
      <c r="J267" s="117"/>
      <c r="K267" s="117"/>
      <c r="L267" s="117"/>
      <c r="M267" s="117"/>
      <c r="N267" s="117"/>
      <c r="O267" s="117"/>
      <c r="P267" s="117"/>
      <c r="Q267" s="117"/>
      <c r="R267" s="117"/>
      <c r="S267" s="117"/>
      <c r="T267" s="117"/>
      <c r="U267" s="117"/>
      <c r="V267" s="117" t="s">
        <v>289</v>
      </c>
      <c r="W267" s="117"/>
      <c r="X267" s="117"/>
      <c r="Y267" s="117"/>
      <c r="Z267" s="117"/>
      <c r="AB267" s="117"/>
      <c r="AC267" s="117"/>
      <c r="AD267" s="117"/>
      <c r="AE267" s="117"/>
      <c r="AF267" s="117"/>
      <c r="AG267" s="117"/>
      <c r="AH267" s="117"/>
      <c r="AI267" s="141" t="s">
        <v>290</v>
      </c>
      <c r="AJ267" s="117"/>
      <c r="AK267" s="117"/>
      <c r="AL267" s="117"/>
      <c r="AN267" s="117"/>
      <c r="AO267" s="117"/>
      <c r="AQ267" s="117"/>
      <c r="AR267" s="117"/>
      <c r="AS267" s="117"/>
      <c r="AT267" s="117"/>
      <c r="AU267" s="117"/>
      <c r="AV267" s="117"/>
      <c r="AW267" s="117"/>
      <c r="AX267" s="117"/>
      <c r="AY267" s="117"/>
      <c r="AZ267" s="117"/>
      <c r="BA267" s="117"/>
      <c r="BB267" s="117"/>
      <c r="BC267" s="117"/>
      <c r="BD267" s="117"/>
    </row>
    <row r="268" spans="4:56" s="116" customFormat="1" ht="14.4" hidden="1" x14ac:dyDescent="0.25">
      <c r="F268" s="116">
        <v>5</v>
      </c>
      <c r="H268" s="117"/>
      <c r="I268" s="117" t="s">
        <v>150</v>
      </c>
      <c r="J268" s="117"/>
      <c r="K268" s="117"/>
      <c r="L268" s="117"/>
      <c r="M268" s="117"/>
      <c r="N268" s="117"/>
      <c r="O268" s="117"/>
      <c r="P268" s="117"/>
      <c r="Q268" s="117"/>
      <c r="R268" s="117"/>
      <c r="S268" s="117"/>
      <c r="T268" s="117"/>
      <c r="U268" s="117"/>
      <c r="V268" s="117" t="s">
        <v>291</v>
      </c>
      <c r="W268" s="117"/>
      <c r="X268" s="117"/>
      <c r="Y268" s="117"/>
      <c r="Z268" s="117"/>
      <c r="AB268" s="117"/>
      <c r="AC268" s="117"/>
      <c r="AD268" s="117"/>
      <c r="AE268" s="117"/>
      <c r="AF268" s="117"/>
      <c r="AG268" s="117"/>
      <c r="AH268" s="117"/>
      <c r="AI268" s="141" t="s">
        <v>292</v>
      </c>
      <c r="AJ268" s="117"/>
      <c r="AK268" s="117"/>
      <c r="AL268" s="117"/>
      <c r="AN268" s="117"/>
      <c r="AO268" s="117"/>
      <c r="AQ268" s="117"/>
      <c r="AR268" s="117"/>
      <c r="AS268" s="117"/>
      <c r="AT268" s="117"/>
      <c r="AU268" s="117"/>
      <c r="AV268" s="117"/>
      <c r="AW268" s="117"/>
      <c r="AX268" s="117"/>
      <c r="AY268" s="117"/>
      <c r="AZ268" s="117"/>
      <c r="BA268" s="117"/>
      <c r="BB268" s="117"/>
      <c r="BC268" s="117"/>
      <c r="BD268" s="117"/>
    </row>
    <row r="269" spans="4:56" s="116" customFormat="1" hidden="1" x14ac:dyDescent="0.25">
      <c r="F269" s="142" t="s">
        <v>150</v>
      </c>
      <c r="H269" s="117"/>
      <c r="I269" s="117">
        <v>3</v>
      </c>
      <c r="J269" s="117"/>
      <c r="K269" s="117"/>
      <c r="L269" s="117"/>
      <c r="M269" s="117"/>
      <c r="N269" s="117"/>
      <c r="O269" s="117"/>
      <c r="P269" s="117"/>
      <c r="Q269" s="117"/>
      <c r="R269" s="117"/>
      <c r="S269" s="117"/>
      <c r="T269" s="117"/>
      <c r="U269" s="117"/>
      <c r="V269" s="117" t="s">
        <v>293</v>
      </c>
      <c r="W269" s="117"/>
      <c r="X269" s="117"/>
      <c r="Y269" s="117"/>
      <c r="Z269" s="117"/>
      <c r="AA269" s="117"/>
      <c r="AB269" s="117"/>
      <c r="AC269" s="117"/>
      <c r="AD269" s="117"/>
      <c r="AE269" s="117"/>
      <c r="AF269" s="117"/>
      <c r="AG269" s="117"/>
      <c r="AH269" s="117"/>
      <c r="AI269" s="117"/>
      <c r="AJ269" s="117"/>
      <c r="AK269" s="117"/>
      <c r="AL269" s="117"/>
      <c r="AN269" s="117"/>
      <c r="AO269" s="117"/>
      <c r="AQ269" s="117"/>
      <c r="AR269" s="117"/>
      <c r="AS269" s="117"/>
      <c r="AT269" s="117"/>
      <c r="AU269" s="117"/>
      <c r="AV269" s="117"/>
      <c r="AW269" s="117"/>
      <c r="AX269" s="117"/>
      <c r="AY269" s="117"/>
      <c r="AZ269" s="117"/>
      <c r="BA269" s="117"/>
      <c r="BB269" s="117"/>
      <c r="BC269" s="117"/>
      <c r="BD269" s="117"/>
    </row>
    <row r="270" spans="4:56" s="116" customFormat="1" hidden="1" x14ac:dyDescent="0.25">
      <c r="F270" s="116">
        <v>1</v>
      </c>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N270" s="117"/>
      <c r="AO270" s="117"/>
      <c r="AQ270" s="117"/>
      <c r="AR270" s="117"/>
      <c r="AS270" s="117"/>
      <c r="AT270" s="117"/>
      <c r="AU270" s="117"/>
      <c r="AV270" s="117"/>
      <c r="AW270" s="117"/>
      <c r="AX270" s="117"/>
      <c r="AY270" s="117"/>
      <c r="AZ270" s="117"/>
      <c r="BA270" s="117"/>
      <c r="BB270" s="117"/>
      <c r="BC270" s="117"/>
      <c r="BD270" s="117"/>
    </row>
    <row r="271" spans="4:56" s="116" customFormat="1" hidden="1" x14ac:dyDescent="0.25">
      <c r="H271" s="117"/>
      <c r="I271" s="117" t="s">
        <v>150</v>
      </c>
      <c r="J271" s="117"/>
      <c r="K271" s="117"/>
      <c r="L271" s="117"/>
      <c r="M271" s="117"/>
      <c r="N271" s="117"/>
      <c r="O271" s="117"/>
      <c r="P271" s="117"/>
      <c r="Q271" s="117" t="s">
        <v>150</v>
      </c>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N271" s="117"/>
      <c r="AO271" s="117"/>
      <c r="AQ271" s="117"/>
      <c r="AR271" s="117"/>
      <c r="AS271" s="117"/>
      <c r="AT271" s="117"/>
      <c r="AU271" s="117"/>
      <c r="AV271" s="117"/>
      <c r="AW271" s="117"/>
      <c r="AX271" s="117"/>
      <c r="AY271" s="117"/>
      <c r="AZ271" s="117"/>
      <c r="BA271" s="117"/>
      <c r="BB271" s="117"/>
      <c r="BC271" s="117"/>
      <c r="BD271" s="117"/>
    </row>
    <row r="272" spans="4:56" s="116" customFormat="1" hidden="1" x14ac:dyDescent="0.25">
      <c r="F272" s="116" t="s">
        <v>150</v>
      </c>
      <c r="I272" s="116">
        <v>-1</v>
      </c>
      <c r="J272" s="117"/>
      <c r="K272" s="117"/>
      <c r="L272" s="117"/>
      <c r="M272" s="117"/>
      <c r="N272" s="117"/>
      <c r="O272" s="117"/>
      <c r="P272" s="117"/>
      <c r="Q272" s="116">
        <v>1</v>
      </c>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N272" s="117"/>
      <c r="AO272" s="117"/>
      <c r="AQ272" s="117"/>
      <c r="AR272" s="117"/>
      <c r="AS272" s="117"/>
      <c r="AT272" s="117"/>
      <c r="AU272" s="117"/>
      <c r="AV272" s="117"/>
      <c r="AW272" s="117"/>
      <c r="AX272" s="117"/>
      <c r="AY272" s="117"/>
      <c r="AZ272" s="117"/>
      <c r="BA272" s="117"/>
      <c r="BB272" s="117"/>
      <c r="BC272" s="117"/>
      <c r="BD272" s="117"/>
    </row>
    <row r="273" spans="5:56" s="116" customFormat="1" hidden="1" x14ac:dyDescent="0.25">
      <c r="F273" s="116">
        <v>1</v>
      </c>
      <c r="I273" s="117" t="s">
        <v>150</v>
      </c>
      <c r="J273" s="117"/>
      <c r="K273" s="117"/>
      <c r="L273" s="117"/>
      <c r="M273" s="117"/>
      <c r="N273" s="117"/>
      <c r="O273" s="117"/>
      <c r="P273" s="117"/>
      <c r="Q273" s="116">
        <v>2</v>
      </c>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N273" s="117"/>
      <c r="AO273" s="117"/>
      <c r="AQ273" s="117"/>
      <c r="AR273" s="117"/>
      <c r="AS273" s="117"/>
      <c r="AT273" s="117"/>
      <c r="AU273" s="117"/>
      <c r="AV273" s="117"/>
      <c r="AW273" s="117"/>
      <c r="AX273" s="117"/>
      <c r="AY273" s="117"/>
      <c r="AZ273" s="117"/>
      <c r="BA273" s="117"/>
      <c r="BB273" s="117"/>
      <c r="BC273" s="117"/>
      <c r="BD273" s="117"/>
    </row>
    <row r="274" spans="5:56" s="116" customFormat="1" hidden="1" x14ac:dyDescent="0.25">
      <c r="F274" s="116">
        <v>2</v>
      </c>
      <c r="H274" s="117"/>
      <c r="I274" s="117">
        <v>2</v>
      </c>
      <c r="K274" s="117"/>
      <c r="L274" s="117"/>
      <c r="M274" s="117"/>
      <c r="N274" s="117"/>
      <c r="O274" s="117"/>
      <c r="P274" s="117"/>
      <c r="Q274" s="116">
        <v>3</v>
      </c>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N274" s="117"/>
      <c r="AO274" s="117"/>
      <c r="AQ274" s="117"/>
      <c r="AR274" s="117"/>
      <c r="AS274" s="117"/>
      <c r="AT274" s="117"/>
      <c r="AU274" s="117"/>
      <c r="AV274" s="117"/>
      <c r="AW274" s="117"/>
      <c r="AX274" s="117"/>
      <c r="AY274" s="117"/>
      <c r="AZ274" s="117"/>
      <c r="BA274" s="117"/>
      <c r="BB274" s="117"/>
      <c r="BC274" s="117"/>
      <c r="BD274" s="117"/>
    </row>
    <row r="275" spans="5:56" s="116" customFormat="1" hidden="1" x14ac:dyDescent="0.25">
      <c r="F275" s="116">
        <v>3</v>
      </c>
      <c r="H275" s="117"/>
      <c r="I275" s="117">
        <v>3</v>
      </c>
      <c r="J275" s="117"/>
      <c r="K275" s="117"/>
      <c r="L275" s="117"/>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N275" s="117"/>
      <c r="AO275" s="117"/>
      <c r="AQ275" s="117"/>
      <c r="AR275" s="117"/>
      <c r="AS275" s="117"/>
      <c r="AT275" s="117"/>
      <c r="AU275" s="117"/>
      <c r="AV275" s="117"/>
      <c r="AW275" s="117"/>
      <c r="AX275" s="117"/>
      <c r="AY275" s="117"/>
      <c r="AZ275" s="117"/>
      <c r="BA275" s="117"/>
      <c r="BB275" s="117"/>
      <c r="BC275" s="117"/>
      <c r="BD275" s="117"/>
    </row>
    <row r="276" spans="5:56" s="116" customFormat="1" hidden="1" x14ac:dyDescent="0.25">
      <c r="F276" s="116">
        <v>4</v>
      </c>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7"/>
      <c r="AL276" s="117"/>
      <c r="AN276" s="117"/>
      <c r="AO276" s="117"/>
      <c r="AQ276" s="117"/>
      <c r="AR276" s="117"/>
      <c r="AS276" s="117"/>
      <c r="AT276" s="117"/>
      <c r="AU276" s="117"/>
      <c r="AV276" s="117"/>
      <c r="AW276" s="117"/>
      <c r="AX276" s="117"/>
      <c r="AY276" s="117"/>
      <c r="AZ276" s="117"/>
      <c r="BA276" s="117"/>
      <c r="BB276" s="117"/>
      <c r="BC276" s="117"/>
      <c r="BD276" s="117"/>
    </row>
    <row r="277" spans="5:56" s="116" customFormat="1" hidden="1" x14ac:dyDescent="0.25">
      <c r="E277" s="117" t="s">
        <v>150</v>
      </c>
      <c r="F277" s="116" t="s">
        <v>150</v>
      </c>
      <c r="G277" s="117"/>
      <c r="H277" s="117"/>
      <c r="I277" s="117"/>
      <c r="J277" s="117"/>
      <c r="K277" s="117"/>
      <c r="L277" s="117"/>
      <c r="M277" s="117"/>
      <c r="N277" s="117"/>
      <c r="O277" s="117"/>
      <c r="P277" s="117"/>
      <c r="Q277" s="133" t="s">
        <v>150</v>
      </c>
      <c r="R277" s="117"/>
      <c r="S277" s="117"/>
      <c r="T277" s="117"/>
      <c r="U277" s="133" t="s">
        <v>150</v>
      </c>
      <c r="V277" s="117"/>
      <c r="W277" s="117"/>
      <c r="X277" s="117"/>
      <c r="Y277" s="117"/>
      <c r="Z277" s="117"/>
      <c r="AA277" s="117"/>
      <c r="AB277" s="117"/>
      <c r="AC277" s="117"/>
      <c r="AD277" s="117"/>
      <c r="AE277" s="117"/>
      <c r="AF277" s="117"/>
      <c r="AG277" s="117"/>
      <c r="AH277" s="117"/>
      <c r="AI277" s="117"/>
      <c r="AJ277" s="117"/>
      <c r="AK277" s="117"/>
      <c r="AL277" s="117"/>
      <c r="AN277" s="117"/>
      <c r="AO277" s="117"/>
      <c r="AQ277" s="117"/>
      <c r="AR277" s="117"/>
      <c r="AS277" s="117"/>
      <c r="AT277" s="117"/>
      <c r="AU277" s="117"/>
      <c r="AV277" s="117"/>
      <c r="AW277" s="117"/>
      <c r="AX277" s="117"/>
      <c r="AY277" s="117"/>
      <c r="AZ277" s="117"/>
      <c r="BA277" s="117"/>
      <c r="BB277" s="117"/>
      <c r="BC277" s="117"/>
      <c r="BD277" s="117"/>
    </row>
    <row r="278" spans="5:56" s="116" customFormat="1" hidden="1" x14ac:dyDescent="0.25">
      <c r="E278" s="117" t="s">
        <v>294</v>
      </c>
      <c r="F278" s="117" t="s">
        <v>294</v>
      </c>
      <c r="G278" s="117"/>
      <c r="H278" s="117"/>
      <c r="I278" s="117"/>
      <c r="J278" s="117"/>
      <c r="K278" s="117"/>
      <c r="L278" s="117"/>
      <c r="M278" s="117"/>
      <c r="N278" s="117"/>
      <c r="O278" s="117"/>
      <c r="P278" s="117"/>
      <c r="Q278" s="143" t="s">
        <v>295</v>
      </c>
      <c r="R278" s="117"/>
      <c r="S278" s="117"/>
      <c r="T278" s="117"/>
      <c r="U278" s="117" t="s">
        <v>296</v>
      </c>
      <c r="V278" s="117"/>
      <c r="W278" s="117"/>
      <c r="X278" s="117"/>
      <c r="Y278" s="117"/>
      <c r="Z278" s="117"/>
      <c r="AA278" s="117"/>
      <c r="AB278" s="117"/>
      <c r="AC278" s="117"/>
      <c r="AD278" s="117"/>
      <c r="AE278" s="117"/>
      <c r="AF278" s="117"/>
      <c r="AG278" s="117"/>
      <c r="AH278" s="117"/>
      <c r="AI278" s="117"/>
      <c r="AJ278" s="117"/>
      <c r="AK278" s="117"/>
      <c r="AL278" s="117"/>
      <c r="AN278" s="117"/>
      <c r="AO278" s="117"/>
      <c r="AQ278" s="117"/>
      <c r="AR278" s="117"/>
      <c r="AS278" s="117"/>
      <c r="AT278" s="117"/>
      <c r="AU278" s="117"/>
      <c r="AV278" s="117"/>
      <c r="AW278" s="117"/>
      <c r="AX278" s="117"/>
      <c r="AY278" s="117"/>
      <c r="AZ278" s="117"/>
      <c r="BA278" s="117"/>
      <c r="BB278" s="117"/>
      <c r="BC278" s="117"/>
      <c r="BD278" s="117"/>
    </row>
    <row r="279" spans="5:56" s="116" customFormat="1" hidden="1" x14ac:dyDescent="0.25">
      <c r="E279" s="133" t="s">
        <v>150</v>
      </c>
      <c r="F279" s="117" t="s">
        <v>297</v>
      </c>
      <c r="G279" s="117"/>
      <c r="H279" s="117"/>
      <c r="I279" s="117"/>
      <c r="J279" s="117"/>
      <c r="K279" s="117"/>
      <c r="L279" s="117"/>
      <c r="M279" s="117"/>
      <c r="N279" s="117"/>
      <c r="O279" s="117"/>
      <c r="P279" s="117"/>
      <c r="Q279" s="117" t="s">
        <v>298</v>
      </c>
      <c r="R279" s="117"/>
      <c r="S279" s="117"/>
      <c r="T279" s="117"/>
      <c r="U279" s="117" t="s">
        <v>299</v>
      </c>
      <c r="V279" s="117"/>
      <c r="W279" s="117"/>
      <c r="X279" s="117"/>
      <c r="Y279" s="117"/>
      <c r="Z279" s="117"/>
      <c r="AA279" s="117"/>
      <c r="AB279" s="117"/>
      <c r="AC279" s="117"/>
      <c r="AD279" s="117"/>
      <c r="AE279" s="117"/>
      <c r="AF279" s="117"/>
      <c r="AG279" s="117"/>
      <c r="AH279" s="117"/>
      <c r="AI279" s="117"/>
      <c r="AJ279" s="117"/>
      <c r="AK279" s="117"/>
      <c r="AL279" s="117"/>
      <c r="AN279" s="117"/>
      <c r="AO279" s="117"/>
      <c r="AQ279" s="117"/>
      <c r="AR279" s="117"/>
      <c r="AS279" s="117"/>
      <c r="AT279" s="117"/>
      <c r="AU279" s="117"/>
      <c r="AV279" s="117"/>
      <c r="AW279" s="117"/>
      <c r="AX279" s="117"/>
      <c r="AY279" s="117"/>
      <c r="AZ279" s="117"/>
      <c r="BA279" s="117"/>
      <c r="BB279" s="117"/>
      <c r="BC279" s="117"/>
      <c r="BD279" s="117"/>
    </row>
    <row r="280" spans="5:56" s="116" customFormat="1" hidden="1" x14ac:dyDescent="0.25">
      <c r="G280" s="117"/>
      <c r="H280" s="117"/>
      <c r="I280" s="117"/>
      <c r="J280" s="117"/>
      <c r="K280" s="117"/>
      <c r="L280" s="117"/>
      <c r="M280" s="117"/>
      <c r="N280" s="117"/>
      <c r="O280" s="117"/>
      <c r="P280" s="117"/>
      <c r="Q280" s="117" t="s">
        <v>300</v>
      </c>
      <c r="R280" s="117"/>
      <c r="S280" s="117"/>
      <c r="T280" s="117"/>
      <c r="U280" s="117" t="s">
        <v>301</v>
      </c>
      <c r="V280" s="117"/>
      <c r="W280" s="117"/>
      <c r="X280" s="117"/>
      <c r="Y280" s="117"/>
      <c r="Z280" s="117"/>
      <c r="AA280" s="117"/>
      <c r="AB280" s="117"/>
      <c r="AC280" s="117"/>
      <c r="AD280" s="117"/>
      <c r="AE280" s="117"/>
      <c r="AF280" s="117"/>
      <c r="AG280" s="117"/>
      <c r="AH280" s="117"/>
      <c r="AI280" s="117"/>
      <c r="AJ280" s="117"/>
      <c r="AK280" s="117"/>
      <c r="AL280" s="117"/>
      <c r="AN280" s="117"/>
      <c r="AO280" s="117"/>
      <c r="AQ280" s="117"/>
      <c r="AR280" s="117"/>
      <c r="AS280" s="117"/>
      <c r="AT280" s="117"/>
      <c r="AU280" s="117"/>
      <c r="AV280" s="117"/>
      <c r="AW280" s="117"/>
      <c r="AX280" s="117"/>
      <c r="AY280" s="117"/>
      <c r="AZ280" s="117"/>
      <c r="BA280" s="117"/>
      <c r="BB280" s="117"/>
      <c r="BC280" s="117"/>
      <c r="BD280" s="117"/>
    </row>
    <row r="281" spans="5:56" s="116" customFormat="1" hidden="1" x14ac:dyDescent="0.25">
      <c r="E281" s="116" t="s">
        <v>302</v>
      </c>
      <c r="G281" s="117"/>
      <c r="H281" s="117"/>
      <c r="I281" s="117"/>
      <c r="J281" s="117"/>
      <c r="K281" s="117"/>
      <c r="L281" s="117"/>
      <c r="M281" s="117"/>
      <c r="N281" s="117"/>
      <c r="O281" s="117"/>
      <c r="P281" s="117"/>
      <c r="Q281" s="117" t="s">
        <v>303</v>
      </c>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N281" s="117"/>
      <c r="AO281" s="117"/>
      <c r="AQ281" s="117"/>
      <c r="AR281" s="117"/>
      <c r="AS281" s="117"/>
      <c r="AT281" s="117"/>
      <c r="AU281" s="117"/>
      <c r="AV281" s="117"/>
      <c r="AW281" s="117"/>
      <c r="AX281" s="117"/>
      <c r="AY281" s="117"/>
      <c r="AZ281" s="117"/>
      <c r="BA281" s="117"/>
      <c r="BB281" s="117"/>
      <c r="BC281" s="117"/>
      <c r="BD281" s="117"/>
    </row>
    <row r="282" spans="5:56" s="116" customFormat="1" hidden="1" x14ac:dyDescent="0.25">
      <c r="E282" s="116" t="s">
        <v>150</v>
      </c>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N282" s="117"/>
      <c r="AO282" s="117"/>
      <c r="AQ282" s="117"/>
      <c r="AR282" s="117"/>
      <c r="AS282" s="117"/>
      <c r="AT282" s="117"/>
      <c r="AU282" s="117"/>
      <c r="AV282" s="117"/>
      <c r="AW282" s="117"/>
      <c r="AX282" s="117"/>
      <c r="AY282" s="117"/>
      <c r="AZ282" s="117"/>
      <c r="BA282" s="117"/>
      <c r="BB282" s="117"/>
      <c r="BC282" s="117"/>
      <c r="BD282" s="117"/>
    </row>
    <row r="283" spans="5:56" s="116" customFormat="1" hidden="1" x14ac:dyDescent="0.25">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N283" s="117"/>
      <c r="AO283" s="117"/>
      <c r="AQ283" s="117"/>
      <c r="AR283" s="117"/>
      <c r="AS283" s="117"/>
      <c r="AT283" s="117"/>
      <c r="AU283" s="117"/>
      <c r="AV283" s="117"/>
      <c r="AW283" s="117"/>
      <c r="AX283" s="117"/>
      <c r="AY283" s="117"/>
      <c r="AZ283" s="117"/>
      <c r="BA283" s="117"/>
      <c r="BB283" s="117"/>
      <c r="BC283" s="117"/>
      <c r="BD283" s="117"/>
    </row>
    <row r="284" spans="5:56" s="116" customFormat="1" hidden="1" x14ac:dyDescent="0.25">
      <c r="E284" s="117" t="s">
        <v>150</v>
      </c>
      <c r="G284" s="117"/>
      <c r="H284" s="117"/>
      <c r="I284" s="117" t="s">
        <v>150</v>
      </c>
      <c r="J284" s="117"/>
      <c r="K284" s="117"/>
      <c r="L284" s="117"/>
      <c r="M284" s="117"/>
      <c r="N284" s="117"/>
      <c r="O284" s="117"/>
      <c r="P284" s="117"/>
      <c r="Q284" s="117">
        <v>0</v>
      </c>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N284" s="117"/>
      <c r="AO284" s="117"/>
      <c r="AQ284" s="117"/>
      <c r="AR284" s="117"/>
      <c r="AS284" s="117"/>
      <c r="AT284" s="117"/>
      <c r="AU284" s="117"/>
      <c r="AV284" s="117"/>
      <c r="AW284" s="117"/>
      <c r="AX284" s="117"/>
      <c r="AY284" s="117"/>
      <c r="AZ284" s="117"/>
      <c r="BA284" s="117"/>
      <c r="BB284" s="117"/>
      <c r="BC284" s="117"/>
      <c r="BD284" s="117"/>
    </row>
    <row r="285" spans="5:56" s="116" customFormat="1" hidden="1" x14ac:dyDescent="0.25">
      <c r="E285" s="117" t="s">
        <v>319</v>
      </c>
      <c r="G285" s="117"/>
      <c r="H285" s="117"/>
      <c r="I285" s="117" t="s">
        <v>319</v>
      </c>
      <c r="J285" s="117"/>
      <c r="K285" s="117"/>
      <c r="L285" s="117"/>
      <c r="M285" s="117"/>
      <c r="N285" s="117"/>
      <c r="O285" s="117"/>
      <c r="P285" s="117"/>
      <c r="Q285" s="117">
        <v>1</v>
      </c>
      <c r="R285" s="117"/>
      <c r="S285" s="117"/>
      <c r="T285" s="117"/>
      <c r="U285" s="117"/>
      <c r="V285" s="117"/>
      <c r="W285" s="117"/>
      <c r="X285" s="117"/>
      <c r="Y285" s="117"/>
      <c r="Z285" s="117"/>
      <c r="AA285" s="117"/>
      <c r="AB285" s="117"/>
      <c r="AC285" s="117"/>
      <c r="AD285" s="117"/>
      <c r="AE285" s="117"/>
      <c r="AF285" s="117"/>
      <c r="AG285" s="117"/>
      <c r="AH285" s="117"/>
      <c r="AI285" s="117"/>
      <c r="AJ285" s="117"/>
      <c r="AK285" s="117"/>
      <c r="AL285" s="117"/>
      <c r="AN285" s="117"/>
      <c r="AO285" s="117"/>
      <c r="AQ285" s="117"/>
      <c r="AR285" s="117"/>
      <c r="AS285" s="117"/>
      <c r="AT285" s="117"/>
      <c r="AU285" s="117"/>
      <c r="AV285" s="117"/>
      <c r="AW285" s="117"/>
      <c r="AX285" s="117"/>
      <c r="AY285" s="117"/>
      <c r="AZ285" s="117"/>
      <c r="BA285" s="117"/>
      <c r="BB285" s="117"/>
      <c r="BC285" s="117"/>
      <c r="BD285" s="117"/>
    </row>
    <row r="286" spans="5:56" s="116" customFormat="1" hidden="1" x14ac:dyDescent="0.25">
      <c r="E286" s="117" t="s">
        <v>320</v>
      </c>
      <c r="G286" s="117"/>
      <c r="H286" s="117"/>
      <c r="I286" s="117" t="s">
        <v>11</v>
      </c>
      <c r="J286" s="117"/>
      <c r="K286" s="117"/>
      <c r="L286" s="117"/>
      <c r="M286" s="117"/>
      <c r="N286" s="117"/>
      <c r="O286" s="117"/>
      <c r="P286" s="117"/>
      <c r="Q286" s="117">
        <v>2</v>
      </c>
      <c r="R286" s="117"/>
      <c r="S286" s="117"/>
      <c r="T286" s="117"/>
      <c r="U286" s="117"/>
      <c r="V286" s="117"/>
      <c r="W286" s="117"/>
      <c r="X286" s="117"/>
      <c r="Y286" s="117"/>
      <c r="Z286" s="117"/>
      <c r="AA286" s="117"/>
      <c r="AB286" s="117"/>
      <c r="AC286" s="117"/>
      <c r="AD286" s="117"/>
      <c r="AE286" s="117"/>
      <c r="AF286" s="117"/>
      <c r="AG286" s="117"/>
      <c r="AH286" s="117"/>
      <c r="AI286" s="117"/>
      <c r="AJ286" s="117"/>
      <c r="AK286" s="117"/>
      <c r="AL286" s="117"/>
      <c r="AN286" s="117"/>
      <c r="AO286" s="117"/>
      <c r="AQ286" s="117"/>
      <c r="AR286" s="117"/>
      <c r="AS286" s="117"/>
      <c r="AT286" s="117"/>
      <c r="AU286" s="117"/>
      <c r="AV286" s="117"/>
      <c r="AW286" s="117"/>
      <c r="AX286" s="117"/>
      <c r="AY286" s="117"/>
      <c r="AZ286" s="117"/>
      <c r="BA286" s="117"/>
      <c r="BB286" s="117"/>
      <c r="BC286" s="117"/>
      <c r="BD286" s="117"/>
    </row>
    <row r="287" spans="5:56" s="116" customFormat="1" hidden="1" x14ac:dyDescent="0.25">
      <c r="E287" s="117" t="s">
        <v>83</v>
      </c>
      <c r="F287" s="117"/>
      <c r="G287" s="117"/>
      <c r="H287" s="117"/>
      <c r="I287" s="117" t="s">
        <v>83</v>
      </c>
      <c r="J287" s="117"/>
      <c r="K287" s="117"/>
      <c r="L287" s="117"/>
      <c r="M287" s="117"/>
      <c r="N287" s="117"/>
      <c r="O287" s="117"/>
      <c r="P287" s="117"/>
      <c r="Q287" s="117">
        <v>3</v>
      </c>
      <c r="R287" s="117"/>
      <c r="S287" s="117"/>
      <c r="T287" s="117"/>
      <c r="U287" s="117"/>
      <c r="V287" s="117"/>
      <c r="W287" s="117"/>
      <c r="X287" s="117"/>
      <c r="Y287" s="117"/>
      <c r="Z287" s="117"/>
      <c r="AA287" s="117"/>
      <c r="AB287" s="117"/>
      <c r="AC287" s="117"/>
      <c r="AD287" s="117"/>
      <c r="AE287" s="117"/>
      <c r="AF287" s="117"/>
      <c r="AG287" s="117"/>
      <c r="AH287" s="117"/>
      <c r="AI287" s="117"/>
      <c r="AJ287" s="117"/>
      <c r="AK287" s="117"/>
      <c r="AL287" s="117"/>
      <c r="AN287" s="117"/>
      <c r="AO287" s="117"/>
      <c r="AQ287" s="117"/>
      <c r="AR287" s="117"/>
      <c r="AS287" s="117"/>
      <c r="AT287" s="117"/>
      <c r="AU287" s="117"/>
      <c r="AV287" s="117"/>
      <c r="AW287" s="117"/>
      <c r="AX287" s="117"/>
      <c r="AY287" s="117"/>
      <c r="AZ287" s="117"/>
      <c r="BA287" s="117"/>
      <c r="BB287" s="117"/>
      <c r="BC287" s="117"/>
      <c r="BD287" s="117"/>
    </row>
    <row r="288" spans="5:56" s="116" customFormat="1" hidden="1" x14ac:dyDescent="0.25">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G288" s="117"/>
      <c r="AH288" s="117"/>
      <c r="AI288" s="117"/>
      <c r="AJ288" s="117"/>
      <c r="AK288" s="117"/>
      <c r="AL288" s="117"/>
      <c r="AN288" s="117"/>
      <c r="AO288" s="117"/>
      <c r="AQ288" s="117"/>
      <c r="AR288" s="117"/>
      <c r="AS288" s="117"/>
      <c r="AT288" s="117"/>
      <c r="AU288" s="117"/>
      <c r="AV288" s="117"/>
      <c r="AW288" s="117"/>
      <c r="AX288" s="117"/>
      <c r="AY288" s="117"/>
      <c r="AZ288" s="117"/>
      <c r="BA288" s="117"/>
      <c r="BB288" s="117"/>
      <c r="BC288" s="117"/>
      <c r="BD288" s="117"/>
    </row>
    <row r="289" spans="5:56" s="116" customFormat="1" hidden="1" x14ac:dyDescent="0.25">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N289" s="117"/>
      <c r="AO289" s="117"/>
      <c r="AQ289" s="117"/>
      <c r="AR289" s="117"/>
      <c r="AS289" s="117"/>
      <c r="AT289" s="117"/>
      <c r="AU289" s="117"/>
      <c r="AV289" s="117"/>
      <c r="AW289" s="117"/>
      <c r="AX289" s="117"/>
      <c r="AY289" s="117"/>
      <c r="AZ289" s="117"/>
      <c r="BA289" s="117"/>
      <c r="BB289" s="117"/>
      <c r="BC289" s="117"/>
      <c r="BD289" s="117"/>
    </row>
    <row r="290" spans="5:56" s="116" customFormat="1" hidden="1" x14ac:dyDescent="0.25">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17"/>
      <c r="AE290" s="117"/>
      <c r="AF290" s="117"/>
      <c r="AG290" s="117"/>
      <c r="AH290" s="117"/>
      <c r="AI290" s="117"/>
      <c r="AJ290" s="117"/>
      <c r="AK290" s="117"/>
      <c r="AL290" s="117"/>
      <c r="AN290" s="117"/>
      <c r="AO290" s="117"/>
      <c r="AQ290" s="117"/>
      <c r="AR290" s="117"/>
      <c r="AS290" s="117"/>
      <c r="AT290" s="117"/>
      <c r="AU290" s="117"/>
      <c r="AV290" s="117"/>
      <c r="AW290" s="117"/>
      <c r="AX290" s="117"/>
      <c r="AY290" s="117"/>
      <c r="AZ290" s="117"/>
      <c r="BA290" s="117"/>
      <c r="BB290" s="117"/>
      <c r="BC290" s="117"/>
      <c r="BD290" s="117"/>
    </row>
    <row r="291" spans="5:56" s="116" customFormat="1" hidden="1" x14ac:dyDescent="0.25">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17"/>
      <c r="AE291" s="117"/>
      <c r="AF291" s="117"/>
      <c r="AG291" s="117"/>
      <c r="AH291" s="117"/>
      <c r="AI291" s="117"/>
      <c r="AJ291" s="117"/>
      <c r="AK291" s="117"/>
      <c r="AL291" s="117"/>
      <c r="AN291" s="117"/>
      <c r="AO291" s="117"/>
      <c r="AQ291" s="117"/>
      <c r="AR291" s="117"/>
      <c r="AS291" s="117"/>
      <c r="AT291" s="117"/>
      <c r="AU291" s="117"/>
      <c r="AV291" s="117"/>
      <c r="AW291" s="117"/>
      <c r="AX291" s="117"/>
      <c r="AY291" s="117"/>
      <c r="AZ291" s="117"/>
      <c r="BA291" s="117"/>
      <c r="BB291" s="117"/>
      <c r="BC291" s="117"/>
      <c r="BD291" s="117"/>
    </row>
    <row r="292" spans="5:56" s="116" customFormat="1" hidden="1" x14ac:dyDescent="0.25">
      <c r="G292" s="117"/>
      <c r="H292" s="117" t="s">
        <v>150</v>
      </c>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17"/>
      <c r="AE292" s="117"/>
      <c r="AF292" s="117"/>
      <c r="AG292" s="117"/>
      <c r="AH292" s="117"/>
      <c r="AI292" s="117"/>
      <c r="AJ292" s="117"/>
      <c r="AK292" s="117"/>
      <c r="AL292" s="117"/>
      <c r="AN292" s="117"/>
      <c r="AO292" s="117"/>
      <c r="AQ292" s="117"/>
      <c r="AR292" s="117"/>
      <c r="AS292" s="117"/>
      <c r="AT292" s="117"/>
      <c r="AU292" s="117"/>
      <c r="AV292" s="117"/>
      <c r="AW292" s="117"/>
      <c r="AX292" s="117"/>
      <c r="AY292" s="117"/>
      <c r="AZ292" s="117"/>
      <c r="BA292" s="117"/>
      <c r="BB292" s="117"/>
      <c r="BC292" s="117"/>
      <c r="BD292" s="117"/>
    </row>
    <row r="293" spans="5:56" s="116" customFormat="1" hidden="1" x14ac:dyDescent="0.25">
      <c r="E293" s="117" t="s">
        <v>150</v>
      </c>
      <c r="G293" s="117"/>
      <c r="H293" s="117">
        <v>0</v>
      </c>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17"/>
      <c r="AE293" s="117"/>
      <c r="AF293" s="117"/>
      <c r="AG293" s="117"/>
      <c r="AH293" s="117"/>
      <c r="AI293" s="117"/>
      <c r="AJ293" s="117"/>
      <c r="AK293" s="117"/>
      <c r="AL293" s="117"/>
      <c r="AN293" s="117"/>
      <c r="AO293" s="117"/>
      <c r="AQ293" s="117"/>
      <c r="AR293" s="117"/>
      <c r="AS293" s="117"/>
      <c r="AT293" s="117"/>
      <c r="AU293" s="117"/>
      <c r="AV293" s="117"/>
      <c r="AW293" s="117"/>
      <c r="AX293" s="117"/>
      <c r="AY293" s="117"/>
      <c r="AZ293" s="117"/>
      <c r="BA293" s="117"/>
      <c r="BB293" s="117"/>
      <c r="BC293" s="117"/>
      <c r="BD293" s="117"/>
    </row>
    <row r="294" spans="5:56" s="116" customFormat="1" hidden="1" x14ac:dyDescent="0.25">
      <c r="E294" s="116">
        <v>1</v>
      </c>
      <c r="G294" s="117"/>
      <c r="H294" s="117" t="s">
        <v>150</v>
      </c>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7"/>
      <c r="AL294" s="117"/>
      <c r="AN294" s="117"/>
      <c r="AO294" s="117"/>
      <c r="AQ294" s="117"/>
      <c r="AR294" s="117"/>
      <c r="AS294" s="117"/>
      <c r="AT294" s="117"/>
      <c r="AU294" s="117"/>
      <c r="AV294" s="117"/>
      <c r="AW294" s="117"/>
      <c r="AX294" s="117"/>
      <c r="AY294" s="117"/>
      <c r="AZ294" s="117"/>
      <c r="BA294" s="117"/>
      <c r="BB294" s="117"/>
      <c r="BC294" s="117"/>
      <c r="BD294" s="117"/>
    </row>
    <row r="295" spans="5:56" s="116" customFormat="1" hidden="1" x14ac:dyDescent="0.25">
      <c r="E295" s="116">
        <v>2</v>
      </c>
      <c r="G295" s="117"/>
      <c r="H295" s="117">
        <v>1</v>
      </c>
      <c r="I295" s="117"/>
      <c r="J295" s="117"/>
      <c r="K295" s="117"/>
      <c r="L295" s="117"/>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7"/>
      <c r="AL295" s="117"/>
      <c r="AN295" s="117"/>
      <c r="AO295" s="117"/>
      <c r="AQ295" s="117"/>
      <c r="AR295" s="117"/>
      <c r="AS295" s="117"/>
      <c r="AT295" s="117"/>
      <c r="AU295" s="117"/>
      <c r="AV295" s="117"/>
      <c r="AW295" s="117"/>
      <c r="AX295" s="117"/>
      <c r="AY295" s="117"/>
      <c r="AZ295" s="117"/>
      <c r="BA295" s="117"/>
      <c r="BB295" s="117"/>
      <c r="BC295" s="117"/>
      <c r="BD295" s="117"/>
    </row>
    <row r="296" spans="5:56" s="116" customFormat="1" hidden="1" x14ac:dyDescent="0.25">
      <c r="E296" s="116">
        <v>3</v>
      </c>
      <c r="G296" s="117"/>
      <c r="H296" s="117" t="s">
        <v>150</v>
      </c>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7"/>
      <c r="AL296" s="117"/>
      <c r="AN296" s="117"/>
      <c r="AO296" s="117"/>
      <c r="AQ296" s="117"/>
      <c r="AR296" s="117"/>
      <c r="AS296" s="117"/>
      <c r="AT296" s="117"/>
      <c r="AU296" s="117"/>
      <c r="AV296" s="117"/>
      <c r="AW296" s="117"/>
      <c r="AX296" s="117"/>
      <c r="AY296" s="117"/>
      <c r="AZ296" s="117"/>
      <c r="BA296" s="117"/>
      <c r="BB296" s="117"/>
      <c r="BC296" s="117"/>
      <c r="BD296" s="117"/>
    </row>
    <row r="297" spans="5:56" s="116" customFormat="1" hidden="1" x14ac:dyDescent="0.25">
      <c r="E297" s="116">
        <v>4</v>
      </c>
      <c r="G297" s="117"/>
      <c r="H297" s="117">
        <v>2</v>
      </c>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N297" s="117"/>
      <c r="AO297" s="117"/>
      <c r="AQ297" s="117"/>
      <c r="AR297" s="117"/>
      <c r="AS297" s="117"/>
      <c r="AT297" s="117"/>
      <c r="AU297" s="117"/>
      <c r="AV297" s="117"/>
      <c r="AW297" s="117"/>
      <c r="AX297" s="117"/>
      <c r="AY297" s="117"/>
      <c r="AZ297" s="117"/>
      <c r="BA297" s="117"/>
      <c r="BB297" s="117"/>
      <c r="BC297" s="117"/>
      <c r="BD297" s="117"/>
    </row>
    <row r="298" spans="5:56" s="116" customFormat="1" hidden="1" x14ac:dyDescent="0.25">
      <c r="G298" s="117"/>
      <c r="H298" s="117" t="s">
        <v>150</v>
      </c>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7"/>
      <c r="AL298" s="117"/>
      <c r="AN298" s="117"/>
      <c r="AO298" s="117"/>
      <c r="AQ298" s="117"/>
      <c r="AR298" s="117"/>
      <c r="AS298" s="117"/>
      <c r="AT298" s="117"/>
      <c r="AU298" s="117"/>
      <c r="AV298" s="117"/>
      <c r="AW298" s="117"/>
      <c r="AX298" s="117"/>
      <c r="AY298" s="117"/>
      <c r="AZ298" s="117"/>
      <c r="BA298" s="117"/>
      <c r="BB298" s="117"/>
      <c r="BC298" s="117"/>
      <c r="BD298" s="117"/>
    </row>
    <row r="299" spans="5:56" s="116" customFormat="1" hidden="1" x14ac:dyDescent="0.25">
      <c r="E299" s="142" t="s">
        <v>150</v>
      </c>
      <c r="G299" s="117"/>
      <c r="H299" s="117">
        <v>3</v>
      </c>
      <c r="I299" s="117"/>
      <c r="J299" s="117"/>
      <c r="K299" s="117"/>
      <c r="L299" s="117"/>
      <c r="M299" s="117"/>
      <c r="N299" s="117"/>
      <c r="O299" s="117"/>
      <c r="P299" s="117"/>
      <c r="Q299" s="117"/>
      <c r="R299" s="117"/>
      <c r="S299" s="117"/>
      <c r="T299" s="117"/>
      <c r="U299" s="117"/>
      <c r="V299" s="117"/>
      <c r="W299" s="117"/>
      <c r="X299" s="117"/>
      <c r="Y299" s="117"/>
      <c r="Z299" s="117"/>
      <c r="AA299" s="117"/>
      <c r="AB299" s="117"/>
      <c r="AC299" s="117"/>
      <c r="AD299" s="117"/>
      <c r="AE299" s="117"/>
      <c r="AF299" s="117"/>
      <c r="AG299" s="117"/>
      <c r="AH299" s="117"/>
      <c r="AI299" s="117"/>
      <c r="AJ299" s="117"/>
      <c r="AK299" s="117"/>
      <c r="AL299" s="117"/>
      <c r="AN299" s="117"/>
      <c r="AO299" s="117"/>
      <c r="AQ299" s="117"/>
      <c r="AR299" s="117"/>
      <c r="AS299" s="117"/>
      <c r="AT299" s="117"/>
      <c r="AU299" s="117"/>
      <c r="AV299" s="117"/>
      <c r="AW299" s="117"/>
      <c r="AX299" s="117"/>
      <c r="AY299" s="117"/>
      <c r="AZ299" s="117"/>
      <c r="BA299" s="117"/>
      <c r="BB299" s="117"/>
      <c r="BC299" s="117"/>
      <c r="BD299" s="117"/>
    </row>
    <row r="300" spans="5:56" s="116" customFormat="1" hidden="1" x14ac:dyDescent="0.25">
      <c r="E300" s="116">
        <v>1</v>
      </c>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17"/>
      <c r="AE300" s="117"/>
      <c r="AF300" s="117"/>
      <c r="AG300" s="117"/>
      <c r="AH300" s="117"/>
      <c r="AI300" s="117"/>
      <c r="AJ300" s="117"/>
      <c r="AK300" s="117"/>
      <c r="AL300" s="117"/>
      <c r="AN300" s="117"/>
      <c r="AO300" s="117"/>
      <c r="AQ300" s="117"/>
      <c r="AR300" s="117"/>
      <c r="AS300" s="117"/>
      <c r="AT300" s="117"/>
      <c r="AU300" s="117"/>
      <c r="AV300" s="117"/>
      <c r="AW300" s="117"/>
      <c r="AX300" s="117"/>
      <c r="AY300" s="117"/>
      <c r="AZ300" s="117"/>
      <c r="BA300" s="117"/>
      <c r="BB300" s="117"/>
      <c r="BC300" s="117"/>
      <c r="BD300" s="117"/>
    </row>
    <row r="301" spans="5:56" s="116" customFormat="1" hidden="1" x14ac:dyDescent="0.25">
      <c r="G301" s="117"/>
      <c r="H301" s="117" t="s">
        <v>150</v>
      </c>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7"/>
      <c r="AL301" s="117"/>
      <c r="AN301" s="117"/>
      <c r="AO301" s="117"/>
      <c r="AQ301" s="117"/>
      <c r="AR301" s="117"/>
      <c r="AS301" s="117"/>
      <c r="AT301" s="117"/>
      <c r="AU301" s="117"/>
      <c r="AV301" s="117"/>
      <c r="AW301" s="117"/>
      <c r="AX301" s="117"/>
      <c r="AY301" s="117"/>
      <c r="AZ301" s="117"/>
      <c r="BA301" s="117"/>
      <c r="BB301" s="117"/>
      <c r="BC301" s="117"/>
      <c r="BD301" s="117"/>
    </row>
    <row r="302" spans="5:56" s="116" customFormat="1" hidden="1" x14ac:dyDescent="0.25">
      <c r="E302" s="116" t="s">
        <v>150</v>
      </c>
      <c r="H302" s="116">
        <v>-1</v>
      </c>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N302" s="117"/>
      <c r="AO302" s="117"/>
      <c r="AQ302" s="117"/>
      <c r="AR302" s="117"/>
      <c r="AS302" s="117"/>
      <c r="AT302" s="117"/>
      <c r="AU302" s="117"/>
      <c r="AV302" s="117"/>
      <c r="AW302" s="117"/>
      <c r="AX302" s="117"/>
      <c r="AY302" s="117"/>
      <c r="AZ302" s="117"/>
      <c r="BA302" s="117"/>
      <c r="BB302" s="117"/>
      <c r="BC302" s="117"/>
      <c r="BD302" s="117"/>
    </row>
    <row r="303" spans="5:56" s="116" customFormat="1" hidden="1" x14ac:dyDescent="0.25">
      <c r="E303" s="116">
        <v>1</v>
      </c>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N303" s="117"/>
      <c r="AO303" s="117"/>
      <c r="AQ303" s="117"/>
      <c r="AR303" s="117"/>
      <c r="AS303" s="117"/>
      <c r="AT303" s="117"/>
      <c r="AU303" s="117"/>
      <c r="AV303" s="117"/>
      <c r="AW303" s="117"/>
      <c r="AX303" s="117"/>
      <c r="AY303" s="117"/>
      <c r="AZ303" s="117"/>
      <c r="BA303" s="117"/>
      <c r="BB303" s="117"/>
      <c r="BC303" s="117"/>
      <c r="BD303" s="117"/>
    </row>
    <row r="304" spans="5:56" s="116" customFormat="1" hidden="1" x14ac:dyDescent="0.25">
      <c r="E304" s="116">
        <v>2</v>
      </c>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7"/>
      <c r="AL304" s="117"/>
      <c r="AN304" s="117"/>
      <c r="AO304" s="117"/>
      <c r="AQ304" s="117"/>
      <c r="AR304" s="117"/>
      <c r="AS304" s="117"/>
      <c r="AT304" s="117"/>
      <c r="AU304" s="117"/>
      <c r="AV304" s="117"/>
      <c r="AW304" s="117"/>
      <c r="AX304" s="117"/>
      <c r="AY304" s="117"/>
      <c r="AZ304" s="117"/>
      <c r="BA304" s="117"/>
      <c r="BB304" s="117"/>
      <c r="BC304" s="117"/>
      <c r="BD304" s="117"/>
    </row>
    <row r="305" spans="2:56" s="116" customFormat="1" hidden="1" x14ac:dyDescent="0.25">
      <c r="E305" s="116">
        <v>3</v>
      </c>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7"/>
      <c r="AL305" s="117"/>
      <c r="AN305" s="117"/>
      <c r="AO305" s="117"/>
      <c r="AQ305" s="117"/>
      <c r="AR305" s="117"/>
      <c r="AS305" s="117"/>
      <c r="AT305" s="117"/>
      <c r="AU305" s="117"/>
      <c r="AV305" s="117"/>
      <c r="AW305" s="117"/>
      <c r="AX305" s="117"/>
      <c r="AY305" s="117"/>
      <c r="AZ305" s="117"/>
      <c r="BA305" s="117"/>
      <c r="BB305" s="117"/>
      <c r="BC305" s="117"/>
      <c r="BD305" s="117"/>
    </row>
    <row r="306" spans="2:56" s="116" customFormat="1" hidden="1" x14ac:dyDescent="0.25">
      <c r="E306" s="116">
        <v>4</v>
      </c>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N306" s="117"/>
      <c r="AO306" s="117"/>
      <c r="AQ306" s="117"/>
      <c r="AR306" s="117"/>
      <c r="AS306" s="117"/>
      <c r="AT306" s="117"/>
      <c r="AU306" s="117"/>
      <c r="AV306" s="117"/>
      <c r="AW306" s="117"/>
      <c r="AX306" s="117"/>
      <c r="AY306" s="117"/>
      <c r="AZ306" s="117"/>
      <c r="BA306" s="117"/>
      <c r="BB306" s="117"/>
      <c r="BC306" s="117"/>
      <c r="BD306" s="117"/>
    </row>
    <row r="307" spans="2:56" s="116" customFormat="1" hidden="1" x14ac:dyDescent="0.25">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N307" s="117"/>
      <c r="AO307" s="117"/>
      <c r="AQ307" s="117"/>
      <c r="AR307" s="117"/>
      <c r="AS307" s="117"/>
      <c r="AT307" s="117"/>
      <c r="AU307" s="117"/>
      <c r="AV307" s="117"/>
      <c r="AW307" s="117"/>
      <c r="AX307" s="117"/>
      <c r="AY307" s="117"/>
      <c r="AZ307" s="117"/>
      <c r="BA307" s="117"/>
      <c r="BB307" s="117"/>
      <c r="BC307" s="117"/>
      <c r="BD307" s="117"/>
    </row>
    <row r="308" spans="2:56" s="116" customFormat="1" hidden="1" x14ac:dyDescent="0.25">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N308" s="117"/>
      <c r="AO308" s="117"/>
      <c r="AQ308" s="117"/>
      <c r="AR308" s="117"/>
      <c r="AS308" s="117"/>
      <c r="AT308" s="117"/>
      <c r="AU308" s="117"/>
      <c r="AV308" s="117"/>
      <c r="AW308" s="117"/>
      <c r="AX308" s="117"/>
      <c r="AY308" s="117"/>
      <c r="AZ308" s="117"/>
      <c r="BA308" s="117"/>
      <c r="BB308" s="117"/>
      <c r="BC308" s="117"/>
      <c r="BD308" s="117"/>
    </row>
    <row r="309" spans="2:56" s="116" customFormat="1" hidden="1" x14ac:dyDescent="0.25">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N309" s="117"/>
      <c r="AO309" s="117"/>
      <c r="AQ309" s="117"/>
      <c r="AR309" s="117"/>
      <c r="AS309" s="117"/>
      <c r="AT309" s="117"/>
      <c r="AU309" s="117"/>
      <c r="AV309" s="117"/>
      <c r="AW309" s="117"/>
      <c r="AX309" s="117"/>
      <c r="AY309" s="117"/>
      <c r="AZ309" s="117"/>
      <c r="BA309" s="117"/>
      <c r="BB309" s="117"/>
      <c r="BC309" s="117"/>
      <c r="BD309" s="117"/>
    </row>
    <row r="310" spans="2:56" s="116" customFormat="1" hidden="1" x14ac:dyDescent="0.25">
      <c r="B310" s="117" t="s">
        <v>329</v>
      </c>
      <c r="E310" s="116" t="str">
        <f>IF(OR(L11="$153,000 to $254,999", L11="More than $255,000",D42="Y"), "Y", "")</f>
        <v/>
      </c>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c r="BB310" s="117"/>
      <c r="BC310" s="117"/>
      <c r="BD310" s="117"/>
    </row>
    <row r="311" spans="2:56" s="116" customFormat="1" hidden="1" x14ac:dyDescent="0.25">
      <c r="B311" s="117" t="s">
        <v>329</v>
      </c>
      <c r="E311" s="116" t="str">
        <f>IF(L11="Less than $152,999", "DHW_List_Empty", "DHW_List_Actual")</f>
        <v>DHW_List_Actual</v>
      </c>
      <c r="G311" s="117"/>
      <c r="H311" s="117"/>
      <c r="I311" s="117"/>
      <c r="J311" s="137"/>
      <c r="K311" s="137"/>
      <c r="L311" s="137"/>
      <c r="M311" s="137"/>
      <c r="N311" s="137"/>
      <c r="O311" s="137"/>
      <c r="P311" s="137"/>
      <c r="Q311" s="137"/>
      <c r="R311" s="137"/>
      <c r="S311" s="137"/>
      <c r="T311" s="137"/>
      <c r="U311" s="117"/>
      <c r="V311" s="117"/>
      <c r="W311" s="117"/>
      <c r="X311" s="117"/>
      <c r="Y311" s="117"/>
      <c r="Z311" s="117"/>
      <c r="AA311" s="117"/>
      <c r="AB311" s="117"/>
      <c r="AC311" s="117"/>
      <c r="AD311" s="117"/>
      <c r="AE311" s="117"/>
      <c r="AF311" s="117"/>
      <c r="AG311" s="117"/>
      <c r="AH311" s="117"/>
      <c r="AI311" s="117"/>
      <c r="AJ311" s="117"/>
      <c r="AK311" s="117"/>
      <c r="AL311" s="117"/>
      <c r="AM311" s="117"/>
      <c r="AN311" s="117"/>
      <c r="AO311" s="117"/>
      <c r="AP311" s="117"/>
      <c r="AQ311" s="117"/>
      <c r="AR311" s="117"/>
      <c r="AS311" s="117"/>
      <c r="AT311" s="117"/>
      <c r="AU311" s="117"/>
      <c r="AV311" s="117"/>
      <c r="AW311" s="117"/>
      <c r="AX311" s="117"/>
      <c r="AY311" s="117"/>
      <c r="AZ311" s="117"/>
      <c r="BA311" s="117"/>
      <c r="BB311" s="117"/>
      <c r="BC311" s="117"/>
      <c r="BD311" s="117"/>
    </row>
    <row r="312" spans="2:56" s="116" customFormat="1" hidden="1" x14ac:dyDescent="0.25">
      <c r="B312" s="117" t="s">
        <v>329</v>
      </c>
      <c r="G312" s="117"/>
      <c r="H312" s="117"/>
      <c r="I312" s="117"/>
      <c r="J312" s="137"/>
      <c r="K312" s="137"/>
      <c r="L312" s="137"/>
      <c r="M312" s="137"/>
      <c r="N312" s="137"/>
      <c r="O312" s="137"/>
      <c r="P312" s="137"/>
      <c r="Q312" s="137"/>
      <c r="R312" s="137"/>
      <c r="S312" s="137"/>
      <c r="T312" s="137"/>
      <c r="U312" s="117"/>
      <c r="V312" s="117"/>
      <c r="W312" s="117"/>
      <c r="X312" s="117"/>
      <c r="Y312" s="117"/>
      <c r="Z312" s="117"/>
      <c r="AA312" s="117"/>
      <c r="AB312" s="117"/>
      <c r="AC312" s="117"/>
      <c r="AD312" s="117"/>
      <c r="AE312" s="117"/>
      <c r="AF312" s="117"/>
      <c r="AG312" s="117"/>
      <c r="AH312" s="117"/>
      <c r="AI312" s="117"/>
      <c r="AJ312" s="117"/>
      <c r="AK312" s="117"/>
      <c r="AL312" s="117"/>
      <c r="AM312" s="117"/>
      <c r="AN312" s="117"/>
      <c r="AO312" s="117"/>
      <c r="AP312" s="117"/>
      <c r="AQ312" s="117"/>
      <c r="AR312" s="117"/>
      <c r="AS312" s="117"/>
      <c r="AT312" s="117"/>
      <c r="AU312" s="117"/>
      <c r="AV312" s="117"/>
      <c r="AW312" s="117"/>
      <c r="AX312" s="117"/>
      <c r="AY312" s="117"/>
      <c r="AZ312" s="117"/>
      <c r="BA312" s="117"/>
      <c r="BB312" s="117"/>
      <c r="BC312" s="117"/>
      <c r="BD312" s="117"/>
    </row>
    <row r="313" spans="2:56" s="116" customFormat="1" hidden="1" x14ac:dyDescent="0.25">
      <c r="B313" s="117" t="s">
        <v>329</v>
      </c>
      <c r="E313" s="116" t="str">
        <f>IF(X43="Exemption:", "Yes", "No")</f>
        <v>No</v>
      </c>
      <c r="G313" s="117"/>
      <c r="H313" s="117"/>
      <c r="I313" s="117"/>
      <c r="J313" s="137"/>
      <c r="K313" s="137"/>
      <c r="L313" s="137"/>
      <c r="M313" s="137"/>
      <c r="N313" s="137"/>
      <c r="O313" s="137"/>
      <c r="P313" s="137"/>
      <c r="Q313" s="137"/>
      <c r="R313" s="137"/>
      <c r="S313" s="137"/>
      <c r="T313" s="13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7"/>
      <c r="AY313" s="117"/>
      <c r="AZ313" s="117"/>
      <c r="BA313" s="117"/>
      <c r="BB313" s="117"/>
      <c r="BC313" s="117"/>
      <c r="BD313" s="117"/>
    </row>
    <row r="314" spans="2:56" s="116" customFormat="1" hidden="1" x14ac:dyDescent="0.25">
      <c r="B314" s="117" t="s">
        <v>329</v>
      </c>
      <c r="E314" s="116" t="str">
        <f>IF(L11="Less than $152,999", "Yes", "No")</f>
        <v>No</v>
      </c>
      <c r="G314" s="117"/>
      <c r="H314" s="117"/>
      <c r="I314" s="117"/>
      <c r="J314" s="137"/>
      <c r="K314" s="137"/>
      <c r="L314" s="137"/>
      <c r="M314" s="137"/>
      <c r="N314" s="137"/>
      <c r="O314" s="137"/>
      <c r="P314" s="137"/>
      <c r="Q314" s="137"/>
      <c r="R314" s="137"/>
      <c r="S314" s="137"/>
      <c r="T314" s="137"/>
      <c r="U314" s="117"/>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7"/>
      <c r="AY314" s="117"/>
      <c r="AZ314" s="117"/>
      <c r="BA314" s="117"/>
      <c r="BB314" s="117"/>
      <c r="BC314" s="117"/>
      <c r="BD314" s="117"/>
    </row>
    <row r="315" spans="2:56" s="116" customFormat="1" ht="13.2" hidden="1" customHeight="1" x14ac:dyDescent="0.25">
      <c r="E315" s="533" t="b">
        <f>TRIM(M43)="Project value over $150,000: exemption applies (provide in description)"</f>
        <v>1</v>
      </c>
      <c r="F315" s="533"/>
      <c r="G315" s="137"/>
      <c r="H315" s="137"/>
      <c r="I315" s="137"/>
      <c r="J315" s="137"/>
      <c r="K315" s="534" t="s">
        <v>273</v>
      </c>
      <c r="L315" s="534"/>
      <c r="M315" s="534"/>
      <c r="N315" s="534"/>
      <c r="O315" s="534"/>
      <c r="P315" s="534"/>
      <c r="Q315" s="534"/>
      <c r="R315" s="534"/>
      <c r="S315" s="534"/>
      <c r="T315" s="534"/>
      <c r="U315" s="534"/>
      <c r="V315" s="534"/>
      <c r="W315" s="534"/>
      <c r="X315" s="534"/>
      <c r="Y315" s="534"/>
      <c r="Z315" s="534"/>
      <c r="AA315" s="534"/>
      <c r="AB315" s="534"/>
      <c r="AC315" s="534"/>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7"/>
      <c r="AY315" s="117"/>
      <c r="AZ315" s="117"/>
      <c r="BA315" s="117"/>
      <c r="BB315" s="117"/>
      <c r="BC315" s="117"/>
      <c r="BD315" s="117"/>
    </row>
    <row r="316" spans="2:56" s="116" customFormat="1" ht="12.6" hidden="1" customHeight="1" x14ac:dyDescent="0.25">
      <c r="E316" s="535" t="b">
        <f>TRIM(L11)="Less than $152,999"</f>
        <v>0</v>
      </c>
      <c r="F316" s="535"/>
      <c r="K316" s="137"/>
      <c r="L316" s="534" t="s">
        <v>377</v>
      </c>
      <c r="M316" s="534"/>
      <c r="N316" s="534"/>
      <c r="O316" s="534"/>
      <c r="P316" s="534"/>
      <c r="Q316" s="534"/>
      <c r="R316" s="534"/>
      <c r="S316" s="534"/>
      <c r="T316" s="13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7"/>
      <c r="AY316" s="117"/>
      <c r="AZ316" s="117"/>
      <c r="BA316" s="117"/>
      <c r="BB316" s="117"/>
      <c r="BC316" s="117"/>
      <c r="BD316" s="117"/>
    </row>
    <row r="317" spans="2:56" s="116" customFormat="1" hidden="1" x14ac:dyDescent="0.25">
      <c r="E317" s="535" t="b">
        <f>TRIM(L11)="$153,000 to $254,999"</f>
        <v>0</v>
      </c>
      <c r="F317" s="535"/>
      <c r="K317" s="137"/>
      <c r="L317" s="534" t="s">
        <v>378</v>
      </c>
      <c r="M317" s="534"/>
      <c r="N317" s="534"/>
      <c r="O317" s="534"/>
      <c r="P317" s="534"/>
      <c r="Q317" s="534"/>
      <c r="R317" s="534"/>
      <c r="S317" s="534"/>
      <c r="T317" s="13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7"/>
      <c r="AY317" s="117"/>
      <c r="AZ317" s="117"/>
      <c r="BA317" s="117"/>
      <c r="BB317" s="117"/>
      <c r="BC317" s="117"/>
      <c r="BD317" s="117"/>
    </row>
    <row r="318" spans="2:56" s="116" customFormat="1" hidden="1" x14ac:dyDescent="0.25">
      <c r="E318" s="535" t="b">
        <f>TRIM(L11)="More than $255,000"</f>
        <v>0</v>
      </c>
      <c r="F318" s="535"/>
      <c r="G318" s="117"/>
      <c r="H318" s="117"/>
      <c r="I318" s="117"/>
      <c r="J318" s="117"/>
      <c r="K318" s="117"/>
      <c r="L318" s="117"/>
      <c r="M318" s="117"/>
      <c r="N318" s="117" t="s">
        <v>324</v>
      </c>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7"/>
      <c r="AY318" s="117"/>
      <c r="AZ318" s="117"/>
      <c r="BA318" s="117"/>
      <c r="BB318" s="117"/>
      <c r="BC318" s="117"/>
      <c r="BD318" s="117"/>
    </row>
    <row r="319" spans="2:56" s="116" customFormat="1" hidden="1" x14ac:dyDescent="0.25">
      <c r="E319" s="535" t="b">
        <f>TRIM(D42)="-"</f>
        <v>1</v>
      </c>
      <c r="F319" s="535"/>
      <c r="G319" s="117"/>
      <c r="H319" s="117"/>
      <c r="I319" s="117"/>
      <c r="J319" s="117"/>
      <c r="K319" s="117"/>
      <c r="L319" s="117"/>
      <c r="M319" s="117"/>
      <c r="N319" s="117" t="s">
        <v>379</v>
      </c>
      <c r="O319" s="117"/>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7"/>
      <c r="AY319" s="117"/>
      <c r="AZ319" s="117"/>
      <c r="BA319" s="117"/>
      <c r="BB319" s="117"/>
      <c r="BC319" s="117"/>
      <c r="BD319" s="117"/>
    </row>
    <row r="320" spans="2:56" s="116" customFormat="1" x14ac:dyDescent="0.25">
      <c r="G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7"/>
      <c r="AI320" s="117"/>
      <c r="AJ320" s="117"/>
      <c r="AK320" s="117"/>
      <c r="AL320" s="117"/>
      <c r="AM320" s="117"/>
      <c r="AN320" s="117"/>
      <c r="AO320" s="117"/>
      <c r="AP320" s="117"/>
      <c r="AQ320" s="117"/>
      <c r="AR320" s="117"/>
      <c r="AS320" s="117"/>
      <c r="AT320" s="117"/>
      <c r="AU320" s="117"/>
      <c r="AV320" s="117"/>
      <c r="AW320" s="117"/>
      <c r="AX320" s="117"/>
      <c r="AY320" s="117"/>
      <c r="AZ320" s="117"/>
      <c r="BA320" s="117"/>
      <c r="BB320" s="117"/>
      <c r="BC320" s="117"/>
      <c r="BD320" s="117"/>
    </row>
    <row r="321" spans="1:56" s="116" customFormat="1" x14ac:dyDescent="0.25">
      <c r="G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c r="AV321" s="117"/>
      <c r="AW321" s="117"/>
      <c r="AX321" s="117"/>
      <c r="AY321" s="117"/>
      <c r="AZ321" s="117"/>
      <c r="BA321" s="117"/>
      <c r="BB321" s="117"/>
      <c r="BC321" s="117"/>
      <c r="BD321" s="117"/>
    </row>
    <row r="322" spans="1:56" s="118" customFormat="1" x14ac:dyDescent="0.25">
      <c r="G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row>
    <row r="323" spans="1:56" s="116" customFormat="1" x14ac:dyDescent="0.25">
      <c r="G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17"/>
      <c r="AE323" s="117"/>
      <c r="AF323" s="117"/>
      <c r="AG323" s="117"/>
      <c r="AH323" s="117"/>
      <c r="AI323" s="117"/>
      <c r="AJ323" s="117"/>
      <c r="AK323" s="117"/>
      <c r="AL323" s="117"/>
      <c r="AM323" s="117"/>
      <c r="AN323" s="117"/>
      <c r="AO323" s="117"/>
      <c r="AP323" s="117"/>
      <c r="AQ323" s="117"/>
      <c r="AR323" s="117"/>
      <c r="AS323" s="117"/>
      <c r="AT323" s="117"/>
      <c r="AU323" s="117"/>
      <c r="AV323" s="117"/>
      <c r="AW323" s="117"/>
      <c r="AX323" s="117"/>
      <c r="AY323" s="117"/>
      <c r="AZ323" s="117"/>
      <c r="BA323" s="117"/>
      <c r="BB323" s="117"/>
      <c r="BC323" s="117"/>
      <c r="BD323" s="117"/>
    </row>
    <row r="324" spans="1:56" s="116" customFormat="1" x14ac:dyDescent="0.25">
      <c r="G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17"/>
      <c r="AE324" s="117"/>
      <c r="AF324" s="117"/>
      <c r="AG324" s="117"/>
      <c r="AH324" s="117"/>
      <c r="AI324" s="117"/>
      <c r="AJ324" s="117"/>
      <c r="AK324" s="117"/>
      <c r="AL324" s="117"/>
      <c r="AM324" s="117"/>
      <c r="AN324" s="117"/>
      <c r="AO324" s="117"/>
      <c r="AP324" s="117"/>
      <c r="AQ324" s="117"/>
      <c r="AR324" s="117"/>
      <c r="AS324" s="117"/>
      <c r="AT324" s="117"/>
      <c r="AU324" s="117"/>
      <c r="AV324" s="117"/>
      <c r="AW324" s="117"/>
      <c r="AX324" s="117"/>
      <c r="AY324" s="117"/>
      <c r="AZ324" s="117"/>
      <c r="BA324" s="117"/>
      <c r="BB324" s="117"/>
      <c r="BC324" s="117"/>
      <c r="BD324" s="117"/>
    </row>
    <row r="325" spans="1:56" s="50" customFormat="1" x14ac:dyDescent="0.25">
      <c r="A325" s="71"/>
      <c r="B325" s="71"/>
      <c r="C325" s="71"/>
      <c r="G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49"/>
      <c r="AN325" s="49"/>
      <c r="AO325" s="49"/>
      <c r="AP325" s="49"/>
      <c r="AQ325" s="49"/>
      <c r="AR325" s="49"/>
      <c r="AS325" s="49"/>
      <c r="AT325" s="49"/>
      <c r="AU325" s="49"/>
      <c r="AV325" s="49"/>
      <c r="AW325" s="49"/>
      <c r="AX325" s="49"/>
      <c r="AY325" s="49"/>
      <c r="AZ325" s="49"/>
      <c r="BA325" s="49"/>
      <c r="BB325" s="49"/>
      <c r="BC325" s="49"/>
      <c r="BD325" s="49"/>
    </row>
    <row r="326" spans="1:56" s="50" customFormat="1" x14ac:dyDescent="0.25">
      <c r="A326" s="71"/>
      <c r="B326" s="71"/>
      <c r="C326" s="71"/>
      <c r="G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c r="AG326" s="49"/>
      <c r="AH326" s="49"/>
      <c r="AI326" s="49"/>
      <c r="AJ326" s="49"/>
      <c r="AK326" s="49"/>
      <c r="AL326" s="49"/>
      <c r="AM326" s="49"/>
      <c r="AN326" s="49"/>
      <c r="AO326" s="49"/>
      <c r="AP326" s="49"/>
      <c r="AQ326" s="49"/>
      <c r="AR326" s="49"/>
      <c r="AS326" s="49"/>
      <c r="AT326" s="49"/>
      <c r="AU326" s="49"/>
      <c r="AV326" s="49"/>
      <c r="AW326" s="49"/>
      <c r="AX326" s="49"/>
      <c r="AY326" s="49"/>
      <c r="AZ326" s="49"/>
      <c r="BA326" s="49"/>
      <c r="BB326" s="49"/>
      <c r="BC326" s="49"/>
      <c r="BD326" s="49"/>
    </row>
    <row r="327" spans="1:56" s="50" customFormat="1" x14ac:dyDescent="0.25">
      <c r="A327" s="71"/>
      <c r="B327" s="71"/>
      <c r="C327" s="71"/>
      <c r="G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49"/>
      <c r="AG327" s="49"/>
      <c r="AH327" s="49"/>
      <c r="AI327" s="49"/>
      <c r="AJ327" s="49"/>
      <c r="AK327" s="49"/>
      <c r="AL327" s="49"/>
      <c r="AM327" s="49"/>
      <c r="AN327" s="49"/>
      <c r="AO327" s="49"/>
      <c r="AP327" s="49"/>
      <c r="AQ327" s="49"/>
      <c r="AR327" s="49"/>
      <c r="AS327" s="49"/>
      <c r="AT327" s="49"/>
      <c r="AU327" s="49"/>
      <c r="AV327" s="49"/>
      <c r="AW327" s="49"/>
      <c r="AX327" s="49"/>
      <c r="AY327" s="49"/>
      <c r="AZ327" s="49"/>
      <c r="BA327" s="49"/>
      <c r="BB327" s="49"/>
      <c r="BC327" s="49"/>
      <c r="BD327" s="49"/>
    </row>
    <row r="328" spans="1:56" s="50" customFormat="1" x14ac:dyDescent="0.25">
      <c r="A328" s="71"/>
      <c r="B328" s="71"/>
      <c r="C328" s="71"/>
      <c r="G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49"/>
      <c r="AG328" s="49"/>
      <c r="AH328" s="49"/>
      <c r="AI328" s="49"/>
      <c r="AJ328" s="49"/>
      <c r="AK328" s="49"/>
      <c r="AL328" s="49"/>
      <c r="AM328" s="49"/>
      <c r="AN328" s="49"/>
      <c r="AO328" s="49"/>
      <c r="AP328" s="49"/>
      <c r="AQ328" s="49"/>
      <c r="AR328" s="49"/>
      <c r="AS328" s="49"/>
      <c r="AT328" s="49"/>
      <c r="AU328" s="49"/>
      <c r="AV328" s="49"/>
      <c r="AW328" s="49"/>
      <c r="AX328" s="49"/>
      <c r="AY328" s="49"/>
      <c r="AZ328" s="49"/>
      <c r="BA328" s="49"/>
      <c r="BB328" s="49"/>
      <c r="BC328" s="49"/>
      <c r="BD328" s="49"/>
    </row>
    <row r="329" spans="1:56" s="50" customFormat="1" x14ac:dyDescent="0.25">
      <c r="A329" s="71"/>
      <c r="B329" s="71"/>
      <c r="C329" s="71"/>
      <c r="I329" s="49"/>
      <c r="J329" s="49"/>
      <c r="K329" s="49"/>
      <c r="L329" s="49"/>
      <c r="M329" s="49"/>
      <c r="N329" s="49"/>
      <c r="O329" s="49"/>
      <c r="P329" s="49"/>
      <c r="Q329" s="49"/>
      <c r="R329" s="49"/>
      <c r="S329" s="49"/>
      <c r="T329" s="49"/>
      <c r="U329" s="49"/>
      <c r="V329" s="49"/>
      <c r="W329" s="49"/>
      <c r="X329" s="49"/>
      <c r="Y329" s="49"/>
      <c r="Z329" s="49"/>
      <c r="AA329" s="49"/>
      <c r="AB329" s="49"/>
      <c r="AC329" s="49"/>
      <c r="AD329" s="49"/>
      <c r="AE329" s="49"/>
      <c r="AF329" s="49"/>
      <c r="AG329" s="49"/>
      <c r="AH329" s="49"/>
      <c r="AI329" s="49"/>
      <c r="AJ329" s="49"/>
      <c r="AK329" s="49"/>
      <c r="AL329" s="49"/>
      <c r="AM329" s="49"/>
      <c r="AN329" s="49"/>
      <c r="AO329" s="49"/>
      <c r="AP329" s="49"/>
      <c r="AQ329" s="49"/>
      <c r="AR329" s="49"/>
      <c r="AS329" s="49"/>
      <c r="AT329" s="49"/>
      <c r="AU329" s="49"/>
      <c r="AV329" s="49"/>
      <c r="AW329" s="49"/>
      <c r="AX329" s="49"/>
      <c r="AY329" s="49"/>
      <c r="AZ329" s="49"/>
      <c r="BA329" s="49"/>
      <c r="BB329" s="49"/>
      <c r="BC329" s="49"/>
      <c r="BD329" s="49"/>
    </row>
    <row r="330" spans="1:56" s="50" customFormat="1" x14ac:dyDescent="0.25">
      <c r="A330" s="71"/>
      <c r="B330" s="71"/>
      <c r="C330" s="71"/>
      <c r="L330" s="49"/>
      <c r="M330" s="49"/>
      <c r="N330" s="49"/>
      <c r="O330" s="49"/>
      <c r="P330" s="49"/>
      <c r="Q330" s="49"/>
      <c r="R330" s="49"/>
      <c r="S330" s="49"/>
      <c r="T330" s="49"/>
      <c r="U330" s="49"/>
      <c r="V330" s="49"/>
      <c r="W330" s="49"/>
      <c r="X330" s="49"/>
      <c r="Y330" s="49"/>
      <c r="Z330" s="49"/>
      <c r="AA330" s="49"/>
      <c r="AB330" s="49"/>
      <c r="AC330" s="49"/>
      <c r="AD330" s="49"/>
      <c r="AE330" s="49"/>
      <c r="AF330" s="49"/>
      <c r="AG330" s="49"/>
      <c r="AH330" s="49"/>
      <c r="AI330" s="49"/>
      <c r="AJ330" s="49"/>
      <c r="AK330" s="49"/>
      <c r="AL330" s="49"/>
      <c r="AM330" s="49"/>
      <c r="AN330" s="49"/>
      <c r="AO330" s="49"/>
      <c r="AP330" s="49"/>
      <c r="AQ330" s="49"/>
      <c r="AR330" s="49"/>
      <c r="AS330" s="49"/>
      <c r="AT330" s="49"/>
      <c r="AU330" s="49"/>
      <c r="AV330" s="49"/>
      <c r="AW330" s="49"/>
      <c r="AX330" s="49"/>
      <c r="AY330" s="49"/>
      <c r="AZ330" s="49"/>
      <c r="BA330" s="49"/>
      <c r="BB330" s="49"/>
      <c r="BC330" s="49"/>
      <c r="BD330" s="49"/>
    </row>
    <row r="331" spans="1:56" s="50" customFormat="1" x14ac:dyDescent="0.25">
      <c r="A331" s="71"/>
      <c r="B331" s="71"/>
      <c r="C331" s="71"/>
      <c r="L331" s="49"/>
      <c r="M331" s="49"/>
      <c r="N331" s="49"/>
      <c r="O331" s="49"/>
      <c r="P331" s="49"/>
      <c r="Q331" s="49"/>
      <c r="R331" s="49"/>
      <c r="S331" s="49"/>
      <c r="T331" s="49"/>
      <c r="U331" s="49"/>
      <c r="V331" s="49"/>
      <c r="W331" s="49"/>
      <c r="X331" s="49"/>
      <c r="Y331" s="49"/>
      <c r="Z331" s="49"/>
      <c r="AA331" s="49"/>
      <c r="AB331" s="49"/>
      <c r="AC331" s="49"/>
      <c r="AD331" s="49"/>
      <c r="AE331" s="49"/>
      <c r="AF331" s="49"/>
      <c r="AG331" s="49"/>
      <c r="AH331" s="49"/>
      <c r="AI331" s="49"/>
      <c r="AJ331" s="49"/>
      <c r="AK331" s="49"/>
      <c r="AL331" s="49"/>
      <c r="AM331" s="49"/>
      <c r="AN331" s="49"/>
      <c r="AO331" s="49"/>
      <c r="AP331" s="49"/>
      <c r="AQ331" s="49"/>
      <c r="AR331" s="49"/>
      <c r="AS331" s="49"/>
      <c r="AT331" s="49"/>
      <c r="AU331" s="49"/>
      <c r="AV331" s="49"/>
      <c r="AW331" s="49"/>
      <c r="AX331" s="49"/>
      <c r="AY331" s="49"/>
      <c r="AZ331" s="49"/>
      <c r="BA331" s="49"/>
      <c r="BB331" s="49"/>
      <c r="BC331" s="49"/>
      <c r="BD331" s="49"/>
    </row>
    <row r="332" spans="1:56" s="50" customFormat="1" x14ac:dyDescent="0.25">
      <c r="A332" s="71"/>
      <c r="B332" s="71"/>
      <c r="C332" s="71"/>
      <c r="L332" s="49"/>
      <c r="M332" s="49"/>
      <c r="N332" s="49"/>
      <c r="O332" s="49"/>
      <c r="P332" s="49"/>
      <c r="Q332" s="49"/>
      <c r="R332" s="49"/>
      <c r="S332" s="49"/>
      <c r="T332" s="49"/>
      <c r="U332" s="49"/>
      <c r="V332" s="49"/>
      <c r="W332" s="49"/>
      <c r="X332" s="49"/>
      <c r="Y332" s="49"/>
      <c r="Z332" s="49"/>
      <c r="AA332" s="49"/>
      <c r="AB332" s="49"/>
      <c r="AC332" s="49"/>
      <c r="AD332" s="49"/>
      <c r="AE332" s="49"/>
      <c r="AF332" s="49"/>
      <c r="AG332" s="49"/>
      <c r="AH332" s="49"/>
      <c r="AI332" s="49"/>
      <c r="AJ332" s="49"/>
      <c r="AK332" s="49"/>
      <c r="AL332" s="49"/>
      <c r="AM332" s="49"/>
      <c r="AN332" s="49"/>
      <c r="AO332" s="49"/>
      <c r="AP332" s="49"/>
      <c r="AQ332" s="49"/>
      <c r="AR332" s="49"/>
      <c r="AS332" s="49"/>
      <c r="AT332" s="49"/>
      <c r="AU332" s="49"/>
      <c r="AV332" s="49"/>
      <c r="AW332" s="49"/>
      <c r="AX332" s="49"/>
      <c r="AY332" s="49"/>
      <c r="AZ332" s="49"/>
      <c r="BA332" s="49"/>
      <c r="BB332" s="49"/>
      <c r="BC332" s="49"/>
      <c r="BD332" s="49"/>
    </row>
    <row r="333" spans="1:56" s="50" customFormat="1" x14ac:dyDescent="0.25">
      <c r="A333" s="71"/>
      <c r="B333" s="71"/>
      <c r="C333" s="71"/>
      <c r="L333" s="49"/>
      <c r="M333" s="49"/>
      <c r="N333" s="49"/>
      <c r="O333" s="49"/>
      <c r="P333" s="49"/>
      <c r="Q333" s="49"/>
      <c r="R333" s="49"/>
      <c r="S333" s="49"/>
      <c r="T333" s="49"/>
      <c r="U333" s="49"/>
      <c r="V333" s="49"/>
      <c r="W333" s="49"/>
      <c r="X333" s="49"/>
      <c r="Y333" s="49"/>
      <c r="Z333" s="49"/>
      <c r="AA333" s="49"/>
      <c r="AB333" s="49"/>
      <c r="AC333" s="49"/>
      <c r="AD333" s="49"/>
      <c r="AE333" s="49"/>
      <c r="AF333" s="49"/>
      <c r="AG333" s="49"/>
      <c r="AH333" s="49"/>
      <c r="AI333" s="49"/>
      <c r="AJ333" s="49"/>
      <c r="AK333" s="49"/>
      <c r="AL333" s="49"/>
      <c r="AM333" s="49"/>
      <c r="AN333" s="49"/>
      <c r="AO333" s="49"/>
      <c r="AP333" s="49"/>
      <c r="AQ333" s="49"/>
      <c r="AR333" s="49"/>
      <c r="AS333" s="49"/>
      <c r="AT333" s="49"/>
      <c r="AU333" s="49"/>
      <c r="AV333" s="49"/>
      <c r="AW333" s="49"/>
      <c r="AX333" s="49"/>
      <c r="AY333" s="49"/>
      <c r="AZ333" s="49"/>
      <c r="BA333" s="49"/>
      <c r="BB333" s="49"/>
      <c r="BC333" s="49"/>
      <c r="BD333" s="49"/>
    </row>
    <row r="334" spans="1:56" s="50" customFormat="1" x14ac:dyDescent="0.25">
      <c r="A334" s="71"/>
      <c r="B334" s="71"/>
      <c r="C334" s="71"/>
      <c r="L334" s="49"/>
      <c r="M334" s="49"/>
      <c r="N334" s="49"/>
      <c r="O334" s="49"/>
      <c r="P334" s="49"/>
      <c r="Q334" s="49"/>
      <c r="R334" s="49"/>
      <c r="S334" s="49"/>
      <c r="T334" s="49"/>
      <c r="U334" s="49"/>
      <c r="V334" s="49"/>
      <c r="W334" s="49"/>
      <c r="X334" s="49"/>
      <c r="Y334" s="49"/>
      <c r="Z334" s="49"/>
      <c r="AA334" s="49"/>
      <c r="AB334" s="49"/>
      <c r="AC334" s="49"/>
      <c r="AD334" s="49"/>
      <c r="AE334" s="49"/>
      <c r="AF334" s="49"/>
      <c r="AG334" s="49"/>
      <c r="AH334" s="49"/>
      <c r="AI334" s="49"/>
      <c r="AJ334" s="49"/>
      <c r="AK334" s="49"/>
      <c r="AL334" s="49"/>
      <c r="AM334" s="49"/>
      <c r="AN334" s="49"/>
      <c r="AO334" s="49"/>
      <c r="AP334" s="49"/>
      <c r="AQ334" s="49"/>
      <c r="AR334" s="49"/>
      <c r="AS334" s="49"/>
      <c r="AT334" s="49"/>
      <c r="AU334" s="49"/>
      <c r="AV334" s="49"/>
      <c r="AW334" s="49"/>
      <c r="AX334" s="49"/>
      <c r="AY334" s="49"/>
      <c r="AZ334" s="49"/>
      <c r="BA334" s="49"/>
      <c r="BB334" s="49"/>
      <c r="BC334" s="49"/>
      <c r="BD334" s="49"/>
    </row>
    <row r="335" spans="1:56" s="50" customFormat="1" x14ac:dyDescent="0.25">
      <c r="A335" s="71"/>
      <c r="B335" s="71"/>
      <c r="C335" s="71"/>
      <c r="L335" s="49"/>
      <c r="M335" s="49"/>
      <c r="N335" s="49"/>
      <c r="O335" s="49"/>
      <c r="P335" s="49"/>
      <c r="Q335" s="49"/>
      <c r="R335" s="49"/>
      <c r="S335" s="49"/>
      <c r="T335" s="49"/>
      <c r="U335" s="49"/>
      <c r="V335" s="49"/>
      <c r="W335" s="49"/>
      <c r="X335" s="49"/>
      <c r="Y335" s="49"/>
      <c r="Z335" s="49"/>
      <c r="AA335" s="49"/>
      <c r="AB335" s="49"/>
      <c r="AC335" s="49"/>
      <c r="AD335" s="49"/>
      <c r="AE335" s="49"/>
      <c r="AF335" s="49"/>
      <c r="AG335" s="49"/>
      <c r="AH335" s="49"/>
      <c r="AI335" s="49"/>
      <c r="AJ335" s="49"/>
      <c r="AK335" s="49"/>
      <c r="AL335" s="49"/>
      <c r="AM335" s="49"/>
      <c r="AN335" s="49"/>
      <c r="AO335" s="49"/>
      <c r="AP335" s="49"/>
      <c r="AQ335" s="49"/>
      <c r="AR335" s="49"/>
      <c r="AS335" s="49"/>
      <c r="AT335" s="49"/>
      <c r="AU335" s="49"/>
      <c r="AV335" s="49"/>
      <c r="AW335" s="49"/>
      <c r="AX335" s="49"/>
      <c r="AY335" s="49"/>
      <c r="AZ335" s="49"/>
      <c r="BA335" s="49"/>
      <c r="BB335" s="49"/>
      <c r="BC335" s="49"/>
      <c r="BD335" s="49"/>
    </row>
    <row r="336" spans="1:56" s="50" customFormat="1" x14ac:dyDescent="0.25">
      <c r="A336" s="71"/>
      <c r="B336" s="71"/>
      <c r="C336" s="71"/>
      <c r="L336" s="49"/>
      <c r="M336" s="49"/>
      <c r="N336" s="49"/>
      <c r="O336" s="49"/>
      <c r="P336" s="49"/>
      <c r="Q336" s="49"/>
      <c r="R336" s="49"/>
      <c r="S336" s="49"/>
      <c r="T336" s="49"/>
      <c r="U336" s="49"/>
      <c r="V336" s="49"/>
      <c r="W336" s="49"/>
      <c r="X336" s="49"/>
      <c r="Y336" s="49"/>
      <c r="Z336" s="49"/>
      <c r="AA336" s="49"/>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49"/>
      <c r="BA336" s="49"/>
      <c r="BB336" s="49"/>
      <c r="BC336" s="49"/>
      <c r="BD336" s="49"/>
    </row>
    <row r="337" spans="1:56" s="50" customFormat="1" x14ac:dyDescent="0.25">
      <c r="A337" s="71"/>
      <c r="B337" s="71"/>
      <c r="C337" s="71"/>
      <c r="L337" s="49"/>
      <c r="M337" s="49"/>
      <c r="N337" s="49"/>
      <c r="O337" s="49"/>
      <c r="P337" s="49"/>
      <c r="Q337" s="49"/>
      <c r="R337" s="49"/>
      <c r="S337" s="49"/>
      <c r="T337" s="49"/>
      <c r="U337" s="49"/>
      <c r="V337" s="49"/>
      <c r="W337" s="49"/>
      <c r="X337" s="49"/>
      <c r="Y337" s="49"/>
      <c r="Z337" s="49"/>
      <c r="AA337" s="49"/>
      <c r="AB337" s="49"/>
      <c r="AC337" s="49"/>
      <c r="AD337" s="49"/>
      <c r="AE337" s="49"/>
      <c r="AF337" s="49"/>
      <c r="AG337" s="49"/>
      <c r="AH337" s="49"/>
      <c r="AI337" s="49"/>
      <c r="AJ337" s="49"/>
      <c r="AK337" s="49"/>
      <c r="AL337" s="49"/>
      <c r="AM337" s="49"/>
      <c r="AN337" s="49"/>
      <c r="AO337" s="49"/>
      <c r="AP337" s="49"/>
      <c r="AQ337" s="49"/>
      <c r="AR337" s="49"/>
      <c r="AS337" s="49"/>
      <c r="AT337" s="49"/>
      <c r="AU337" s="49"/>
      <c r="AV337" s="49"/>
      <c r="AW337" s="49"/>
      <c r="AX337" s="49"/>
      <c r="AY337" s="49"/>
      <c r="AZ337" s="49"/>
      <c r="BA337" s="49"/>
      <c r="BB337" s="49"/>
      <c r="BC337" s="49"/>
      <c r="BD337" s="49"/>
    </row>
    <row r="338" spans="1:56" s="50" customFormat="1" x14ac:dyDescent="0.25">
      <c r="A338" s="71"/>
      <c r="B338" s="71"/>
      <c r="C338" s="71"/>
      <c r="L338" s="49"/>
      <c r="M338" s="49"/>
      <c r="N338" s="49"/>
      <c r="O338" s="49"/>
      <c r="P338" s="49"/>
      <c r="Q338" s="49"/>
      <c r="R338" s="49"/>
      <c r="S338" s="49"/>
      <c r="T338" s="49"/>
      <c r="U338" s="49"/>
      <c r="V338" s="49"/>
      <c r="W338" s="49"/>
      <c r="X338" s="49"/>
      <c r="Y338" s="49"/>
      <c r="Z338" s="49"/>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9"/>
      <c r="AY338" s="49"/>
      <c r="AZ338" s="49"/>
      <c r="BA338" s="49"/>
      <c r="BB338" s="49"/>
      <c r="BC338" s="49"/>
      <c r="BD338" s="49"/>
    </row>
    <row r="339" spans="1:56" s="50" customFormat="1" x14ac:dyDescent="0.25">
      <c r="A339" s="71"/>
      <c r="B339" s="71"/>
      <c r="C339" s="71"/>
      <c r="L339" s="49"/>
      <c r="M339" s="49"/>
      <c r="N339" s="49"/>
      <c r="O339" s="49"/>
      <c r="P339" s="49"/>
      <c r="Q339" s="49"/>
      <c r="R339" s="49"/>
      <c r="S339" s="49"/>
      <c r="T339" s="49"/>
      <c r="U339" s="49"/>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c r="AS339" s="49"/>
      <c r="AT339" s="49"/>
      <c r="AU339" s="49"/>
      <c r="AV339" s="49"/>
      <c r="AW339" s="49"/>
      <c r="AX339" s="49"/>
      <c r="AY339" s="49"/>
      <c r="AZ339" s="49"/>
      <c r="BA339" s="49"/>
      <c r="BB339" s="49"/>
      <c r="BC339" s="49"/>
      <c r="BD339" s="49"/>
    </row>
    <row r="340" spans="1:56" s="50" customFormat="1" x14ac:dyDescent="0.25">
      <c r="A340" s="71"/>
      <c r="B340" s="71"/>
      <c r="C340" s="71"/>
      <c r="L340" s="49"/>
      <c r="M340" s="49"/>
      <c r="N340" s="49"/>
      <c r="O340" s="49"/>
      <c r="P340" s="49"/>
      <c r="Q340" s="49"/>
      <c r="R340" s="49"/>
      <c r="S340" s="49"/>
      <c r="T340" s="49"/>
      <c r="U340" s="49"/>
      <c r="V340" s="49"/>
      <c r="W340" s="49"/>
      <c r="X340" s="49"/>
      <c r="Y340" s="49"/>
      <c r="Z340" s="49"/>
      <c r="AA340" s="49"/>
      <c r="AB340" s="49"/>
      <c r="AC340" s="49"/>
      <c r="AD340" s="49"/>
      <c r="AE340" s="49"/>
      <c r="AF340" s="49"/>
      <c r="AG340" s="49"/>
      <c r="AH340" s="49"/>
      <c r="AI340" s="49"/>
      <c r="AJ340" s="49"/>
      <c r="AK340" s="49"/>
      <c r="AL340" s="49"/>
      <c r="AM340" s="49"/>
      <c r="AN340" s="49"/>
      <c r="AO340" s="49"/>
      <c r="AP340" s="49"/>
      <c r="AQ340" s="49"/>
      <c r="AR340" s="49"/>
      <c r="AS340" s="49"/>
      <c r="AT340" s="49"/>
      <c r="AU340" s="49"/>
      <c r="AV340" s="49"/>
      <c r="AW340" s="49"/>
      <c r="AX340" s="49"/>
      <c r="AY340" s="49"/>
      <c r="AZ340" s="49"/>
      <c r="BA340" s="49"/>
      <c r="BB340" s="49"/>
      <c r="BC340" s="49"/>
      <c r="BD340" s="49"/>
    </row>
    <row r="341" spans="1:56" s="50" customFormat="1" x14ac:dyDescent="0.25">
      <c r="A341" s="71"/>
      <c r="B341" s="71"/>
      <c r="C341" s="71"/>
      <c r="L341" s="49"/>
      <c r="M341" s="49"/>
      <c r="N341" s="49"/>
      <c r="O341" s="49"/>
      <c r="P341" s="49"/>
      <c r="Q341" s="49"/>
      <c r="R341" s="49"/>
      <c r="S341" s="49"/>
      <c r="T341" s="49"/>
      <c r="U341" s="49"/>
      <c r="V341" s="49"/>
      <c r="W341" s="49"/>
      <c r="X341" s="49"/>
      <c r="Y341" s="49"/>
      <c r="Z341" s="49"/>
      <c r="AA341" s="49"/>
      <c r="AB341" s="49"/>
      <c r="AC341" s="49"/>
      <c r="AD341" s="49"/>
      <c r="AE341" s="49"/>
      <c r="AF341" s="49"/>
      <c r="AG341" s="49"/>
      <c r="AH341" s="49"/>
      <c r="AI341" s="49"/>
      <c r="AJ341" s="49"/>
      <c r="AK341" s="49"/>
      <c r="AL341" s="49"/>
      <c r="AM341" s="49"/>
      <c r="AN341" s="49"/>
      <c r="AO341" s="49"/>
      <c r="AP341" s="49"/>
      <c r="AQ341" s="49"/>
      <c r="AR341" s="49"/>
      <c r="AS341" s="49"/>
      <c r="AT341" s="49"/>
      <c r="AU341" s="49"/>
      <c r="AV341" s="49"/>
      <c r="AW341" s="49"/>
      <c r="AX341" s="49"/>
      <c r="AY341" s="49"/>
      <c r="AZ341" s="49"/>
      <c r="BA341" s="49"/>
      <c r="BB341" s="49"/>
      <c r="BC341" s="49"/>
      <c r="BD341" s="49"/>
    </row>
    <row r="342" spans="1:56" s="50" customFormat="1" x14ac:dyDescent="0.25">
      <c r="A342" s="71"/>
      <c r="B342" s="71"/>
      <c r="C342" s="71"/>
      <c r="L342" s="49"/>
      <c r="M342" s="49"/>
      <c r="N342" s="49"/>
      <c r="O342" s="49"/>
      <c r="P342" s="49"/>
      <c r="Q342" s="49"/>
      <c r="R342" s="49"/>
      <c r="S342" s="49"/>
      <c r="T342" s="49"/>
      <c r="U342" s="49"/>
      <c r="V342" s="49"/>
      <c r="W342" s="49"/>
      <c r="X342" s="49"/>
      <c r="Y342" s="49"/>
      <c r="Z342" s="49"/>
      <c r="AA342" s="49"/>
      <c r="AB342" s="49"/>
      <c r="AC342" s="4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49"/>
      <c r="BA342" s="49"/>
      <c r="BB342" s="49"/>
      <c r="BC342" s="49"/>
      <c r="BD342" s="49"/>
    </row>
    <row r="343" spans="1:56" s="50" customFormat="1" x14ac:dyDescent="0.25">
      <c r="A343" s="71"/>
      <c r="B343" s="71"/>
      <c r="C343" s="71"/>
      <c r="L343" s="49"/>
      <c r="M343" s="49"/>
      <c r="N343" s="49"/>
      <c r="O343" s="49"/>
      <c r="P343" s="49"/>
      <c r="Q343" s="49"/>
      <c r="R343" s="49"/>
      <c r="S343" s="49"/>
      <c r="T343" s="49"/>
      <c r="U343" s="49"/>
      <c r="V343" s="49"/>
      <c r="W343" s="49"/>
      <c r="X343" s="49"/>
      <c r="Y343" s="49"/>
      <c r="Z343" s="49"/>
      <c r="AA343" s="49"/>
      <c r="AB343" s="49"/>
      <c r="AC343" s="49"/>
      <c r="AD343" s="49"/>
      <c r="AE343" s="49"/>
      <c r="AF343" s="49"/>
      <c r="AG343" s="49"/>
      <c r="AH343" s="49"/>
      <c r="AI343" s="49"/>
      <c r="AJ343" s="49"/>
      <c r="AK343" s="49"/>
      <c r="AL343" s="49"/>
      <c r="AM343" s="49"/>
      <c r="AN343" s="49"/>
      <c r="AO343" s="49"/>
      <c r="AP343" s="49"/>
      <c r="AQ343" s="49"/>
      <c r="AR343" s="49"/>
      <c r="AS343" s="49"/>
      <c r="AT343" s="49"/>
      <c r="AU343" s="49"/>
      <c r="AV343" s="49"/>
      <c r="AW343" s="49"/>
      <c r="AX343" s="49"/>
      <c r="AY343" s="49"/>
      <c r="AZ343" s="49"/>
      <c r="BA343" s="49"/>
      <c r="BB343" s="49"/>
      <c r="BC343" s="49"/>
      <c r="BD343" s="49"/>
    </row>
    <row r="344" spans="1:56" s="50" customFormat="1" x14ac:dyDescent="0.25">
      <c r="A344" s="71"/>
      <c r="B344" s="71"/>
      <c r="C344" s="71"/>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49"/>
      <c r="BA344" s="49"/>
      <c r="BB344" s="49"/>
      <c r="BC344" s="49"/>
      <c r="BD344" s="49"/>
    </row>
    <row r="345" spans="1:56" s="50" customFormat="1" x14ac:dyDescent="0.25">
      <c r="A345" s="71"/>
      <c r="B345" s="71"/>
      <c r="C345" s="71"/>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c r="AG345" s="49"/>
      <c r="AH345" s="49"/>
      <c r="AI345" s="49"/>
      <c r="AJ345" s="49"/>
      <c r="AK345" s="49"/>
      <c r="AL345" s="49"/>
      <c r="AM345" s="49"/>
      <c r="AN345" s="49"/>
      <c r="AO345" s="49"/>
      <c r="AP345" s="49"/>
      <c r="AQ345" s="49"/>
      <c r="AR345" s="49"/>
      <c r="AS345" s="49"/>
      <c r="AT345" s="49"/>
      <c r="AU345" s="49"/>
      <c r="AV345" s="49"/>
      <c r="AW345" s="49"/>
      <c r="AX345" s="49"/>
      <c r="AY345" s="49"/>
      <c r="AZ345" s="49"/>
      <c r="BA345" s="49"/>
      <c r="BB345" s="49"/>
      <c r="BC345" s="49"/>
      <c r="BD345" s="49"/>
    </row>
    <row r="346" spans="1:56" s="50" customFormat="1" x14ac:dyDescent="0.25">
      <c r="A346" s="71"/>
      <c r="B346" s="71"/>
      <c r="C346" s="71"/>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49"/>
      <c r="BA346" s="49"/>
      <c r="BB346" s="49"/>
      <c r="BC346" s="49"/>
      <c r="BD346" s="49"/>
    </row>
    <row r="347" spans="1:56" s="50" customFormat="1" x14ac:dyDescent="0.25">
      <c r="A347" s="71"/>
      <c r="B347" s="71"/>
      <c r="C347" s="71"/>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c r="AE347" s="49"/>
      <c r="AF347" s="49"/>
      <c r="AG347" s="49"/>
      <c r="AH347" s="49"/>
      <c r="AI347" s="49"/>
      <c r="AJ347" s="49"/>
      <c r="AK347" s="49"/>
      <c r="AL347" s="49"/>
      <c r="AM347" s="49"/>
      <c r="AN347" s="49"/>
      <c r="AO347" s="49"/>
      <c r="AP347" s="49"/>
      <c r="AQ347" s="49"/>
      <c r="AR347" s="49"/>
      <c r="AS347" s="49"/>
      <c r="AT347" s="49"/>
      <c r="AU347" s="49"/>
      <c r="AV347" s="49"/>
      <c r="AW347" s="49"/>
      <c r="AX347" s="49"/>
      <c r="AY347" s="49"/>
      <c r="AZ347" s="49"/>
      <c r="BA347" s="49"/>
      <c r="BB347" s="49"/>
      <c r="BC347" s="49"/>
      <c r="BD347" s="49"/>
    </row>
    <row r="348" spans="1:56" s="50" customFormat="1" x14ac:dyDescent="0.25">
      <c r="A348" s="71"/>
      <c r="B348" s="71"/>
      <c r="C348" s="71"/>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c r="BC348" s="49"/>
      <c r="BD348" s="49"/>
    </row>
    <row r="349" spans="1:56" s="50" customFormat="1" x14ac:dyDescent="0.25">
      <c r="A349" s="71"/>
      <c r="B349" s="71"/>
      <c r="C349" s="71"/>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c r="BA349" s="49"/>
      <c r="BB349" s="49"/>
      <c r="BC349" s="49"/>
      <c r="BD349" s="49"/>
    </row>
    <row r="350" spans="1:56" s="50" customFormat="1" x14ac:dyDescent="0.25">
      <c r="A350" s="71"/>
      <c r="B350" s="71"/>
      <c r="C350" s="71"/>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49"/>
      <c r="BA350" s="49"/>
      <c r="BB350" s="49"/>
      <c r="BC350" s="49"/>
      <c r="BD350" s="49"/>
    </row>
    <row r="351" spans="1:56" s="50" customFormat="1" x14ac:dyDescent="0.25">
      <c r="A351" s="71"/>
      <c r="B351" s="71"/>
      <c r="C351" s="71"/>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c r="AE351" s="49"/>
      <c r="AF351" s="49"/>
      <c r="AG351" s="49"/>
      <c r="AH351" s="49"/>
      <c r="AI351" s="49"/>
      <c r="AJ351" s="49"/>
      <c r="AK351" s="49"/>
      <c r="AL351" s="49"/>
      <c r="AM351" s="49"/>
      <c r="AN351" s="49"/>
      <c r="AO351" s="49"/>
      <c r="AP351" s="49"/>
      <c r="AQ351" s="49"/>
      <c r="AR351" s="49"/>
      <c r="AS351" s="49"/>
      <c r="AT351" s="49"/>
      <c r="AU351" s="49"/>
      <c r="AV351" s="49"/>
      <c r="AW351" s="49"/>
      <c r="AX351" s="49"/>
      <c r="AY351" s="49"/>
      <c r="AZ351" s="49"/>
      <c r="BA351" s="49"/>
      <c r="BB351" s="49"/>
      <c r="BC351" s="49"/>
      <c r="BD351" s="49"/>
    </row>
    <row r="352" spans="1:56" s="50" customFormat="1" x14ac:dyDescent="0.25">
      <c r="A352" s="71"/>
      <c r="B352" s="71"/>
      <c r="C352" s="71"/>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c r="AE352" s="49"/>
      <c r="AF352" s="49"/>
      <c r="AG352" s="49"/>
      <c r="AH352" s="49"/>
      <c r="AI352" s="49"/>
      <c r="AJ352" s="49"/>
      <c r="AK352" s="49"/>
      <c r="AL352" s="49"/>
      <c r="AM352" s="49"/>
      <c r="AN352" s="49"/>
      <c r="AO352" s="49"/>
      <c r="AP352" s="49"/>
      <c r="AQ352" s="49"/>
      <c r="AR352" s="49"/>
      <c r="AS352" s="49"/>
      <c r="AT352" s="49"/>
      <c r="AU352" s="49"/>
      <c r="AV352" s="49"/>
      <c r="AW352" s="49"/>
      <c r="AX352" s="49"/>
      <c r="AY352" s="49"/>
      <c r="AZ352" s="49"/>
      <c r="BA352" s="49"/>
      <c r="BB352" s="49"/>
      <c r="BC352" s="49"/>
      <c r="BD352" s="49"/>
    </row>
    <row r="353" spans="1:56" s="50" customFormat="1" x14ac:dyDescent="0.25">
      <c r="A353" s="71"/>
      <c r="B353" s="71"/>
      <c r="C353" s="71"/>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c r="AJ353" s="49"/>
      <c r="AK353" s="49"/>
      <c r="AL353" s="49"/>
      <c r="AM353" s="49"/>
      <c r="AN353" s="49"/>
      <c r="AO353" s="49"/>
      <c r="AP353" s="49"/>
      <c r="AQ353" s="49"/>
      <c r="AR353" s="49"/>
      <c r="AS353" s="49"/>
      <c r="AT353" s="49"/>
      <c r="AU353" s="49"/>
      <c r="AV353" s="49"/>
      <c r="AW353" s="49"/>
      <c r="AX353" s="49"/>
      <c r="AY353" s="49"/>
      <c r="AZ353" s="49"/>
      <c r="BA353" s="49"/>
      <c r="BB353" s="49"/>
      <c r="BC353" s="49"/>
      <c r="BD353" s="49"/>
    </row>
    <row r="354" spans="1:56" s="50" customFormat="1" x14ac:dyDescent="0.25">
      <c r="A354" s="71"/>
      <c r="B354" s="71"/>
      <c r="C354" s="71"/>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49"/>
      <c r="BA354" s="49"/>
      <c r="BB354" s="49"/>
      <c r="BC354" s="49"/>
      <c r="BD354" s="49"/>
    </row>
    <row r="355" spans="1:56" s="50" customFormat="1" x14ac:dyDescent="0.25">
      <c r="A355" s="71"/>
      <c r="B355" s="71"/>
      <c r="C355" s="71"/>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c r="AE355" s="49"/>
      <c r="AF355" s="49"/>
      <c r="AG355" s="49"/>
      <c r="AH355" s="49"/>
      <c r="AI355" s="49"/>
      <c r="AJ355" s="49"/>
      <c r="AK355" s="49"/>
      <c r="AL355" s="49"/>
      <c r="AM355" s="49"/>
      <c r="AN355" s="49"/>
      <c r="AO355" s="49"/>
      <c r="AP355" s="49"/>
      <c r="AQ355" s="49"/>
      <c r="AR355" s="49"/>
      <c r="AS355" s="49"/>
      <c r="AT355" s="49"/>
      <c r="AU355" s="49"/>
      <c r="AV355" s="49"/>
      <c r="AW355" s="49"/>
      <c r="AX355" s="49"/>
      <c r="AY355" s="49"/>
      <c r="AZ355" s="49"/>
      <c r="BA355" s="49"/>
      <c r="BB355" s="49"/>
      <c r="BC355" s="49"/>
      <c r="BD355" s="49"/>
    </row>
    <row r="356" spans="1:56" s="50" customFormat="1" x14ac:dyDescent="0.25">
      <c r="A356" s="71"/>
      <c r="B356" s="71"/>
      <c r="C356" s="71"/>
      <c r="W356" s="49"/>
      <c r="X356" s="49"/>
      <c r="Y356" s="49"/>
      <c r="Z356" s="49"/>
      <c r="AA356" s="49"/>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49"/>
      <c r="BA356" s="49"/>
      <c r="BB356" s="49"/>
      <c r="BC356" s="49"/>
      <c r="BD356" s="49"/>
    </row>
    <row r="357" spans="1:56" s="50" customFormat="1" x14ac:dyDescent="0.25">
      <c r="A357" s="71"/>
      <c r="B357" s="71"/>
      <c r="C357" s="71"/>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49"/>
      <c r="BA357" s="49"/>
      <c r="BB357" s="49"/>
      <c r="BC357" s="49"/>
      <c r="BD357" s="49"/>
    </row>
    <row r="358" spans="1:56" s="50" customFormat="1" x14ac:dyDescent="0.25">
      <c r="A358" s="71"/>
      <c r="B358" s="71"/>
      <c r="C358" s="71"/>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49"/>
      <c r="AT358" s="49"/>
      <c r="AU358" s="49"/>
      <c r="AV358" s="49"/>
      <c r="AW358" s="49"/>
      <c r="AX358" s="49"/>
      <c r="AY358" s="49"/>
      <c r="AZ358" s="49"/>
      <c r="BA358" s="49"/>
      <c r="BB358" s="49"/>
      <c r="BC358" s="49"/>
      <c r="BD358" s="49"/>
    </row>
    <row r="359" spans="1:56" s="50" customFormat="1" x14ac:dyDescent="0.25">
      <c r="A359" s="71"/>
      <c r="B359" s="71"/>
      <c r="C359" s="71"/>
      <c r="W359" s="49"/>
      <c r="X359" s="49"/>
      <c r="Y359" s="49"/>
      <c r="Z359" s="49"/>
      <c r="AA359" s="49"/>
      <c r="AB359" s="49"/>
      <c r="AC359" s="49"/>
      <c r="AD359" s="49"/>
      <c r="AE359" s="49"/>
      <c r="AF359" s="49"/>
      <c r="AG359" s="49"/>
      <c r="AH359" s="49"/>
      <c r="AI359" s="49"/>
      <c r="AJ359" s="49"/>
      <c r="AK359" s="49"/>
      <c r="AL359" s="49"/>
      <c r="AM359" s="49"/>
      <c r="AN359" s="49"/>
      <c r="AO359" s="49"/>
      <c r="AP359" s="49"/>
      <c r="AQ359" s="49"/>
      <c r="AR359" s="49"/>
      <c r="AS359" s="49"/>
      <c r="AT359" s="49"/>
      <c r="AU359" s="49"/>
      <c r="AV359" s="49"/>
      <c r="AW359" s="49"/>
      <c r="AX359" s="49"/>
      <c r="AY359" s="49"/>
      <c r="AZ359" s="49"/>
      <c r="BA359" s="49"/>
      <c r="BB359" s="49"/>
      <c r="BC359" s="49"/>
      <c r="BD359" s="49"/>
    </row>
    <row r="360" spans="1:56" s="50" customFormat="1" x14ac:dyDescent="0.25">
      <c r="A360" s="71"/>
      <c r="B360" s="71"/>
      <c r="C360" s="71"/>
      <c r="W360" s="49"/>
      <c r="X360" s="49"/>
      <c r="Y360" s="49"/>
      <c r="Z360" s="49"/>
      <c r="AA360" s="49"/>
      <c r="AB360" s="49"/>
      <c r="AC360" s="49"/>
      <c r="AD360" s="49"/>
      <c r="AE360" s="49"/>
      <c r="AF360" s="49"/>
      <c r="AG360" s="49"/>
      <c r="AH360" s="49"/>
      <c r="AI360" s="49"/>
      <c r="AJ360" s="49"/>
      <c r="AK360" s="49"/>
      <c r="AL360" s="49"/>
      <c r="AM360" s="49"/>
      <c r="AN360" s="49"/>
      <c r="AO360" s="49"/>
      <c r="AP360" s="49"/>
      <c r="AQ360" s="49"/>
      <c r="AR360" s="49"/>
      <c r="AS360" s="49"/>
      <c r="AT360" s="49"/>
      <c r="AU360" s="49"/>
      <c r="AV360" s="49"/>
      <c r="AW360" s="49"/>
      <c r="AX360" s="49"/>
      <c r="AY360" s="49"/>
      <c r="AZ360" s="49"/>
      <c r="BA360" s="49"/>
      <c r="BB360" s="49"/>
      <c r="BC360" s="49"/>
      <c r="BD360" s="49"/>
    </row>
    <row r="361" spans="1:56" s="50" customFormat="1" x14ac:dyDescent="0.25">
      <c r="A361" s="71"/>
      <c r="B361" s="71"/>
      <c r="C361" s="71"/>
      <c r="W361" s="49"/>
      <c r="X361" s="49"/>
      <c r="Y361" s="49"/>
      <c r="Z361" s="49"/>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c r="BC361" s="49"/>
      <c r="BD361" s="49"/>
    </row>
    <row r="362" spans="1:56" s="50" customFormat="1" x14ac:dyDescent="0.25">
      <c r="A362" s="71"/>
      <c r="B362" s="71"/>
      <c r="C362" s="71"/>
      <c r="W362" s="49"/>
      <c r="X362" s="49"/>
      <c r="Y362" s="49"/>
      <c r="Z362" s="49"/>
      <c r="AA362" s="49"/>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49"/>
      <c r="BA362" s="49"/>
      <c r="BB362" s="49"/>
      <c r="BC362" s="49"/>
      <c r="BD362" s="49"/>
    </row>
    <row r="363" spans="1:56" s="50" customFormat="1" x14ac:dyDescent="0.25">
      <c r="A363" s="71"/>
      <c r="B363" s="71"/>
      <c r="C363" s="71"/>
      <c r="W363" s="49"/>
      <c r="X363" s="49"/>
      <c r="Y363" s="49"/>
      <c r="Z363" s="49"/>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49"/>
      <c r="BD363" s="49"/>
    </row>
    <row r="364" spans="1:56" s="50" customFormat="1" x14ac:dyDescent="0.25">
      <c r="A364" s="71"/>
      <c r="B364" s="71"/>
      <c r="C364" s="71"/>
      <c r="W364" s="49"/>
      <c r="X364" s="49"/>
      <c r="Y364" s="49"/>
      <c r="Z364" s="49"/>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49"/>
      <c r="BD364" s="49"/>
    </row>
    <row r="365" spans="1:56" s="50" customFormat="1" x14ac:dyDescent="0.25">
      <c r="A365" s="71"/>
      <c r="B365" s="71"/>
      <c r="C365" s="71"/>
      <c r="W365" s="49"/>
      <c r="X365" s="49"/>
      <c r="Y365" s="49"/>
      <c r="Z365" s="49"/>
      <c r="AA365" s="49"/>
      <c r="AB365" s="49"/>
      <c r="AC365" s="49"/>
      <c r="AD365" s="49"/>
      <c r="AE365" s="49"/>
      <c r="AF365" s="49"/>
      <c r="AG365" s="49"/>
      <c r="AH365" s="49"/>
      <c r="AI365" s="49"/>
      <c r="AJ365" s="49"/>
      <c r="AK365" s="49"/>
      <c r="AL365" s="49"/>
      <c r="AM365" s="49"/>
      <c r="AN365" s="49"/>
      <c r="AO365" s="49"/>
      <c r="AP365" s="49"/>
      <c r="AQ365" s="49"/>
      <c r="AR365" s="49"/>
      <c r="AS365" s="49"/>
      <c r="AT365" s="49"/>
      <c r="AU365" s="49"/>
      <c r="AV365" s="49"/>
      <c r="AW365" s="49"/>
      <c r="AX365" s="49"/>
      <c r="AY365" s="49"/>
      <c r="AZ365" s="49"/>
      <c r="BA365" s="49"/>
      <c r="BB365" s="49"/>
      <c r="BC365" s="49"/>
      <c r="BD365" s="49"/>
    </row>
    <row r="366" spans="1:56" s="50" customFormat="1" ht="12.75" customHeight="1" x14ac:dyDescent="0.25">
      <c r="A366" s="71"/>
      <c r="B366" s="71"/>
      <c r="C366" s="71"/>
      <c r="W366" s="49"/>
      <c r="X366" s="49"/>
      <c r="Y366" s="49"/>
      <c r="Z366" s="49"/>
      <c r="AA366" s="49"/>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49"/>
      <c r="BA366" s="49"/>
      <c r="BB366" s="49"/>
      <c r="BC366" s="49"/>
      <c r="BD366" s="49"/>
    </row>
    <row r="367" spans="1:56" s="50" customFormat="1" x14ac:dyDescent="0.25">
      <c r="A367" s="71"/>
      <c r="B367" s="71"/>
      <c r="C367" s="71"/>
      <c r="W367" s="49"/>
      <c r="X367" s="49"/>
      <c r="Y367" s="49"/>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49"/>
      <c r="BA367" s="49"/>
      <c r="BB367" s="49"/>
      <c r="BC367" s="49"/>
      <c r="BD367" s="49"/>
    </row>
    <row r="368" spans="1:56" s="50" customFormat="1" x14ac:dyDescent="0.25">
      <c r="A368" s="71"/>
      <c r="B368" s="71"/>
      <c r="C368" s="71"/>
      <c r="W368" s="49"/>
      <c r="X368" s="49"/>
      <c r="Y368" s="49"/>
      <c r="Z368" s="49"/>
      <c r="AA368" s="49"/>
      <c r="AB368" s="49"/>
      <c r="AC368" s="49"/>
      <c r="AD368" s="49"/>
      <c r="AE368" s="49"/>
      <c r="AF368" s="49"/>
      <c r="AG368" s="49"/>
      <c r="AH368" s="49"/>
      <c r="AI368" s="49"/>
      <c r="AJ368" s="49"/>
      <c r="AK368" s="49"/>
      <c r="AL368" s="49"/>
      <c r="AM368" s="49"/>
      <c r="AN368" s="49"/>
      <c r="AO368" s="49"/>
      <c r="AP368" s="49"/>
      <c r="AQ368" s="49"/>
      <c r="AR368" s="49"/>
      <c r="AS368" s="49"/>
      <c r="AT368" s="49"/>
      <c r="AU368" s="49"/>
      <c r="AV368" s="49"/>
      <c r="AW368" s="49"/>
      <c r="AX368" s="49"/>
      <c r="AY368" s="49"/>
      <c r="AZ368" s="49"/>
      <c r="BA368" s="49"/>
      <c r="BB368" s="49"/>
      <c r="BC368" s="49"/>
      <c r="BD368" s="49"/>
    </row>
    <row r="369" spans="1:56" s="50" customFormat="1" x14ac:dyDescent="0.25">
      <c r="A369" s="71"/>
      <c r="B369" s="71"/>
      <c r="C369" s="71"/>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49"/>
      <c r="BA369" s="49"/>
      <c r="BB369" s="49"/>
      <c r="BC369" s="49"/>
      <c r="BD369" s="49"/>
    </row>
    <row r="370" spans="1:56" s="50" customFormat="1" x14ac:dyDescent="0.25">
      <c r="A370" s="71"/>
      <c r="B370" s="71"/>
      <c r="C370" s="71"/>
      <c r="W370" s="49"/>
      <c r="X370" s="49"/>
      <c r="Y370" s="49"/>
      <c r="Z370" s="49"/>
      <c r="AA370" s="49"/>
      <c r="AB370" s="49"/>
      <c r="AC370" s="49"/>
      <c r="AD370" s="49"/>
      <c r="AE370" s="49"/>
      <c r="AF370" s="49"/>
      <c r="AG370" s="49"/>
      <c r="AH370" s="49"/>
      <c r="AI370" s="49"/>
      <c r="AJ370" s="49"/>
      <c r="AK370" s="49"/>
      <c r="AL370" s="49"/>
      <c r="AM370" s="49"/>
      <c r="AN370" s="49"/>
      <c r="AO370" s="49"/>
      <c r="AP370" s="49"/>
      <c r="AQ370" s="49"/>
      <c r="AR370" s="49"/>
      <c r="AS370" s="49"/>
      <c r="AT370" s="49"/>
      <c r="AU370" s="49"/>
      <c r="AV370" s="49"/>
      <c r="AW370" s="49"/>
      <c r="AX370" s="49"/>
      <c r="AY370" s="49"/>
      <c r="AZ370" s="49"/>
      <c r="BA370" s="49"/>
      <c r="BB370" s="49"/>
      <c r="BC370" s="49"/>
      <c r="BD370" s="49"/>
    </row>
    <row r="371" spans="1:56" s="50" customFormat="1" x14ac:dyDescent="0.25">
      <c r="A371" s="71"/>
      <c r="B371" s="71"/>
      <c r="C371" s="71"/>
      <c r="W371" s="49"/>
      <c r="X371" s="49"/>
      <c r="Y371" s="49"/>
      <c r="Z371" s="49"/>
      <c r="AA371" s="49"/>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49"/>
      <c r="BA371" s="49"/>
      <c r="BB371" s="49"/>
      <c r="BC371" s="49"/>
      <c r="BD371" s="49"/>
    </row>
    <row r="372" spans="1:56" s="50" customFormat="1" x14ac:dyDescent="0.25">
      <c r="A372" s="71"/>
      <c r="B372" s="71"/>
      <c r="C372" s="71"/>
      <c r="W372" s="49"/>
      <c r="X372" s="49"/>
      <c r="Y372" s="49"/>
      <c r="Z372" s="49"/>
      <c r="AA372" s="49"/>
      <c r="AB372" s="49"/>
      <c r="AC372" s="49"/>
      <c r="AD372" s="49"/>
      <c r="AE372" s="49"/>
      <c r="AF372" s="49"/>
      <c r="AG372" s="49"/>
      <c r="AH372" s="49"/>
      <c r="AI372" s="49"/>
      <c r="AJ372" s="49"/>
      <c r="AK372" s="49"/>
      <c r="AL372" s="49"/>
      <c r="AM372" s="49"/>
      <c r="AN372" s="49"/>
      <c r="AO372" s="49"/>
      <c r="AP372" s="49"/>
      <c r="AQ372" s="49"/>
      <c r="AR372" s="49"/>
      <c r="AS372" s="49"/>
      <c r="AT372" s="49"/>
      <c r="AU372" s="49"/>
      <c r="AV372" s="49"/>
      <c r="AW372" s="49"/>
      <c r="AX372" s="49"/>
      <c r="AY372" s="49"/>
      <c r="AZ372" s="49"/>
      <c r="BA372" s="49"/>
      <c r="BB372" s="49"/>
      <c r="BC372" s="49"/>
      <c r="BD372" s="49"/>
    </row>
    <row r="373" spans="1:56" s="50" customFormat="1" x14ac:dyDescent="0.25">
      <c r="A373" s="71"/>
      <c r="B373" s="71"/>
      <c r="C373" s="71"/>
      <c r="W373" s="49"/>
      <c r="X373" s="49"/>
      <c r="Y373" s="49"/>
      <c r="Z373" s="49"/>
      <c r="AA373" s="49"/>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AY373" s="49"/>
      <c r="AZ373" s="49"/>
      <c r="BA373" s="49"/>
      <c r="BB373" s="49"/>
      <c r="BC373" s="49"/>
      <c r="BD373" s="49"/>
    </row>
    <row r="374" spans="1:56" s="50" customFormat="1" x14ac:dyDescent="0.25">
      <c r="A374" s="71"/>
      <c r="B374" s="71"/>
      <c r="C374" s="71"/>
      <c r="W374" s="49"/>
      <c r="X374" s="49"/>
      <c r="Y374" s="49"/>
      <c r="Z374" s="49"/>
      <c r="AA374" s="49"/>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AY374" s="49"/>
      <c r="AZ374" s="49"/>
      <c r="BA374" s="49"/>
      <c r="BB374" s="49"/>
      <c r="BC374" s="49"/>
      <c r="BD374" s="49"/>
    </row>
    <row r="375" spans="1:56" s="50" customFormat="1" x14ac:dyDescent="0.25">
      <c r="A375" s="71"/>
      <c r="B375" s="71"/>
      <c r="C375" s="71"/>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row>
    <row r="376" spans="1:56" s="50" customFormat="1" x14ac:dyDescent="0.25">
      <c r="A376" s="71"/>
      <c r="B376" s="71"/>
      <c r="C376" s="71"/>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row>
    <row r="377" spans="1:56" s="50" customFormat="1" x14ac:dyDescent="0.25">
      <c r="A377" s="71"/>
      <c r="B377" s="71"/>
      <c r="C377" s="71"/>
      <c r="W377" s="49"/>
      <c r="X377" s="49"/>
      <c r="Y377" s="49"/>
      <c r="Z377" s="49"/>
      <c r="AA377" s="49"/>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49"/>
      <c r="BA377" s="49"/>
      <c r="BB377" s="49"/>
      <c r="BC377" s="49"/>
      <c r="BD377" s="49"/>
    </row>
    <row r="378" spans="1:56" s="50" customFormat="1" x14ac:dyDescent="0.25">
      <c r="A378" s="71"/>
      <c r="B378" s="71"/>
      <c r="C378" s="71"/>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row>
    <row r="379" spans="1:56" s="50" customFormat="1" x14ac:dyDescent="0.25">
      <c r="A379" s="71"/>
      <c r="B379" s="71"/>
      <c r="C379" s="71"/>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c r="BC379" s="49"/>
      <c r="BD379" s="49"/>
    </row>
    <row r="380" spans="1:56" s="50" customFormat="1" x14ac:dyDescent="0.25">
      <c r="A380" s="71"/>
      <c r="B380" s="71"/>
      <c r="C380" s="71"/>
      <c r="W380" s="49"/>
      <c r="X380" s="49"/>
      <c r="Y380" s="49"/>
      <c r="Z380" s="49"/>
      <c r="AA380" s="49"/>
      <c r="AB380" s="49"/>
      <c r="AC380" s="49"/>
      <c r="AD380" s="49"/>
      <c r="AE380" s="49"/>
      <c r="AF380" s="49" t="s">
        <v>25</v>
      </c>
      <c r="AG380" s="49"/>
      <c r="AH380" s="49"/>
      <c r="AI380" s="49"/>
      <c r="AJ380" s="49"/>
      <c r="AK380" s="49"/>
      <c r="AL380" s="49"/>
      <c r="AM380" s="49"/>
      <c r="AN380" s="49"/>
      <c r="AO380" s="49"/>
      <c r="AQ380" s="49"/>
      <c r="AR380" s="49"/>
      <c r="AS380" s="49"/>
      <c r="AT380" s="49"/>
      <c r="AU380" s="49"/>
      <c r="AV380" s="49"/>
      <c r="AW380" s="49"/>
      <c r="AX380" s="49"/>
      <c r="AY380" s="49"/>
      <c r="AZ380" s="49"/>
      <c r="BA380" s="49"/>
      <c r="BB380" s="49"/>
      <c r="BC380" s="49"/>
      <c r="BD380" s="49"/>
    </row>
    <row r="381" spans="1:56" s="50" customFormat="1" x14ac:dyDescent="0.25">
      <c r="A381" s="71"/>
      <c r="B381" s="71"/>
      <c r="C381" s="71"/>
      <c r="W381" s="49"/>
      <c r="X381" s="49"/>
      <c r="Y381" s="49"/>
      <c r="Z381" s="49"/>
      <c r="AA381" s="49"/>
      <c r="AB381" s="49"/>
      <c r="AC381" s="49"/>
      <c r="AD381" s="49"/>
      <c r="AE381" s="49"/>
      <c r="AF381" s="49"/>
      <c r="AG381" s="49"/>
      <c r="AH381" s="49"/>
      <c r="AI381" s="49"/>
      <c r="AJ381" s="49"/>
      <c r="AK381" s="49"/>
      <c r="AL381" s="49"/>
      <c r="AM381" s="49"/>
      <c r="AN381" s="49"/>
      <c r="AO381" s="49"/>
      <c r="AQ381" s="49"/>
      <c r="AR381" s="49"/>
      <c r="AS381" s="49"/>
      <c r="AT381" s="49"/>
      <c r="AU381" s="49"/>
      <c r="AV381" s="49"/>
      <c r="AW381" s="49"/>
      <c r="AX381" s="49"/>
      <c r="AY381" s="49"/>
      <c r="AZ381" s="49"/>
      <c r="BA381" s="49"/>
      <c r="BB381" s="49"/>
      <c r="BC381" s="49"/>
      <c r="BD381" s="49"/>
    </row>
    <row r="382" spans="1:56" s="50" customFormat="1" x14ac:dyDescent="0.25">
      <c r="A382" s="71"/>
      <c r="B382" s="71"/>
      <c r="C382" s="71"/>
      <c r="W382" s="49"/>
      <c r="X382" s="49"/>
      <c r="Y382" s="49"/>
      <c r="Z382" s="49"/>
      <c r="AA382" s="49"/>
      <c r="AB382" s="49"/>
      <c r="AC382" s="49"/>
      <c r="AD382" s="49"/>
      <c r="AE382" s="49"/>
      <c r="AF382" s="49"/>
      <c r="AG382" s="49"/>
      <c r="AH382" s="49"/>
      <c r="AI382" s="49"/>
      <c r="AJ382" s="49"/>
      <c r="AK382" s="49"/>
      <c r="AL382" s="49"/>
      <c r="AM382" s="49"/>
      <c r="AN382" s="49"/>
      <c r="AO382" s="49"/>
      <c r="AQ382" s="49"/>
      <c r="AR382" s="49"/>
      <c r="AS382" s="49"/>
      <c r="AT382" s="49"/>
      <c r="AU382" s="49"/>
      <c r="AV382" s="49"/>
      <c r="AW382" s="49"/>
      <c r="AX382" s="49"/>
      <c r="AY382" s="49"/>
      <c r="AZ382" s="49"/>
      <c r="BA382" s="49"/>
      <c r="BB382" s="49"/>
      <c r="BC382" s="49"/>
      <c r="BD382" s="49"/>
    </row>
    <row r="383" spans="1:56" s="50" customFormat="1" x14ac:dyDescent="0.25">
      <c r="A383" s="71"/>
      <c r="B383" s="71"/>
      <c r="C383" s="71"/>
      <c r="W383" s="49"/>
      <c r="X383" s="49"/>
      <c r="Y383" s="49"/>
      <c r="Z383" s="49"/>
      <c r="AA383" s="49"/>
      <c r="AB383" s="49"/>
      <c r="AC383" s="49"/>
      <c r="AD383" s="49"/>
      <c r="AE383" s="49"/>
      <c r="AF383" s="49"/>
      <c r="AG383" s="49"/>
      <c r="AH383" s="49"/>
      <c r="AI383" s="49"/>
      <c r="AJ383" s="49"/>
      <c r="AK383" s="49"/>
      <c r="AL383" s="49"/>
      <c r="AM383" s="49"/>
      <c r="AN383" s="49"/>
      <c r="AO383" s="49"/>
      <c r="AQ383" s="49"/>
      <c r="AR383" s="49"/>
      <c r="AY383" s="49"/>
      <c r="AZ383" s="49"/>
      <c r="BA383" s="49"/>
      <c r="BB383" s="49"/>
      <c r="BC383" s="49"/>
      <c r="BD383" s="49"/>
    </row>
    <row r="384" spans="1:56" s="50" customFormat="1" x14ac:dyDescent="0.25">
      <c r="A384" s="71"/>
      <c r="B384" s="71"/>
      <c r="C384" s="71"/>
      <c r="W384" s="49"/>
      <c r="X384" s="49"/>
      <c r="Y384" s="49"/>
      <c r="Z384" s="49"/>
      <c r="AA384" s="49"/>
      <c r="AB384" s="49"/>
      <c r="AC384" s="49"/>
      <c r="AD384" s="49"/>
      <c r="AE384" s="49"/>
      <c r="AF384" s="49"/>
      <c r="AG384" s="49"/>
      <c r="AH384" s="49"/>
      <c r="AI384" s="49"/>
      <c r="AJ384" s="49"/>
      <c r="AK384" s="49"/>
      <c r="AL384" s="49"/>
      <c r="AM384" s="49"/>
      <c r="AN384" s="49"/>
      <c r="AO384" s="49"/>
      <c r="AQ384" s="49"/>
      <c r="AR384" s="49"/>
      <c r="AS384" s="49"/>
      <c r="AT384" s="49"/>
      <c r="AU384" s="49"/>
      <c r="AV384" s="49"/>
      <c r="AW384" s="49"/>
      <c r="AX384" s="49"/>
      <c r="AY384" s="49"/>
      <c r="AZ384" s="49"/>
      <c r="BA384" s="49"/>
      <c r="BB384" s="49"/>
      <c r="BC384" s="49"/>
      <c r="BD384" s="49"/>
    </row>
    <row r="385" spans="1:56" s="50" customFormat="1" ht="18" customHeight="1" x14ac:dyDescent="0.25">
      <c r="A385" s="71"/>
      <c r="B385" s="71"/>
      <c r="C385" s="71"/>
      <c r="W385" s="49"/>
      <c r="X385" s="49"/>
      <c r="Y385" s="49"/>
      <c r="Z385" s="49"/>
      <c r="AA385" s="49"/>
      <c r="AB385" s="49"/>
      <c r="AC385" s="49"/>
      <c r="AD385" s="49"/>
      <c r="AE385" s="49"/>
      <c r="AF385" s="49"/>
      <c r="AG385" s="49"/>
      <c r="AH385" s="49"/>
      <c r="AI385" s="49"/>
      <c r="AJ385" s="49"/>
      <c r="AK385" s="49"/>
      <c r="AL385" s="49"/>
      <c r="AM385" s="49"/>
      <c r="AN385" s="49"/>
      <c r="AO385" s="49"/>
      <c r="AQ385" s="49"/>
      <c r="AR385" s="49"/>
      <c r="AS385" s="49" t="s">
        <v>25</v>
      </c>
      <c r="AT385" s="49"/>
      <c r="AU385" s="49"/>
      <c r="AV385" s="49"/>
      <c r="AW385" s="49"/>
      <c r="AX385" s="49"/>
      <c r="AY385" s="49"/>
      <c r="AZ385" s="49"/>
      <c r="BA385" s="49"/>
      <c r="BB385" s="49"/>
      <c r="BC385" s="49"/>
      <c r="BD385" s="49"/>
    </row>
    <row r="386" spans="1:56" s="50" customFormat="1" ht="21" customHeight="1" x14ac:dyDescent="0.25">
      <c r="A386" s="71"/>
      <c r="B386" s="71"/>
      <c r="C386" s="71"/>
      <c r="W386" s="49"/>
      <c r="X386" s="49"/>
      <c r="Y386" s="49"/>
      <c r="Z386" s="49"/>
      <c r="AA386" s="49"/>
      <c r="AB386" s="49"/>
      <c r="AC386" s="49"/>
      <c r="AD386" s="49"/>
      <c r="AE386" s="49"/>
      <c r="AF386" s="49"/>
      <c r="AG386" s="49"/>
      <c r="AH386" s="49"/>
      <c r="AI386" s="49"/>
      <c r="AJ386" s="49"/>
      <c r="AK386" s="49"/>
      <c r="AL386" s="49"/>
      <c r="AM386" s="49"/>
      <c r="AN386" s="49"/>
      <c r="AO386" s="49"/>
      <c r="AQ386" s="49"/>
      <c r="AR386" s="49"/>
      <c r="AS386" s="49"/>
      <c r="AU386" s="49"/>
      <c r="AX386" s="49"/>
      <c r="AY386" s="49"/>
      <c r="AZ386" s="49"/>
      <c r="BA386" s="49"/>
      <c r="BB386" s="49"/>
      <c r="BC386" s="49"/>
      <c r="BD386" s="49"/>
    </row>
    <row r="387" spans="1:56" s="50" customFormat="1" x14ac:dyDescent="0.25">
      <c r="A387" s="71"/>
      <c r="B387" s="71"/>
      <c r="C387" s="71"/>
      <c r="W387" s="49"/>
      <c r="X387" s="49"/>
      <c r="Y387" s="49"/>
      <c r="Z387" s="49"/>
      <c r="AA387" s="49"/>
      <c r="AB387" s="49"/>
      <c r="AC387" s="49"/>
      <c r="AD387" s="49"/>
      <c r="AE387" s="49"/>
      <c r="AF387" s="49"/>
      <c r="AG387" s="49"/>
      <c r="AH387" s="49"/>
      <c r="AI387" s="49"/>
      <c r="AJ387" s="49"/>
      <c r="AK387" s="49"/>
      <c r="AL387" s="49"/>
      <c r="AM387" s="49"/>
      <c r="AN387" s="49"/>
      <c r="AO387" s="49"/>
      <c r="AQ387" s="49"/>
      <c r="AR387" s="49"/>
      <c r="AS387" s="49"/>
      <c r="AU387" s="49"/>
      <c r="AX387" s="49"/>
      <c r="AY387" s="49"/>
      <c r="AZ387" s="49"/>
      <c r="BA387" s="49"/>
      <c r="BB387" s="49"/>
      <c r="BC387" s="49"/>
      <c r="BD387" s="49"/>
    </row>
    <row r="388" spans="1:56" s="50" customFormat="1" x14ac:dyDescent="0.25">
      <c r="A388" s="71"/>
      <c r="B388" s="71"/>
      <c r="C388" s="71"/>
      <c r="W388" s="49"/>
      <c r="X388" s="49"/>
      <c r="Y388" s="49"/>
      <c r="Z388" s="49"/>
      <c r="AA388" s="49"/>
      <c r="AB388" s="49"/>
      <c r="AC388" s="49"/>
      <c r="AD388" s="49"/>
      <c r="AE388" s="49"/>
      <c r="AF388" s="49"/>
      <c r="AG388" s="49"/>
      <c r="AH388" s="49"/>
      <c r="AI388" s="49"/>
      <c r="AJ388" s="49"/>
      <c r="AK388" s="49"/>
      <c r="AL388" s="49"/>
      <c r="AM388" s="49"/>
      <c r="AN388" s="49"/>
      <c r="AO388" s="49"/>
      <c r="AQ388" s="49"/>
      <c r="AR388" s="49"/>
      <c r="AU388" s="49"/>
      <c r="AX388" s="49"/>
      <c r="AY388" s="49"/>
      <c r="AZ388" s="49"/>
      <c r="BA388" s="49"/>
      <c r="BB388" s="49"/>
      <c r="BC388" s="49"/>
      <c r="BD388" s="49"/>
    </row>
    <row r="389" spans="1:56" s="50" customFormat="1" x14ac:dyDescent="0.25">
      <c r="A389" s="71"/>
      <c r="B389" s="71"/>
      <c r="C389" s="71"/>
      <c r="W389" s="49"/>
      <c r="X389" s="49"/>
      <c r="Y389" s="49"/>
      <c r="Z389" s="49"/>
      <c r="AA389" s="49"/>
      <c r="AB389" s="49"/>
      <c r="AC389" s="49"/>
      <c r="AD389" s="49"/>
      <c r="AE389" s="49"/>
      <c r="AF389" s="49"/>
      <c r="AG389" s="49"/>
      <c r="AH389" s="49"/>
      <c r="AI389" s="49"/>
      <c r="AJ389" s="49"/>
      <c r="AK389" s="49"/>
      <c r="AL389" s="49"/>
      <c r="AM389" s="49"/>
      <c r="AN389" s="49"/>
      <c r="AO389" s="49"/>
      <c r="AQ389" s="49"/>
      <c r="AR389" s="49"/>
      <c r="AU389" s="49"/>
      <c r="AX389" s="49"/>
      <c r="AY389" s="49"/>
      <c r="AZ389" s="49"/>
      <c r="BA389" s="49"/>
      <c r="BB389" s="49"/>
      <c r="BC389" s="49"/>
      <c r="BD389" s="49"/>
    </row>
    <row r="390" spans="1:56" s="50" customFormat="1" x14ac:dyDescent="0.25">
      <c r="A390" s="71"/>
      <c r="B390" s="71"/>
      <c r="C390" s="71"/>
      <c r="W390" s="49"/>
      <c r="X390" s="49"/>
      <c r="Y390" s="49"/>
      <c r="Z390" s="49"/>
      <c r="AA390" s="49"/>
      <c r="AB390" s="49"/>
      <c r="AC390" s="49"/>
      <c r="AD390" s="49"/>
      <c r="AE390" s="49"/>
      <c r="AF390" s="49"/>
      <c r="AG390" s="49"/>
      <c r="AH390" s="49"/>
      <c r="AI390" s="49"/>
      <c r="AJ390" s="49"/>
      <c r="AK390" s="49"/>
      <c r="AL390" s="49"/>
      <c r="AM390" s="49"/>
      <c r="AN390" s="49"/>
      <c r="AO390" s="49"/>
      <c r="AQ390" s="49"/>
      <c r="AR390" s="49"/>
      <c r="AX390" s="49"/>
      <c r="AY390" s="49"/>
      <c r="AZ390" s="49"/>
      <c r="BA390" s="49"/>
      <c r="BB390" s="49"/>
      <c r="BC390" s="49"/>
      <c r="BD390" s="49"/>
    </row>
    <row r="391" spans="1:56" s="50" customFormat="1" x14ac:dyDescent="0.25">
      <c r="A391" s="71"/>
      <c r="B391" s="71"/>
      <c r="C391" s="71"/>
      <c r="W391" s="49"/>
      <c r="X391" s="49"/>
      <c r="Y391" s="49"/>
      <c r="Z391" s="49"/>
      <c r="AA391" s="49"/>
      <c r="AB391" s="49"/>
      <c r="AC391" s="49"/>
      <c r="AD391" s="49"/>
      <c r="AE391" s="49"/>
      <c r="AF391" s="49"/>
      <c r="AG391" s="49"/>
      <c r="AH391" s="49"/>
      <c r="AI391" s="49"/>
      <c r="AJ391" s="49"/>
      <c r="AK391" s="49"/>
      <c r="AL391" s="49"/>
      <c r="AM391" s="49"/>
      <c r="AN391" s="49"/>
      <c r="AO391" s="49"/>
      <c r="AQ391" s="49"/>
      <c r="AR391" s="49"/>
      <c r="AU391" s="49"/>
      <c r="AV391" s="49"/>
      <c r="AW391" s="49"/>
      <c r="AX391" s="49"/>
      <c r="AY391" s="49"/>
      <c r="AZ391" s="49"/>
      <c r="BA391" s="49"/>
      <c r="BB391" s="49"/>
      <c r="BC391" s="49"/>
      <c r="BD391" s="49"/>
    </row>
    <row r="392" spans="1:56" s="50" customFormat="1" x14ac:dyDescent="0.25">
      <c r="A392" s="71"/>
      <c r="B392" s="71"/>
      <c r="C392" s="71"/>
      <c r="W392" s="49"/>
      <c r="X392" s="49"/>
      <c r="Y392" s="49"/>
      <c r="Z392" s="49"/>
      <c r="AA392" s="49"/>
      <c r="AB392" s="49"/>
      <c r="AC392" s="49"/>
      <c r="AD392" s="49"/>
      <c r="AE392" s="49"/>
      <c r="AF392" s="49"/>
      <c r="AG392" s="49"/>
      <c r="AH392" s="49"/>
      <c r="AI392" s="49"/>
      <c r="AJ392" s="49"/>
      <c r="AK392" s="49"/>
      <c r="AL392" s="49"/>
      <c r="AM392" s="49"/>
      <c r="AN392" s="49"/>
      <c r="AO392" s="49"/>
      <c r="AQ392" s="49"/>
      <c r="AR392" s="49"/>
      <c r="AU392" s="49"/>
      <c r="AX392" s="49"/>
      <c r="AY392" s="49"/>
      <c r="AZ392" s="49"/>
      <c r="BA392" s="49"/>
      <c r="BB392" s="49"/>
      <c r="BC392" s="49"/>
      <c r="BD392" s="49"/>
    </row>
    <row r="393" spans="1:56" s="50" customFormat="1" x14ac:dyDescent="0.25">
      <c r="A393" s="71"/>
      <c r="B393" s="71"/>
      <c r="C393" s="71"/>
      <c r="W393" s="49"/>
      <c r="X393" s="49"/>
      <c r="Y393" s="49"/>
      <c r="Z393" s="49"/>
      <c r="AA393" s="49"/>
      <c r="AB393" s="49"/>
      <c r="AC393" s="49"/>
      <c r="AD393" s="49"/>
      <c r="AE393" s="49"/>
      <c r="AF393" s="49"/>
      <c r="AG393" s="49"/>
      <c r="AH393" s="49"/>
      <c r="AI393" s="49"/>
      <c r="AJ393" s="49"/>
      <c r="AK393" s="49"/>
      <c r="AL393" s="49"/>
      <c r="AM393" s="49"/>
      <c r="AN393" s="49"/>
      <c r="AO393" s="49"/>
      <c r="AQ393" s="49"/>
      <c r="AR393" s="49"/>
      <c r="AU393" s="49"/>
      <c r="AX393" s="49"/>
      <c r="AY393" s="49"/>
      <c r="AZ393" s="49"/>
      <c r="BA393" s="49"/>
      <c r="BB393" s="49"/>
      <c r="BC393" s="49"/>
      <c r="BD393" s="49"/>
    </row>
    <row r="394" spans="1:56" s="50" customFormat="1" x14ac:dyDescent="0.25">
      <c r="A394" s="71"/>
      <c r="B394" s="71"/>
      <c r="C394" s="71"/>
      <c r="W394" s="49"/>
      <c r="X394" s="49"/>
      <c r="Y394" s="49"/>
      <c r="Z394" s="49"/>
      <c r="AA394" s="49"/>
      <c r="AB394" s="49"/>
      <c r="AC394" s="49"/>
      <c r="AD394" s="49"/>
      <c r="AE394" s="49"/>
      <c r="AF394" s="49"/>
      <c r="AG394" s="49"/>
      <c r="AH394" s="49"/>
      <c r="AI394" s="49"/>
      <c r="AJ394" s="49"/>
      <c r="AK394" s="49"/>
      <c r="AL394" s="49"/>
      <c r="AM394" s="49"/>
      <c r="AN394" s="49"/>
      <c r="AO394" s="49"/>
      <c r="AQ394" s="49"/>
      <c r="AR394" s="49"/>
      <c r="AU394" s="49"/>
      <c r="AX394" s="49"/>
      <c r="AY394" s="49"/>
      <c r="AZ394" s="49"/>
      <c r="BA394" s="49"/>
      <c r="BB394" s="49"/>
      <c r="BC394" s="49"/>
      <c r="BD394" s="49"/>
    </row>
    <row r="395" spans="1:56" s="50" customFormat="1" x14ac:dyDescent="0.25">
      <c r="A395" s="71"/>
      <c r="B395" s="71"/>
      <c r="C395" s="71"/>
      <c r="W395" s="49"/>
      <c r="X395" s="49"/>
      <c r="Y395" s="49"/>
      <c r="Z395" s="49"/>
      <c r="AA395" s="49"/>
      <c r="AB395" s="49"/>
      <c r="AC395" s="49"/>
      <c r="AD395" s="49"/>
      <c r="AE395" s="49"/>
      <c r="AF395" s="49"/>
      <c r="AG395" s="49"/>
      <c r="AH395" s="49"/>
      <c r="AI395" s="49"/>
      <c r="AJ395" s="49"/>
      <c r="AK395" s="49"/>
      <c r="AL395" s="49"/>
      <c r="AM395" s="49"/>
      <c r="AN395" s="49"/>
      <c r="AO395" s="49"/>
      <c r="AQ395" s="49"/>
      <c r="AR395" s="49"/>
      <c r="AU395" s="49"/>
      <c r="AX395" s="49"/>
      <c r="AY395" s="49"/>
      <c r="AZ395" s="49"/>
      <c r="BA395" s="49"/>
      <c r="BB395" s="49"/>
      <c r="BC395" s="49"/>
      <c r="BD395" s="49"/>
    </row>
    <row r="396" spans="1:56" s="50" customFormat="1" x14ac:dyDescent="0.25">
      <c r="A396" s="71"/>
      <c r="B396" s="71"/>
      <c r="C396" s="71"/>
      <c r="W396" s="49"/>
      <c r="X396" s="49"/>
      <c r="Y396" s="49"/>
      <c r="Z396" s="49"/>
      <c r="AA396" s="49"/>
      <c r="AB396" s="49"/>
      <c r="AC396" s="49"/>
      <c r="AD396" s="49"/>
      <c r="AE396" s="49"/>
      <c r="AF396" s="49"/>
      <c r="AG396" s="49"/>
      <c r="AH396" s="49"/>
      <c r="AI396" s="49"/>
      <c r="AJ396" s="49"/>
      <c r="AK396" s="49"/>
      <c r="AL396" s="49"/>
      <c r="AM396" s="49"/>
      <c r="AN396" s="49"/>
      <c r="AO396" s="49"/>
      <c r="AQ396" s="49"/>
      <c r="AR396" s="49"/>
      <c r="AU396" s="49"/>
      <c r="AX396" s="49"/>
      <c r="AY396" s="49"/>
      <c r="AZ396" s="49"/>
      <c r="BA396" s="49"/>
      <c r="BB396" s="49"/>
      <c r="BC396" s="49"/>
      <c r="BD396" s="49"/>
    </row>
    <row r="397" spans="1:56" s="50" customFormat="1" x14ac:dyDescent="0.25">
      <c r="A397" s="71"/>
      <c r="B397" s="71"/>
      <c r="C397" s="71"/>
      <c r="W397" s="49"/>
      <c r="X397" s="49"/>
      <c r="Y397" s="49"/>
      <c r="Z397" s="49"/>
      <c r="AA397" s="49"/>
      <c r="AB397" s="49"/>
      <c r="AC397" s="49"/>
      <c r="AD397" s="49"/>
      <c r="AE397" s="49"/>
      <c r="AF397" s="49"/>
      <c r="AG397" s="49"/>
      <c r="AH397" s="49"/>
      <c r="AI397" s="49"/>
      <c r="AJ397" s="49"/>
      <c r="AK397" s="49"/>
      <c r="AL397" s="49"/>
      <c r="AM397" s="49"/>
      <c r="AN397" s="49"/>
      <c r="AO397" s="49"/>
      <c r="AQ397" s="49"/>
      <c r="AR397" s="49"/>
      <c r="AU397" s="49"/>
      <c r="AX397" s="49"/>
      <c r="AY397" s="49"/>
      <c r="AZ397" s="49"/>
      <c r="BA397" s="49"/>
      <c r="BB397" s="49"/>
      <c r="BC397" s="49"/>
      <c r="BD397" s="49"/>
    </row>
    <row r="398" spans="1:56" s="50" customFormat="1" x14ac:dyDescent="0.25">
      <c r="A398" s="71"/>
      <c r="B398" s="71"/>
      <c r="C398" s="71"/>
      <c r="W398" s="49"/>
      <c r="X398" s="49"/>
      <c r="Y398" s="49"/>
      <c r="Z398" s="49"/>
      <c r="AA398" s="49"/>
      <c r="AB398" s="49"/>
      <c r="AC398" s="49"/>
      <c r="AD398" s="49"/>
      <c r="AE398" s="49"/>
      <c r="AF398" s="49"/>
      <c r="AG398" s="49"/>
      <c r="AH398" s="49"/>
      <c r="AI398" s="49"/>
      <c r="AJ398" s="49"/>
      <c r="AK398" s="49"/>
      <c r="AL398" s="49"/>
      <c r="AM398" s="49"/>
      <c r="AN398" s="49"/>
      <c r="AO398" s="49"/>
      <c r="AQ398" s="49"/>
      <c r="AR398" s="49"/>
      <c r="AU398" s="49"/>
      <c r="AX398" s="49"/>
      <c r="AY398" s="49"/>
      <c r="AZ398" s="49"/>
      <c r="BA398" s="49"/>
      <c r="BB398" s="49"/>
      <c r="BC398" s="49"/>
      <c r="BD398" s="49"/>
    </row>
    <row r="399" spans="1:56" s="50" customFormat="1" x14ac:dyDescent="0.25">
      <c r="A399" s="71"/>
      <c r="B399" s="71"/>
      <c r="C399" s="71"/>
      <c r="W399" s="49"/>
      <c r="X399" s="49"/>
      <c r="Y399" s="49"/>
      <c r="Z399" s="49"/>
      <c r="AA399" s="49"/>
      <c r="AB399" s="49"/>
      <c r="AC399" s="49"/>
      <c r="AD399" s="49"/>
      <c r="AE399" s="49"/>
      <c r="AF399" s="49"/>
      <c r="AG399" s="49"/>
      <c r="AH399" s="49"/>
      <c r="AI399" s="49"/>
      <c r="AJ399" s="49"/>
      <c r="AK399" s="49"/>
      <c r="AL399" s="49"/>
      <c r="AM399" s="49"/>
      <c r="AN399" s="49"/>
      <c r="AO399" s="49"/>
      <c r="AQ399" s="49"/>
      <c r="AR399" s="49"/>
      <c r="AU399" s="49"/>
      <c r="AX399" s="49"/>
      <c r="AY399" s="49"/>
      <c r="AZ399" s="49"/>
      <c r="BA399" s="49"/>
      <c r="BB399" s="49"/>
      <c r="BC399" s="49"/>
      <c r="BD399" s="49"/>
    </row>
    <row r="400" spans="1:56" s="50" customFormat="1" x14ac:dyDescent="0.25">
      <c r="A400" s="71"/>
      <c r="B400" s="71"/>
      <c r="C400" s="71"/>
      <c r="W400" s="49"/>
      <c r="X400" s="49"/>
      <c r="Y400" s="49"/>
      <c r="Z400" s="49"/>
      <c r="AA400" s="49"/>
      <c r="AB400" s="49"/>
      <c r="AC400" s="49"/>
      <c r="AD400" s="49"/>
      <c r="AE400" s="49"/>
      <c r="AF400" s="49"/>
      <c r="AG400" s="49"/>
      <c r="AH400" s="49"/>
      <c r="AI400" s="49"/>
      <c r="AJ400" s="49"/>
      <c r="AK400" s="49"/>
      <c r="AL400" s="49"/>
      <c r="AM400" s="49"/>
      <c r="AN400" s="49"/>
      <c r="AO400" s="49"/>
      <c r="AQ400" s="49"/>
      <c r="AR400" s="49"/>
      <c r="AU400" s="49"/>
      <c r="AX400" s="49"/>
      <c r="AY400" s="49"/>
      <c r="AZ400" s="49"/>
      <c r="BA400" s="49"/>
      <c r="BB400" s="49"/>
      <c r="BC400" s="49"/>
      <c r="BD400" s="49"/>
    </row>
    <row r="401" spans="1:56" s="50" customFormat="1" x14ac:dyDescent="0.25">
      <c r="A401" s="71"/>
      <c r="B401" s="71"/>
      <c r="C401" s="71"/>
      <c r="W401" s="49"/>
      <c r="X401" s="49"/>
      <c r="Y401" s="49"/>
      <c r="Z401" s="49"/>
      <c r="AA401" s="49"/>
      <c r="AB401" s="49"/>
      <c r="AC401" s="49"/>
      <c r="AD401" s="49"/>
      <c r="AE401" s="49"/>
      <c r="AF401" s="49"/>
      <c r="AG401" s="49"/>
      <c r="AH401" s="49"/>
      <c r="AI401" s="49"/>
      <c r="AJ401" s="49"/>
      <c r="AK401" s="49"/>
      <c r="AL401" s="49"/>
      <c r="AM401" s="49"/>
      <c r="AN401" s="49"/>
      <c r="AO401" s="49"/>
      <c r="AQ401" s="49"/>
      <c r="AR401" s="49"/>
      <c r="AT401" s="49" t="s">
        <v>25</v>
      </c>
      <c r="AU401" s="49"/>
      <c r="AX401" s="49"/>
      <c r="AY401" s="49"/>
      <c r="AZ401" s="49"/>
      <c r="BA401" s="49"/>
      <c r="BB401" s="49"/>
      <c r="BC401" s="49"/>
      <c r="BD401" s="49"/>
    </row>
    <row r="402" spans="1:56" s="50" customFormat="1" x14ac:dyDescent="0.25">
      <c r="A402" s="71"/>
      <c r="B402" s="71"/>
      <c r="C402" s="71"/>
      <c r="W402" s="49"/>
      <c r="X402" s="49"/>
      <c r="Y402" s="49"/>
      <c r="Z402" s="49"/>
      <c r="AA402" s="49"/>
      <c r="AB402" s="49"/>
      <c r="AC402" s="49"/>
      <c r="AD402" s="49"/>
      <c r="AE402" s="49"/>
      <c r="AF402" s="49"/>
      <c r="AG402" s="49"/>
      <c r="AH402" s="49"/>
      <c r="AI402" s="49"/>
      <c r="AJ402" s="49"/>
      <c r="AK402" s="49"/>
      <c r="AL402" s="49"/>
      <c r="AM402" s="49"/>
      <c r="AN402" s="49"/>
      <c r="AO402" s="49"/>
      <c r="AQ402" s="49"/>
      <c r="AR402" s="49" t="s">
        <v>25</v>
      </c>
      <c r="AU402" s="49"/>
      <c r="AX402" s="49"/>
      <c r="AY402" s="49"/>
      <c r="AZ402" s="49"/>
      <c r="BA402" s="49"/>
      <c r="BB402" s="49"/>
      <c r="BC402" s="49"/>
      <c r="BD402" s="49"/>
    </row>
    <row r="403" spans="1:56" s="50" customFormat="1" x14ac:dyDescent="0.25">
      <c r="A403" s="71"/>
      <c r="B403" s="71"/>
      <c r="C403" s="71"/>
      <c r="W403" s="49"/>
      <c r="X403" s="49"/>
      <c r="Y403" s="49"/>
      <c r="Z403" s="49"/>
      <c r="AA403" s="49"/>
      <c r="AB403" s="49"/>
      <c r="AC403" s="49"/>
      <c r="AD403" s="49"/>
      <c r="AE403" s="49"/>
      <c r="AF403" s="49"/>
      <c r="AG403" s="49"/>
      <c r="AH403" s="49"/>
      <c r="AI403" s="49"/>
      <c r="AJ403" s="49"/>
      <c r="AK403" s="49"/>
      <c r="AL403" s="49"/>
      <c r="AM403" s="49"/>
      <c r="AN403" s="49"/>
      <c r="AO403" s="49"/>
      <c r="AQ403" s="53"/>
      <c r="AR403" s="49"/>
      <c r="AU403" s="49"/>
      <c r="AX403" s="49" t="s">
        <v>25</v>
      </c>
      <c r="AY403" s="49"/>
      <c r="AZ403" s="49"/>
      <c r="BA403" s="49"/>
      <c r="BB403" s="49"/>
      <c r="BC403" s="49"/>
      <c r="BD403" s="49"/>
    </row>
    <row r="404" spans="1:56" s="50" customFormat="1" x14ac:dyDescent="0.25">
      <c r="A404" s="71"/>
      <c r="B404" s="71"/>
      <c r="C404" s="71"/>
      <c r="W404" s="49"/>
      <c r="X404" s="49"/>
      <c r="Y404" s="49"/>
      <c r="Z404" s="49"/>
      <c r="AA404" s="49"/>
      <c r="AB404" s="49"/>
      <c r="AC404" s="49"/>
      <c r="AD404" s="49"/>
      <c r="AE404" s="49"/>
      <c r="AF404" s="49"/>
      <c r="AG404" s="49"/>
      <c r="AH404" s="49"/>
      <c r="AI404" s="49"/>
      <c r="AJ404" s="49"/>
      <c r="AK404" s="49"/>
      <c r="AL404" s="49"/>
      <c r="AM404" s="49"/>
      <c r="AN404" s="49"/>
      <c r="AO404" s="49"/>
      <c r="AQ404" s="49"/>
      <c r="AR404" s="49"/>
      <c r="AU404" s="49"/>
      <c r="AX404" s="49"/>
      <c r="AY404" s="49"/>
      <c r="AZ404" s="49"/>
      <c r="BA404" s="49"/>
      <c r="BB404" s="49"/>
      <c r="BC404" s="49"/>
      <c r="BD404" s="49"/>
    </row>
    <row r="405" spans="1:56" s="50" customFormat="1" x14ac:dyDescent="0.25">
      <c r="A405" s="71"/>
      <c r="B405" s="71"/>
      <c r="C405" s="71"/>
      <c r="W405" s="49"/>
      <c r="X405" s="49"/>
      <c r="Y405" s="49"/>
      <c r="Z405" s="49"/>
      <c r="AA405" s="49"/>
      <c r="AB405" s="49"/>
      <c r="AC405" s="49"/>
      <c r="AD405" s="49"/>
      <c r="AE405" s="49"/>
      <c r="AF405" s="49"/>
      <c r="AG405" s="49"/>
      <c r="AH405" s="49"/>
      <c r="AI405" s="49"/>
      <c r="AJ405" s="49"/>
      <c r="AK405" s="49"/>
      <c r="AL405" s="49"/>
      <c r="AM405" s="49"/>
      <c r="AN405" s="49"/>
      <c r="AO405" s="49"/>
      <c r="AQ405" s="54"/>
      <c r="AR405" s="49"/>
      <c r="AU405" s="49"/>
      <c r="AX405" s="49"/>
      <c r="AY405" s="49"/>
      <c r="AZ405" s="49"/>
      <c r="BA405" s="49"/>
      <c r="BB405" s="49"/>
      <c r="BC405" s="49"/>
      <c r="BD405" s="49"/>
    </row>
    <row r="406" spans="1:56" s="50" customFormat="1" x14ac:dyDescent="0.25">
      <c r="A406" s="71"/>
      <c r="B406" s="71"/>
      <c r="C406" s="71"/>
      <c r="W406" s="49"/>
      <c r="X406" s="49"/>
      <c r="Y406" s="49"/>
      <c r="Z406" s="49"/>
      <c r="AA406" s="49"/>
      <c r="AB406" s="49"/>
      <c r="AC406" s="49"/>
      <c r="AD406" s="49"/>
      <c r="AE406" s="49"/>
      <c r="AF406" s="49"/>
      <c r="AG406" s="49"/>
      <c r="AH406" s="49"/>
      <c r="AI406" s="49"/>
      <c r="AJ406" s="49"/>
      <c r="AK406" s="49"/>
      <c r="AL406" s="49"/>
      <c r="AM406" s="49"/>
      <c r="AN406" s="49"/>
      <c r="AO406" s="49"/>
      <c r="AQ406" s="53"/>
      <c r="AR406" s="49"/>
      <c r="AW406" s="49"/>
      <c r="AX406" s="49"/>
      <c r="AY406" s="49"/>
      <c r="AZ406" s="49"/>
      <c r="BA406" s="49"/>
      <c r="BB406" s="49"/>
      <c r="BC406" s="49"/>
      <c r="BD406" s="49"/>
    </row>
    <row r="407" spans="1:56" s="50" customFormat="1" x14ac:dyDescent="0.25">
      <c r="A407" s="71"/>
      <c r="B407" s="71"/>
      <c r="C407" s="71"/>
      <c r="W407" s="49"/>
      <c r="X407" s="49"/>
      <c r="Y407" s="49"/>
      <c r="Z407" s="49"/>
      <c r="AA407" s="49"/>
      <c r="AB407" s="49"/>
      <c r="AC407" s="49"/>
      <c r="AD407" s="49"/>
      <c r="AE407" s="49"/>
      <c r="AF407" s="49"/>
      <c r="AG407" s="49"/>
      <c r="AH407" s="49"/>
      <c r="AI407" s="49"/>
      <c r="AJ407" s="49"/>
      <c r="AK407" s="49"/>
      <c r="AL407" s="49"/>
      <c r="AM407" s="49"/>
      <c r="AN407" s="49"/>
      <c r="AO407" s="49"/>
      <c r="AQ407" s="49"/>
      <c r="AR407" s="49"/>
      <c r="AW407" s="49"/>
      <c r="AX407" s="49"/>
      <c r="AY407" s="49"/>
      <c r="AZ407" s="49"/>
      <c r="BA407" s="49"/>
      <c r="BB407" s="49"/>
      <c r="BC407" s="49"/>
      <c r="BD407" s="49"/>
    </row>
    <row r="408" spans="1:56" s="50" customFormat="1" x14ac:dyDescent="0.25">
      <c r="A408" s="71"/>
      <c r="B408" s="71"/>
      <c r="C408" s="71"/>
      <c r="W408" s="49"/>
      <c r="X408" s="49"/>
      <c r="Y408" s="49"/>
      <c r="Z408" s="49"/>
      <c r="AA408" s="49"/>
      <c r="AB408" s="49"/>
      <c r="AC408" s="49"/>
      <c r="AD408" s="49"/>
      <c r="AE408" s="49"/>
      <c r="AF408" s="49"/>
      <c r="AG408" s="49"/>
      <c r="AH408" s="49"/>
      <c r="AI408" s="49"/>
      <c r="AJ408" s="49"/>
      <c r="AK408" s="49"/>
      <c r="AL408" s="49"/>
      <c r="AM408" s="49"/>
      <c r="AN408" s="49"/>
      <c r="AO408" s="49"/>
      <c r="AQ408" s="54"/>
      <c r="AR408" s="49"/>
      <c r="AW408" s="49"/>
      <c r="AX408" s="49"/>
      <c r="AY408" s="49"/>
      <c r="AZ408" s="49"/>
      <c r="BA408" s="49"/>
      <c r="BB408" s="49"/>
      <c r="BC408" s="49"/>
      <c r="BD408" s="49"/>
    </row>
    <row r="409" spans="1:56" s="50" customFormat="1" x14ac:dyDescent="0.25">
      <c r="A409" s="71"/>
      <c r="B409" s="71"/>
      <c r="C409" s="71"/>
      <c r="W409" s="49"/>
      <c r="X409" s="49"/>
      <c r="Y409" s="49"/>
      <c r="Z409" s="49"/>
      <c r="AA409" s="49"/>
      <c r="AB409" s="49"/>
      <c r="AC409" s="49"/>
      <c r="AD409" s="49"/>
      <c r="AE409" s="49"/>
      <c r="AF409" s="49"/>
      <c r="AG409" s="49"/>
      <c r="AH409" s="49"/>
      <c r="AI409" s="49"/>
      <c r="AJ409" s="49"/>
      <c r="AK409" s="49"/>
      <c r="AL409" s="49"/>
      <c r="AM409" s="49"/>
      <c r="AN409" s="49"/>
      <c r="AO409" s="49"/>
      <c r="AQ409" s="55"/>
      <c r="AR409" s="49"/>
      <c r="AW409" s="49"/>
      <c r="AX409" s="49"/>
      <c r="AY409" s="49"/>
      <c r="AZ409" s="49"/>
      <c r="BA409" s="49"/>
      <c r="BB409" s="49"/>
      <c r="BC409" s="49"/>
      <c r="BD409" s="49"/>
    </row>
    <row r="410" spans="1:56" s="50" customFormat="1" x14ac:dyDescent="0.25">
      <c r="A410" s="71"/>
      <c r="B410" s="71"/>
      <c r="C410" s="71"/>
      <c r="W410" s="49"/>
      <c r="X410" s="49"/>
      <c r="Y410" s="49"/>
      <c r="Z410" s="49"/>
      <c r="AA410" s="49"/>
      <c r="AB410" s="49"/>
      <c r="AC410" s="49"/>
      <c r="AD410" s="49"/>
      <c r="AE410" s="49"/>
      <c r="AF410" s="49"/>
      <c r="AG410" s="49"/>
      <c r="AH410" s="49"/>
      <c r="AI410" s="49"/>
      <c r="AJ410" s="49"/>
      <c r="AK410" s="49"/>
      <c r="AL410" s="49"/>
      <c r="AM410" s="49"/>
      <c r="AN410" s="49"/>
      <c r="AO410" s="49"/>
      <c r="AQ410" s="49"/>
      <c r="AR410" s="49"/>
      <c r="AW410" s="49"/>
      <c r="AX410" s="49"/>
      <c r="AY410" s="49"/>
      <c r="AZ410" s="49"/>
      <c r="BA410" s="49"/>
      <c r="BB410" s="49"/>
      <c r="BC410" s="49"/>
      <c r="BD410" s="49"/>
    </row>
    <row r="411" spans="1:56" s="50" customFormat="1" x14ac:dyDescent="0.25">
      <c r="A411" s="71"/>
      <c r="B411" s="71"/>
      <c r="C411" s="71"/>
      <c r="W411" s="49"/>
      <c r="X411" s="49"/>
      <c r="Y411" s="49"/>
      <c r="Z411" s="49"/>
      <c r="AA411" s="49"/>
      <c r="AB411" s="49"/>
      <c r="AC411" s="49"/>
      <c r="AD411" s="49"/>
      <c r="AE411" s="49"/>
      <c r="AF411" s="49"/>
      <c r="AG411" s="49"/>
      <c r="AH411" s="49"/>
      <c r="AI411" s="49"/>
      <c r="AJ411" s="49"/>
      <c r="AK411" s="49"/>
      <c r="AL411" s="49"/>
      <c r="AM411" s="49"/>
      <c r="AN411" s="49"/>
      <c r="AO411" s="49"/>
      <c r="AW411" s="49"/>
      <c r="AX411" s="49"/>
      <c r="AY411" s="49"/>
      <c r="AZ411" s="49"/>
      <c r="BA411" s="49"/>
      <c r="BB411" s="49"/>
      <c r="BC411" s="49"/>
      <c r="BD411" s="49"/>
    </row>
    <row r="412" spans="1:56" s="50" customFormat="1" x14ac:dyDescent="0.25">
      <c r="A412" s="71"/>
      <c r="B412" s="71"/>
      <c r="C412" s="71"/>
      <c r="W412" s="49"/>
      <c r="X412" s="49"/>
      <c r="Y412" s="49"/>
      <c r="Z412" s="49"/>
      <c r="AA412" s="49"/>
      <c r="AB412" s="49"/>
      <c r="AC412" s="49"/>
      <c r="AD412" s="49"/>
      <c r="AE412" s="49"/>
      <c r="AF412" s="49"/>
      <c r="AG412" s="49"/>
      <c r="AH412" s="49"/>
      <c r="AI412" s="49"/>
      <c r="AJ412" s="49"/>
      <c r="AK412" s="49"/>
      <c r="AL412" s="49"/>
      <c r="AM412" s="49"/>
      <c r="AN412" s="49"/>
      <c r="AO412" s="49"/>
      <c r="AW412" s="49"/>
      <c r="AX412" s="49"/>
      <c r="AY412" s="49"/>
      <c r="AZ412" s="49"/>
      <c r="BA412" s="49"/>
      <c r="BB412" s="49"/>
      <c r="BC412" s="49"/>
      <c r="BD412" s="49"/>
    </row>
    <row r="413" spans="1:56" s="50" customFormat="1" x14ac:dyDescent="0.25">
      <c r="A413" s="71"/>
      <c r="B413" s="71"/>
      <c r="C413" s="71"/>
      <c r="W413" s="49"/>
      <c r="X413" s="49"/>
      <c r="Y413" s="49"/>
      <c r="Z413" s="49"/>
      <c r="AA413" s="49"/>
      <c r="AB413" s="49"/>
      <c r="AC413" s="49"/>
      <c r="AD413" s="49"/>
      <c r="AE413" s="49"/>
      <c r="AF413" s="49"/>
      <c r="AG413" s="49"/>
      <c r="AH413" s="49"/>
      <c r="AI413" s="49"/>
      <c r="AJ413" s="49"/>
      <c r="AK413" s="49"/>
      <c r="AL413" s="49"/>
      <c r="AM413" s="49"/>
      <c r="AN413" s="49"/>
      <c r="AO413" s="49"/>
      <c r="AW413" s="49"/>
      <c r="AX413" s="49"/>
      <c r="AY413" s="49"/>
      <c r="AZ413" s="49"/>
      <c r="BA413" s="49"/>
      <c r="BB413" s="49"/>
      <c r="BC413" s="49"/>
      <c r="BD413" s="49"/>
    </row>
    <row r="414" spans="1:56" s="50" customFormat="1" x14ac:dyDescent="0.25">
      <c r="A414" s="71"/>
      <c r="B414" s="71"/>
      <c r="C414" s="71"/>
      <c r="W414" s="49"/>
      <c r="X414" s="49"/>
      <c r="Y414" s="49"/>
      <c r="Z414" s="49"/>
      <c r="AA414" s="49"/>
      <c r="AB414" s="49"/>
      <c r="AC414" s="49"/>
      <c r="AD414" s="49"/>
      <c r="AE414" s="49"/>
      <c r="AF414" s="49"/>
      <c r="AG414" s="49"/>
      <c r="AH414" s="49"/>
      <c r="AI414" s="49"/>
      <c r="AJ414" s="49"/>
      <c r="AK414" s="49"/>
      <c r="AL414" s="49"/>
      <c r="AM414" s="49"/>
      <c r="AN414" s="49"/>
      <c r="AO414" s="49"/>
      <c r="AT414" s="56"/>
      <c r="AU414" s="56"/>
      <c r="AW414" s="49"/>
      <c r="AX414" s="49"/>
      <c r="AY414" s="49"/>
      <c r="AZ414" s="49"/>
      <c r="BA414" s="49"/>
      <c r="BB414" s="49"/>
      <c r="BC414" s="49"/>
      <c r="BD414" s="49"/>
    </row>
    <row r="415" spans="1:56" s="50" customFormat="1" x14ac:dyDescent="0.25">
      <c r="A415" s="71"/>
      <c r="B415" s="71"/>
      <c r="C415" s="71"/>
      <c r="W415" s="49"/>
      <c r="X415" s="49"/>
      <c r="Y415" s="49"/>
      <c r="Z415" s="49"/>
      <c r="AA415" s="49"/>
      <c r="AB415" s="49"/>
      <c r="AC415" s="49"/>
      <c r="AD415" s="49"/>
      <c r="AE415" s="49"/>
      <c r="AF415" s="49"/>
      <c r="AG415" s="49"/>
      <c r="AH415" s="49"/>
      <c r="AI415" s="49"/>
      <c r="AJ415" s="49"/>
      <c r="AK415" s="49"/>
      <c r="AL415" s="49"/>
      <c r="AM415" s="49"/>
      <c r="AN415" s="49"/>
      <c r="AO415" s="49"/>
      <c r="AS415" s="57"/>
      <c r="AW415" s="49"/>
      <c r="AX415" s="49"/>
      <c r="AY415" s="49"/>
      <c r="AZ415" s="49"/>
      <c r="BA415" s="49"/>
      <c r="BB415" s="49"/>
      <c r="BC415" s="49"/>
      <c r="BD415" s="49"/>
    </row>
    <row r="416" spans="1:56" s="50" customFormat="1" x14ac:dyDescent="0.25">
      <c r="A416" s="71"/>
      <c r="B416" s="71"/>
      <c r="C416" s="71"/>
      <c r="W416" s="49"/>
      <c r="X416" s="49"/>
      <c r="Y416" s="49"/>
      <c r="Z416" s="49"/>
      <c r="AA416" s="49"/>
      <c r="AB416" s="49"/>
      <c r="AC416" s="49"/>
      <c r="AD416" s="49"/>
      <c r="AE416" s="49"/>
      <c r="AF416" s="49"/>
      <c r="AG416" s="49"/>
      <c r="AH416" s="49"/>
      <c r="AI416" s="49"/>
      <c r="AJ416" s="49"/>
      <c r="AK416" s="49"/>
      <c r="AL416" s="49"/>
      <c r="AM416" s="49"/>
      <c r="AN416" s="49"/>
      <c r="AO416" s="49"/>
      <c r="AW416" s="49"/>
      <c r="AX416" s="49"/>
      <c r="AY416" s="49"/>
      <c r="AZ416" s="49"/>
      <c r="BA416" s="49"/>
      <c r="BB416" s="49"/>
      <c r="BC416" s="49"/>
      <c r="BD416" s="49"/>
    </row>
    <row r="417" spans="1:63" s="50" customFormat="1" x14ac:dyDescent="0.25">
      <c r="A417" s="71"/>
      <c r="B417" s="71"/>
      <c r="C417" s="71"/>
      <c r="W417" s="49"/>
      <c r="X417" s="49"/>
      <c r="Y417" s="49"/>
      <c r="Z417" s="49"/>
      <c r="AA417" s="49"/>
      <c r="AB417" s="49"/>
      <c r="AC417" s="49"/>
      <c r="AD417" s="49"/>
      <c r="AE417" s="49"/>
      <c r="AF417" s="49"/>
      <c r="AG417" s="49"/>
      <c r="AH417" s="49"/>
      <c r="AI417" s="49"/>
      <c r="AJ417" s="49"/>
      <c r="AK417" s="49"/>
      <c r="AL417" s="49"/>
      <c r="AM417" s="49"/>
      <c r="AN417" s="49"/>
      <c r="AO417" s="49"/>
      <c r="AW417" s="49"/>
      <c r="AX417" s="49"/>
      <c r="AY417" s="49"/>
      <c r="AZ417" s="49"/>
      <c r="BA417" s="49"/>
      <c r="BB417" s="49"/>
      <c r="BC417" s="49"/>
      <c r="BD417" s="49"/>
    </row>
    <row r="418" spans="1:63" s="50" customFormat="1" x14ac:dyDescent="0.25">
      <c r="A418" s="71"/>
      <c r="B418" s="71"/>
      <c r="C418" s="71"/>
      <c r="W418" s="49"/>
      <c r="X418" s="49"/>
      <c r="Y418" s="49"/>
      <c r="Z418" s="49"/>
      <c r="AA418" s="49"/>
      <c r="AB418" s="49"/>
      <c r="AC418" s="49"/>
      <c r="AD418" s="49"/>
      <c r="AE418" s="49"/>
      <c r="AF418" s="49"/>
      <c r="AG418" s="49"/>
      <c r="AH418" s="49"/>
      <c r="AI418" s="49"/>
      <c r="AJ418" s="49"/>
      <c r="AK418" s="49"/>
      <c r="AL418" s="49"/>
      <c r="AM418" s="49"/>
      <c r="AN418" s="49"/>
      <c r="AO418" s="49"/>
      <c r="AS418" s="49"/>
      <c r="AW418" s="49"/>
      <c r="AX418" s="49"/>
      <c r="AY418" s="49"/>
      <c r="AZ418" s="49"/>
      <c r="BA418" s="49"/>
      <c r="BB418" s="49"/>
      <c r="BC418" s="49"/>
      <c r="BD418" s="49"/>
    </row>
    <row r="419" spans="1:63" s="50" customFormat="1" x14ac:dyDescent="0.25">
      <c r="A419" s="71"/>
      <c r="B419" s="71"/>
      <c r="C419" s="71"/>
      <c r="W419" s="49"/>
      <c r="X419" s="49"/>
      <c r="Y419" s="49"/>
      <c r="Z419" s="49"/>
      <c r="AA419" s="49"/>
      <c r="AB419" s="49"/>
      <c r="AC419" s="49"/>
      <c r="AD419" s="49"/>
      <c r="AE419" s="49"/>
      <c r="AF419" s="49"/>
      <c r="AG419" s="49"/>
      <c r="AH419" s="49"/>
      <c r="AI419" s="49"/>
      <c r="AJ419" s="49"/>
      <c r="AK419" s="49"/>
      <c r="AL419" s="49"/>
      <c r="AM419" s="49"/>
      <c r="AN419" s="49"/>
      <c r="AO419" s="49"/>
      <c r="AS419" s="49"/>
      <c r="AW419" s="49"/>
      <c r="AX419" s="49"/>
      <c r="AY419" s="49"/>
      <c r="AZ419" s="49"/>
      <c r="BA419" s="49"/>
      <c r="BB419" s="49"/>
      <c r="BC419" s="49"/>
      <c r="BD419" s="49"/>
    </row>
    <row r="420" spans="1:63" s="50" customFormat="1" ht="12.75" customHeight="1" x14ac:dyDescent="0.25">
      <c r="A420" s="71"/>
      <c r="B420" s="71"/>
      <c r="C420" s="71"/>
      <c r="D420" s="59"/>
      <c r="E420" s="59"/>
      <c r="F420" s="59"/>
      <c r="G420" s="59"/>
      <c r="H420" s="59"/>
      <c r="I420" s="59"/>
      <c r="J420" s="61"/>
      <c r="L420" s="61"/>
      <c r="M420" s="61"/>
      <c r="N420" s="49"/>
      <c r="O420" s="61"/>
      <c r="P420" s="61"/>
      <c r="Q420" s="61"/>
      <c r="R420" s="61"/>
      <c r="S420" s="61"/>
      <c r="T420" s="61"/>
      <c r="U420" s="49"/>
      <c r="V420" s="49"/>
      <c r="W420" s="49"/>
      <c r="X420" s="49"/>
      <c r="Y420" s="49"/>
      <c r="Z420" s="49"/>
      <c r="AA420" s="49"/>
      <c r="AB420" s="49"/>
      <c r="AC420" s="49"/>
      <c r="AD420" s="49"/>
      <c r="AE420" s="49"/>
      <c r="AF420" s="49"/>
      <c r="AG420" s="49"/>
      <c r="AH420" s="49"/>
      <c r="AI420" s="49"/>
      <c r="AJ420" s="49"/>
      <c r="AK420" s="49"/>
      <c r="AL420" s="49"/>
      <c r="AM420" s="49"/>
      <c r="AN420" s="49"/>
      <c r="AO420" s="49"/>
      <c r="AW420" s="49"/>
      <c r="AX420" s="49"/>
      <c r="AY420" s="49"/>
      <c r="AZ420" s="49"/>
      <c r="BA420" s="49"/>
      <c r="BB420" s="49"/>
      <c r="BC420" s="49"/>
      <c r="BD420" s="49"/>
    </row>
    <row r="421" spans="1:63" s="50" customFormat="1" x14ac:dyDescent="0.25">
      <c r="A421" s="71"/>
      <c r="B421" s="71"/>
      <c r="C421" s="75"/>
      <c r="D421" s="59"/>
      <c r="E421" s="59"/>
      <c r="F421" s="59"/>
      <c r="G421" s="59"/>
      <c r="H421" s="59"/>
      <c r="I421" s="59"/>
      <c r="J421" s="61"/>
      <c r="L421" s="61"/>
      <c r="M421" s="61"/>
      <c r="O421" s="61"/>
      <c r="P421" s="61"/>
      <c r="Q421" s="61"/>
      <c r="R421" s="61"/>
      <c r="S421" s="61"/>
      <c r="T421" s="61"/>
      <c r="U421" s="49"/>
      <c r="V421" s="49"/>
      <c r="W421" s="49"/>
      <c r="X421" s="49"/>
      <c r="Y421" s="49"/>
      <c r="Z421" s="49"/>
      <c r="AA421" s="49"/>
      <c r="AB421" s="49"/>
      <c r="AC421" s="49"/>
      <c r="AD421" s="49"/>
      <c r="AE421" s="49"/>
      <c r="AF421" s="49"/>
      <c r="AG421" s="49"/>
      <c r="AH421" s="49"/>
      <c r="AI421" s="49"/>
      <c r="AJ421" s="49"/>
      <c r="AK421" s="49"/>
      <c r="AL421" s="49"/>
      <c r="AM421" s="49"/>
      <c r="AN421" s="49"/>
      <c r="AO421" s="49"/>
      <c r="AV421" s="49"/>
      <c r="AW421" s="49"/>
      <c r="AX421" s="49"/>
      <c r="AY421" s="49"/>
      <c r="AZ421" s="49"/>
      <c r="BA421" s="49"/>
      <c r="BB421" s="49"/>
      <c r="BC421" s="49"/>
      <c r="BD421" s="49"/>
    </row>
    <row r="422" spans="1:63" s="50" customFormat="1" ht="12.75" customHeight="1" x14ac:dyDescent="0.25">
      <c r="A422" s="71"/>
      <c r="B422" s="71"/>
      <c r="C422" s="75"/>
      <c r="D422" s="59"/>
      <c r="E422" s="59"/>
      <c r="F422" s="59"/>
      <c r="G422" s="59"/>
      <c r="H422" s="59"/>
      <c r="I422" s="59"/>
      <c r="J422" s="61"/>
      <c r="L422" s="61"/>
      <c r="M422" s="61"/>
      <c r="O422" s="61"/>
      <c r="P422" s="61"/>
      <c r="R422" s="61"/>
      <c r="S422" s="61"/>
      <c r="T422" s="61"/>
      <c r="U422" s="49"/>
      <c r="V422" s="49"/>
      <c r="W422" s="49"/>
      <c r="X422" s="49"/>
      <c r="Y422" s="49"/>
      <c r="Z422" s="49"/>
      <c r="AA422" s="49"/>
      <c r="AB422" s="49"/>
      <c r="AC422" s="49"/>
      <c r="AD422" s="49"/>
      <c r="AE422" s="49"/>
      <c r="AF422" s="49"/>
      <c r="AG422" s="49"/>
      <c r="AH422" s="49"/>
      <c r="AI422" s="49"/>
      <c r="AJ422" s="49"/>
      <c r="AK422" s="49"/>
      <c r="AL422" s="49"/>
      <c r="AM422" s="49"/>
      <c r="AN422" s="49"/>
      <c r="AO422" s="49"/>
      <c r="AV422" s="49"/>
      <c r="AW422" s="49"/>
      <c r="AX422" s="49"/>
      <c r="AY422" s="49"/>
      <c r="AZ422" s="49"/>
      <c r="BA422" s="49"/>
      <c r="BB422" s="49"/>
      <c r="BC422" s="49"/>
      <c r="BD422" s="49"/>
    </row>
    <row r="423" spans="1:63" s="50" customFormat="1" ht="12.75" customHeight="1" x14ac:dyDescent="0.25">
      <c r="A423" s="71"/>
      <c r="B423" s="71"/>
      <c r="C423" s="75"/>
      <c r="D423" s="59"/>
      <c r="E423" s="59"/>
      <c r="F423" s="59"/>
      <c r="G423" s="59"/>
      <c r="H423" s="59"/>
      <c r="I423" s="59"/>
      <c r="J423" s="61"/>
      <c r="L423" s="61"/>
      <c r="M423" s="61"/>
      <c r="O423" s="61"/>
      <c r="P423" s="61"/>
      <c r="R423" s="61"/>
      <c r="S423" s="61"/>
      <c r="T423" s="61"/>
      <c r="U423" s="49"/>
      <c r="V423" s="49"/>
      <c r="W423" s="49"/>
      <c r="X423" s="49"/>
      <c r="Y423" s="49"/>
      <c r="Z423" s="49"/>
      <c r="AA423" s="49"/>
      <c r="AB423" s="49"/>
      <c r="AC423" s="49"/>
      <c r="AD423" s="49"/>
      <c r="AE423" s="49"/>
      <c r="AF423" s="49"/>
      <c r="AG423" s="49"/>
      <c r="AH423" s="49"/>
      <c r="AI423" s="49"/>
      <c r="AJ423" s="49"/>
      <c r="AK423" s="49"/>
      <c r="AL423" s="49"/>
      <c r="AM423" s="49"/>
      <c r="AN423" s="49"/>
      <c r="AO423" s="49"/>
      <c r="AS423" s="57"/>
      <c r="AV423" s="49"/>
      <c r="AW423" s="49"/>
      <c r="AX423" s="49"/>
      <c r="AY423" s="49"/>
      <c r="AZ423" s="49"/>
      <c r="BA423" s="49"/>
      <c r="BB423" s="49"/>
      <c r="BC423" s="49"/>
      <c r="BD423" s="49"/>
    </row>
    <row r="424" spans="1:63" s="50" customFormat="1" ht="12.75" customHeight="1" x14ac:dyDescent="0.25">
      <c r="A424" s="71"/>
      <c r="B424" s="71"/>
      <c r="C424" s="75"/>
      <c r="D424" s="59"/>
      <c r="E424" s="59"/>
      <c r="F424" s="59"/>
      <c r="G424" s="59"/>
      <c r="I424" s="59"/>
      <c r="J424" s="49"/>
      <c r="L424" s="49"/>
      <c r="M424" s="49"/>
      <c r="O424" s="49"/>
      <c r="P424" s="49"/>
      <c r="R424" s="49"/>
      <c r="S424" s="49"/>
      <c r="T424" s="49"/>
      <c r="U424" s="49"/>
      <c r="V424" s="49"/>
      <c r="W424" s="49"/>
      <c r="X424" s="49"/>
      <c r="Y424" s="49"/>
      <c r="Z424" s="49"/>
      <c r="AA424" s="49"/>
      <c r="AB424" s="49"/>
      <c r="AC424" s="49"/>
      <c r="AD424" s="49"/>
      <c r="AE424" s="49"/>
      <c r="AF424" s="49"/>
      <c r="AG424" s="49"/>
      <c r="AH424" s="49"/>
      <c r="AI424" s="49"/>
      <c r="AJ424" s="49"/>
      <c r="AK424" s="49"/>
      <c r="AL424" s="49"/>
      <c r="AM424" s="49"/>
      <c r="AN424" s="49"/>
      <c r="AO424" s="49"/>
      <c r="AS424" s="49"/>
      <c r="AV424" s="49"/>
      <c r="AW424" s="49"/>
      <c r="AX424" s="49"/>
      <c r="AY424" s="49"/>
      <c r="AZ424" s="49"/>
      <c r="BA424" s="49"/>
      <c r="BB424" s="49"/>
      <c r="BC424" s="49"/>
      <c r="BD424" s="49"/>
    </row>
    <row r="425" spans="1:63" s="50" customFormat="1" ht="12.75" customHeight="1" x14ac:dyDescent="0.25">
      <c r="A425" s="71"/>
      <c r="B425" s="71"/>
      <c r="C425" s="75"/>
      <c r="D425" s="59"/>
      <c r="E425" s="59"/>
      <c r="F425" s="59"/>
      <c r="G425" s="59"/>
      <c r="I425" s="59"/>
      <c r="J425" s="49"/>
      <c r="L425" s="49"/>
      <c r="M425" s="49"/>
      <c r="O425" s="49"/>
      <c r="P425" s="49"/>
      <c r="R425" s="49"/>
      <c r="S425" s="49"/>
      <c r="T425" s="49"/>
      <c r="U425" s="49"/>
      <c r="V425" s="49"/>
      <c r="W425" s="49"/>
      <c r="X425" s="49"/>
      <c r="Y425" s="49"/>
      <c r="Z425" s="49"/>
      <c r="AA425" s="49"/>
      <c r="AB425" s="49"/>
      <c r="AC425" s="49"/>
      <c r="AD425" s="49"/>
      <c r="AE425" s="49"/>
      <c r="AF425" s="49"/>
      <c r="AG425" s="49"/>
      <c r="AH425" s="49"/>
      <c r="AI425" s="49"/>
      <c r="AJ425" s="49"/>
      <c r="AK425" s="49"/>
      <c r="AL425" s="49"/>
      <c r="AM425" s="49"/>
      <c r="AN425" s="49"/>
      <c r="AO425" s="49"/>
      <c r="AS425" s="49"/>
      <c r="AV425" s="49"/>
      <c r="AW425" s="49"/>
      <c r="AX425" s="49"/>
      <c r="AY425" s="49"/>
      <c r="AZ425" s="49"/>
      <c r="BA425" s="49"/>
      <c r="BB425" s="49"/>
      <c r="BC425" s="49"/>
      <c r="BD425" s="49"/>
    </row>
    <row r="426" spans="1:63" s="50" customFormat="1" ht="12.75" customHeight="1" x14ac:dyDescent="0.25">
      <c r="A426" s="71"/>
      <c r="B426" s="71"/>
      <c r="C426" s="75"/>
      <c r="D426" s="59"/>
      <c r="E426" s="59"/>
      <c r="F426" s="59"/>
      <c r="G426" s="59"/>
      <c r="I426" s="59"/>
      <c r="J426" s="49"/>
      <c r="L426" s="49"/>
      <c r="M426" s="49"/>
      <c r="O426" s="49"/>
      <c r="P426" s="49"/>
      <c r="R426" s="49"/>
      <c r="S426" s="49"/>
      <c r="T426" s="49"/>
      <c r="U426" s="49"/>
      <c r="V426" s="49"/>
      <c r="W426" s="49"/>
      <c r="X426" s="49"/>
      <c r="Y426" s="49"/>
      <c r="Z426" s="49"/>
      <c r="AA426" s="49"/>
      <c r="AB426" s="49"/>
      <c r="AC426" s="49"/>
      <c r="AD426" s="49"/>
      <c r="AE426" s="49"/>
      <c r="AF426" s="49"/>
      <c r="AG426" s="49"/>
      <c r="AH426" s="49"/>
      <c r="AI426" s="49"/>
      <c r="AJ426" s="49"/>
      <c r="AK426" s="49"/>
      <c r="AL426" s="49"/>
      <c r="AM426" s="49"/>
      <c r="AN426" s="49"/>
      <c r="AO426" s="49"/>
      <c r="AS426" s="54"/>
      <c r="AV426" s="49"/>
      <c r="AW426" s="49"/>
      <c r="AX426" s="49"/>
      <c r="AY426" s="49"/>
      <c r="AZ426" s="49"/>
      <c r="BA426" s="49"/>
      <c r="BB426" s="49"/>
      <c r="BC426" s="49"/>
      <c r="BD426" s="49"/>
    </row>
    <row r="427" spans="1:63" s="50" customFormat="1" ht="12.75" customHeight="1" x14ac:dyDescent="0.25">
      <c r="A427" s="71"/>
      <c r="B427" s="71"/>
      <c r="C427" s="75"/>
      <c r="D427" s="59"/>
      <c r="E427" s="59"/>
      <c r="F427" s="59"/>
      <c r="G427" s="59"/>
      <c r="I427" s="59"/>
      <c r="J427" s="49"/>
      <c r="L427" s="49"/>
      <c r="M427" s="49"/>
      <c r="O427" s="49"/>
      <c r="P427" s="49"/>
      <c r="R427" s="49"/>
      <c r="S427" s="49"/>
      <c r="T427" s="49"/>
      <c r="U427" s="49"/>
      <c r="V427" s="49"/>
      <c r="W427" s="49"/>
      <c r="X427" s="49"/>
      <c r="Y427" s="49"/>
      <c r="Z427" s="49"/>
      <c r="AA427" s="49"/>
      <c r="AB427" s="49"/>
      <c r="AC427" s="49"/>
      <c r="AD427" s="49"/>
      <c r="AE427" s="49"/>
      <c r="AF427" s="49"/>
      <c r="AG427" s="49"/>
      <c r="AH427" s="49"/>
      <c r="AI427" s="49"/>
      <c r="AJ427" s="49"/>
      <c r="AK427" s="49"/>
      <c r="AL427" s="49"/>
      <c r="AM427" s="49"/>
      <c r="AN427" s="49"/>
      <c r="AO427" s="49"/>
      <c r="AS427" s="49"/>
      <c r="AX427" s="49"/>
      <c r="AY427" s="49"/>
      <c r="AZ427" s="49"/>
      <c r="BA427" s="49"/>
      <c r="BB427" s="49"/>
      <c r="BC427" s="49"/>
      <c r="BD427" s="49"/>
    </row>
    <row r="428" spans="1:63" s="50" customFormat="1" ht="12.75" customHeight="1" x14ac:dyDescent="0.25">
      <c r="A428" s="71"/>
      <c r="B428" s="71"/>
      <c r="C428" s="75"/>
      <c r="D428" s="59"/>
      <c r="E428" s="59"/>
      <c r="F428" s="59"/>
      <c r="G428" s="59"/>
      <c r="I428" s="59"/>
      <c r="J428" s="49"/>
      <c r="L428" s="49"/>
      <c r="M428" s="49"/>
      <c r="O428" s="49"/>
      <c r="P428" s="49"/>
      <c r="R428" s="49"/>
      <c r="S428" s="49"/>
      <c r="T428" s="49"/>
      <c r="U428" s="49"/>
      <c r="V428" s="49"/>
      <c r="W428" s="49"/>
      <c r="X428" s="49"/>
      <c r="Y428" s="49"/>
      <c r="Z428" s="49"/>
      <c r="AA428" s="49"/>
      <c r="AB428" s="49"/>
      <c r="AC428" s="49"/>
      <c r="AD428" s="49"/>
      <c r="AE428" s="49"/>
      <c r="AF428" s="49"/>
      <c r="AG428" s="49"/>
      <c r="AH428" s="49"/>
      <c r="AI428" s="49"/>
      <c r="AJ428" s="49"/>
      <c r="AK428" s="49"/>
      <c r="AL428" s="49"/>
      <c r="AM428" s="49"/>
      <c r="AN428" s="49"/>
      <c r="AO428" s="49"/>
      <c r="AQ428" s="49"/>
      <c r="AS428" s="55"/>
      <c r="AX428" s="49"/>
      <c r="AY428" s="49"/>
      <c r="AZ428" s="49"/>
      <c r="BA428" s="49"/>
      <c r="BB428" s="49"/>
      <c r="BC428" s="49"/>
      <c r="BD428" s="49"/>
    </row>
    <row r="429" spans="1:63" s="50" customFormat="1" ht="12.75" customHeight="1" x14ac:dyDescent="0.25">
      <c r="A429" s="71"/>
      <c r="B429" s="71"/>
      <c r="C429" s="75"/>
      <c r="D429" s="59"/>
      <c r="E429" s="59"/>
      <c r="F429" s="59"/>
      <c r="G429" s="59"/>
      <c r="I429" s="59"/>
      <c r="J429" s="49"/>
      <c r="L429" s="49"/>
      <c r="M429" s="49"/>
      <c r="O429" s="49"/>
      <c r="P429" s="49"/>
      <c r="R429" s="49"/>
      <c r="S429" s="49"/>
      <c r="T429" s="49"/>
      <c r="U429" s="49"/>
      <c r="V429" s="49"/>
      <c r="W429" s="49"/>
      <c r="X429" s="49"/>
      <c r="Y429" s="49"/>
      <c r="Z429" s="49"/>
      <c r="AA429" s="49"/>
      <c r="AB429" s="49"/>
      <c r="AC429" s="49"/>
      <c r="AD429" s="49"/>
      <c r="AE429" s="49"/>
      <c r="AF429" s="49"/>
      <c r="AG429" s="49"/>
      <c r="AH429" s="49"/>
      <c r="AI429" s="49"/>
      <c r="AJ429" s="49"/>
      <c r="AK429" s="49"/>
      <c r="AL429" s="49"/>
      <c r="AM429" s="49"/>
      <c r="AN429" s="49"/>
      <c r="AO429" s="49"/>
      <c r="AQ429" s="49"/>
      <c r="AX429" s="49"/>
      <c r="AY429" s="49"/>
      <c r="AZ429" s="49"/>
      <c r="BA429" s="49"/>
      <c r="BB429" s="49"/>
      <c r="BC429" s="49"/>
      <c r="BD429" s="49"/>
    </row>
    <row r="430" spans="1:63" s="50" customFormat="1" ht="12.75" customHeight="1" x14ac:dyDescent="0.25">
      <c r="A430" s="71"/>
      <c r="B430" s="71"/>
      <c r="C430" s="75"/>
      <c r="D430" s="59"/>
      <c r="E430" s="59"/>
      <c r="F430" s="59"/>
      <c r="G430" s="59"/>
      <c r="I430" s="59"/>
      <c r="J430" s="49"/>
      <c r="L430" s="49"/>
      <c r="M430" s="49"/>
      <c r="O430" s="49"/>
      <c r="P430" s="49"/>
      <c r="R430" s="49"/>
      <c r="S430" s="49"/>
      <c r="T430" s="49"/>
      <c r="U430" s="49"/>
      <c r="V430" s="49"/>
      <c r="W430" s="49"/>
      <c r="X430" s="49"/>
      <c r="Y430" s="49"/>
      <c r="Z430" s="49"/>
      <c r="AA430" s="49"/>
      <c r="AB430" s="49"/>
      <c r="AC430" s="49"/>
      <c r="AD430" s="49"/>
      <c r="AE430" s="49"/>
      <c r="AF430" s="49"/>
      <c r="AG430" s="49"/>
      <c r="AH430" s="49"/>
      <c r="AI430" s="49"/>
      <c r="AJ430" s="49"/>
      <c r="AK430" s="49"/>
      <c r="AL430" s="49"/>
      <c r="AM430" s="49"/>
      <c r="AN430" s="49"/>
      <c r="AO430" s="49"/>
      <c r="AQ430" s="49"/>
      <c r="AX430" s="49"/>
      <c r="AY430" s="49"/>
      <c r="AZ430" s="49"/>
      <c r="BA430" s="49"/>
      <c r="BB430" s="49"/>
      <c r="BC430" s="49"/>
      <c r="BD430" s="49"/>
      <c r="BK430" s="49" t="s">
        <v>25</v>
      </c>
    </row>
    <row r="431" spans="1:63" s="50" customFormat="1" ht="12.75" customHeight="1" x14ac:dyDescent="0.25">
      <c r="A431" s="71"/>
      <c r="B431" s="71"/>
      <c r="C431" s="75"/>
      <c r="D431" s="59"/>
      <c r="E431" s="59"/>
      <c r="F431" s="59"/>
      <c r="G431" s="59"/>
      <c r="I431" s="59"/>
      <c r="J431" s="49"/>
      <c r="L431" s="49"/>
      <c r="M431" s="49"/>
      <c r="O431" s="49"/>
      <c r="P431" s="49"/>
      <c r="R431" s="49"/>
      <c r="S431" s="49"/>
      <c r="T431" s="49"/>
      <c r="U431" s="49"/>
      <c r="V431" s="49"/>
      <c r="W431" s="49"/>
      <c r="X431" s="49"/>
      <c r="Y431" s="49"/>
      <c r="Z431" s="49"/>
      <c r="AA431" s="49"/>
      <c r="AB431" s="49"/>
      <c r="AC431" s="49"/>
      <c r="AD431" s="49"/>
      <c r="AE431" s="49"/>
      <c r="AF431" s="49"/>
      <c r="AG431" s="49"/>
      <c r="AH431" s="49"/>
      <c r="AI431" s="49"/>
      <c r="AJ431" s="49"/>
      <c r="AK431" s="49"/>
      <c r="AL431" s="49"/>
      <c r="AM431" s="49"/>
      <c r="AN431" s="49"/>
      <c r="AO431" s="49"/>
      <c r="AQ431" s="49"/>
      <c r="AS431" s="58"/>
      <c r="AX431" s="49"/>
      <c r="AY431" s="49"/>
      <c r="AZ431" s="49"/>
      <c r="BA431" s="49"/>
      <c r="BB431" s="49"/>
      <c r="BC431" s="49"/>
      <c r="BD431" s="49"/>
    </row>
    <row r="432" spans="1:63" s="50" customFormat="1" ht="12.75" customHeight="1" x14ac:dyDescent="0.25">
      <c r="A432" s="71"/>
      <c r="B432" s="71"/>
      <c r="C432" s="75"/>
      <c r="D432" s="59"/>
      <c r="E432" s="59"/>
      <c r="F432" s="59"/>
      <c r="G432" s="59"/>
      <c r="I432" s="59"/>
      <c r="J432" s="49"/>
      <c r="L432" s="49"/>
      <c r="M432" s="49"/>
      <c r="O432" s="49"/>
      <c r="P432" s="49"/>
      <c r="R432" s="49"/>
      <c r="S432" s="49"/>
      <c r="T432" s="49"/>
      <c r="U432" s="49"/>
      <c r="V432" s="49"/>
      <c r="W432" s="49"/>
      <c r="X432" s="49"/>
      <c r="Y432" s="49"/>
      <c r="Z432" s="49"/>
      <c r="AA432" s="49"/>
      <c r="AB432" s="49"/>
      <c r="AC432" s="49"/>
      <c r="AD432" s="49"/>
      <c r="AE432" s="49"/>
      <c r="AF432" s="49"/>
      <c r="AG432" s="49"/>
      <c r="AH432" s="49"/>
      <c r="AI432" s="49"/>
      <c r="AJ432" s="49"/>
      <c r="AK432" s="49"/>
      <c r="AL432" s="49"/>
      <c r="AM432" s="49"/>
      <c r="AN432" s="49"/>
      <c r="AO432" s="49"/>
      <c r="AQ432" s="49"/>
      <c r="AS432" s="53"/>
      <c r="AX432" s="49"/>
      <c r="AY432" s="49"/>
      <c r="AZ432" s="49"/>
      <c r="BA432" s="49"/>
      <c r="BB432" s="49"/>
      <c r="BC432" s="49"/>
      <c r="BD432" s="49"/>
    </row>
    <row r="433" spans="1:56" s="50" customFormat="1" ht="12.75" customHeight="1" x14ac:dyDescent="0.25">
      <c r="A433" s="71"/>
      <c r="B433" s="71"/>
      <c r="C433" s="75"/>
      <c r="D433" s="59"/>
      <c r="E433" s="59"/>
      <c r="F433" s="59"/>
      <c r="G433" s="59"/>
      <c r="I433" s="59"/>
      <c r="P433" s="49"/>
      <c r="R433" s="49"/>
      <c r="S433" s="49"/>
      <c r="T433" s="49"/>
      <c r="U433" s="49"/>
      <c r="V433" s="49"/>
      <c r="W433" s="49"/>
      <c r="X433" s="49"/>
      <c r="Y433" s="49"/>
      <c r="Z433" s="49"/>
      <c r="AA433" s="49"/>
      <c r="AB433" s="49"/>
      <c r="AC433" s="49"/>
      <c r="AD433" s="49"/>
      <c r="AE433" s="49"/>
      <c r="AF433" s="49"/>
      <c r="AG433" s="49"/>
      <c r="AH433" s="49"/>
      <c r="AI433" s="49"/>
      <c r="AJ433" s="49"/>
      <c r="AK433" s="49"/>
      <c r="AL433" s="49"/>
      <c r="AM433" s="49"/>
      <c r="AN433" s="49"/>
      <c r="AO433" s="49"/>
      <c r="AQ433" s="49"/>
      <c r="AS433" s="49"/>
      <c r="AX433" s="49"/>
      <c r="AY433" s="49"/>
      <c r="AZ433" s="49"/>
      <c r="BA433" s="49"/>
      <c r="BB433" s="49"/>
      <c r="BC433" s="49"/>
      <c r="BD433" s="49"/>
    </row>
    <row r="434" spans="1:56" s="50" customFormat="1" ht="12.75" customHeight="1" x14ac:dyDescent="0.25">
      <c r="A434" s="71"/>
      <c r="B434" s="71"/>
      <c r="C434" s="75"/>
      <c r="D434" s="59"/>
      <c r="E434" s="59"/>
      <c r="F434" s="59"/>
      <c r="G434" s="59"/>
      <c r="I434" s="59"/>
      <c r="P434" s="49"/>
      <c r="R434" s="49"/>
      <c r="S434" s="49"/>
      <c r="T434" s="49"/>
      <c r="U434" s="49"/>
      <c r="V434" s="49"/>
      <c r="W434" s="49"/>
      <c r="X434" s="49"/>
      <c r="Y434" s="49"/>
      <c r="Z434" s="49"/>
      <c r="AA434" s="49"/>
      <c r="AB434" s="49"/>
      <c r="AC434" s="49"/>
      <c r="AD434" s="49"/>
      <c r="AE434" s="49"/>
      <c r="AF434" s="49"/>
      <c r="AG434" s="49"/>
      <c r="AH434" s="49"/>
      <c r="AI434" s="49"/>
      <c r="AJ434" s="49"/>
      <c r="AK434" s="49"/>
      <c r="AL434" s="49"/>
      <c r="AM434" s="49"/>
      <c r="AN434" s="49"/>
      <c r="AO434" s="49"/>
      <c r="AQ434" s="49"/>
      <c r="AS434" s="49"/>
      <c r="AX434" s="49"/>
      <c r="AY434" s="49"/>
      <c r="AZ434" s="49"/>
      <c r="BA434" s="49"/>
      <c r="BB434" s="49"/>
      <c r="BC434" s="49"/>
      <c r="BD434" s="49"/>
    </row>
    <row r="435" spans="1:56" s="50" customFormat="1" ht="12.75" customHeight="1" x14ac:dyDescent="0.25">
      <c r="A435" s="71"/>
      <c r="B435" s="71"/>
      <c r="C435" s="75"/>
      <c r="D435" s="59"/>
      <c r="E435" s="59"/>
      <c r="F435" s="59"/>
      <c r="G435" s="59"/>
      <c r="I435" s="59"/>
      <c r="P435" s="49"/>
      <c r="Q435" s="49"/>
      <c r="R435" s="49"/>
      <c r="S435" s="49"/>
      <c r="T435" s="49"/>
      <c r="U435" s="49"/>
      <c r="V435" s="49"/>
      <c r="W435" s="49"/>
      <c r="X435" s="49"/>
      <c r="Y435" s="49"/>
      <c r="Z435" s="49"/>
      <c r="AA435" s="49"/>
      <c r="AB435" s="49"/>
      <c r="AC435" s="49"/>
      <c r="AD435" s="49"/>
      <c r="AE435" s="49"/>
      <c r="AF435" s="49"/>
      <c r="AG435" s="49"/>
      <c r="AH435" s="49"/>
      <c r="AI435" s="49"/>
      <c r="AJ435" s="49"/>
      <c r="AK435" s="49"/>
      <c r="AL435" s="49"/>
      <c r="AM435" s="49"/>
      <c r="AN435" s="49"/>
      <c r="AO435" s="49"/>
      <c r="AQ435" s="49"/>
      <c r="AS435" s="49"/>
      <c r="AX435" s="49"/>
      <c r="AY435" s="49"/>
      <c r="AZ435" s="49"/>
      <c r="BA435" s="49"/>
      <c r="BB435" s="49"/>
      <c r="BC435" s="49"/>
      <c r="BD435" s="49"/>
    </row>
    <row r="436" spans="1:56" s="50" customFormat="1" ht="12.75" customHeight="1" x14ac:dyDescent="0.25">
      <c r="A436" s="71"/>
      <c r="B436" s="71"/>
      <c r="C436" s="75"/>
      <c r="D436" s="59"/>
      <c r="E436" s="59"/>
      <c r="F436" s="59"/>
      <c r="G436" s="59"/>
      <c r="I436" s="59"/>
      <c r="P436" s="49"/>
      <c r="Q436" s="49"/>
      <c r="R436" s="49"/>
      <c r="S436" s="49"/>
      <c r="T436" s="49"/>
      <c r="U436" s="49"/>
      <c r="V436" s="49"/>
      <c r="W436" s="49"/>
      <c r="X436" s="49"/>
      <c r="Y436" s="49"/>
      <c r="Z436" s="49"/>
      <c r="AA436" s="49"/>
      <c r="AB436" s="49"/>
      <c r="AC436" s="49"/>
      <c r="AD436" s="49"/>
      <c r="AE436" s="49"/>
      <c r="AF436" s="49"/>
      <c r="AG436" s="49"/>
      <c r="AH436" s="49"/>
      <c r="AI436" s="49"/>
      <c r="AJ436" s="49"/>
      <c r="AK436" s="49"/>
      <c r="AL436" s="49"/>
      <c r="AM436" s="49"/>
      <c r="AN436" s="49"/>
      <c r="AO436" s="49"/>
      <c r="AQ436" s="49"/>
      <c r="AS436" s="55"/>
      <c r="AX436" s="49"/>
      <c r="AY436" s="49"/>
      <c r="AZ436" s="49"/>
      <c r="BA436" s="49"/>
      <c r="BB436" s="49"/>
      <c r="BC436" s="49"/>
      <c r="BD436" s="49"/>
    </row>
    <row r="437" spans="1:56" s="50" customFormat="1" ht="12.75" customHeight="1" x14ac:dyDescent="0.25">
      <c r="A437" s="71"/>
      <c r="B437" s="71"/>
      <c r="C437" s="75"/>
      <c r="E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49"/>
      <c r="AL437" s="49"/>
      <c r="AM437" s="49"/>
      <c r="AN437" s="49"/>
      <c r="AO437" s="49"/>
      <c r="AQ437" s="49"/>
      <c r="AX437" s="49"/>
      <c r="AY437" s="49"/>
      <c r="AZ437" s="49"/>
      <c r="BA437" s="49"/>
      <c r="BB437" s="49"/>
      <c r="BC437" s="49"/>
      <c r="BD437" s="49"/>
    </row>
    <row r="438" spans="1:56" s="50" customFormat="1" ht="12.75" customHeight="1" x14ac:dyDescent="0.25">
      <c r="A438" s="71"/>
      <c r="B438" s="71"/>
      <c r="C438" s="71"/>
      <c r="E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49"/>
      <c r="AL438" s="49"/>
      <c r="AM438" s="49"/>
      <c r="AN438" s="49"/>
      <c r="AO438" s="49"/>
      <c r="AQ438" s="49"/>
      <c r="AX438" s="49"/>
      <c r="AY438" s="49"/>
      <c r="AZ438" s="49"/>
      <c r="BA438" s="49"/>
      <c r="BB438" s="49"/>
      <c r="BC438" s="49"/>
      <c r="BD438" s="49"/>
    </row>
    <row r="439" spans="1:56" s="50" customFormat="1" ht="12.75" customHeight="1" x14ac:dyDescent="0.25">
      <c r="A439" s="71"/>
      <c r="B439" s="71"/>
      <c r="C439" s="71"/>
      <c r="E439" s="49"/>
      <c r="P439" s="49"/>
      <c r="Q439" s="49"/>
      <c r="R439" s="49"/>
      <c r="S439" s="49"/>
      <c r="T439" s="49"/>
      <c r="U439" s="49"/>
      <c r="V439" s="49"/>
      <c r="W439" s="49"/>
      <c r="X439" s="49"/>
      <c r="Y439" s="49"/>
      <c r="Z439" s="49"/>
      <c r="AA439" s="49"/>
      <c r="AB439" s="49"/>
      <c r="AC439" s="49"/>
      <c r="AD439" s="49"/>
      <c r="AE439" s="49"/>
      <c r="AF439" s="49"/>
      <c r="AG439" s="49"/>
      <c r="AH439" s="49"/>
      <c r="AI439" s="49"/>
      <c r="AJ439" s="49"/>
      <c r="AK439" s="49"/>
      <c r="AL439" s="49"/>
      <c r="AM439" s="49"/>
      <c r="AN439" s="49"/>
      <c r="AO439" s="49"/>
      <c r="AQ439" s="49"/>
      <c r="AX439" s="49"/>
      <c r="AY439" s="49"/>
      <c r="AZ439" s="49"/>
      <c r="BA439" s="49"/>
      <c r="BB439" s="49"/>
      <c r="BC439" s="49"/>
      <c r="BD439" s="49"/>
    </row>
    <row r="440" spans="1:56" s="50" customFormat="1" ht="12.75" customHeight="1" x14ac:dyDescent="0.25">
      <c r="A440" s="71"/>
      <c r="B440" s="71"/>
      <c r="C440" s="71"/>
      <c r="E440" s="49"/>
      <c r="P440" s="49"/>
      <c r="Q440" s="49"/>
      <c r="R440" s="49"/>
      <c r="S440" s="49"/>
      <c r="T440" s="49"/>
      <c r="U440" s="49"/>
      <c r="V440" s="49"/>
      <c r="W440" s="49"/>
      <c r="X440" s="49"/>
      <c r="Y440" s="49"/>
      <c r="Z440" s="49"/>
      <c r="AA440" s="49"/>
      <c r="AB440" s="49"/>
      <c r="AC440" s="49"/>
      <c r="AD440" s="49"/>
      <c r="AE440" s="49"/>
      <c r="AF440" s="49"/>
      <c r="AG440" s="49"/>
      <c r="AH440" s="49"/>
      <c r="AI440" s="49"/>
      <c r="AJ440" s="49"/>
      <c r="AK440" s="49"/>
      <c r="AL440" s="49"/>
      <c r="AM440" s="49"/>
      <c r="AN440" s="49"/>
      <c r="AO440" s="49"/>
      <c r="AQ440" s="49"/>
      <c r="AX440" s="49"/>
      <c r="AY440" s="49"/>
      <c r="AZ440" s="49"/>
      <c r="BA440" s="49"/>
      <c r="BB440" s="49"/>
      <c r="BC440" s="49"/>
      <c r="BD440" s="49"/>
    </row>
    <row r="441" spans="1:56" s="50" customFormat="1" ht="12.75" customHeight="1" x14ac:dyDescent="0.25">
      <c r="A441" s="71"/>
      <c r="B441" s="71"/>
      <c r="C441" s="71"/>
      <c r="E441" s="49"/>
      <c r="P441" s="49"/>
      <c r="Q441" s="49"/>
      <c r="R441" s="49"/>
      <c r="S441" s="49"/>
      <c r="T441" s="49"/>
      <c r="U441" s="49"/>
      <c r="V441" s="49"/>
      <c r="W441" s="49"/>
      <c r="X441" s="49"/>
      <c r="Y441" s="49"/>
      <c r="Z441" s="49"/>
      <c r="AA441" s="49"/>
      <c r="AB441" s="49"/>
      <c r="AC441" s="49"/>
      <c r="AD441" s="49"/>
      <c r="AE441" s="49"/>
      <c r="AF441" s="49"/>
      <c r="AG441" s="49"/>
      <c r="AH441" s="49"/>
      <c r="AI441" s="49"/>
      <c r="AJ441" s="49"/>
      <c r="AK441" s="49"/>
      <c r="AL441" s="49"/>
      <c r="AM441" s="49"/>
      <c r="AN441" s="49"/>
      <c r="AO441" s="49"/>
      <c r="AQ441" s="49"/>
      <c r="AX441" s="49"/>
      <c r="AY441" s="49"/>
      <c r="AZ441" s="49"/>
      <c r="BA441" s="49"/>
      <c r="BB441" s="49"/>
      <c r="BC441" s="49"/>
      <c r="BD441" s="49"/>
    </row>
    <row r="442" spans="1:56" s="50" customFormat="1" ht="12.75" customHeight="1" x14ac:dyDescent="0.25">
      <c r="A442" s="71"/>
      <c r="B442" s="71"/>
      <c r="C442" s="71"/>
      <c r="P442" s="49"/>
      <c r="Q442" s="49"/>
      <c r="R442" s="49"/>
      <c r="S442" s="49"/>
      <c r="T442" s="49"/>
      <c r="U442" s="49"/>
      <c r="V442" s="49"/>
      <c r="W442" s="49"/>
      <c r="X442" s="49"/>
      <c r="Y442" s="49"/>
      <c r="Z442" s="49"/>
      <c r="AA442" s="49"/>
      <c r="AB442" s="49"/>
      <c r="AC442" s="49"/>
      <c r="AD442" s="49"/>
      <c r="AE442" s="49"/>
      <c r="AF442" s="49"/>
      <c r="AG442" s="49"/>
      <c r="AH442" s="49"/>
      <c r="AI442" s="49"/>
      <c r="AJ442" s="49"/>
      <c r="AK442" s="49"/>
      <c r="AL442" s="49"/>
      <c r="AM442" s="49"/>
      <c r="AN442" s="49"/>
      <c r="AO442" s="49"/>
      <c r="AQ442" s="49"/>
      <c r="AX442" s="49"/>
      <c r="AY442" s="49"/>
      <c r="AZ442" s="49"/>
      <c r="BA442" s="49"/>
      <c r="BB442" s="49"/>
      <c r="BC442" s="49"/>
      <c r="BD442" s="49"/>
    </row>
    <row r="443" spans="1:56" s="50" customFormat="1" ht="12.75" customHeight="1" x14ac:dyDescent="0.25">
      <c r="A443" s="71"/>
      <c r="B443" s="71"/>
      <c r="C443" s="71"/>
      <c r="P443" s="49"/>
      <c r="Q443" s="49"/>
      <c r="R443" s="49"/>
      <c r="S443" s="49"/>
      <c r="T443" s="49"/>
      <c r="U443" s="49"/>
      <c r="V443" s="49"/>
      <c r="W443" s="49"/>
      <c r="X443" s="49"/>
      <c r="Y443" s="49"/>
      <c r="Z443" s="49"/>
      <c r="AA443" s="49"/>
      <c r="AB443" s="49"/>
      <c r="AC443" s="49"/>
      <c r="AD443" s="49"/>
      <c r="AE443" s="49"/>
      <c r="AF443" s="49"/>
      <c r="AG443" s="49"/>
      <c r="AH443" s="49"/>
      <c r="AI443" s="49"/>
      <c r="AJ443" s="49"/>
      <c r="AK443" s="49"/>
      <c r="AL443" s="49"/>
      <c r="AM443" s="49"/>
      <c r="AN443" s="49"/>
      <c r="AO443" s="49"/>
      <c r="AQ443" s="49"/>
      <c r="AX443" s="49"/>
      <c r="AY443" s="49"/>
      <c r="AZ443" s="49"/>
      <c r="BA443" s="49"/>
      <c r="BB443" s="49"/>
      <c r="BC443" s="49"/>
      <c r="BD443" s="49"/>
    </row>
    <row r="444" spans="1:56" s="50" customFormat="1" ht="12.75" customHeight="1" x14ac:dyDescent="0.25">
      <c r="A444" s="71"/>
      <c r="B444" s="71"/>
      <c r="C444" s="71"/>
      <c r="P444" s="49"/>
      <c r="Q444" s="49"/>
      <c r="R444" s="49"/>
      <c r="S444" s="49"/>
      <c r="T444" s="49"/>
      <c r="U444" s="49"/>
      <c r="V444" s="49"/>
      <c r="W444" s="49"/>
      <c r="X444" s="49"/>
      <c r="Y444" s="49"/>
      <c r="Z444" s="49"/>
      <c r="AA444" s="49"/>
      <c r="AB444" s="49"/>
      <c r="AC444" s="49"/>
      <c r="AD444" s="49"/>
      <c r="AE444" s="49"/>
      <c r="AF444" s="49"/>
      <c r="AG444" s="49"/>
      <c r="AH444" s="49"/>
      <c r="AI444" s="49"/>
      <c r="AJ444" s="49"/>
      <c r="AK444" s="49"/>
      <c r="AL444" s="49"/>
      <c r="AM444" s="49"/>
      <c r="AN444" s="49"/>
      <c r="AO444" s="49"/>
      <c r="AQ444" s="49"/>
      <c r="AX444" s="49"/>
      <c r="AY444" s="49"/>
      <c r="AZ444" s="49"/>
      <c r="BA444" s="49"/>
      <c r="BB444" s="49"/>
      <c r="BC444" s="49"/>
      <c r="BD444" s="49"/>
    </row>
    <row r="445" spans="1:56" s="50" customFormat="1" ht="12.75" customHeight="1" x14ac:dyDescent="0.25">
      <c r="A445" s="71"/>
      <c r="B445" s="71"/>
      <c r="C445" s="71"/>
      <c r="P445" s="49"/>
      <c r="Q445" s="49"/>
      <c r="R445" s="49"/>
      <c r="S445" s="49"/>
      <c r="T445" s="49"/>
      <c r="U445" s="49"/>
      <c r="V445" s="49"/>
      <c r="W445" s="49"/>
      <c r="X445" s="49"/>
      <c r="Y445" s="49"/>
      <c r="Z445" s="49"/>
      <c r="AA445" s="49"/>
      <c r="AB445" s="49"/>
      <c r="AC445" s="49"/>
      <c r="AD445" s="49"/>
      <c r="AE445" s="49"/>
      <c r="AF445" s="49"/>
      <c r="AG445" s="49"/>
      <c r="AH445" s="49"/>
      <c r="AI445" s="49"/>
      <c r="AJ445" s="49"/>
      <c r="AK445" s="49"/>
      <c r="AL445" s="49"/>
      <c r="AM445" s="49"/>
      <c r="AN445" s="49"/>
      <c r="AO445" s="49"/>
      <c r="AQ445" s="49"/>
      <c r="AX445" s="49"/>
      <c r="AY445" s="49"/>
      <c r="AZ445" s="49"/>
      <c r="BA445" s="49"/>
      <c r="BB445" s="49"/>
      <c r="BC445" s="49"/>
      <c r="BD445" s="49"/>
    </row>
    <row r="446" spans="1:56" s="50" customFormat="1" ht="12.75" customHeight="1" x14ac:dyDescent="0.25">
      <c r="A446" s="71"/>
      <c r="B446" s="71"/>
      <c r="C446" s="71"/>
      <c r="P446" s="49"/>
      <c r="Q446" s="49"/>
      <c r="R446" s="49"/>
      <c r="S446" s="49"/>
      <c r="T446" s="49"/>
      <c r="U446" s="49"/>
      <c r="V446" s="49"/>
      <c r="W446" s="49"/>
      <c r="X446" s="49"/>
      <c r="Y446" s="49"/>
      <c r="Z446" s="49"/>
      <c r="AA446" s="49"/>
      <c r="AB446" s="49"/>
      <c r="AC446" s="49"/>
      <c r="AD446" s="49"/>
      <c r="AE446" s="49"/>
      <c r="AF446" s="49"/>
      <c r="AG446" s="49"/>
      <c r="AH446" s="49"/>
      <c r="AI446" s="49"/>
      <c r="AJ446" s="49"/>
      <c r="AK446" s="49"/>
      <c r="AL446" s="49"/>
      <c r="AM446" s="49"/>
      <c r="AN446" s="49"/>
      <c r="AO446" s="49"/>
      <c r="AQ446" s="49"/>
      <c r="AX446" s="49"/>
      <c r="AY446" s="49"/>
      <c r="AZ446" s="49"/>
      <c r="BA446" s="49"/>
      <c r="BB446" s="49"/>
      <c r="BC446" s="49"/>
      <c r="BD446" s="49"/>
    </row>
    <row r="447" spans="1:56" s="50" customFormat="1" ht="12.75" customHeight="1" x14ac:dyDescent="0.25">
      <c r="A447" s="71"/>
      <c r="B447" s="71"/>
      <c r="C447" s="71"/>
      <c r="P447" s="49"/>
      <c r="Q447" s="49"/>
      <c r="R447" s="49"/>
      <c r="S447" s="49"/>
      <c r="T447" s="49"/>
      <c r="U447" s="49"/>
      <c r="V447" s="49"/>
      <c r="W447" s="49"/>
      <c r="X447" s="49"/>
      <c r="Y447" s="49"/>
      <c r="Z447" s="49"/>
      <c r="AA447" s="49"/>
      <c r="AB447" s="49"/>
      <c r="AC447" s="49"/>
      <c r="AD447" s="49"/>
      <c r="AE447" s="49"/>
      <c r="AF447" s="49"/>
      <c r="AG447" s="49"/>
      <c r="AH447" s="49"/>
      <c r="AI447" s="49"/>
      <c r="AJ447" s="49"/>
      <c r="AK447" s="49"/>
      <c r="AL447" s="49"/>
      <c r="AM447" s="49"/>
      <c r="AN447" s="49"/>
      <c r="AO447" s="49"/>
      <c r="AQ447" s="49"/>
      <c r="AX447" s="49"/>
      <c r="AY447" s="49"/>
      <c r="AZ447" s="49"/>
      <c r="BA447" s="49"/>
      <c r="BB447" s="49"/>
      <c r="BC447" s="49"/>
      <c r="BD447" s="49"/>
    </row>
    <row r="448" spans="1:56" s="50" customFormat="1" ht="12.75" customHeight="1" x14ac:dyDescent="0.25">
      <c r="A448" s="71"/>
      <c r="B448" s="71"/>
      <c r="C448" s="71"/>
      <c r="P448" s="49"/>
      <c r="Q448" s="49"/>
      <c r="R448" s="49"/>
      <c r="S448" s="49"/>
      <c r="T448" s="49"/>
      <c r="U448" s="49"/>
      <c r="V448" s="49"/>
      <c r="W448" s="49"/>
      <c r="X448" s="49"/>
      <c r="Y448" s="49"/>
      <c r="Z448" s="49"/>
      <c r="AA448" s="49"/>
      <c r="AB448" s="49"/>
      <c r="AC448" s="49"/>
      <c r="AD448" s="49"/>
      <c r="AE448" s="49"/>
      <c r="AF448" s="49"/>
      <c r="AG448" s="49"/>
      <c r="AH448" s="49"/>
      <c r="AI448" s="49"/>
      <c r="AJ448" s="49"/>
      <c r="AK448" s="49"/>
      <c r="AL448" s="49"/>
      <c r="AM448" s="49"/>
      <c r="AN448" s="49"/>
      <c r="AO448" s="49"/>
      <c r="AQ448" s="49"/>
      <c r="AX448" s="49"/>
      <c r="AY448" s="49"/>
      <c r="AZ448" s="49"/>
      <c r="BA448" s="49"/>
      <c r="BB448" s="49"/>
      <c r="BC448" s="49"/>
      <c r="BD448" s="49"/>
    </row>
    <row r="449" spans="1:56" s="50" customFormat="1" ht="12.75" customHeight="1" x14ac:dyDescent="0.25">
      <c r="A449" s="71"/>
      <c r="B449" s="71"/>
      <c r="C449" s="71"/>
      <c r="P449" s="49"/>
      <c r="Q449" s="49"/>
      <c r="R449" s="49"/>
      <c r="S449" s="49"/>
      <c r="T449" s="49"/>
      <c r="U449" s="49"/>
      <c r="V449" s="49"/>
      <c r="W449" s="49"/>
      <c r="X449" s="49"/>
      <c r="Y449" s="49"/>
      <c r="Z449" s="49"/>
      <c r="AA449" s="49"/>
      <c r="AB449" s="49"/>
      <c r="AC449" s="49"/>
      <c r="AD449" s="49"/>
      <c r="AE449" s="49"/>
      <c r="AF449" s="49"/>
      <c r="AG449" s="49"/>
      <c r="AH449" s="49"/>
      <c r="AI449" s="49"/>
      <c r="AJ449" s="49"/>
      <c r="AK449" s="49"/>
      <c r="AL449" s="49"/>
      <c r="AM449" s="49"/>
      <c r="AN449" s="49"/>
      <c r="AO449" s="49"/>
      <c r="AQ449" s="49"/>
      <c r="AT449" s="49"/>
      <c r="AU449" s="49"/>
      <c r="AV449" s="49"/>
      <c r="AW449" s="49"/>
      <c r="AX449" s="49"/>
      <c r="AY449" s="49"/>
      <c r="AZ449" s="49"/>
      <c r="BA449" s="49"/>
      <c r="BB449" s="49"/>
      <c r="BC449" s="49"/>
      <c r="BD449" s="49"/>
    </row>
    <row r="450" spans="1:56" s="50" customFormat="1" x14ac:dyDescent="0.25">
      <c r="A450" s="71"/>
      <c r="B450" s="71"/>
      <c r="C450" s="71"/>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c r="AE450" s="49"/>
      <c r="AF450" s="49"/>
      <c r="AG450" s="49"/>
      <c r="AH450" s="49"/>
      <c r="AI450" s="49"/>
      <c r="AJ450" s="49"/>
      <c r="AK450" s="49"/>
      <c r="AL450" s="49"/>
      <c r="AM450" s="49"/>
      <c r="AN450" s="49"/>
      <c r="AO450" s="49"/>
      <c r="AQ450" s="49"/>
      <c r="AT450" s="49"/>
      <c r="AU450" s="49"/>
      <c r="AV450" s="49"/>
      <c r="AW450" s="49"/>
      <c r="AX450" s="49"/>
      <c r="AY450" s="49"/>
      <c r="AZ450" s="49"/>
      <c r="BA450" s="49"/>
      <c r="BB450" s="49"/>
      <c r="BC450" s="49"/>
      <c r="BD450" s="49"/>
    </row>
    <row r="451" spans="1:56" s="50" customFormat="1" x14ac:dyDescent="0.25">
      <c r="A451" s="71"/>
      <c r="B451" s="71"/>
      <c r="C451" s="71"/>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c r="AE451" s="49"/>
      <c r="AF451" s="49"/>
      <c r="AG451" s="49"/>
      <c r="AH451" s="49"/>
      <c r="AI451" s="49"/>
      <c r="AJ451" s="49"/>
      <c r="AK451" s="49"/>
      <c r="AL451" s="49"/>
      <c r="AM451" s="49"/>
      <c r="AN451" s="49"/>
      <c r="AO451" s="49"/>
      <c r="AQ451" s="49"/>
      <c r="AR451" s="49"/>
      <c r="AS451" s="49"/>
      <c r="AT451" s="49"/>
      <c r="AU451" s="49"/>
      <c r="AV451" s="49"/>
      <c r="AW451" s="49"/>
      <c r="AX451" s="49"/>
      <c r="AY451" s="49"/>
      <c r="AZ451" s="49"/>
      <c r="BA451" s="49"/>
      <c r="BB451" s="49"/>
      <c r="BC451" s="49"/>
      <c r="BD451" s="49"/>
    </row>
    <row r="452" spans="1:56" s="50" customFormat="1" x14ac:dyDescent="0.25">
      <c r="A452" s="71"/>
      <c r="B452" s="71"/>
      <c r="C452" s="71"/>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c r="AE452" s="49"/>
      <c r="AF452" s="49"/>
      <c r="AG452" s="49"/>
      <c r="AH452" s="49"/>
      <c r="AI452" s="49"/>
      <c r="AJ452" s="49"/>
      <c r="AK452" s="49"/>
      <c r="AL452" s="49"/>
      <c r="AM452" s="49"/>
      <c r="AN452" s="49"/>
      <c r="AO452" s="49"/>
      <c r="AQ452" s="49"/>
      <c r="AR452" s="49"/>
      <c r="AS452" s="49"/>
      <c r="AT452" s="49"/>
      <c r="AU452" s="49"/>
      <c r="AV452" s="49"/>
      <c r="AW452" s="49"/>
      <c r="AX452" s="49"/>
      <c r="AY452" s="49"/>
      <c r="AZ452" s="49"/>
      <c r="BA452" s="49"/>
      <c r="BB452" s="49"/>
      <c r="BC452" s="49"/>
      <c r="BD452" s="49"/>
    </row>
    <row r="453" spans="1:56" s="50" customFormat="1" x14ac:dyDescent="0.25">
      <c r="A453" s="71"/>
      <c r="B453" s="71"/>
      <c r="C453" s="71"/>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49"/>
      <c r="AK453" s="49"/>
      <c r="AL453" s="49"/>
      <c r="AM453" s="49"/>
      <c r="AN453" s="49"/>
      <c r="AO453" s="49"/>
      <c r="AQ453" s="49"/>
      <c r="AR453" s="49"/>
      <c r="AS453" s="49"/>
      <c r="AT453" s="49"/>
      <c r="AU453" s="49"/>
      <c r="AV453" s="49"/>
      <c r="AW453" s="49"/>
      <c r="AX453" s="49"/>
      <c r="AY453" s="49"/>
      <c r="AZ453" s="49"/>
      <c r="BA453" s="49"/>
      <c r="BB453" s="49"/>
      <c r="BC453" s="49"/>
      <c r="BD453" s="49"/>
    </row>
    <row r="454" spans="1:56" s="50" customFormat="1" x14ac:dyDescent="0.25">
      <c r="A454" s="71"/>
      <c r="B454" s="71"/>
      <c r="C454" s="71"/>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49"/>
      <c r="AK454" s="49"/>
      <c r="AL454" s="49"/>
      <c r="AM454" s="49"/>
      <c r="AN454" s="49"/>
      <c r="AO454" s="49"/>
      <c r="AQ454" s="49"/>
      <c r="AR454" s="49"/>
      <c r="AS454" s="49"/>
      <c r="AT454" s="49"/>
      <c r="AU454" s="49"/>
      <c r="AV454" s="49"/>
      <c r="AW454" s="49"/>
      <c r="AX454" s="49"/>
      <c r="AY454" s="49"/>
      <c r="AZ454" s="49"/>
      <c r="BA454" s="49"/>
      <c r="BB454" s="49"/>
      <c r="BC454" s="49"/>
      <c r="BD454" s="49"/>
    </row>
    <row r="455" spans="1:56" s="50" customFormat="1" x14ac:dyDescent="0.25">
      <c r="A455" s="71"/>
      <c r="B455" s="71"/>
      <c r="C455" s="71"/>
      <c r="N455" s="49"/>
      <c r="O455" s="49"/>
      <c r="P455" s="49"/>
      <c r="Q455" s="49"/>
      <c r="R455" s="49"/>
      <c r="S455" s="49"/>
      <c r="T455" s="49"/>
      <c r="U455" s="49"/>
      <c r="V455" s="49"/>
      <c r="W455" s="49"/>
      <c r="X455" s="49"/>
      <c r="Y455" s="49"/>
      <c r="Z455" s="49"/>
      <c r="AA455" s="49"/>
      <c r="AB455" s="49"/>
      <c r="AC455" s="49"/>
      <c r="AD455" s="49"/>
      <c r="AE455" s="49"/>
      <c r="AF455" s="49"/>
      <c r="AG455" s="49"/>
      <c r="AH455" s="49"/>
      <c r="AI455" s="49"/>
      <c r="AJ455" s="49"/>
      <c r="AK455" s="49"/>
      <c r="AL455" s="49"/>
      <c r="AM455" s="49"/>
      <c r="AN455" s="49"/>
      <c r="AO455" s="49"/>
      <c r="AQ455" s="49"/>
      <c r="AR455" s="49"/>
      <c r="AS455" s="49"/>
      <c r="AT455" s="49"/>
      <c r="AU455" s="49"/>
      <c r="AV455" s="49"/>
      <c r="AW455" s="49"/>
      <c r="AX455" s="49"/>
      <c r="AY455" s="49"/>
      <c r="AZ455" s="49"/>
      <c r="BA455" s="49"/>
      <c r="BB455" s="49"/>
      <c r="BC455" s="49"/>
      <c r="BD455" s="49"/>
    </row>
    <row r="456" spans="1:56" s="50" customFormat="1" x14ac:dyDescent="0.25">
      <c r="A456" s="71"/>
      <c r="B456" s="71"/>
      <c r="C456" s="71"/>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Q456" s="49"/>
      <c r="AR456" s="49"/>
      <c r="AS456" s="49"/>
      <c r="AT456" s="49"/>
      <c r="AU456" s="49"/>
      <c r="AV456" s="49"/>
      <c r="AW456" s="49"/>
      <c r="AX456" s="49"/>
      <c r="AY456" s="49"/>
      <c r="AZ456" s="49"/>
      <c r="BA456" s="49"/>
      <c r="BB456" s="49"/>
      <c r="BC456" s="49"/>
      <c r="BD456" s="49"/>
    </row>
    <row r="457" spans="1:56" s="50" customFormat="1" x14ac:dyDescent="0.25">
      <c r="A457" s="71"/>
      <c r="B457" s="71"/>
      <c r="C457" s="71"/>
      <c r="N457" s="49"/>
      <c r="O457" s="49"/>
      <c r="P457" s="49"/>
      <c r="Q457" s="49"/>
      <c r="R457" s="49"/>
      <c r="S457" s="49"/>
      <c r="T457" s="49"/>
      <c r="U457" s="49"/>
      <c r="V457" s="49"/>
      <c r="W457" s="49"/>
      <c r="X457" s="49"/>
      <c r="Y457" s="49"/>
      <c r="Z457" s="49"/>
      <c r="AA457" s="49"/>
      <c r="AB457" s="49"/>
      <c r="AC457" s="49"/>
      <c r="AD457" s="49"/>
      <c r="AE457" s="49"/>
      <c r="AF457" s="49"/>
      <c r="AG457" s="49"/>
      <c r="AH457" s="49"/>
      <c r="AI457" s="49"/>
      <c r="AJ457" s="49"/>
      <c r="AK457" s="49"/>
      <c r="AL457" s="49"/>
      <c r="AM457" s="49"/>
      <c r="AN457" s="49"/>
      <c r="AO457" s="49"/>
      <c r="AQ457" s="49"/>
      <c r="AR457" s="49"/>
      <c r="AS457" s="49"/>
      <c r="AT457" s="49"/>
      <c r="AU457" s="49"/>
      <c r="AV457" s="49"/>
      <c r="AW457" s="49"/>
      <c r="AX457" s="49"/>
      <c r="AY457" s="49"/>
      <c r="AZ457" s="49"/>
      <c r="BA457" s="49"/>
      <c r="BB457" s="49"/>
      <c r="BC457" s="49"/>
      <c r="BD457" s="49"/>
    </row>
    <row r="458" spans="1:56" s="50" customFormat="1" x14ac:dyDescent="0.25">
      <c r="A458" s="71"/>
      <c r="B458" s="71"/>
      <c r="C458" s="71"/>
      <c r="N458" s="49"/>
      <c r="O458" s="49"/>
      <c r="P458" s="49"/>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49"/>
      <c r="AN458" s="49"/>
      <c r="AO458" s="49"/>
      <c r="AQ458" s="49"/>
      <c r="AR458" s="49"/>
      <c r="AS458" s="49"/>
      <c r="AT458" s="49"/>
      <c r="AU458" s="49"/>
      <c r="AV458" s="49"/>
      <c r="AW458" s="49"/>
      <c r="AX458" s="49"/>
      <c r="AY458" s="49"/>
      <c r="AZ458" s="49"/>
      <c r="BA458" s="49"/>
      <c r="BB458" s="49"/>
      <c r="BC458" s="49"/>
      <c r="BD458" s="49"/>
    </row>
    <row r="459" spans="1:56" s="50" customFormat="1" x14ac:dyDescent="0.25">
      <c r="A459" s="71"/>
      <c r="B459" s="71"/>
      <c r="C459" s="71"/>
      <c r="N459" s="49"/>
      <c r="O459" s="49"/>
      <c r="P459" s="49"/>
      <c r="Q459" s="49"/>
      <c r="R459" s="49"/>
      <c r="S459" s="49"/>
      <c r="T459" s="49"/>
      <c r="U459" s="49"/>
      <c r="V459" s="49"/>
      <c r="W459" s="49"/>
      <c r="X459" s="49"/>
      <c r="Y459" s="49"/>
      <c r="Z459" s="49"/>
      <c r="AA459" s="49"/>
      <c r="AB459" s="49"/>
      <c r="AC459" s="49"/>
      <c r="AD459" s="49"/>
      <c r="AE459" s="49"/>
      <c r="AF459" s="49"/>
      <c r="AG459" s="49"/>
      <c r="AH459" s="49"/>
      <c r="AI459" s="49"/>
      <c r="AJ459" s="49"/>
      <c r="AK459" s="49"/>
      <c r="AL459" s="49"/>
      <c r="AM459" s="49"/>
      <c r="AN459" s="49"/>
      <c r="AO459" s="49"/>
      <c r="AQ459" s="49"/>
      <c r="AR459" s="49"/>
      <c r="AS459" s="49"/>
      <c r="AT459" s="49"/>
      <c r="AU459" s="49"/>
      <c r="AV459" s="49"/>
      <c r="AW459" s="49"/>
      <c r="AX459" s="49"/>
      <c r="AY459" s="49"/>
      <c r="AZ459" s="49"/>
      <c r="BA459" s="49"/>
      <c r="BB459" s="49"/>
      <c r="BC459" s="49"/>
      <c r="BD459" s="49"/>
    </row>
    <row r="460" spans="1:56" s="50" customFormat="1" x14ac:dyDescent="0.25">
      <c r="A460" s="71"/>
      <c r="B460" s="71"/>
      <c r="C460" s="71"/>
      <c r="N460" s="49"/>
      <c r="O460" s="49"/>
      <c r="P460" s="49"/>
      <c r="Q460" s="49"/>
      <c r="R460" s="49"/>
      <c r="S460" s="49"/>
      <c r="T460" s="49"/>
      <c r="U460" s="49"/>
      <c r="V460" s="49"/>
      <c r="W460" s="49"/>
      <c r="X460" s="49"/>
      <c r="Y460" s="49"/>
      <c r="Z460" s="49"/>
      <c r="AA460" s="49"/>
      <c r="AB460" s="49"/>
      <c r="AC460" s="49"/>
      <c r="AD460" s="49"/>
      <c r="AE460" s="49"/>
      <c r="AF460" s="49"/>
      <c r="AG460" s="49"/>
      <c r="AH460" s="49"/>
      <c r="AI460" s="49"/>
      <c r="AJ460" s="49"/>
      <c r="AK460" s="49"/>
      <c r="AL460" s="49"/>
      <c r="AM460" s="49"/>
      <c r="AN460" s="49"/>
      <c r="AO460" s="49"/>
      <c r="AQ460" s="49"/>
      <c r="AR460" s="49"/>
      <c r="AS460" s="49"/>
      <c r="AT460" s="49"/>
      <c r="AU460" s="49"/>
      <c r="AV460" s="49"/>
      <c r="AW460" s="49"/>
      <c r="AX460" s="49"/>
      <c r="AY460" s="49"/>
      <c r="AZ460" s="49"/>
      <c r="BA460" s="49"/>
      <c r="BB460" s="49"/>
      <c r="BC460" s="49"/>
      <c r="BD460" s="49"/>
    </row>
    <row r="461" spans="1:56" s="50" customFormat="1" x14ac:dyDescent="0.25">
      <c r="A461" s="71"/>
      <c r="B461" s="71"/>
      <c r="C461" s="71"/>
      <c r="N461" s="49"/>
      <c r="O461" s="49"/>
      <c r="P461" s="49"/>
      <c r="Q461" s="49"/>
      <c r="R461" s="49"/>
      <c r="S461" s="49"/>
      <c r="T461" s="49"/>
      <c r="U461" s="49"/>
      <c r="V461" s="49"/>
      <c r="W461" s="49"/>
      <c r="X461" s="49"/>
      <c r="Y461" s="49"/>
      <c r="Z461" s="49"/>
      <c r="AA461" s="49"/>
      <c r="AB461" s="49"/>
      <c r="AC461" s="49"/>
      <c r="AD461" s="49"/>
      <c r="AE461" s="49"/>
      <c r="AF461" s="49"/>
      <c r="AG461" s="49"/>
      <c r="AH461" s="49"/>
      <c r="AI461" s="49"/>
      <c r="AJ461" s="49"/>
      <c r="AK461" s="49"/>
      <c r="AL461" s="49"/>
      <c r="AM461" s="49"/>
      <c r="AN461" s="49"/>
      <c r="AO461" s="49"/>
      <c r="AQ461" s="49"/>
      <c r="AR461" s="49"/>
      <c r="AS461" s="49"/>
      <c r="AT461" s="49"/>
      <c r="AU461" s="49"/>
      <c r="AV461" s="49"/>
      <c r="AW461" s="49"/>
      <c r="AX461" s="49"/>
      <c r="AY461" s="49"/>
      <c r="AZ461" s="49"/>
      <c r="BA461" s="49"/>
      <c r="BB461" s="49"/>
      <c r="BC461" s="49"/>
      <c r="BD461" s="49"/>
    </row>
    <row r="462" spans="1:56" s="50" customFormat="1" x14ac:dyDescent="0.25">
      <c r="A462" s="71"/>
      <c r="B462" s="71"/>
      <c r="C462" s="71"/>
      <c r="N462" s="49"/>
      <c r="O462" s="49"/>
      <c r="P462" s="49"/>
      <c r="Q462" s="49"/>
      <c r="R462" s="49"/>
      <c r="S462" s="49"/>
      <c r="T462" s="49"/>
      <c r="U462" s="49"/>
      <c r="V462" s="49"/>
      <c r="W462" s="49"/>
      <c r="X462" s="49"/>
      <c r="Y462" s="49"/>
      <c r="Z462" s="49"/>
      <c r="AA462" s="49"/>
      <c r="AB462" s="49"/>
      <c r="AC462" s="49"/>
      <c r="AD462" s="49"/>
      <c r="AE462" s="49"/>
      <c r="AF462" s="49"/>
      <c r="AG462" s="49"/>
      <c r="AH462" s="49"/>
      <c r="AI462" s="49"/>
      <c r="AJ462" s="49"/>
      <c r="AK462" s="49"/>
      <c r="AL462" s="49"/>
      <c r="AM462" s="49"/>
      <c r="AN462" s="49"/>
      <c r="AO462" s="49"/>
      <c r="AQ462" s="49"/>
      <c r="AR462" s="49"/>
      <c r="AS462" s="49"/>
      <c r="AT462" s="49"/>
      <c r="AU462" s="49"/>
      <c r="AV462" s="49"/>
      <c r="AW462" s="49"/>
      <c r="AX462" s="49"/>
      <c r="AY462" s="49"/>
      <c r="AZ462" s="49"/>
      <c r="BA462" s="49"/>
      <c r="BB462" s="49"/>
      <c r="BC462" s="49"/>
      <c r="BD462" s="49"/>
    </row>
    <row r="463" spans="1:56" s="50" customFormat="1" x14ac:dyDescent="0.25">
      <c r="A463" s="71"/>
      <c r="B463" s="71"/>
      <c r="C463" s="71"/>
      <c r="N463" s="49"/>
      <c r="O463" s="49"/>
      <c r="P463" s="49"/>
      <c r="Q463" s="49"/>
      <c r="R463" s="49"/>
      <c r="S463" s="49"/>
      <c r="T463" s="49"/>
      <c r="U463" s="49"/>
      <c r="V463" s="49"/>
      <c r="W463" s="49"/>
      <c r="X463" s="49"/>
      <c r="Y463" s="49"/>
      <c r="Z463" s="49"/>
      <c r="AA463" s="49"/>
      <c r="AB463" s="49"/>
      <c r="AC463" s="49"/>
      <c r="AD463" s="49"/>
      <c r="AE463" s="49"/>
      <c r="AF463" s="49"/>
      <c r="AG463" s="49"/>
      <c r="AH463" s="49"/>
      <c r="AI463" s="49"/>
      <c r="AJ463" s="49"/>
      <c r="AK463" s="49"/>
      <c r="AL463" s="49"/>
      <c r="AM463" s="49"/>
      <c r="AN463" s="49"/>
      <c r="AO463" s="49"/>
      <c r="AQ463" s="49"/>
      <c r="AR463" s="49"/>
      <c r="AS463" s="49"/>
      <c r="AT463" s="49"/>
      <c r="AU463" s="49"/>
      <c r="AV463" s="49"/>
      <c r="AW463" s="49"/>
      <c r="AX463" s="49"/>
      <c r="AY463" s="49"/>
      <c r="AZ463" s="49"/>
      <c r="BA463" s="49"/>
      <c r="BB463" s="49"/>
      <c r="BC463" s="49"/>
      <c r="BD463" s="49"/>
    </row>
    <row r="464" spans="1:56" s="50" customFormat="1" x14ac:dyDescent="0.25">
      <c r="A464" s="71"/>
      <c r="B464" s="71"/>
      <c r="C464" s="71"/>
      <c r="N464" s="49"/>
      <c r="O464" s="49"/>
      <c r="P464" s="49"/>
      <c r="Q464" s="49"/>
      <c r="R464" s="49"/>
      <c r="S464" s="49"/>
      <c r="T464" s="49"/>
      <c r="U464" s="49"/>
      <c r="V464" s="49"/>
      <c r="W464" s="49"/>
      <c r="X464" s="49"/>
      <c r="Y464" s="49"/>
      <c r="Z464" s="49"/>
      <c r="AA464" s="49"/>
      <c r="AB464" s="49"/>
      <c r="AC464" s="49"/>
      <c r="AD464" s="49"/>
      <c r="AE464" s="49"/>
      <c r="AF464" s="49"/>
      <c r="AG464" s="49"/>
      <c r="AH464" s="49"/>
      <c r="AI464" s="49"/>
      <c r="AJ464" s="49"/>
      <c r="AK464" s="49"/>
      <c r="AL464" s="49"/>
      <c r="AM464" s="49"/>
      <c r="AN464" s="49"/>
      <c r="AO464" s="49"/>
      <c r="AQ464" s="49"/>
      <c r="AR464" s="49"/>
      <c r="AS464" s="49"/>
      <c r="AT464" s="49"/>
      <c r="AU464" s="49"/>
      <c r="AV464" s="49"/>
      <c r="AW464" s="49"/>
      <c r="AX464" s="49"/>
      <c r="AY464" s="49"/>
      <c r="AZ464" s="49"/>
      <c r="BA464" s="49"/>
      <c r="BB464" s="49"/>
      <c r="BC464" s="49"/>
      <c r="BD464" s="49"/>
    </row>
    <row r="465" spans="1:56" s="50" customFormat="1" x14ac:dyDescent="0.25">
      <c r="A465" s="71"/>
      <c r="B465" s="71"/>
      <c r="C465" s="71"/>
      <c r="N465" s="49"/>
      <c r="O465" s="49"/>
      <c r="P465" s="49"/>
      <c r="Q465" s="49"/>
      <c r="R465" s="49"/>
      <c r="S465" s="49"/>
      <c r="T465" s="49"/>
      <c r="U465" s="49"/>
      <c r="V465" s="49"/>
      <c r="W465" s="49"/>
      <c r="X465" s="49"/>
      <c r="Y465" s="49"/>
      <c r="Z465" s="49"/>
      <c r="AA465" s="49"/>
      <c r="AB465" s="49"/>
      <c r="AC465" s="49"/>
      <c r="AD465" s="49"/>
      <c r="AE465" s="49"/>
      <c r="AF465" s="49"/>
      <c r="AG465" s="49"/>
      <c r="AH465" s="49"/>
      <c r="AI465" s="49"/>
      <c r="AJ465" s="49"/>
      <c r="AK465" s="49"/>
      <c r="AL465" s="49"/>
      <c r="AM465" s="49"/>
      <c r="AN465" s="49"/>
      <c r="AO465" s="49"/>
      <c r="AQ465" s="49"/>
      <c r="AR465" s="49"/>
      <c r="AS465" s="49"/>
      <c r="AT465" s="49"/>
      <c r="AU465" s="49"/>
      <c r="AV465" s="49"/>
      <c r="AW465" s="49"/>
      <c r="AX465" s="49"/>
      <c r="AY465" s="49"/>
      <c r="AZ465" s="49"/>
      <c r="BA465" s="49"/>
      <c r="BB465" s="49"/>
      <c r="BC465" s="49"/>
      <c r="BD465" s="49"/>
    </row>
    <row r="466" spans="1:56" s="50" customFormat="1" x14ac:dyDescent="0.25">
      <c r="A466" s="71"/>
      <c r="B466" s="71"/>
      <c r="C466" s="71"/>
      <c r="N466" s="49"/>
      <c r="O466" s="49"/>
      <c r="P466" s="49"/>
      <c r="Q466" s="49"/>
      <c r="R466" s="49"/>
      <c r="S466" s="49"/>
      <c r="T466" s="49"/>
      <c r="U466" s="49"/>
      <c r="V466" s="49"/>
      <c r="W466" s="49"/>
      <c r="X466" s="49"/>
      <c r="Y466" s="49"/>
      <c r="Z466" s="49"/>
      <c r="AA466" s="49"/>
      <c r="AB466" s="49"/>
      <c r="AC466" s="49"/>
      <c r="AD466" s="49"/>
      <c r="AE466" s="49"/>
      <c r="AF466" s="49"/>
      <c r="AG466" s="49"/>
      <c r="AH466" s="49"/>
      <c r="AI466" s="49"/>
      <c r="AJ466" s="49"/>
      <c r="AK466" s="49"/>
      <c r="AL466" s="49"/>
      <c r="AM466" s="49"/>
      <c r="AN466" s="49"/>
      <c r="AO466" s="49"/>
      <c r="AQ466" s="49"/>
      <c r="AR466" s="49"/>
      <c r="AS466" s="49"/>
      <c r="AT466" s="49"/>
      <c r="AU466" s="49"/>
      <c r="AV466" s="49"/>
      <c r="AW466" s="49"/>
      <c r="AX466" s="49"/>
      <c r="AY466" s="49"/>
      <c r="AZ466" s="49"/>
      <c r="BA466" s="49"/>
      <c r="BB466" s="49"/>
      <c r="BC466" s="49"/>
      <c r="BD466" s="49"/>
    </row>
    <row r="467" spans="1:56" s="50" customFormat="1" x14ac:dyDescent="0.25">
      <c r="A467" s="71"/>
      <c r="B467" s="71"/>
      <c r="C467" s="71"/>
      <c r="N467" s="49"/>
      <c r="O467" s="49"/>
      <c r="P467" s="49"/>
      <c r="Q467" s="49"/>
      <c r="R467" s="49"/>
      <c r="S467" s="49"/>
      <c r="T467" s="49"/>
      <c r="U467" s="49"/>
      <c r="V467" s="49"/>
      <c r="W467" s="49"/>
      <c r="X467" s="49"/>
      <c r="Y467" s="49"/>
      <c r="Z467" s="49"/>
      <c r="AA467" s="49"/>
      <c r="AB467" s="49"/>
      <c r="AC467" s="49"/>
      <c r="AD467" s="49"/>
      <c r="AE467" s="49"/>
      <c r="AF467" s="49"/>
      <c r="AG467" s="49"/>
      <c r="AH467" s="49"/>
      <c r="AI467" s="49"/>
      <c r="AJ467" s="49"/>
      <c r="AK467" s="49"/>
      <c r="AL467" s="49"/>
      <c r="AM467" s="49"/>
      <c r="AN467" s="49"/>
      <c r="AO467" s="49"/>
      <c r="AQ467" s="49"/>
      <c r="AR467" s="49"/>
      <c r="AS467" s="49"/>
      <c r="AT467" s="49"/>
      <c r="AU467" s="49"/>
      <c r="AV467" s="49"/>
      <c r="AW467" s="49"/>
      <c r="AX467" s="49"/>
      <c r="AY467" s="49"/>
      <c r="AZ467" s="49"/>
      <c r="BA467" s="49"/>
      <c r="BB467" s="49"/>
      <c r="BC467" s="49"/>
      <c r="BD467" s="49"/>
    </row>
    <row r="468" spans="1:56" s="50" customFormat="1" x14ac:dyDescent="0.25">
      <c r="A468" s="71"/>
      <c r="B468" s="71"/>
      <c r="C468" s="71"/>
      <c r="N468" s="49"/>
      <c r="O468" s="49"/>
      <c r="P468" s="49"/>
      <c r="Q468" s="49"/>
      <c r="R468" s="49"/>
      <c r="S468" s="49"/>
      <c r="T468" s="49"/>
      <c r="U468" s="49"/>
      <c r="V468" s="49"/>
      <c r="W468" s="49"/>
      <c r="X468" s="49"/>
      <c r="Y468" s="49"/>
      <c r="Z468" s="49"/>
      <c r="AA468" s="49"/>
      <c r="AB468" s="49"/>
      <c r="AC468" s="49"/>
      <c r="AD468" s="49"/>
      <c r="AE468" s="49"/>
      <c r="AF468" s="49"/>
      <c r="AG468" s="49"/>
      <c r="AH468" s="49"/>
      <c r="AI468" s="49"/>
      <c r="AJ468" s="49"/>
      <c r="AK468" s="49"/>
      <c r="AL468" s="49"/>
      <c r="AM468" s="49"/>
      <c r="AN468" s="49"/>
      <c r="AO468" s="49"/>
      <c r="AQ468" s="49"/>
      <c r="AR468" s="49"/>
      <c r="AS468" s="49"/>
      <c r="AT468" s="49"/>
      <c r="AU468" s="49"/>
      <c r="AV468" s="49"/>
      <c r="AW468" s="49"/>
      <c r="AX468" s="49"/>
      <c r="AY468" s="49"/>
      <c r="AZ468" s="49"/>
      <c r="BA468" s="49"/>
      <c r="BB468" s="49"/>
      <c r="BC468" s="49"/>
      <c r="BD468" s="49"/>
    </row>
    <row r="469" spans="1:56" s="50" customFormat="1" x14ac:dyDescent="0.25">
      <c r="A469" s="71"/>
      <c r="B469" s="71"/>
      <c r="C469" s="71"/>
      <c r="N469" s="49"/>
      <c r="O469" s="49"/>
      <c r="P469" s="49"/>
      <c r="Q469" s="49"/>
      <c r="R469" s="49"/>
      <c r="S469" s="49"/>
      <c r="T469" s="49"/>
      <c r="U469" s="49"/>
      <c r="V469" s="49"/>
      <c r="W469" s="49"/>
      <c r="X469" s="49"/>
      <c r="Y469" s="49"/>
      <c r="Z469" s="49"/>
      <c r="AA469" s="49"/>
      <c r="AB469" s="49"/>
      <c r="AC469" s="49"/>
      <c r="AD469" s="49"/>
      <c r="AE469" s="49"/>
      <c r="AF469" s="49"/>
      <c r="AG469" s="49"/>
      <c r="AH469" s="49"/>
      <c r="AI469" s="49"/>
      <c r="AJ469" s="49"/>
      <c r="AK469" s="49"/>
      <c r="AL469" s="49"/>
      <c r="AM469" s="49"/>
      <c r="AN469" s="49"/>
      <c r="AO469" s="49"/>
      <c r="AQ469" s="49"/>
      <c r="AR469" s="49"/>
      <c r="AS469" s="49"/>
      <c r="AT469" s="49"/>
      <c r="AU469" s="49"/>
      <c r="AV469" s="49"/>
      <c r="AW469" s="49"/>
      <c r="AX469" s="49"/>
      <c r="AY469" s="49"/>
      <c r="AZ469" s="49"/>
      <c r="BA469" s="49"/>
      <c r="BB469" s="49"/>
      <c r="BC469" s="49"/>
      <c r="BD469" s="49"/>
    </row>
    <row r="470" spans="1:56" s="50" customFormat="1" x14ac:dyDescent="0.25">
      <c r="A470" s="71"/>
      <c r="B470" s="71"/>
      <c r="C470" s="71"/>
      <c r="N470" s="49"/>
      <c r="O470" s="49"/>
      <c r="P470" s="49"/>
      <c r="Q470" s="49"/>
      <c r="R470" s="49"/>
      <c r="S470" s="49"/>
      <c r="T470" s="49"/>
      <c r="U470" s="49"/>
      <c r="V470" s="49"/>
      <c r="W470" s="49"/>
      <c r="X470" s="49"/>
      <c r="Y470" s="49"/>
      <c r="Z470" s="49"/>
      <c r="AA470" s="49"/>
      <c r="AB470" s="49"/>
      <c r="AC470" s="49"/>
      <c r="AD470" s="49"/>
      <c r="AE470" s="49"/>
      <c r="AF470" s="49"/>
      <c r="AG470" s="49"/>
      <c r="AH470" s="49"/>
      <c r="AI470" s="49"/>
      <c r="AJ470" s="49"/>
      <c r="AK470" s="49"/>
      <c r="AL470" s="49"/>
      <c r="AM470" s="49"/>
      <c r="AN470" s="49"/>
      <c r="AO470" s="49"/>
      <c r="AQ470" s="49"/>
      <c r="AR470" s="49"/>
      <c r="AS470" s="49"/>
      <c r="AT470" s="49"/>
      <c r="AU470" s="49"/>
      <c r="AV470" s="49"/>
      <c r="AW470" s="49"/>
      <c r="AX470" s="49"/>
      <c r="AY470" s="49"/>
      <c r="AZ470" s="49"/>
      <c r="BA470" s="49"/>
      <c r="BB470" s="49"/>
      <c r="BC470" s="49"/>
      <c r="BD470" s="49"/>
    </row>
    <row r="471" spans="1:56" s="50" customFormat="1" x14ac:dyDescent="0.25">
      <c r="A471" s="71"/>
      <c r="B471" s="71"/>
      <c r="C471" s="71"/>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49"/>
      <c r="AK471" s="49"/>
      <c r="AL471" s="49"/>
      <c r="AM471" s="49"/>
      <c r="AN471" s="49"/>
      <c r="AO471" s="49"/>
      <c r="AQ471" s="49"/>
      <c r="AR471" s="49"/>
      <c r="AS471" s="49"/>
      <c r="AT471" s="49"/>
      <c r="AU471" s="49"/>
      <c r="AV471" s="49"/>
      <c r="AW471" s="49"/>
      <c r="AX471" s="49"/>
      <c r="AY471" s="49"/>
      <c r="AZ471" s="49"/>
      <c r="BA471" s="49"/>
      <c r="BB471" s="49"/>
      <c r="BC471" s="49"/>
      <c r="BD471" s="49"/>
    </row>
    <row r="472" spans="1:56" s="50" customFormat="1" x14ac:dyDescent="0.25">
      <c r="A472" s="71"/>
      <c r="B472" s="71"/>
      <c r="C472" s="71"/>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49"/>
      <c r="AK472" s="49"/>
      <c r="AL472" s="49"/>
      <c r="AM472" s="49"/>
      <c r="AN472" s="49"/>
      <c r="AO472" s="49"/>
      <c r="AQ472" s="49"/>
      <c r="AR472" s="49"/>
      <c r="AS472" s="49"/>
      <c r="AT472" s="49"/>
      <c r="AU472" s="49"/>
      <c r="AV472" s="49"/>
      <c r="AW472" s="49"/>
      <c r="AX472" s="49"/>
      <c r="AY472" s="49"/>
      <c r="AZ472" s="49"/>
      <c r="BA472" s="49"/>
      <c r="BB472" s="49"/>
      <c r="BC472" s="49"/>
      <c r="BD472" s="49"/>
    </row>
    <row r="473" spans="1:56" s="50" customFormat="1" x14ac:dyDescent="0.25">
      <c r="A473" s="71"/>
      <c r="B473" s="71"/>
      <c r="C473" s="71"/>
      <c r="N473" s="49"/>
      <c r="O473" s="49"/>
      <c r="P473" s="49"/>
      <c r="Q473" s="49"/>
      <c r="R473" s="49"/>
      <c r="S473" s="49"/>
      <c r="T473" s="49"/>
      <c r="U473" s="49"/>
      <c r="V473" s="49"/>
      <c r="W473" s="49"/>
      <c r="X473" s="49"/>
      <c r="Y473" s="49"/>
      <c r="Z473" s="49"/>
      <c r="AA473" s="49"/>
      <c r="AB473" s="49"/>
      <c r="AC473" s="49"/>
      <c r="AD473" s="49"/>
      <c r="AE473" s="49"/>
      <c r="AF473" s="49"/>
      <c r="AG473" s="49"/>
      <c r="AH473" s="49"/>
      <c r="AI473" s="49"/>
      <c r="AJ473" s="49"/>
      <c r="AK473" s="49"/>
      <c r="AL473" s="49"/>
      <c r="AM473" s="49"/>
      <c r="AN473" s="49"/>
      <c r="AO473" s="49"/>
      <c r="AQ473" s="49"/>
      <c r="AR473" s="49"/>
      <c r="AS473" s="49"/>
      <c r="AT473" s="49"/>
      <c r="AU473" s="49"/>
      <c r="AV473" s="49"/>
      <c r="AW473" s="49"/>
      <c r="AX473" s="49"/>
      <c r="AY473" s="49"/>
      <c r="AZ473" s="49"/>
      <c r="BA473" s="49"/>
      <c r="BB473" s="49"/>
      <c r="BC473" s="49"/>
      <c r="BD473" s="49"/>
    </row>
    <row r="474" spans="1:56" s="50" customFormat="1" x14ac:dyDescent="0.25">
      <c r="A474" s="71"/>
      <c r="B474" s="71"/>
      <c r="C474" s="71"/>
      <c r="N474" s="49"/>
      <c r="O474" s="49"/>
      <c r="P474" s="49"/>
      <c r="Q474" s="49"/>
      <c r="R474" s="49"/>
      <c r="S474" s="49"/>
      <c r="T474" s="49"/>
      <c r="U474" s="49"/>
      <c r="V474" s="49"/>
      <c r="W474" s="49"/>
      <c r="X474" s="49"/>
      <c r="Y474" s="49"/>
      <c r="Z474" s="49"/>
      <c r="AA474" s="49"/>
      <c r="AB474" s="49"/>
      <c r="AC474" s="49"/>
      <c r="AD474" s="49"/>
      <c r="AE474" s="49"/>
      <c r="AF474" s="49"/>
      <c r="AG474" s="49"/>
      <c r="AH474" s="49"/>
      <c r="AI474" s="49"/>
      <c r="AJ474" s="49"/>
      <c r="AK474" s="49"/>
      <c r="AL474" s="49"/>
      <c r="AM474" s="49"/>
      <c r="AN474" s="49"/>
      <c r="AO474" s="49"/>
      <c r="AQ474" s="49"/>
      <c r="AR474" s="49"/>
      <c r="AS474" s="49"/>
      <c r="AT474" s="49"/>
      <c r="AU474" s="49"/>
      <c r="AV474" s="49"/>
      <c r="AW474" s="49"/>
      <c r="AX474" s="49"/>
      <c r="AY474" s="49"/>
      <c r="AZ474" s="49"/>
      <c r="BA474" s="49"/>
      <c r="BB474" s="49"/>
      <c r="BC474" s="49"/>
      <c r="BD474" s="49"/>
    </row>
    <row r="475" spans="1:56" s="50" customFormat="1" x14ac:dyDescent="0.25">
      <c r="A475" s="71"/>
      <c r="B475" s="71"/>
      <c r="C475" s="71"/>
      <c r="N475" s="49"/>
      <c r="O475" s="49"/>
      <c r="P475" s="49"/>
      <c r="Q475" s="49"/>
      <c r="R475" s="49"/>
      <c r="S475" s="49"/>
      <c r="T475" s="49"/>
      <c r="U475" s="49"/>
      <c r="V475" s="49"/>
      <c r="W475" s="49"/>
      <c r="X475" s="49"/>
      <c r="Y475" s="49"/>
      <c r="Z475" s="49"/>
      <c r="AA475" s="49"/>
      <c r="AB475" s="49"/>
      <c r="AC475" s="49"/>
      <c r="AD475" s="49"/>
      <c r="AE475" s="49"/>
      <c r="AF475" s="49"/>
      <c r="AG475" s="49"/>
      <c r="AH475" s="49"/>
      <c r="AI475" s="49"/>
      <c r="AJ475" s="49"/>
      <c r="AK475" s="49"/>
      <c r="AL475" s="49"/>
      <c r="AM475" s="49"/>
      <c r="AN475" s="49"/>
      <c r="AO475" s="49"/>
      <c r="AQ475" s="49"/>
      <c r="AR475" s="49"/>
      <c r="AS475" s="49"/>
      <c r="AT475" s="49"/>
      <c r="AU475" s="49"/>
      <c r="AV475" s="49"/>
      <c r="AW475" s="49"/>
      <c r="AX475" s="49"/>
      <c r="AY475" s="49"/>
      <c r="AZ475" s="49"/>
      <c r="BA475" s="49"/>
      <c r="BB475" s="49"/>
      <c r="BC475" s="49"/>
      <c r="BD475" s="49"/>
    </row>
    <row r="476" spans="1:56" s="50" customFormat="1" x14ac:dyDescent="0.25">
      <c r="A476" s="71"/>
      <c r="B476" s="71"/>
      <c r="C476" s="71"/>
      <c r="N476" s="49"/>
      <c r="O476" s="49"/>
      <c r="P476" s="49"/>
      <c r="Q476" s="49"/>
      <c r="R476" s="49"/>
      <c r="S476" s="49"/>
      <c r="T476" s="49"/>
      <c r="U476" s="49"/>
      <c r="V476" s="49"/>
      <c r="W476" s="49"/>
      <c r="X476" s="49"/>
      <c r="Y476" s="49"/>
      <c r="Z476" s="49"/>
      <c r="AA476" s="49"/>
      <c r="AB476" s="49"/>
      <c r="AC476" s="49"/>
      <c r="AD476" s="49"/>
      <c r="AE476" s="49"/>
      <c r="AF476" s="49"/>
      <c r="AG476" s="49"/>
      <c r="AH476" s="49"/>
      <c r="AI476" s="49"/>
      <c r="AJ476" s="49"/>
      <c r="AK476" s="49"/>
      <c r="AL476" s="49"/>
      <c r="AM476" s="49"/>
      <c r="AN476" s="49"/>
      <c r="AO476" s="49"/>
      <c r="AQ476" s="49"/>
      <c r="AR476" s="49"/>
      <c r="AS476" s="49"/>
      <c r="AT476" s="49"/>
      <c r="AU476" s="49"/>
      <c r="AV476" s="49"/>
      <c r="AW476" s="49"/>
      <c r="AX476" s="49"/>
      <c r="AY476" s="49"/>
      <c r="AZ476" s="49"/>
      <c r="BA476" s="49"/>
      <c r="BB476" s="49"/>
      <c r="BC476" s="49"/>
      <c r="BD476" s="49"/>
    </row>
    <row r="477" spans="1:56" s="50" customFormat="1" x14ac:dyDescent="0.25">
      <c r="A477" s="71"/>
      <c r="B477" s="71"/>
      <c r="C477" s="71"/>
      <c r="N477" s="49"/>
      <c r="O477" s="49"/>
      <c r="P477" s="49"/>
      <c r="Q477" s="49"/>
      <c r="R477" s="49"/>
      <c r="S477" s="49"/>
      <c r="T477" s="49"/>
      <c r="U477" s="49"/>
      <c r="V477" s="49"/>
      <c r="W477" s="49"/>
      <c r="X477" s="49"/>
      <c r="Y477" s="49"/>
      <c r="Z477" s="49"/>
      <c r="AA477" s="49"/>
      <c r="AB477" s="49"/>
      <c r="AC477" s="49"/>
      <c r="AD477" s="49"/>
      <c r="AE477" s="49"/>
      <c r="AF477" s="49"/>
      <c r="AG477" s="49"/>
      <c r="AH477" s="49"/>
      <c r="AI477" s="49"/>
      <c r="AJ477" s="49"/>
      <c r="AK477" s="49"/>
      <c r="AL477" s="49"/>
      <c r="AM477" s="49"/>
      <c r="AN477" s="49"/>
      <c r="AO477" s="49"/>
      <c r="AQ477" s="49"/>
      <c r="AR477" s="49"/>
      <c r="AS477" s="49"/>
      <c r="AT477" s="49"/>
      <c r="AU477" s="49"/>
      <c r="AV477" s="49"/>
      <c r="AW477" s="49"/>
      <c r="AX477" s="49"/>
      <c r="AY477" s="49"/>
      <c r="AZ477" s="49"/>
      <c r="BA477" s="49"/>
      <c r="BB477" s="49"/>
      <c r="BC477" s="49"/>
      <c r="BD477" s="49"/>
    </row>
    <row r="478" spans="1:56" s="50" customFormat="1" x14ac:dyDescent="0.25">
      <c r="A478" s="71"/>
      <c r="B478" s="71"/>
      <c r="C478" s="71"/>
      <c r="N478" s="49"/>
      <c r="O478" s="49"/>
      <c r="P478" s="49"/>
      <c r="Q478" s="49"/>
      <c r="R478" s="49"/>
      <c r="S478" s="49"/>
      <c r="T478" s="49"/>
      <c r="U478" s="49"/>
      <c r="V478" s="49"/>
      <c r="W478" s="49"/>
      <c r="X478" s="49"/>
      <c r="Y478" s="49"/>
      <c r="Z478" s="49"/>
      <c r="AA478" s="49"/>
      <c r="AB478" s="49"/>
      <c r="AC478" s="49"/>
      <c r="AD478" s="49"/>
      <c r="AE478" s="49"/>
      <c r="AF478" s="49"/>
      <c r="AG478" s="49"/>
      <c r="AH478" s="49"/>
      <c r="AI478" s="49"/>
      <c r="AJ478" s="49"/>
      <c r="AK478" s="49"/>
      <c r="AL478" s="49"/>
      <c r="AM478" s="49"/>
      <c r="AN478" s="49"/>
      <c r="AO478" s="49"/>
      <c r="AQ478" s="49"/>
      <c r="AR478" s="49"/>
      <c r="AS478" s="49"/>
      <c r="AT478" s="49"/>
      <c r="AU478" s="49"/>
      <c r="AV478" s="49"/>
      <c r="AW478" s="49"/>
      <c r="AX478" s="49"/>
      <c r="AY478" s="49"/>
      <c r="AZ478" s="49"/>
      <c r="BA478" s="49"/>
      <c r="BB478" s="49"/>
      <c r="BC478" s="49"/>
      <c r="BD478" s="49"/>
    </row>
    <row r="479" spans="1:56" s="50" customFormat="1" x14ac:dyDescent="0.25">
      <c r="A479" s="71"/>
      <c r="B479" s="71"/>
      <c r="C479" s="71"/>
      <c r="N479" s="49"/>
      <c r="O479" s="49"/>
      <c r="P479" s="49"/>
      <c r="Q479" s="49"/>
      <c r="R479" s="49"/>
      <c r="S479" s="49"/>
      <c r="T479" s="49"/>
      <c r="U479" s="49"/>
      <c r="V479" s="49"/>
      <c r="W479" s="49"/>
      <c r="X479" s="49"/>
      <c r="Y479" s="49"/>
      <c r="Z479" s="49"/>
      <c r="AA479" s="49"/>
      <c r="AB479" s="49"/>
      <c r="AC479" s="49"/>
      <c r="AD479" s="49"/>
      <c r="AE479" s="49"/>
      <c r="AF479" s="49"/>
      <c r="AG479" s="49"/>
      <c r="AH479" s="49"/>
      <c r="AI479" s="49"/>
      <c r="AJ479" s="49"/>
      <c r="AK479" s="49"/>
      <c r="AL479" s="49"/>
      <c r="AM479" s="49"/>
      <c r="AN479" s="49"/>
      <c r="AO479" s="49"/>
      <c r="AQ479" s="49"/>
      <c r="AR479" s="49"/>
      <c r="AS479" s="49"/>
      <c r="AT479" s="49"/>
      <c r="AU479" s="49"/>
      <c r="AV479" s="49"/>
      <c r="AW479" s="49"/>
      <c r="AX479" s="49"/>
      <c r="AY479" s="49"/>
      <c r="AZ479" s="49"/>
      <c r="BA479" s="49"/>
      <c r="BB479" s="49"/>
      <c r="BC479" s="49"/>
      <c r="BD479" s="49"/>
    </row>
    <row r="480" spans="1:56" s="50" customFormat="1" x14ac:dyDescent="0.25">
      <c r="A480" s="71"/>
      <c r="B480" s="71"/>
      <c r="C480" s="71"/>
      <c r="N480" s="49"/>
      <c r="O480" s="49"/>
      <c r="P480" s="49"/>
      <c r="Q480" s="49"/>
      <c r="R480" s="49"/>
      <c r="S480" s="49"/>
      <c r="T480" s="49"/>
      <c r="U480" s="49"/>
      <c r="V480" s="49"/>
      <c r="W480" s="49"/>
      <c r="X480" s="49"/>
      <c r="Y480" s="49"/>
      <c r="Z480" s="49"/>
      <c r="AA480" s="49"/>
      <c r="AB480" s="49"/>
      <c r="AC480" s="49"/>
      <c r="AD480" s="49"/>
      <c r="AE480" s="49"/>
      <c r="AF480" s="49"/>
      <c r="AG480" s="49"/>
      <c r="AH480" s="49"/>
      <c r="AI480" s="49"/>
      <c r="AJ480" s="49"/>
      <c r="AK480" s="49"/>
      <c r="AL480" s="49"/>
      <c r="AM480" s="49"/>
      <c r="AN480" s="49"/>
      <c r="AO480" s="49"/>
      <c r="AQ480" s="49"/>
      <c r="AR480" s="49"/>
      <c r="AS480" s="49"/>
      <c r="AT480" s="49"/>
      <c r="AU480" s="49"/>
      <c r="AV480" s="49"/>
      <c r="AW480" s="49"/>
      <c r="AX480" s="49"/>
      <c r="AY480" s="49"/>
      <c r="AZ480" s="49"/>
      <c r="BA480" s="49"/>
      <c r="BB480" s="49"/>
      <c r="BC480" s="49"/>
      <c r="BD480" s="49"/>
    </row>
    <row r="481" spans="1:56" s="50" customFormat="1" x14ac:dyDescent="0.25">
      <c r="A481" s="71"/>
      <c r="B481" s="71"/>
      <c r="C481" s="71"/>
      <c r="F481" s="49" t="s">
        <v>25</v>
      </c>
      <c r="N481" s="49"/>
      <c r="O481" s="49"/>
      <c r="P481" s="49"/>
      <c r="Q481" s="49"/>
      <c r="R481" s="49"/>
      <c r="S481" s="49"/>
      <c r="T481" s="49"/>
      <c r="U481" s="49"/>
      <c r="V481" s="49"/>
      <c r="W481" s="49"/>
      <c r="X481" s="49"/>
      <c r="Y481" s="49"/>
      <c r="Z481" s="49"/>
      <c r="AA481" s="49"/>
      <c r="AB481" s="49"/>
      <c r="AC481" s="49"/>
      <c r="AD481" s="49"/>
      <c r="AE481" s="49"/>
      <c r="AF481" s="49"/>
      <c r="AG481" s="49"/>
      <c r="AH481" s="49"/>
      <c r="AI481" s="49"/>
      <c r="AJ481" s="49"/>
      <c r="AK481" s="49"/>
      <c r="AL481" s="49"/>
      <c r="AM481" s="49"/>
      <c r="AN481" s="49"/>
      <c r="AO481" s="49"/>
      <c r="AQ481" s="49"/>
      <c r="AR481" s="49"/>
      <c r="AS481" s="49"/>
      <c r="AT481" s="49"/>
      <c r="AU481" s="49"/>
      <c r="AV481" s="49"/>
      <c r="AW481" s="49"/>
      <c r="AX481" s="49"/>
      <c r="AY481" s="49"/>
      <c r="AZ481" s="49"/>
      <c r="BA481" s="49"/>
      <c r="BB481" s="49"/>
      <c r="BC481" s="49"/>
      <c r="BD481" s="49"/>
    </row>
    <row r="482" spans="1:56" s="50" customFormat="1" x14ac:dyDescent="0.25">
      <c r="A482" s="71"/>
      <c r="B482" s="71"/>
      <c r="C482" s="71"/>
      <c r="N482" s="49"/>
      <c r="O482" s="49"/>
      <c r="P482" s="49"/>
      <c r="Q482" s="49"/>
      <c r="R482" s="49"/>
      <c r="S482" s="49"/>
      <c r="T482" s="49"/>
      <c r="U482" s="49"/>
      <c r="V482" s="49"/>
      <c r="W482" s="49"/>
      <c r="X482" s="49"/>
      <c r="Y482" s="49"/>
      <c r="Z482" s="49"/>
      <c r="AA482" s="49"/>
      <c r="AB482" s="49"/>
      <c r="AC482" s="49"/>
      <c r="AD482" s="49"/>
      <c r="AE482" s="49"/>
      <c r="AF482" s="49"/>
      <c r="AG482" s="49"/>
      <c r="AH482" s="49"/>
      <c r="AI482" s="49"/>
      <c r="AJ482" s="49"/>
      <c r="AK482" s="49"/>
      <c r="AL482" s="49"/>
      <c r="AM482" s="49"/>
      <c r="AN482" s="49"/>
      <c r="AO482" s="49"/>
      <c r="AQ482" s="49"/>
      <c r="AR482" s="49"/>
      <c r="AS482" s="49"/>
      <c r="AT482" s="49"/>
      <c r="AU482" s="49"/>
      <c r="AV482" s="49"/>
      <c r="AW482" s="49"/>
      <c r="AX482" s="49"/>
      <c r="AY482" s="49"/>
      <c r="AZ482" s="49"/>
      <c r="BA482" s="49"/>
      <c r="BB482" s="49"/>
      <c r="BC482" s="49"/>
      <c r="BD482" s="49"/>
    </row>
    <row r="483" spans="1:56" s="50" customFormat="1" x14ac:dyDescent="0.25">
      <c r="A483" s="71"/>
      <c r="B483" s="71"/>
      <c r="C483" s="71"/>
      <c r="N483" s="49"/>
      <c r="O483" s="49"/>
      <c r="P483" s="49"/>
      <c r="Q483" s="49"/>
      <c r="R483" s="49"/>
      <c r="S483" s="49"/>
      <c r="T483" s="49"/>
      <c r="U483" s="49"/>
      <c r="V483" s="49"/>
      <c r="W483" s="49"/>
      <c r="X483" s="49"/>
      <c r="Y483" s="49"/>
      <c r="Z483" s="49"/>
      <c r="AA483" s="49"/>
      <c r="AB483" s="49"/>
      <c r="AC483" s="49"/>
      <c r="AD483" s="49"/>
      <c r="AE483" s="49"/>
      <c r="AF483" s="49"/>
      <c r="AG483" s="49"/>
      <c r="AH483" s="49"/>
      <c r="AI483" s="49"/>
      <c r="AJ483" s="49"/>
      <c r="AK483" s="49"/>
      <c r="AL483" s="49"/>
      <c r="AM483" s="49"/>
      <c r="AN483" s="49"/>
      <c r="AO483" s="49"/>
      <c r="AQ483" s="49"/>
      <c r="AR483" s="49"/>
      <c r="AS483" s="49"/>
      <c r="AT483" s="49"/>
      <c r="AU483" s="49"/>
      <c r="AV483" s="49"/>
      <c r="AW483" s="49"/>
      <c r="AX483" s="49"/>
      <c r="AY483" s="49"/>
      <c r="AZ483" s="49"/>
      <c r="BA483" s="49"/>
      <c r="BB483" s="49"/>
      <c r="BC483" s="49"/>
      <c r="BD483" s="49"/>
    </row>
    <row r="484" spans="1:56" s="50" customFormat="1" x14ac:dyDescent="0.25">
      <c r="A484" s="71"/>
      <c r="B484" s="71"/>
      <c r="C484" s="71"/>
      <c r="N484" s="49"/>
      <c r="O484" s="49"/>
      <c r="P484" s="49"/>
      <c r="Q484" s="49"/>
      <c r="R484" s="49"/>
      <c r="S484" s="49"/>
      <c r="T484" s="49"/>
      <c r="U484" s="49"/>
      <c r="V484" s="49"/>
      <c r="W484" s="49"/>
      <c r="X484" s="49"/>
      <c r="Y484" s="49"/>
      <c r="Z484" s="49"/>
      <c r="AA484" s="49"/>
      <c r="AB484" s="49"/>
      <c r="AC484" s="49"/>
      <c r="AD484" s="49"/>
      <c r="AE484" s="49"/>
      <c r="AF484" s="49"/>
      <c r="AG484" s="49"/>
      <c r="AH484" s="49"/>
      <c r="AI484" s="49"/>
      <c r="AJ484" s="49"/>
      <c r="AK484" s="49"/>
      <c r="AL484" s="49"/>
      <c r="AM484" s="49"/>
      <c r="AN484" s="49"/>
      <c r="AO484" s="49"/>
      <c r="AQ484" s="49"/>
      <c r="AR484" s="49"/>
      <c r="AS484" s="49"/>
      <c r="AT484" s="49"/>
      <c r="AU484" s="49"/>
      <c r="AV484" s="49"/>
      <c r="AW484" s="49"/>
      <c r="AX484" s="49"/>
      <c r="AY484" s="49"/>
      <c r="AZ484" s="49"/>
      <c r="BA484" s="49"/>
      <c r="BB484" s="49"/>
      <c r="BC484" s="49"/>
      <c r="BD484" s="49"/>
    </row>
    <row r="485" spans="1:56" s="50" customFormat="1" x14ac:dyDescent="0.25">
      <c r="A485" s="71"/>
      <c r="B485" s="71"/>
      <c r="C485" s="71"/>
      <c r="N485" s="49"/>
      <c r="O485" s="49"/>
      <c r="P485" s="49"/>
      <c r="Q485" s="49"/>
      <c r="R485" s="49"/>
      <c r="S485" s="49"/>
      <c r="T485" s="49"/>
      <c r="U485" s="49"/>
      <c r="V485" s="49"/>
      <c r="W485" s="49"/>
      <c r="X485" s="49"/>
      <c r="Y485" s="49"/>
      <c r="Z485" s="49"/>
      <c r="AA485" s="49"/>
      <c r="AB485" s="49"/>
      <c r="AC485" s="49"/>
      <c r="AD485" s="49"/>
      <c r="AE485" s="49"/>
      <c r="AF485" s="49"/>
      <c r="AG485" s="49"/>
      <c r="AH485" s="49"/>
      <c r="AI485" s="49"/>
      <c r="AJ485" s="49"/>
      <c r="AK485" s="49"/>
      <c r="AL485" s="49"/>
      <c r="AM485" s="49"/>
      <c r="AN485" s="49"/>
      <c r="AO485" s="49"/>
      <c r="AQ485" s="49"/>
      <c r="AR485" s="49"/>
      <c r="AS485" s="49"/>
      <c r="AT485" s="49"/>
      <c r="AU485" s="49"/>
      <c r="AV485" s="49"/>
      <c r="AW485" s="49"/>
      <c r="AX485" s="49"/>
      <c r="AY485" s="49"/>
      <c r="AZ485" s="49"/>
      <c r="BA485" s="49"/>
      <c r="BB485" s="49"/>
      <c r="BC485" s="49"/>
      <c r="BD485" s="49"/>
    </row>
    <row r="486" spans="1:56" s="50" customFormat="1" x14ac:dyDescent="0.25">
      <c r="A486" s="71"/>
      <c r="B486" s="71"/>
      <c r="C486" s="71"/>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49"/>
      <c r="AK486" s="49"/>
      <c r="AL486" s="49"/>
      <c r="AM486" s="49"/>
      <c r="AN486" s="49"/>
      <c r="AO486" s="49"/>
      <c r="AQ486" s="49"/>
      <c r="AR486" s="49"/>
      <c r="AS486" s="49"/>
      <c r="AT486" s="49"/>
      <c r="AU486" s="49"/>
      <c r="AV486" s="49"/>
      <c r="AW486" s="49"/>
      <c r="AX486" s="49"/>
      <c r="AY486" s="49"/>
      <c r="AZ486" s="49"/>
      <c r="BA486" s="49"/>
      <c r="BB486" s="49"/>
      <c r="BC486" s="49"/>
      <c r="BD486" s="49"/>
    </row>
    <row r="487" spans="1:56" s="50" customFormat="1" x14ac:dyDescent="0.25">
      <c r="A487" s="71"/>
      <c r="B487" s="71"/>
      <c r="C487" s="71"/>
      <c r="N487" s="49"/>
      <c r="O487" s="49"/>
      <c r="P487" s="49"/>
      <c r="Q487" s="49"/>
      <c r="R487" s="49"/>
      <c r="S487" s="49"/>
      <c r="T487" s="49"/>
      <c r="U487" s="49"/>
      <c r="V487" s="49"/>
      <c r="W487" s="49"/>
      <c r="X487" s="49"/>
      <c r="Y487" s="49"/>
      <c r="Z487" s="49"/>
      <c r="AA487" s="49"/>
      <c r="AB487" s="49"/>
      <c r="AC487" s="49"/>
      <c r="AD487" s="49"/>
      <c r="AE487" s="49"/>
      <c r="AF487" s="49"/>
      <c r="AG487" s="49"/>
      <c r="AH487" s="49"/>
      <c r="AI487" s="49"/>
      <c r="AJ487" s="49"/>
      <c r="AK487" s="49"/>
      <c r="AL487" s="49"/>
      <c r="AM487" s="49"/>
      <c r="AN487" s="49"/>
      <c r="AO487" s="49"/>
      <c r="AQ487" s="49"/>
      <c r="AR487" s="49"/>
      <c r="AS487" s="49"/>
      <c r="AT487" s="49"/>
      <c r="AU487" s="49"/>
      <c r="AV487" s="49"/>
      <c r="AW487" s="49"/>
      <c r="AX487" s="49"/>
      <c r="AY487" s="49"/>
      <c r="AZ487" s="49"/>
      <c r="BA487" s="49"/>
      <c r="BB487" s="49"/>
      <c r="BC487" s="49"/>
      <c r="BD487" s="49"/>
    </row>
    <row r="488" spans="1:56" s="50" customFormat="1" x14ac:dyDescent="0.25">
      <c r="A488" s="71"/>
      <c r="B488" s="71"/>
      <c r="C488" s="71"/>
      <c r="N488" s="49"/>
      <c r="O488" s="49"/>
      <c r="P488" s="49"/>
      <c r="Q488" s="49"/>
      <c r="R488" s="49"/>
      <c r="S488" s="49"/>
      <c r="T488" s="49"/>
      <c r="U488" s="49"/>
      <c r="V488" s="49"/>
      <c r="W488" s="49"/>
      <c r="X488" s="49"/>
      <c r="Y488" s="49"/>
      <c r="Z488" s="49"/>
      <c r="AA488" s="49"/>
      <c r="AB488" s="49"/>
      <c r="AC488" s="49"/>
      <c r="AD488" s="49"/>
      <c r="AE488" s="49"/>
      <c r="AF488" s="49"/>
      <c r="AG488" s="49"/>
      <c r="AH488" s="49"/>
      <c r="AI488" s="49"/>
      <c r="AJ488" s="49"/>
      <c r="AK488" s="49"/>
      <c r="AL488" s="49"/>
      <c r="AM488" s="49"/>
      <c r="AN488" s="49"/>
      <c r="AO488" s="49"/>
      <c r="AQ488" s="49"/>
      <c r="AR488" s="49"/>
      <c r="AS488" s="49"/>
      <c r="AT488" s="49"/>
      <c r="AU488" s="49"/>
      <c r="AV488" s="49"/>
      <c r="AW488" s="49"/>
      <c r="AX488" s="49"/>
      <c r="AY488" s="49"/>
      <c r="AZ488" s="49"/>
      <c r="BA488" s="49"/>
      <c r="BB488" s="49"/>
      <c r="BC488" s="49"/>
      <c r="BD488" s="49"/>
    </row>
    <row r="489" spans="1:56" s="50" customFormat="1" x14ac:dyDescent="0.25">
      <c r="A489" s="71"/>
      <c r="B489" s="71"/>
      <c r="C489" s="71"/>
      <c r="N489" s="49"/>
      <c r="O489" s="49"/>
      <c r="P489" s="49"/>
      <c r="Q489" s="49"/>
      <c r="R489" s="49"/>
      <c r="S489" s="49"/>
      <c r="T489" s="49"/>
      <c r="U489" s="49"/>
      <c r="V489" s="49"/>
      <c r="W489" s="49"/>
      <c r="X489" s="49"/>
      <c r="Y489" s="49"/>
      <c r="Z489" s="49"/>
      <c r="AA489" s="49"/>
      <c r="AB489" s="49"/>
      <c r="AC489" s="49"/>
      <c r="AD489" s="49"/>
      <c r="AE489" s="49"/>
      <c r="AF489" s="49"/>
      <c r="AG489" s="49"/>
      <c r="AH489" s="49"/>
      <c r="AI489" s="49"/>
      <c r="AJ489" s="49"/>
      <c r="AK489" s="49"/>
      <c r="AL489" s="49"/>
      <c r="AM489" s="49"/>
      <c r="AN489" s="49"/>
      <c r="AO489" s="49"/>
      <c r="AQ489" s="49"/>
      <c r="AR489" s="49"/>
      <c r="AS489" s="49"/>
      <c r="AT489" s="49"/>
      <c r="AU489" s="49"/>
      <c r="AV489" s="49"/>
      <c r="AW489" s="49"/>
      <c r="AX489" s="49"/>
      <c r="AY489" s="49"/>
      <c r="AZ489" s="49"/>
      <c r="BA489" s="49"/>
      <c r="BB489" s="49"/>
      <c r="BC489" s="49"/>
      <c r="BD489" s="49"/>
    </row>
    <row r="490" spans="1:56" s="50" customFormat="1" x14ac:dyDescent="0.25">
      <c r="A490" s="71"/>
      <c r="B490" s="71"/>
      <c r="C490" s="71"/>
      <c r="N490" s="49"/>
      <c r="O490" s="49"/>
      <c r="P490" s="49"/>
      <c r="Q490" s="49"/>
      <c r="R490" s="49"/>
      <c r="S490" s="49"/>
      <c r="T490" s="49"/>
      <c r="U490" s="49"/>
      <c r="V490" s="49"/>
      <c r="W490" s="49"/>
      <c r="X490" s="49"/>
      <c r="Y490" s="49"/>
      <c r="Z490" s="49"/>
      <c r="AA490" s="49"/>
      <c r="AB490" s="49"/>
      <c r="AC490" s="49"/>
      <c r="AD490" s="49"/>
      <c r="AE490" s="49"/>
      <c r="AF490" s="49"/>
      <c r="AG490" s="49"/>
      <c r="AH490" s="49"/>
      <c r="AI490" s="49"/>
      <c r="AJ490" s="49"/>
      <c r="AK490" s="49"/>
      <c r="AL490" s="49"/>
      <c r="AM490" s="49"/>
      <c r="AN490" s="49"/>
      <c r="AO490" s="49"/>
      <c r="AQ490" s="49"/>
      <c r="AR490" s="49"/>
      <c r="AS490" s="49"/>
      <c r="AT490" s="49"/>
      <c r="AU490" s="49"/>
      <c r="AV490" s="49"/>
      <c r="AW490" s="49"/>
      <c r="AX490" s="49"/>
      <c r="AY490" s="49"/>
      <c r="AZ490" s="49"/>
      <c r="BA490" s="49"/>
      <c r="BB490" s="49"/>
      <c r="BC490" s="49"/>
      <c r="BD490" s="49"/>
    </row>
    <row r="491" spans="1:56" s="50" customFormat="1" x14ac:dyDescent="0.25">
      <c r="A491" s="71"/>
      <c r="B491" s="71"/>
      <c r="C491" s="71"/>
      <c r="N491" s="49"/>
      <c r="O491" s="49"/>
      <c r="P491" s="49"/>
      <c r="Q491" s="49"/>
      <c r="R491" s="49"/>
      <c r="S491" s="49"/>
      <c r="T491" s="49"/>
      <c r="U491" s="49"/>
      <c r="V491" s="49"/>
      <c r="W491" s="49"/>
      <c r="X491" s="49"/>
      <c r="Y491" s="49"/>
      <c r="Z491" s="49"/>
      <c r="AA491" s="49"/>
      <c r="AB491" s="49"/>
      <c r="AC491" s="49"/>
      <c r="AD491" s="49"/>
      <c r="AE491" s="49"/>
      <c r="AF491" s="49"/>
      <c r="AG491" s="49"/>
      <c r="AH491" s="49"/>
      <c r="AI491" s="49"/>
      <c r="AJ491" s="49"/>
      <c r="AK491" s="49"/>
      <c r="AL491" s="49"/>
      <c r="AM491" s="49"/>
      <c r="AN491" s="49"/>
      <c r="AO491" s="49"/>
      <c r="AQ491" s="49"/>
      <c r="AR491" s="49"/>
      <c r="AS491" s="49"/>
      <c r="AT491" s="49"/>
      <c r="AU491" s="49"/>
      <c r="AV491" s="49"/>
      <c r="AW491" s="49"/>
      <c r="AX491" s="49"/>
      <c r="AY491" s="49"/>
      <c r="AZ491" s="49"/>
      <c r="BA491" s="49"/>
      <c r="BB491" s="49"/>
      <c r="BC491" s="49"/>
      <c r="BD491" s="49"/>
    </row>
    <row r="492" spans="1:56" s="50" customFormat="1" x14ac:dyDescent="0.25">
      <c r="A492" s="71"/>
      <c r="B492" s="71"/>
      <c r="C492" s="71"/>
      <c r="N492" s="49"/>
      <c r="O492" s="49"/>
      <c r="P492" s="49"/>
      <c r="Q492" s="49"/>
      <c r="R492" s="49"/>
      <c r="S492" s="49"/>
      <c r="T492" s="49"/>
      <c r="U492" s="49"/>
      <c r="V492" s="49"/>
      <c r="W492" s="49"/>
      <c r="X492" s="49"/>
      <c r="Y492" s="49"/>
      <c r="Z492" s="49"/>
      <c r="AA492" s="49"/>
      <c r="AB492" s="49"/>
      <c r="AC492" s="49"/>
      <c r="AD492" s="49"/>
      <c r="AE492" s="49"/>
      <c r="AF492" s="49"/>
      <c r="AG492" s="49"/>
      <c r="AH492" s="49"/>
      <c r="AI492" s="49"/>
      <c r="AJ492" s="49"/>
      <c r="AK492" s="49"/>
      <c r="AL492" s="49"/>
      <c r="AM492" s="49"/>
      <c r="AN492" s="49"/>
      <c r="AO492" s="49"/>
      <c r="AQ492" s="49"/>
      <c r="AR492" s="49"/>
      <c r="AS492" s="49"/>
      <c r="AT492" s="49"/>
      <c r="AU492" s="49"/>
      <c r="AV492" s="49"/>
      <c r="AW492" s="49"/>
      <c r="AX492" s="49"/>
      <c r="AY492" s="49"/>
      <c r="AZ492" s="49"/>
      <c r="BA492" s="49"/>
      <c r="BB492" s="49"/>
      <c r="BC492" s="49"/>
      <c r="BD492" s="49"/>
    </row>
    <row r="493" spans="1:56" s="50" customFormat="1" x14ac:dyDescent="0.25">
      <c r="A493" s="71"/>
      <c r="B493" s="71"/>
      <c r="C493" s="71"/>
      <c r="N493" s="49"/>
      <c r="O493" s="49"/>
      <c r="P493" s="49"/>
      <c r="Q493" s="49"/>
      <c r="R493" s="49"/>
      <c r="S493" s="49"/>
      <c r="T493" s="49"/>
      <c r="U493" s="49"/>
      <c r="V493" s="49"/>
      <c r="W493" s="49"/>
      <c r="X493" s="49"/>
      <c r="Y493" s="49"/>
      <c r="Z493" s="49"/>
      <c r="AA493" s="49"/>
      <c r="AB493" s="49"/>
      <c r="AC493" s="49"/>
      <c r="AD493" s="49"/>
      <c r="AE493" s="49"/>
      <c r="AF493" s="49"/>
      <c r="AG493" s="49"/>
      <c r="AH493" s="49"/>
      <c r="AI493" s="49"/>
      <c r="AJ493" s="49"/>
      <c r="AK493" s="49"/>
      <c r="AL493" s="49"/>
      <c r="AM493" s="49"/>
      <c r="AN493" s="49"/>
      <c r="AO493" s="49"/>
      <c r="AQ493" s="49"/>
      <c r="AR493" s="49"/>
      <c r="AS493" s="49"/>
      <c r="AT493" s="49"/>
      <c r="AU493" s="49"/>
      <c r="AV493" s="49"/>
      <c r="AW493" s="49"/>
      <c r="AX493" s="49"/>
      <c r="AY493" s="49"/>
      <c r="AZ493" s="49"/>
      <c r="BA493" s="49"/>
      <c r="BB493" s="49"/>
      <c r="BC493" s="49"/>
      <c r="BD493" s="49"/>
    </row>
    <row r="494" spans="1:56" s="50" customFormat="1" x14ac:dyDescent="0.25">
      <c r="A494" s="71"/>
      <c r="B494" s="71"/>
      <c r="C494" s="71"/>
      <c r="N494" s="49"/>
      <c r="O494" s="49"/>
      <c r="P494" s="49"/>
      <c r="Q494" s="49"/>
      <c r="R494" s="49"/>
      <c r="S494" s="49"/>
      <c r="T494" s="49"/>
      <c r="U494" s="49"/>
      <c r="V494" s="49"/>
      <c r="W494" s="49"/>
      <c r="X494" s="49"/>
      <c r="Y494" s="49"/>
      <c r="Z494" s="49"/>
      <c r="AA494" s="49"/>
      <c r="AB494" s="49"/>
      <c r="AC494" s="49"/>
      <c r="AD494" s="49"/>
      <c r="AE494" s="49"/>
      <c r="AF494" s="49"/>
      <c r="AG494" s="49"/>
      <c r="AH494" s="49"/>
      <c r="AI494" s="49"/>
      <c r="AJ494" s="49"/>
      <c r="AK494" s="49"/>
      <c r="AL494" s="49"/>
      <c r="AM494" s="49"/>
      <c r="AN494" s="49"/>
      <c r="AO494" s="49"/>
      <c r="AQ494" s="49"/>
      <c r="AR494" s="49"/>
      <c r="AS494" s="49"/>
      <c r="AT494" s="49"/>
      <c r="AU494" s="49"/>
      <c r="AV494" s="49"/>
      <c r="AW494" s="49"/>
      <c r="AX494" s="49"/>
      <c r="AY494" s="49"/>
      <c r="AZ494" s="49"/>
      <c r="BA494" s="49"/>
      <c r="BB494" s="49"/>
      <c r="BC494" s="49"/>
      <c r="BD494" s="49"/>
    </row>
    <row r="495" spans="1:56" s="50" customFormat="1" x14ac:dyDescent="0.25">
      <c r="A495" s="71"/>
      <c r="B495" s="71"/>
      <c r="C495" s="71"/>
      <c r="N495" s="49"/>
      <c r="O495" s="49"/>
      <c r="P495" s="49"/>
      <c r="Q495" s="49"/>
      <c r="R495" s="49"/>
      <c r="S495" s="49"/>
      <c r="T495" s="49"/>
      <c r="U495" s="49"/>
      <c r="V495" s="49"/>
      <c r="W495" s="49"/>
      <c r="X495" s="49"/>
      <c r="Y495" s="49"/>
      <c r="Z495" s="49"/>
      <c r="AA495" s="49"/>
      <c r="AB495" s="49"/>
      <c r="AC495" s="49"/>
      <c r="AD495" s="49"/>
      <c r="AE495" s="49"/>
      <c r="AF495" s="49"/>
      <c r="AG495" s="49"/>
      <c r="AH495" s="49"/>
      <c r="AI495" s="49"/>
      <c r="AJ495" s="49"/>
      <c r="AK495" s="49"/>
      <c r="AL495" s="49"/>
      <c r="AM495" s="49"/>
      <c r="AN495" s="49"/>
      <c r="AO495" s="49"/>
      <c r="AQ495" s="49"/>
      <c r="AR495" s="49"/>
      <c r="AS495" s="49"/>
      <c r="AT495" s="49"/>
      <c r="AU495" s="49"/>
      <c r="AV495" s="49"/>
      <c r="AW495" s="49"/>
      <c r="AX495" s="49"/>
      <c r="AY495" s="49"/>
      <c r="AZ495" s="49"/>
      <c r="BA495" s="49"/>
      <c r="BB495" s="49"/>
      <c r="BC495" s="49"/>
      <c r="BD495" s="49"/>
    </row>
    <row r="496" spans="1:56" s="50" customFormat="1" x14ac:dyDescent="0.25">
      <c r="A496" s="71"/>
      <c r="B496" s="71"/>
      <c r="C496" s="71"/>
      <c r="N496" s="49"/>
      <c r="O496" s="49"/>
      <c r="P496" s="49"/>
      <c r="Q496" s="49"/>
      <c r="R496" s="49"/>
      <c r="S496" s="49"/>
      <c r="T496" s="49"/>
      <c r="U496" s="49"/>
      <c r="V496" s="49"/>
      <c r="W496" s="49"/>
      <c r="X496" s="49"/>
      <c r="Y496" s="49"/>
      <c r="Z496" s="49"/>
      <c r="AA496" s="49"/>
      <c r="AB496" s="49"/>
      <c r="AC496" s="49"/>
      <c r="AD496" s="49"/>
      <c r="AE496" s="49"/>
      <c r="AF496" s="49"/>
      <c r="AG496" s="49"/>
      <c r="AH496" s="49"/>
      <c r="AI496" s="49"/>
      <c r="AJ496" s="49"/>
      <c r="AK496" s="49"/>
      <c r="AL496" s="49"/>
      <c r="AM496" s="49"/>
      <c r="AN496" s="49"/>
      <c r="AO496" s="49"/>
      <c r="AQ496" s="49"/>
      <c r="AR496" s="49"/>
      <c r="AS496" s="49"/>
      <c r="AT496" s="49"/>
      <c r="AU496" s="49"/>
      <c r="AV496" s="49"/>
      <c r="AW496" s="49"/>
      <c r="AX496" s="49"/>
      <c r="AY496" s="49"/>
      <c r="AZ496" s="49"/>
      <c r="BA496" s="49"/>
      <c r="BB496" s="49"/>
      <c r="BC496" s="49"/>
      <c r="BD496" s="49"/>
    </row>
    <row r="497" spans="1:56" s="50" customFormat="1" x14ac:dyDescent="0.25">
      <c r="A497" s="71"/>
      <c r="B497" s="71"/>
      <c r="C497" s="71"/>
      <c r="N497" s="49"/>
      <c r="O497" s="49"/>
      <c r="P497" s="49"/>
      <c r="Q497" s="49"/>
      <c r="R497" s="49"/>
      <c r="S497" s="49"/>
      <c r="T497" s="49"/>
      <c r="U497" s="49"/>
      <c r="V497" s="49"/>
      <c r="W497" s="49"/>
      <c r="X497" s="49"/>
      <c r="Y497" s="49"/>
      <c r="Z497" s="49"/>
      <c r="AA497" s="49"/>
      <c r="AB497" s="49"/>
      <c r="AC497" s="49"/>
      <c r="AD497" s="49"/>
      <c r="AE497" s="49"/>
      <c r="AF497" s="49"/>
      <c r="AG497" s="49"/>
      <c r="AH497" s="49"/>
      <c r="AI497" s="49"/>
      <c r="AJ497" s="49"/>
      <c r="AK497" s="49"/>
      <c r="AL497" s="49"/>
      <c r="AM497" s="49"/>
      <c r="AN497" s="49"/>
      <c r="AO497" s="49"/>
      <c r="AQ497" s="49"/>
      <c r="AR497" s="49"/>
      <c r="AS497" s="49"/>
      <c r="AT497" s="49"/>
      <c r="AU497" s="49"/>
      <c r="AV497" s="49"/>
      <c r="AW497" s="49"/>
      <c r="AX497" s="49"/>
      <c r="AY497" s="49"/>
      <c r="AZ497" s="49"/>
      <c r="BA497" s="49"/>
      <c r="BB497" s="49"/>
      <c r="BC497" s="49"/>
      <c r="BD497" s="49"/>
    </row>
    <row r="498" spans="1:56" s="50" customFormat="1" x14ac:dyDescent="0.25">
      <c r="A498" s="71"/>
      <c r="B498" s="71"/>
      <c r="C498" s="71"/>
      <c r="N498" s="49"/>
      <c r="O498" s="49"/>
      <c r="P498" s="49"/>
      <c r="Q498" s="49"/>
      <c r="R498" s="49"/>
      <c r="S498" s="49"/>
      <c r="T498" s="49"/>
      <c r="U498" s="49"/>
      <c r="V498" s="49"/>
      <c r="W498" s="49"/>
      <c r="X498" s="49"/>
      <c r="Y498" s="49"/>
      <c r="Z498" s="49"/>
      <c r="AA498" s="49"/>
      <c r="AB498" s="49"/>
      <c r="AC498" s="49"/>
      <c r="AD498" s="49"/>
      <c r="AE498" s="49"/>
      <c r="AF498" s="49"/>
      <c r="AG498" s="49"/>
      <c r="AH498" s="49"/>
      <c r="AI498" s="49"/>
      <c r="AJ498" s="49"/>
      <c r="AK498" s="49"/>
      <c r="AL498" s="49"/>
      <c r="AM498" s="49"/>
      <c r="AN498" s="49"/>
      <c r="AO498" s="49"/>
      <c r="AQ498" s="49"/>
      <c r="AR498" s="49"/>
      <c r="AS498" s="49"/>
      <c r="AT498" s="49"/>
      <c r="AU498" s="49"/>
      <c r="AV498" s="49"/>
      <c r="AW498" s="49"/>
      <c r="AX498" s="49"/>
      <c r="AY498" s="49"/>
      <c r="AZ498" s="49"/>
      <c r="BA498" s="49"/>
      <c r="BB498" s="49"/>
      <c r="BC498" s="49"/>
      <c r="BD498" s="49"/>
    </row>
    <row r="499" spans="1:56" s="50" customFormat="1" x14ac:dyDescent="0.25">
      <c r="A499" s="71"/>
      <c r="B499" s="71"/>
      <c r="C499" s="71"/>
      <c r="N499" s="49"/>
      <c r="O499" s="49"/>
      <c r="P499" s="49"/>
      <c r="Q499" s="49"/>
      <c r="R499" s="49"/>
      <c r="S499" s="49"/>
      <c r="T499" s="49"/>
      <c r="U499" s="49"/>
      <c r="V499" s="49"/>
      <c r="W499" s="49"/>
      <c r="X499" s="49"/>
      <c r="Y499" s="49"/>
      <c r="Z499" s="49"/>
      <c r="AA499" s="49"/>
      <c r="AB499" s="49"/>
      <c r="AC499" s="49"/>
      <c r="AD499" s="49"/>
      <c r="AE499" s="49"/>
      <c r="AF499" s="49"/>
      <c r="AG499" s="49"/>
      <c r="AH499" s="49"/>
      <c r="AI499" s="49"/>
      <c r="AJ499" s="49"/>
      <c r="AK499" s="49"/>
      <c r="AL499" s="49"/>
      <c r="AM499" s="49"/>
      <c r="AN499" s="49"/>
      <c r="AO499" s="49"/>
      <c r="AQ499" s="49"/>
      <c r="AR499" s="49"/>
      <c r="AS499" s="49"/>
      <c r="AT499" s="49"/>
      <c r="AU499" s="49"/>
      <c r="AV499" s="49"/>
      <c r="AW499" s="49"/>
      <c r="AX499" s="49"/>
      <c r="AY499" s="49"/>
      <c r="AZ499" s="49"/>
      <c r="BA499" s="49"/>
      <c r="BB499" s="49"/>
      <c r="BC499" s="49"/>
      <c r="BD499" s="49"/>
    </row>
    <row r="500" spans="1:56" s="50" customFormat="1" x14ac:dyDescent="0.25">
      <c r="A500" s="71"/>
      <c r="B500" s="71"/>
      <c r="C500" s="71"/>
      <c r="N500" s="49"/>
      <c r="O500" s="49"/>
      <c r="P500" s="49"/>
      <c r="Q500" s="49"/>
      <c r="R500" s="49"/>
      <c r="S500" s="49"/>
      <c r="T500" s="49"/>
      <c r="U500" s="49"/>
      <c r="V500" s="49"/>
      <c r="W500" s="49"/>
      <c r="X500" s="49"/>
      <c r="Y500" s="49"/>
      <c r="Z500" s="49"/>
      <c r="AA500" s="49"/>
      <c r="AB500" s="49"/>
      <c r="AC500" s="49"/>
      <c r="AD500" s="49"/>
      <c r="AE500" s="49"/>
      <c r="AF500" s="49"/>
      <c r="AG500" s="49"/>
      <c r="AH500" s="49"/>
      <c r="AI500" s="49"/>
      <c r="AJ500" s="49"/>
      <c r="AK500" s="49"/>
      <c r="AL500" s="49"/>
      <c r="AM500" s="49"/>
      <c r="AN500" s="49"/>
      <c r="AO500" s="49"/>
      <c r="AQ500" s="49"/>
      <c r="AR500" s="49"/>
      <c r="AS500" s="49"/>
      <c r="AT500" s="49"/>
      <c r="AU500" s="49"/>
      <c r="AV500" s="49"/>
      <c r="AW500" s="49"/>
      <c r="AX500" s="49"/>
      <c r="AY500" s="49"/>
      <c r="AZ500" s="49"/>
      <c r="BA500" s="49"/>
      <c r="BB500" s="49"/>
      <c r="BC500" s="49"/>
      <c r="BD500" s="49"/>
    </row>
    <row r="501" spans="1:56" s="50" customFormat="1" x14ac:dyDescent="0.25">
      <c r="A501" s="71"/>
      <c r="B501" s="71"/>
      <c r="C501" s="71"/>
      <c r="N501" s="49"/>
      <c r="O501" s="49"/>
      <c r="P501" s="49"/>
      <c r="Q501" s="49"/>
      <c r="R501" s="49"/>
      <c r="S501" s="49"/>
      <c r="T501" s="49"/>
      <c r="U501" s="49"/>
      <c r="V501" s="49"/>
      <c r="W501" s="49"/>
      <c r="X501" s="49"/>
      <c r="Y501" s="49"/>
      <c r="Z501" s="49"/>
      <c r="AA501" s="49"/>
      <c r="AB501" s="49"/>
      <c r="AC501" s="49"/>
      <c r="AD501" s="49"/>
      <c r="AE501" s="49"/>
      <c r="AF501" s="49"/>
      <c r="AG501" s="49"/>
      <c r="AH501" s="49"/>
      <c r="AI501" s="49"/>
      <c r="AJ501" s="49"/>
      <c r="AK501" s="49"/>
      <c r="AL501" s="49"/>
      <c r="AM501" s="49"/>
      <c r="AN501" s="49"/>
      <c r="AO501" s="49"/>
      <c r="AQ501" s="49"/>
      <c r="AR501" s="49"/>
      <c r="AS501" s="49"/>
      <c r="AT501" s="49"/>
      <c r="AU501" s="49"/>
      <c r="AV501" s="49"/>
      <c r="AW501" s="49"/>
      <c r="AX501" s="49"/>
      <c r="AY501" s="49"/>
      <c r="AZ501" s="49"/>
      <c r="BA501" s="49"/>
      <c r="BB501" s="49"/>
      <c r="BC501" s="49"/>
      <c r="BD501" s="49"/>
    </row>
    <row r="502" spans="1:56" s="50" customFormat="1" x14ac:dyDescent="0.25">
      <c r="A502" s="71"/>
      <c r="B502" s="71"/>
      <c r="C502" s="71"/>
      <c r="N502" s="49"/>
      <c r="O502" s="49"/>
      <c r="P502" s="49"/>
      <c r="Q502" s="49"/>
      <c r="R502" s="49"/>
      <c r="S502" s="49"/>
      <c r="T502" s="49"/>
      <c r="U502" s="49"/>
      <c r="V502" s="49"/>
      <c r="W502" s="49"/>
      <c r="X502" s="49"/>
      <c r="Y502" s="49"/>
      <c r="Z502" s="49"/>
      <c r="AA502" s="49"/>
      <c r="AB502" s="49"/>
      <c r="AC502" s="49"/>
      <c r="AD502" s="49"/>
      <c r="AE502" s="49"/>
      <c r="AF502" s="49"/>
      <c r="AG502" s="49"/>
      <c r="AH502" s="49"/>
      <c r="AI502" s="49"/>
      <c r="AJ502" s="49"/>
      <c r="AK502" s="49"/>
      <c r="AL502" s="49"/>
      <c r="AM502" s="49"/>
      <c r="AN502" s="49"/>
      <c r="AO502" s="49"/>
      <c r="AQ502" s="49"/>
      <c r="AR502" s="49"/>
      <c r="AS502" s="49"/>
      <c r="AT502" s="49"/>
      <c r="AU502" s="49"/>
      <c r="AV502" s="49"/>
      <c r="AW502" s="49"/>
      <c r="AX502" s="49"/>
      <c r="AY502" s="49"/>
      <c r="AZ502" s="49"/>
      <c r="BA502" s="49"/>
      <c r="BB502" s="49"/>
      <c r="BC502" s="49"/>
      <c r="BD502" s="49"/>
    </row>
    <row r="503" spans="1:56" s="50" customFormat="1" x14ac:dyDescent="0.25">
      <c r="A503" s="71"/>
      <c r="B503" s="71"/>
      <c r="C503" s="71"/>
      <c r="N503" s="49"/>
      <c r="O503" s="49"/>
      <c r="P503" s="49"/>
      <c r="Q503" s="49"/>
      <c r="R503" s="49"/>
      <c r="S503" s="49"/>
      <c r="T503" s="49"/>
      <c r="U503" s="49"/>
      <c r="V503" s="49"/>
      <c r="W503" s="49"/>
      <c r="X503" s="49"/>
      <c r="Y503" s="49"/>
      <c r="Z503" s="49"/>
      <c r="AA503" s="49"/>
      <c r="AB503" s="49"/>
      <c r="AC503" s="49"/>
      <c r="AD503" s="49"/>
      <c r="AE503" s="49"/>
      <c r="AF503" s="49"/>
      <c r="AG503" s="49"/>
      <c r="AH503" s="49"/>
      <c r="AI503" s="49"/>
      <c r="AJ503" s="49"/>
      <c r="AK503" s="49"/>
      <c r="AL503" s="49"/>
      <c r="AM503" s="49"/>
      <c r="AN503" s="49"/>
      <c r="AO503" s="49"/>
      <c r="AQ503" s="49"/>
      <c r="AR503" s="49"/>
      <c r="AS503" s="49"/>
      <c r="AT503" s="49"/>
      <c r="AU503" s="49"/>
      <c r="AV503" s="49"/>
      <c r="AW503" s="49"/>
      <c r="AX503" s="49"/>
      <c r="AY503" s="49"/>
      <c r="AZ503" s="49"/>
      <c r="BA503" s="49"/>
      <c r="BB503" s="49"/>
      <c r="BC503" s="49"/>
      <c r="BD503" s="49"/>
    </row>
    <row r="504" spans="1:56" s="50" customFormat="1" x14ac:dyDescent="0.25">
      <c r="A504" s="71"/>
      <c r="B504" s="71"/>
      <c r="C504" s="71"/>
      <c r="N504" s="49"/>
      <c r="O504" s="49"/>
      <c r="P504" s="49"/>
      <c r="Q504" s="49"/>
      <c r="R504" s="49"/>
      <c r="S504" s="49"/>
      <c r="T504" s="49"/>
      <c r="U504" s="49"/>
      <c r="V504" s="49"/>
      <c r="W504" s="49"/>
      <c r="X504" s="49"/>
      <c r="Y504" s="49"/>
      <c r="Z504" s="49"/>
      <c r="AA504" s="49"/>
      <c r="AB504" s="49"/>
      <c r="AC504" s="49"/>
      <c r="AD504" s="49"/>
      <c r="AE504" s="49"/>
      <c r="AF504" s="49"/>
      <c r="AG504" s="49"/>
      <c r="AH504" s="49"/>
      <c r="AI504" s="49"/>
      <c r="AJ504" s="49"/>
      <c r="AK504" s="49"/>
      <c r="AL504" s="49"/>
      <c r="AM504" s="49"/>
      <c r="AN504" s="49"/>
      <c r="AO504" s="49"/>
      <c r="AQ504" s="49"/>
      <c r="AR504" s="49"/>
      <c r="AS504" s="49"/>
      <c r="AT504" s="49"/>
      <c r="AU504" s="49"/>
      <c r="AV504" s="49"/>
      <c r="AW504" s="49"/>
      <c r="AX504" s="49"/>
      <c r="AY504" s="49"/>
      <c r="AZ504" s="49"/>
      <c r="BA504" s="49"/>
      <c r="BB504" s="49"/>
      <c r="BC504" s="49"/>
      <c r="BD504" s="49"/>
    </row>
    <row r="505" spans="1:56" s="50" customFormat="1" x14ac:dyDescent="0.25">
      <c r="A505" s="71"/>
      <c r="B505" s="71"/>
      <c r="C505" s="71"/>
      <c r="N505" s="49"/>
      <c r="O505" s="49"/>
      <c r="P505" s="49"/>
      <c r="Q505" s="49"/>
      <c r="R505" s="49"/>
      <c r="S505" s="49"/>
      <c r="T505" s="49"/>
      <c r="U505" s="49"/>
      <c r="V505" s="49"/>
      <c r="W505" s="49"/>
      <c r="X505" s="49"/>
      <c r="Y505" s="49"/>
      <c r="Z505" s="49"/>
      <c r="AA505" s="49"/>
      <c r="AB505" s="49"/>
      <c r="AC505" s="49"/>
      <c r="AD505" s="49"/>
      <c r="AE505" s="49"/>
      <c r="AF505" s="49"/>
      <c r="AG505" s="49"/>
      <c r="AH505" s="49"/>
      <c r="AI505" s="49"/>
      <c r="AJ505" s="49"/>
      <c r="AK505" s="49"/>
      <c r="AL505" s="49"/>
      <c r="AM505" s="49"/>
      <c r="AN505" s="49"/>
      <c r="AO505" s="49"/>
      <c r="AQ505" s="49"/>
      <c r="AR505" s="49"/>
      <c r="AS505" s="49"/>
      <c r="AT505" s="49"/>
      <c r="AU505" s="49"/>
      <c r="AV505" s="49"/>
      <c r="AW505" s="49"/>
      <c r="AX505" s="49"/>
      <c r="AY505" s="49"/>
      <c r="AZ505" s="49"/>
      <c r="BA505" s="49"/>
      <c r="BB505" s="49"/>
      <c r="BC505" s="49"/>
      <c r="BD505" s="49"/>
    </row>
    <row r="506" spans="1:56" s="50" customFormat="1" x14ac:dyDescent="0.25">
      <c r="A506" s="71"/>
      <c r="B506" s="71"/>
      <c r="C506" s="71"/>
      <c r="N506" s="49"/>
      <c r="O506" s="49"/>
      <c r="P506" s="49"/>
      <c r="Q506" s="49"/>
      <c r="R506" s="49"/>
      <c r="S506" s="49"/>
      <c r="T506" s="49"/>
      <c r="U506" s="49"/>
      <c r="V506" s="49"/>
      <c r="W506" s="49"/>
      <c r="X506" s="49"/>
      <c r="Y506" s="49"/>
      <c r="Z506" s="49"/>
      <c r="AA506" s="49"/>
      <c r="AB506" s="49"/>
      <c r="AC506" s="49"/>
      <c r="AD506" s="49"/>
      <c r="AE506" s="49"/>
      <c r="AF506" s="49"/>
      <c r="AG506" s="49"/>
      <c r="AH506" s="49"/>
      <c r="AI506" s="49"/>
      <c r="AJ506" s="49"/>
      <c r="AK506" s="49"/>
      <c r="AL506" s="49"/>
      <c r="AM506" s="49"/>
      <c r="AN506" s="49"/>
      <c r="AO506" s="49"/>
      <c r="AQ506" s="49"/>
      <c r="AR506" s="49"/>
      <c r="AS506" s="49"/>
      <c r="AT506" s="49"/>
      <c r="AU506" s="49"/>
      <c r="AV506" s="49"/>
      <c r="AW506" s="49"/>
      <c r="AX506" s="49"/>
      <c r="AY506" s="49"/>
      <c r="AZ506" s="49"/>
      <c r="BA506" s="49"/>
      <c r="BB506" s="49"/>
      <c r="BC506" s="49"/>
      <c r="BD506" s="49"/>
    </row>
    <row r="507" spans="1:56" s="50" customFormat="1" x14ac:dyDescent="0.25">
      <c r="A507" s="71"/>
      <c r="B507" s="71"/>
      <c r="C507" s="71"/>
      <c r="N507" s="49"/>
      <c r="O507" s="49"/>
      <c r="P507" s="49"/>
      <c r="Q507" s="49"/>
      <c r="R507" s="49"/>
      <c r="S507" s="49"/>
      <c r="T507" s="49"/>
      <c r="U507" s="49"/>
      <c r="V507" s="49"/>
      <c r="W507" s="49"/>
      <c r="X507" s="49"/>
      <c r="Y507" s="49"/>
      <c r="Z507" s="49"/>
      <c r="AA507" s="49"/>
      <c r="AB507" s="49"/>
      <c r="AC507" s="49"/>
      <c r="AD507" s="49"/>
      <c r="AE507" s="49"/>
      <c r="AF507" s="49"/>
      <c r="AG507" s="49"/>
      <c r="AH507" s="49"/>
      <c r="AI507" s="49"/>
      <c r="AJ507" s="49"/>
      <c r="AK507" s="49"/>
      <c r="AL507" s="49"/>
      <c r="AM507" s="49"/>
      <c r="AN507" s="49"/>
      <c r="AO507" s="49"/>
      <c r="AQ507" s="49"/>
      <c r="AR507" s="49"/>
      <c r="AS507" s="49"/>
      <c r="AT507" s="49"/>
      <c r="AU507" s="49"/>
      <c r="AV507" s="49"/>
      <c r="AW507" s="49"/>
      <c r="AX507" s="49"/>
      <c r="AY507" s="49"/>
      <c r="AZ507" s="49"/>
      <c r="BA507" s="49"/>
      <c r="BB507" s="49"/>
      <c r="BC507" s="49"/>
      <c r="BD507" s="49"/>
    </row>
    <row r="508" spans="1:56" s="50" customFormat="1" x14ac:dyDescent="0.25">
      <c r="A508" s="71"/>
      <c r="B508" s="71"/>
      <c r="C508" s="71"/>
      <c r="N508" s="49"/>
      <c r="O508" s="49"/>
      <c r="P508" s="49"/>
      <c r="Q508" s="49"/>
      <c r="R508" s="49"/>
      <c r="S508" s="49"/>
      <c r="T508" s="49"/>
      <c r="U508" s="49"/>
      <c r="V508" s="49"/>
      <c r="W508" s="49"/>
      <c r="X508" s="49"/>
      <c r="Y508" s="49"/>
      <c r="Z508" s="49"/>
      <c r="AA508" s="49"/>
      <c r="AB508" s="49"/>
      <c r="AC508" s="49"/>
      <c r="AD508" s="49"/>
      <c r="AE508" s="49"/>
      <c r="AF508" s="49"/>
      <c r="AG508" s="49"/>
      <c r="AH508" s="49"/>
      <c r="AI508" s="49"/>
      <c r="AJ508" s="49"/>
      <c r="AK508" s="49"/>
      <c r="AL508" s="49"/>
      <c r="AM508" s="49"/>
      <c r="AN508" s="49"/>
      <c r="AO508" s="49"/>
      <c r="AQ508" s="49"/>
      <c r="AR508" s="49"/>
      <c r="AS508" s="49"/>
      <c r="AT508" s="49"/>
      <c r="AU508" s="49"/>
      <c r="AV508" s="49"/>
      <c r="AW508" s="49"/>
      <c r="AX508" s="49"/>
      <c r="AY508" s="49"/>
      <c r="AZ508" s="49"/>
      <c r="BA508" s="49"/>
      <c r="BB508" s="49"/>
      <c r="BC508" s="49"/>
      <c r="BD508" s="49"/>
    </row>
    <row r="509" spans="1:56" s="50" customFormat="1" x14ac:dyDescent="0.25">
      <c r="A509" s="71"/>
      <c r="B509" s="71"/>
      <c r="C509" s="71"/>
      <c r="N509" s="49"/>
      <c r="O509" s="49"/>
      <c r="P509" s="49"/>
      <c r="Q509" s="49"/>
      <c r="R509" s="49"/>
      <c r="S509" s="49"/>
      <c r="T509" s="49"/>
      <c r="U509" s="49"/>
      <c r="V509" s="49"/>
      <c r="W509" s="49"/>
      <c r="X509" s="49"/>
      <c r="Y509" s="49"/>
      <c r="Z509" s="49"/>
      <c r="AA509" s="49"/>
      <c r="AB509" s="49"/>
      <c r="AC509" s="49"/>
      <c r="AD509" s="49"/>
      <c r="AE509" s="49"/>
      <c r="AF509" s="49"/>
      <c r="AG509" s="49"/>
      <c r="AH509" s="49"/>
      <c r="AI509" s="49"/>
      <c r="AJ509" s="49"/>
      <c r="AK509" s="49"/>
      <c r="AL509" s="49"/>
      <c r="AM509" s="49"/>
      <c r="AN509" s="49"/>
      <c r="AO509" s="49"/>
      <c r="AQ509" s="49"/>
      <c r="AR509" s="49"/>
      <c r="AS509" s="49"/>
      <c r="AT509" s="49"/>
      <c r="AU509" s="49"/>
      <c r="AV509" s="49"/>
      <c r="AW509" s="49"/>
      <c r="AX509" s="49"/>
      <c r="AY509" s="49"/>
      <c r="AZ509" s="49"/>
      <c r="BA509" s="49"/>
      <c r="BB509" s="49"/>
      <c r="BC509" s="49"/>
      <c r="BD509" s="49"/>
    </row>
    <row r="510" spans="1:56" s="50" customFormat="1" x14ac:dyDescent="0.25">
      <c r="A510" s="71"/>
      <c r="B510" s="71"/>
      <c r="C510" s="71"/>
      <c r="N510" s="49"/>
      <c r="O510" s="49"/>
      <c r="P510" s="49"/>
      <c r="Q510" s="49"/>
      <c r="R510" s="49"/>
      <c r="S510" s="49"/>
      <c r="T510" s="49"/>
      <c r="U510" s="49"/>
      <c r="V510" s="49"/>
      <c r="W510" s="49"/>
      <c r="X510" s="49"/>
      <c r="Y510" s="49"/>
      <c r="Z510" s="49"/>
      <c r="AA510" s="49"/>
      <c r="AB510" s="49"/>
      <c r="AC510" s="49"/>
      <c r="AD510" s="49"/>
      <c r="AE510" s="49"/>
      <c r="AF510" s="49"/>
      <c r="AG510" s="49"/>
      <c r="AH510" s="49"/>
      <c r="AI510" s="49"/>
      <c r="AJ510" s="49"/>
      <c r="AK510" s="49"/>
      <c r="AL510" s="49"/>
      <c r="AM510" s="49"/>
      <c r="AN510" s="49"/>
      <c r="AO510" s="49"/>
      <c r="AQ510" s="49"/>
      <c r="AR510" s="49"/>
      <c r="AS510" s="49"/>
      <c r="AT510" s="49"/>
      <c r="AU510" s="49"/>
      <c r="AV510" s="49"/>
      <c r="AW510" s="49"/>
      <c r="AX510" s="49"/>
      <c r="AY510" s="49"/>
      <c r="AZ510" s="49"/>
      <c r="BA510" s="49"/>
      <c r="BB510" s="49"/>
      <c r="BC510" s="49"/>
      <c r="BD510" s="49"/>
    </row>
    <row r="511" spans="1:56" s="50" customFormat="1" x14ac:dyDescent="0.25">
      <c r="A511" s="71"/>
      <c r="B511" s="71"/>
      <c r="C511" s="71"/>
      <c r="N511" s="49"/>
      <c r="O511" s="49"/>
      <c r="P511" s="49"/>
      <c r="Q511" s="49"/>
      <c r="R511" s="49"/>
      <c r="S511" s="49"/>
      <c r="T511" s="49"/>
      <c r="U511" s="49"/>
      <c r="V511" s="49"/>
      <c r="W511" s="49"/>
      <c r="X511" s="49"/>
      <c r="Y511" s="49"/>
      <c r="Z511" s="49"/>
      <c r="AA511" s="49"/>
      <c r="AB511" s="49"/>
      <c r="AC511" s="49"/>
      <c r="AD511" s="49"/>
      <c r="AE511" s="49"/>
      <c r="AF511" s="49"/>
      <c r="AG511" s="49"/>
      <c r="AH511" s="49"/>
      <c r="AI511" s="49"/>
      <c r="AJ511" s="49"/>
      <c r="AK511" s="49"/>
      <c r="AL511" s="49"/>
      <c r="AM511" s="49"/>
      <c r="AN511" s="49"/>
      <c r="AO511" s="49"/>
      <c r="AQ511" s="49"/>
      <c r="AR511" s="49"/>
      <c r="AS511" s="49"/>
      <c r="AT511" s="49"/>
      <c r="AU511" s="49"/>
      <c r="AV511" s="49"/>
      <c r="AW511" s="49"/>
      <c r="AX511" s="49"/>
      <c r="AY511" s="49"/>
      <c r="AZ511" s="49"/>
      <c r="BA511" s="49"/>
      <c r="BB511" s="49"/>
      <c r="BC511" s="49"/>
      <c r="BD511" s="49"/>
    </row>
    <row r="512" spans="1:56" s="50" customFormat="1" x14ac:dyDescent="0.25">
      <c r="A512" s="71"/>
      <c r="B512" s="71"/>
      <c r="C512" s="71"/>
      <c r="N512" s="49"/>
      <c r="O512" s="49"/>
      <c r="P512" s="49"/>
      <c r="Q512" s="49"/>
      <c r="R512" s="49"/>
      <c r="S512" s="49"/>
      <c r="T512" s="49"/>
      <c r="U512" s="49"/>
      <c r="V512" s="49"/>
      <c r="W512" s="49"/>
      <c r="X512" s="49"/>
      <c r="Y512" s="49"/>
      <c r="Z512" s="49"/>
      <c r="AA512" s="49"/>
      <c r="AB512" s="49"/>
      <c r="AC512" s="49"/>
      <c r="AD512" s="49"/>
      <c r="AE512" s="49"/>
      <c r="AF512" s="49"/>
      <c r="AG512" s="49"/>
      <c r="AH512" s="49"/>
      <c r="AI512" s="49"/>
      <c r="AJ512" s="49"/>
      <c r="AK512" s="49"/>
      <c r="AL512" s="49"/>
      <c r="AM512" s="49"/>
      <c r="AN512" s="49"/>
      <c r="AO512" s="49"/>
      <c r="AQ512" s="49"/>
      <c r="AR512" s="49"/>
      <c r="AS512" s="49"/>
      <c r="AT512" s="49"/>
      <c r="AU512" s="49"/>
      <c r="AV512" s="49"/>
      <c r="AW512" s="49"/>
      <c r="AX512" s="49"/>
      <c r="AY512" s="49"/>
      <c r="AZ512" s="49"/>
      <c r="BA512" s="49"/>
      <c r="BB512" s="49"/>
      <c r="BC512" s="49"/>
      <c r="BD512" s="49"/>
    </row>
    <row r="513" spans="1:56" s="50" customFormat="1" x14ac:dyDescent="0.25">
      <c r="A513" s="71"/>
      <c r="B513" s="71"/>
      <c r="C513" s="71"/>
      <c r="N513" s="49"/>
      <c r="O513" s="49"/>
      <c r="P513" s="49"/>
      <c r="Q513" s="49"/>
      <c r="R513" s="49"/>
      <c r="S513" s="49"/>
      <c r="T513" s="49"/>
      <c r="U513" s="49"/>
      <c r="V513" s="49"/>
      <c r="W513" s="49"/>
      <c r="X513" s="49"/>
      <c r="Y513" s="49"/>
      <c r="Z513" s="49"/>
      <c r="AA513" s="49"/>
      <c r="AB513" s="49"/>
      <c r="AC513" s="49"/>
      <c r="AD513" s="49"/>
      <c r="AE513" s="49"/>
      <c r="AF513" s="49"/>
      <c r="AG513" s="49"/>
      <c r="AH513" s="49"/>
      <c r="AI513" s="49"/>
      <c r="AJ513" s="49"/>
      <c r="AK513" s="49"/>
      <c r="AL513" s="49"/>
      <c r="AM513" s="49"/>
      <c r="AN513" s="49"/>
      <c r="AO513" s="49"/>
      <c r="AQ513" s="49"/>
      <c r="AR513" s="49"/>
      <c r="AS513" s="49"/>
      <c r="AT513" s="49"/>
      <c r="AU513" s="49"/>
      <c r="AV513" s="49"/>
      <c r="AW513" s="49"/>
      <c r="AX513" s="49"/>
      <c r="AY513" s="49"/>
      <c r="AZ513" s="49"/>
      <c r="BA513" s="49"/>
      <c r="BB513" s="49"/>
      <c r="BC513" s="49"/>
      <c r="BD513" s="49"/>
    </row>
    <row r="514" spans="1:56" s="50" customFormat="1" x14ac:dyDescent="0.25">
      <c r="A514" s="71"/>
      <c r="B514" s="71"/>
      <c r="C514" s="71"/>
      <c r="N514" s="49"/>
      <c r="O514" s="49"/>
      <c r="P514" s="49"/>
      <c r="Q514" s="49"/>
      <c r="R514" s="49"/>
      <c r="S514" s="49"/>
      <c r="T514" s="49"/>
      <c r="U514" s="49"/>
      <c r="V514" s="49"/>
      <c r="W514" s="49"/>
      <c r="X514" s="49"/>
      <c r="Y514" s="49"/>
      <c r="Z514" s="49"/>
      <c r="AA514" s="49"/>
      <c r="AB514" s="49"/>
      <c r="AC514" s="49"/>
      <c r="AD514" s="49"/>
      <c r="AE514" s="49"/>
      <c r="AF514" s="49"/>
      <c r="AG514" s="49"/>
      <c r="AH514" s="49"/>
      <c r="AI514" s="49"/>
      <c r="AJ514" s="49"/>
      <c r="AK514" s="49"/>
      <c r="AL514" s="49"/>
      <c r="AM514" s="49"/>
      <c r="AN514" s="49"/>
      <c r="AO514" s="49"/>
      <c r="AQ514" s="49"/>
      <c r="AR514" s="49"/>
      <c r="AS514" s="49"/>
      <c r="AT514" s="49"/>
      <c r="AU514" s="49"/>
      <c r="AV514" s="49"/>
      <c r="AW514" s="49"/>
      <c r="AX514" s="49"/>
      <c r="AY514" s="49"/>
      <c r="AZ514" s="49"/>
      <c r="BA514" s="49"/>
      <c r="BB514" s="49"/>
      <c r="BC514" s="49"/>
      <c r="BD514" s="49"/>
    </row>
    <row r="515" spans="1:56" s="50" customFormat="1" x14ac:dyDescent="0.25">
      <c r="A515" s="71"/>
      <c r="B515" s="71"/>
      <c r="C515" s="71"/>
      <c r="N515" s="49"/>
      <c r="O515" s="49"/>
      <c r="P515" s="49"/>
      <c r="Q515" s="49"/>
      <c r="R515" s="49"/>
      <c r="S515" s="49"/>
      <c r="T515" s="49"/>
      <c r="U515" s="49"/>
      <c r="V515" s="49"/>
      <c r="W515" s="49"/>
      <c r="X515" s="49"/>
      <c r="Y515" s="49"/>
      <c r="Z515" s="49"/>
      <c r="AA515" s="49"/>
      <c r="AB515" s="49"/>
      <c r="AC515" s="49"/>
      <c r="AD515" s="49"/>
      <c r="AE515" s="49"/>
      <c r="AF515" s="49"/>
      <c r="AG515" s="49"/>
      <c r="AH515" s="49"/>
      <c r="AI515" s="49"/>
      <c r="AJ515" s="49"/>
      <c r="AK515" s="49"/>
      <c r="AL515" s="49"/>
      <c r="AM515" s="49"/>
      <c r="AN515" s="49"/>
      <c r="AO515" s="49"/>
      <c r="AQ515" s="49"/>
      <c r="AR515" s="49"/>
      <c r="AS515" s="49"/>
      <c r="AT515" s="49"/>
      <c r="AU515" s="49"/>
      <c r="AV515" s="49"/>
      <c r="AW515" s="49"/>
      <c r="AX515" s="49"/>
      <c r="AY515" s="49"/>
      <c r="AZ515" s="49"/>
      <c r="BA515" s="49"/>
      <c r="BB515" s="49"/>
      <c r="BC515" s="49"/>
      <c r="BD515" s="49"/>
    </row>
    <row r="516" spans="1:56" s="50" customFormat="1" x14ac:dyDescent="0.25">
      <c r="A516" s="71"/>
      <c r="B516" s="71"/>
      <c r="C516" s="71"/>
      <c r="N516" s="49"/>
      <c r="O516" s="49"/>
      <c r="P516" s="49"/>
      <c r="Q516" s="49"/>
      <c r="R516" s="49"/>
      <c r="S516" s="49"/>
      <c r="T516" s="49"/>
      <c r="U516" s="49"/>
      <c r="V516" s="49"/>
      <c r="W516" s="49"/>
      <c r="X516" s="49"/>
      <c r="Y516" s="49"/>
      <c r="Z516" s="49"/>
      <c r="AA516" s="49"/>
      <c r="AB516" s="49"/>
      <c r="AC516" s="49"/>
      <c r="AD516" s="49"/>
      <c r="AE516" s="49"/>
      <c r="AF516" s="49"/>
      <c r="AG516" s="49"/>
      <c r="AH516" s="49"/>
      <c r="AI516" s="49"/>
      <c r="AJ516" s="49"/>
      <c r="AK516" s="49"/>
      <c r="AL516" s="49"/>
      <c r="AM516" s="49"/>
      <c r="AN516" s="49"/>
      <c r="AO516" s="49"/>
      <c r="AQ516" s="49"/>
      <c r="AR516" s="49"/>
      <c r="AS516" s="49"/>
      <c r="AT516" s="49"/>
      <c r="AU516" s="49"/>
      <c r="AV516" s="49"/>
      <c r="AW516" s="49"/>
      <c r="AX516" s="49"/>
      <c r="AY516" s="49"/>
      <c r="AZ516" s="49"/>
      <c r="BA516" s="49"/>
      <c r="BB516" s="49"/>
      <c r="BC516" s="49"/>
      <c r="BD516" s="49"/>
    </row>
    <row r="517" spans="1:56" s="50" customFormat="1" x14ac:dyDescent="0.25">
      <c r="A517" s="71"/>
      <c r="B517" s="71"/>
      <c r="C517" s="71"/>
      <c r="N517" s="49"/>
      <c r="O517" s="49"/>
      <c r="P517" s="49"/>
      <c r="Q517" s="49"/>
      <c r="R517" s="49"/>
      <c r="S517" s="49"/>
      <c r="T517" s="49"/>
      <c r="U517" s="49"/>
      <c r="V517" s="49"/>
      <c r="W517" s="49"/>
      <c r="X517" s="49"/>
      <c r="Y517" s="49"/>
      <c r="Z517" s="49"/>
      <c r="AA517" s="49"/>
      <c r="AB517" s="49"/>
      <c r="AC517" s="49"/>
      <c r="AD517" s="49"/>
      <c r="AE517" s="49"/>
      <c r="AF517" s="49"/>
      <c r="AG517" s="49"/>
      <c r="AH517" s="49"/>
      <c r="AI517" s="49"/>
      <c r="AJ517" s="49"/>
      <c r="AK517" s="49"/>
      <c r="AL517" s="49"/>
      <c r="AM517" s="49"/>
      <c r="AN517" s="49"/>
      <c r="AO517" s="49"/>
      <c r="AQ517" s="49"/>
      <c r="AR517" s="49"/>
      <c r="AS517" s="49"/>
      <c r="AT517" s="49"/>
      <c r="AU517" s="49"/>
      <c r="AV517" s="49"/>
      <c r="AW517" s="49"/>
      <c r="AX517" s="49"/>
      <c r="AY517" s="49"/>
      <c r="AZ517" s="49"/>
      <c r="BA517" s="49"/>
      <c r="BB517" s="49"/>
      <c r="BC517" s="49"/>
      <c r="BD517" s="49"/>
    </row>
    <row r="518" spans="1:56" s="50" customFormat="1" x14ac:dyDescent="0.25">
      <c r="A518" s="71"/>
      <c r="B518" s="71"/>
      <c r="C518" s="71"/>
      <c r="N518" s="49"/>
      <c r="O518" s="49"/>
      <c r="P518" s="49"/>
      <c r="Q518" s="49"/>
      <c r="R518" s="49"/>
      <c r="S518" s="49"/>
      <c r="T518" s="49"/>
      <c r="U518" s="49"/>
      <c r="V518" s="49"/>
      <c r="W518" s="49"/>
      <c r="X518" s="49"/>
      <c r="Y518" s="49"/>
      <c r="Z518" s="49"/>
      <c r="AA518" s="49"/>
      <c r="AB518" s="49"/>
      <c r="AC518" s="49"/>
      <c r="AD518" s="49"/>
      <c r="AE518" s="49"/>
      <c r="AF518" s="49"/>
      <c r="AG518" s="49"/>
      <c r="AH518" s="49"/>
      <c r="AI518" s="49"/>
      <c r="AJ518" s="49"/>
      <c r="AK518" s="49"/>
      <c r="AL518" s="49"/>
      <c r="AM518" s="49"/>
      <c r="AN518" s="49"/>
      <c r="AO518" s="49"/>
      <c r="AQ518" s="49"/>
      <c r="AR518" s="49"/>
      <c r="AS518" s="49"/>
      <c r="AT518" s="49"/>
      <c r="AU518" s="49"/>
      <c r="AV518" s="49"/>
      <c r="AW518" s="49"/>
      <c r="AX518" s="49"/>
      <c r="AY518" s="49"/>
      <c r="AZ518" s="49"/>
      <c r="BA518" s="49"/>
      <c r="BB518" s="49"/>
      <c r="BC518" s="49"/>
      <c r="BD518" s="49"/>
    </row>
    <row r="519" spans="1:56" s="50" customFormat="1" x14ac:dyDescent="0.25">
      <c r="A519" s="71"/>
      <c r="B519" s="71"/>
      <c r="C519" s="71"/>
      <c r="N519" s="49"/>
      <c r="O519" s="49"/>
      <c r="P519" s="49"/>
      <c r="Q519" s="49"/>
      <c r="R519" s="49"/>
      <c r="S519" s="49"/>
      <c r="T519" s="49"/>
      <c r="U519" s="49"/>
      <c r="V519" s="49"/>
      <c r="W519" s="49"/>
      <c r="X519" s="49"/>
      <c r="Y519" s="49"/>
      <c r="Z519" s="49"/>
      <c r="AA519" s="49"/>
      <c r="AB519" s="49"/>
      <c r="AC519" s="49"/>
      <c r="AD519" s="49"/>
      <c r="AE519" s="49"/>
      <c r="AF519" s="49"/>
      <c r="AG519" s="49"/>
      <c r="AH519" s="49"/>
      <c r="AI519" s="49"/>
      <c r="AJ519" s="49"/>
      <c r="AK519" s="49"/>
      <c r="AL519" s="49"/>
      <c r="AM519" s="49"/>
      <c r="AN519" s="49"/>
      <c r="AO519" s="49"/>
      <c r="AQ519" s="49"/>
      <c r="AR519" s="49"/>
      <c r="AS519" s="49"/>
      <c r="AT519" s="49"/>
      <c r="AU519" s="49"/>
      <c r="AV519" s="49"/>
      <c r="AW519" s="49"/>
      <c r="AX519" s="49"/>
      <c r="AY519" s="49"/>
      <c r="AZ519" s="49"/>
      <c r="BA519" s="49"/>
      <c r="BB519" s="49"/>
      <c r="BC519" s="49"/>
      <c r="BD519" s="49"/>
    </row>
    <row r="520" spans="1:56" s="50" customFormat="1" x14ac:dyDescent="0.25">
      <c r="A520" s="71"/>
      <c r="B520" s="71"/>
      <c r="C520" s="71"/>
      <c r="N520" s="49"/>
      <c r="O520" s="49"/>
      <c r="P520" s="49"/>
      <c r="Q520" s="49"/>
      <c r="R520" s="49"/>
      <c r="S520" s="49"/>
      <c r="T520" s="49"/>
      <c r="U520" s="49"/>
      <c r="V520" s="49"/>
      <c r="W520" s="49"/>
      <c r="X520" s="49"/>
      <c r="Y520" s="49"/>
      <c r="Z520" s="49"/>
      <c r="AA520" s="49"/>
      <c r="AB520" s="49"/>
      <c r="AC520" s="49"/>
      <c r="AD520" s="49"/>
      <c r="AE520" s="49"/>
      <c r="AF520" s="49"/>
      <c r="AG520" s="49"/>
      <c r="AH520" s="49"/>
      <c r="AI520" s="49"/>
      <c r="AJ520" s="49"/>
      <c r="AK520" s="49"/>
      <c r="AL520" s="49"/>
      <c r="AM520" s="49"/>
      <c r="AN520" s="49"/>
      <c r="AO520" s="49"/>
      <c r="AQ520" s="49"/>
      <c r="AR520" s="49"/>
      <c r="AS520" s="49"/>
      <c r="AT520" s="49"/>
      <c r="AU520" s="49"/>
      <c r="AV520" s="49"/>
      <c r="AW520" s="49"/>
      <c r="AX520" s="49"/>
      <c r="AY520" s="49"/>
      <c r="AZ520" s="49"/>
      <c r="BA520" s="49"/>
      <c r="BB520" s="49"/>
      <c r="BC520" s="49"/>
      <c r="BD520" s="49"/>
    </row>
    <row r="521" spans="1:56" s="50" customFormat="1" x14ac:dyDescent="0.25">
      <c r="A521" s="71"/>
      <c r="B521" s="71"/>
      <c r="C521" s="71"/>
      <c r="N521" s="49"/>
      <c r="O521" s="49"/>
      <c r="P521" s="49"/>
      <c r="Q521" s="49"/>
      <c r="R521" s="49"/>
      <c r="S521" s="49"/>
      <c r="T521" s="49"/>
      <c r="U521" s="49"/>
      <c r="V521" s="49"/>
      <c r="W521" s="49"/>
      <c r="X521" s="49"/>
      <c r="Y521" s="49"/>
      <c r="Z521" s="49"/>
      <c r="AA521" s="49"/>
      <c r="AB521" s="49"/>
      <c r="AC521" s="49"/>
      <c r="AD521" s="49"/>
      <c r="AE521" s="49"/>
      <c r="AF521" s="49"/>
      <c r="AG521" s="49"/>
      <c r="AH521" s="49"/>
      <c r="AI521" s="49"/>
      <c r="AJ521" s="49"/>
      <c r="AK521" s="49"/>
      <c r="AL521" s="49"/>
      <c r="AM521" s="49"/>
      <c r="AN521" s="49"/>
      <c r="AO521" s="49"/>
      <c r="AQ521" s="49"/>
      <c r="AR521" s="49"/>
      <c r="AS521" s="49"/>
      <c r="AT521" s="49"/>
      <c r="AU521" s="49"/>
      <c r="AV521" s="49"/>
      <c r="AW521" s="49"/>
      <c r="AX521" s="49"/>
      <c r="AY521" s="49"/>
      <c r="AZ521" s="49"/>
      <c r="BA521" s="49"/>
      <c r="BB521" s="49"/>
      <c r="BC521" s="49"/>
      <c r="BD521" s="49"/>
    </row>
    <row r="522" spans="1:56" s="50" customFormat="1" x14ac:dyDescent="0.25">
      <c r="A522" s="71"/>
      <c r="B522" s="71"/>
      <c r="C522" s="71"/>
      <c r="N522" s="49"/>
      <c r="O522" s="49"/>
      <c r="P522" s="49"/>
      <c r="Q522" s="49"/>
      <c r="R522" s="49"/>
      <c r="S522" s="49"/>
      <c r="T522" s="49"/>
      <c r="U522" s="49"/>
      <c r="V522" s="49"/>
      <c r="W522" s="49"/>
      <c r="X522" s="49"/>
      <c r="Y522" s="49"/>
      <c r="Z522" s="49"/>
      <c r="AA522" s="49"/>
      <c r="AB522" s="49"/>
      <c r="AC522" s="49"/>
      <c r="AD522" s="49"/>
      <c r="AE522" s="49"/>
      <c r="AF522" s="49"/>
      <c r="AG522" s="49"/>
      <c r="AH522" s="49"/>
      <c r="AI522" s="49"/>
      <c r="AJ522" s="49"/>
      <c r="AK522" s="49"/>
      <c r="AL522" s="49"/>
      <c r="AM522" s="49"/>
      <c r="AN522" s="49"/>
      <c r="AO522" s="49"/>
      <c r="AQ522" s="49"/>
      <c r="AR522" s="49"/>
      <c r="AS522" s="49"/>
      <c r="AT522" s="49"/>
      <c r="AU522" s="49"/>
      <c r="AV522" s="49"/>
      <c r="AW522" s="49"/>
      <c r="AX522" s="49"/>
      <c r="AY522" s="49"/>
      <c r="AZ522" s="49"/>
      <c r="BA522" s="49"/>
      <c r="BB522" s="49"/>
      <c r="BC522" s="49"/>
      <c r="BD522" s="49"/>
    </row>
    <row r="523" spans="1:56" s="50" customFormat="1" x14ac:dyDescent="0.25">
      <c r="A523" s="71"/>
      <c r="B523" s="71"/>
      <c r="C523" s="71"/>
      <c r="N523" s="49"/>
      <c r="O523" s="49"/>
      <c r="P523" s="49"/>
      <c r="Q523" s="49"/>
      <c r="R523" s="49"/>
      <c r="S523" s="49"/>
      <c r="T523" s="49"/>
      <c r="U523" s="49"/>
      <c r="V523" s="49"/>
      <c r="W523" s="49"/>
      <c r="X523" s="49"/>
      <c r="Y523" s="49"/>
      <c r="Z523" s="49"/>
      <c r="AA523" s="49"/>
      <c r="AB523" s="49"/>
      <c r="AC523" s="49"/>
      <c r="AD523" s="49"/>
      <c r="AE523" s="49"/>
      <c r="AF523" s="49"/>
      <c r="AG523" s="49"/>
      <c r="AH523" s="49"/>
      <c r="AI523" s="49"/>
      <c r="AJ523" s="49"/>
      <c r="AK523" s="49"/>
      <c r="AL523" s="49"/>
      <c r="AM523" s="49"/>
      <c r="AN523" s="49"/>
      <c r="AO523" s="49"/>
      <c r="AQ523" s="49"/>
      <c r="AR523" s="49"/>
      <c r="AS523" s="49"/>
      <c r="AT523" s="49"/>
      <c r="AU523" s="49"/>
      <c r="AV523" s="49"/>
      <c r="AW523" s="49"/>
      <c r="AX523" s="49"/>
      <c r="AY523" s="49"/>
      <c r="AZ523" s="49"/>
      <c r="BA523" s="49"/>
      <c r="BB523" s="49"/>
      <c r="BC523" s="49"/>
      <c r="BD523" s="49"/>
    </row>
    <row r="524" spans="1:56" s="50" customFormat="1" x14ac:dyDescent="0.25">
      <c r="A524" s="71"/>
      <c r="B524" s="71"/>
      <c r="C524" s="71"/>
      <c r="N524" s="49"/>
      <c r="O524" s="49"/>
      <c r="P524" s="49"/>
      <c r="Q524" s="49"/>
      <c r="R524" s="49"/>
      <c r="S524" s="49"/>
      <c r="T524" s="49"/>
      <c r="U524" s="49"/>
      <c r="V524" s="49"/>
      <c r="W524" s="49"/>
      <c r="X524" s="49"/>
      <c r="Y524" s="49"/>
      <c r="Z524" s="49"/>
      <c r="AA524" s="49"/>
      <c r="AB524" s="49"/>
      <c r="AC524" s="49"/>
      <c r="AD524" s="49"/>
      <c r="AE524" s="49"/>
      <c r="AF524" s="49"/>
      <c r="AG524" s="49"/>
      <c r="AH524" s="49"/>
      <c r="AI524" s="49"/>
      <c r="AJ524" s="49"/>
      <c r="AK524" s="49"/>
      <c r="AL524" s="49"/>
      <c r="AM524" s="49"/>
      <c r="AN524" s="49"/>
      <c r="AO524" s="49"/>
      <c r="AQ524" s="49"/>
      <c r="AR524" s="49"/>
      <c r="AS524" s="49"/>
      <c r="AT524" s="49"/>
      <c r="AU524" s="49"/>
      <c r="AV524" s="49"/>
      <c r="AW524" s="49"/>
      <c r="AX524" s="49"/>
      <c r="AY524" s="49"/>
      <c r="AZ524" s="49"/>
      <c r="BA524" s="49"/>
      <c r="BB524" s="49"/>
      <c r="BC524" s="49"/>
      <c r="BD524" s="49"/>
    </row>
    <row r="525" spans="1:56" s="50" customFormat="1" x14ac:dyDescent="0.25">
      <c r="A525" s="71"/>
      <c r="B525" s="71"/>
      <c r="C525" s="71"/>
      <c r="K525" s="61"/>
      <c r="L525" s="61"/>
      <c r="M525" s="61"/>
      <c r="N525" s="61"/>
      <c r="O525" s="61"/>
      <c r="P525" s="61"/>
      <c r="Q525" s="61"/>
      <c r="R525" s="61"/>
      <c r="S525" s="61"/>
      <c r="T525" s="61"/>
      <c r="U525" s="49"/>
      <c r="V525" s="49"/>
      <c r="W525" s="49"/>
      <c r="X525" s="49"/>
      <c r="Y525" s="49"/>
      <c r="Z525" s="49"/>
      <c r="AA525" s="49"/>
      <c r="AB525" s="49"/>
      <c r="AC525" s="49"/>
      <c r="AD525" s="49"/>
      <c r="AE525" s="49"/>
      <c r="AF525" s="49"/>
      <c r="AG525" s="49"/>
      <c r="AH525" s="49"/>
      <c r="AI525" s="49"/>
      <c r="AJ525" s="49"/>
      <c r="AK525" s="49"/>
      <c r="AL525" s="49"/>
      <c r="AM525" s="49"/>
      <c r="AN525" s="49"/>
      <c r="AO525" s="49"/>
      <c r="AP525" s="49"/>
      <c r="AQ525" s="49"/>
      <c r="AR525" s="49"/>
      <c r="AS525" s="49"/>
      <c r="AT525" s="49"/>
      <c r="AU525" s="49"/>
      <c r="AV525" s="49"/>
      <c r="AW525" s="49"/>
      <c r="AX525" s="49"/>
      <c r="AY525" s="49"/>
      <c r="AZ525" s="49"/>
      <c r="BA525" s="49"/>
      <c r="BB525" s="49"/>
      <c r="BC525" s="49"/>
      <c r="BD525" s="49"/>
    </row>
    <row r="526" spans="1:56" s="50" customFormat="1" x14ac:dyDescent="0.25">
      <c r="A526" s="71"/>
      <c r="B526" s="71"/>
      <c r="C526" s="71"/>
      <c r="E526" s="61"/>
      <c r="F526" s="61"/>
      <c r="G526" s="61"/>
      <c r="H526" s="61"/>
      <c r="I526" s="61"/>
      <c r="J526" s="61"/>
      <c r="K526" s="61"/>
      <c r="L526" s="61"/>
      <c r="M526" s="61"/>
      <c r="N526" s="61"/>
      <c r="O526" s="61"/>
      <c r="P526" s="61"/>
      <c r="Q526" s="61"/>
      <c r="R526" s="61"/>
      <c r="S526" s="61"/>
      <c r="T526" s="62" t="s">
        <v>25</v>
      </c>
      <c r="U526" s="49"/>
      <c r="V526" s="49"/>
      <c r="W526" s="49"/>
      <c r="X526" s="49"/>
      <c r="Y526" s="49"/>
      <c r="Z526" s="49"/>
      <c r="AA526" s="49"/>
      <c r="AB526" s="49"/>
      <c r="AC526" s="49"/>
      <c r="AD526" s="49"/>
      <c r="AE526" s="49"/>
      <c r="AF526" s="49"/>
      <c r="AG526" s="49"/>
      <c r="AH526" s="49"/>
      <c r="AI526" s="49"/>
      <c r="AJ526" s="49"/>
      <c r="AK526" s="49"/>
      <c r="AL526" s="49"/>
      <c r="AM526" s="49"/>
      <c r="AN526" s="49"/>
      <c r="AO526" s="49"/>
      <c r="AP526" s="49"/>
      <c r="AQ526" s="49"/>
      <c r="AR526" s="49"/>
      <c r="AS526" s="49"/>
      <c r="AT526" s="49"/>
      <c r="AU526" s="49"/>
      <c r="AV526" s="49"/>
      <c r="AW526" s="49"/>
      <c r="AX526" s="49"/>
      <c r="AY526" s="49"/>
      <c r="AZ526" s="49"/>
      <c r="BA526" s="49"/>
      <c r="BB526" s="49"/>
      <c r="BC526" s="49"/>
      <c r="BD526" s="49"/>
    </row>
    <row r="527" spans="1:56" s="50" customFormat="1" x14ac:dyDescent="0.25">
      <c r="A527" s="71"/>
      <c r="B527" s="71"/>
      <c r="C527" s="71"/>
      <c r="E527" s="61"/>
      <c r="F527" s="61"/>
      <c r="G527" s="61"/>
      <c r="H527" s="61"/>
      <c r="I527" s="61"/>
      <c r="J527" s="61"/>
      <c r="K527" s="61"/>
      <c r="L527" s="61"/>
      <c r="M527" s="61"/>
      <c r="N527" s="61"/>
      <c r="O527" s="61"/>
      <c r="P527" s="61"/>
      <c r="Q527" s="61"/>
      <c r="R527" s="61"/>
      <c r="S527" s="61"/>
      <c r="T527" s="61"/>
      <c r="U527" s="49"/>
      <c r="V527" s="49"/>
      <c r="W527" s="49"/>
      <c r="X527" s="49"/>
      <c r="Y527" s="49"/>
      <c r="Z527" s="49"/>
      <c r="AA527" s="49"/>
      <c r="AB527" s="49"/>
      <c r="AC527" s="49"/>
      <c r="AD527" s="49"/>
      <c r="AE527" s="49"/>
      <c r="AF527" s="49"/>
      <c r="AG527" s="49"/>
      <c r="AH527" s="49"/>
      <c r="AI527" s="49"/>
      <c r="AJ527" s="49"/>
      <c r="AK527" s="49"/>
      <c r="AL527" s="49"/>
      <c r="AM527" s="49"/>
      <c r="AN527" s="49"/>
      <c r="AO527" s="49"/>
      <c r="AP527" s="49"/>
      <c r="AQ527" s="49"/>
      <c r="AR527" s="49"/>
      <c r="AS527" s="49"/>
      <c r="AT527" s="49"/>
      <c r="AU527" s="49"/>
      <c r="AV527" s="49"/>
      <c r="AW527" s="49"/>
      <c r="AX527" s="49"/>
      <c r="AY527" s="49"/>
      <c r="AZ527" s="49"/>
      <c r="BA527" s="49"/>
      <c r="BB527" s="49"/>
      <c r="BC527" s="49"/>
      <c r="BD527" s="49"/>
    </row>
    <row r="528" spans="1:56" s="50" customFormat="1" x14ac:dyDescent="0.25">
      <c r="A528" s="71"/>
      <c r="B528" s="71"/>
      <c r="C528" s="71"/>
      <c r="E528" s="61"/>
      <c r="F528" s="61"/>
      <c r="G528" s="61"/>
      <c r="H528" s="61"/>
      <c r="I528" s="61"/>
      <c r="J528" s="61"/>
      <c r="K528" s="61"/>
      <c r="L528" s="61"/>
      <c r="M528" s="61"/>
      <c r="N528" s="61"/>
      <c r="O528" s="61"/>
      <c r="P528" s="61"/>
      <c r="Q528" s="61"/>
      <c r="R528" s="61"/>
      <c r="S528" s="61"/>
      <c r="T528" s="61"/>
      <c r="U528" s="49"/>
      <c r="V528" s="49"/>
      <c r="W528" s="49"/>
      <c r="X528" s="49"/>
      <c r="Y528" s="49"/>
      <c r="Z528" s="49"/>
      <c r="AA528" s="49"/>
      <c r="AB528" s="49"/>
      <c r="AC528" s="49"/>
      <c r="AD528" s="49"/>
      <c r="AE528" s="49"/>
      <c r="AF528" s="49"/>
      <c r="AG528" s="49"/>
      <c r="AH528" s="49"/>
      <c r="AI528" s="49"/>
      <c r="AJ528" s="49"/>
      <c r="AK528" s="49"/>
      <c r="AL528" s="49"/>
      <c r="AM528" s="49"/>
      <c r="AN528" s="49"/>
      <c r="AO528" s="49"/>
      <c r="AP528" s="49"/>
      <c r="AQ528" s="49"/>
      <c r="AR528" s="49"/>
      <c r="AS528" s="49"/>
      <c r="AT528" s="49"/>
      <c r="AU528" s="49"/>
      <c r="AV528" s="49"/>
      <c r="AW528" s="49"/>
      <c r="AX528" s="49"/>
      <c r="AY528" s="49"/>
      <c r="AZ528" s="49"/>
      <c r="BA528" s="49"/>
      <c r="BB528" s="49"/>
      <c r="BC528" s="49"/>
      <c r="BD528" s="49"/>
    </row>
    <row r="529" spans="1:56" s="50" customFormat="1" x14ac:dyDescent="0.25">
      <c r="A529" s="71"/>
      <c r="B529" s="71"/>
      <c r="C529" s="71"/>
      <c r="N529" s="49"/>
      <c r="O529" s="49"/>
      <c r="P529" s="49"/>
      <c r="Q529" s="49"/>
      <c r="R529" s="49"/>
      <c r="S529" s="49"/>
      <c r="T529" s="49"/>
      <c r="U529" s="49"/>
      <c r="V529" s="49"/>
      <c r="W529" s="49"/>
      <c r="X529" s="49"/>
      <c r="Y529" s="49"/>
      <c r="Z529" s="49"/>
      <c r="AA529" s="49"/>
      <c r="AB529" s="49"/>
      <c r="AC529" s="49"/>
      <c r="AD529" s="49"/>
      <c r="AE529" s="49"/>
      <c r="AF529" s="49"/>
      <c r="AG529" s="49"/>
      <c r="AH529" s="49"/>
      <c r="AI529" s="49"/>
      <c r="AJ529" s="49"/>
      <c r="AK529" s="49"/>
      <c r="AL529" s="49"/>
      <c r="AM529" s="49"/>
      <c r="AN529" s="49"/>
      <c r="AO529" s="49"/>
      <c r="AP529" s="49"/>
      <c r="AQ529" s="49"/>
      <c r="AR529" s="49"/>
      <c r="AS529" s="49"/>
      <c r="AT529" s="49"/>
      <c r="AU529" s="49"/>
      <c r="AV529" s="49"/>
      <c r="AW529" s="49"/>
      <c r="AX529" s="49"/>
      <c r="AY529" s="49"/>
      <c r="AZ529" s="49"/>
      <c r="BA529" s="49"/>
      <c r="BB529" s="49"/>
      <c r="BC529" s="49"/>
      <c r="BD529" s="49"/>
    </row>
    <row r="530" spans="1:56" s="50" customFormat="1" x14ac:dyDescent="0.25">
      <c r="A530" s="71"/>
      <c r="B530" s="71"/>
      <c r="C530" s="71"/>
      <c r="N530" s="49"/>
      <c r="O530" s="49"/>
      <c r="P530" s="49"/>
      <c r="Q530" s="49"/>
      <c r="R530" s="49"/>
      <c r="S530" s="49"/>
      <c r="T530" s="49"/>
      <c r="U530" s="49"/>
      <c r="V530" s="49"/>
      <c r="W530" s="49"/>
      <c r="X530" s="49"/>
      <c r="Y530" s="49"/>
      <c r="Z530" s="49"/>
      <c r="AA530" s="49"/>
      <c r="AB530" s="49"/>
      <c r="AC530" s="49"/>
      <c r="AD530" s="49"/>
      <c r="AE530" s="49"/>
      <c r="AF530" s="49"/>
      <c r="AG530" s="49"/>
      <c r="AH530" s="49"/>
      <c r="AI530" s="49"/>
      <c r="AJ530" s="49"/>
      <c r="AK530" s="49"/>
      <c r="AL530" s="49"/>
      <c r="AM530" s="49"/>
      <c r="AN530" s="49"/>
      <c r="AO530" s="49"/>
      <c r="AP530" s="49"/>
      <c r="AQ530" s="49"/>
      <c r="AR530" s="49"/>
      <c r="AS530" s="49"/>
      <c r="AT530" s="49"/>
      <c r="AU530" s="49"/>
      <c r="AV530" s="49"/>
      <c r="AW530" s="49"/>
      <c r="AX530" s="49"/>
      <c r="AY530" s="49"/>
      <c r="AZ530" s="49"/>
      <c r="BA530" s="49"/>
      <c r="BB530" s="49"/>
      <c r="BC530" s="49"/>
      <c r="BD530" s="49"/>
    </row>
    <row r="531" spans="1:56" s="50" customFormat="1" x14ac:dyDescent="0.25">
      <c r="A531" s="71"/>
      <c r="B531" s="71"/>
      <c r="C531" s="71"/>
      <c r="N531" s="49"/>
      <c r="O531" s="49"/>
      <c r="P531" s="49"/>
      <c r="Q531" s="49"/>
      <c r="R531" s="49"/>
      <c r="S531" s="49"/>
      <c r="T531" s="49"/>
      <c r="U531" s="49"/>
      <c r="V531" s="49"/>
      <c r="W531" s="49"/>
      <c r="X531" s="49"/>
      <c r="Y531" s="49"/>
      <c r="Z531" s="49"/>
      <c r="AA531" s="49"/>
      <c r="AB531" s="49"/>
      <c r="AC531" s="49"/>
      <c r="AD531" s="49"/>
      <c r="AE531" s="49"/>
      <c r="AF531" s="49"/>
      <c r="AG531" s="49"/>
      <c r="AH531" s="49"/>
      <c r="AI531" s="49"/>
      <c r="AJ531" s="49"/>
      <c r="AK531" s="49"/>
      <c r="AL531" s="49"/>
      <c r="AM531" s="49"/>
      <c r="AN531" s="49"/>
      <c r="AO531" s="49"/>
      <c r="AP531" s="49"/>
      <c r="AQ531" s="49"/>
      <c r="AR531" s="49"/>
      <c r="AS531" s="49"/>
      <c r="AT531" s="49"/>
      <c r="AU531" s="49"/>
      <c r="AV531" s="49"/>
      <c r="AW531" s="49"/>
      <c r="AX531" s="49"/>
      <c r="AY531" s="49"/>
      <c r="AZ531" s="49"/>
      <c r="BA531" s="49"/>
      <c r="BB531" s="49"/>
      <c r="BC531" s="49"/>
      <c r="BD531" s="49"/>
    </row>
    <row r="532" spans="1:56" s="50" customFormat="1" x14ac:dyDescent="0.25">
      <c r="A532" s="71"/>
      <c r="B532" s="71"/>
      <c r="C532" s="71"/>
      <c r="N532" s="49"/>
      <c r="O532" s="49"/>
      <c r="P532" s="49"/>
      <c r="Q532" s="49"/>
      <c r="R532" s="49"/>
      <c r="S532" s="49"/>
      <c r="T532" s="49"/>
      <c r="U532" s="49"/>
      <c r="V532" s="49"/>
      <c r="W532" s="49"/>
      <c r="X532" s="49"/>
      <c r="Y532" s="49"/>
      <c r="Z532" s="49"/>
      <c r="AA532" s="49"/>
      <c r="AB532" s="49"/>
      <c r="AC532" s="49"/>
      <c r="AD532" s="49"/>
      <c r="AE532" s="49"/>
      <c r="AF532" s="49"/>
      <c r="AG532" s="49"/>
      <c r="AH532" s="49"/>
      <c r="AI532" s="49"/>
      <c r="AJ532" s="49"/>
      <c r="AK532" s="49"/>
      <c r="AL532" s="49"/>
      <c r="AM532" s="49"/>
      <c r="AN532" s="49"/>
      <c r="AO532" s="49"/>
      <c r="AP532" s="49"/>
      <c r="AQ532" s="49"/>
      <c r="AR532" s="49"/>
      <c r="AS532" s="49"/>
      <c r="AT532" s="49"/>
      <c r="AU532" s="49"/>
      <c r="AV532" s="49"/>
      <c r="AW532" s="49"/>
      <c r="AX532" s="49"/>
      <c r="AY532" s="49"/>
      <c r="AZ532" s="49"/>
      <c r="BA532" s="49"/>
      <c r="BB532" s="49"/>
      <c r="BC532" s="49"/>
      <c r="BD532" s="49"/>
    </row>
    <row r="533" spans="1:56" s="50" customFormat="1" x14ac:dyDescent="0.25">
      <c r="A533" s="71"/>
      <c r="B533" s="71"/>
      <c r="C533" s="71"/>
      <c r="N533" s="49"/>
      <c r="O533" s="49"/>
      <c r="P533" s="49"/>
      <c r="Q533" s="49"/>
      <c r="R533" s="49"/>
      <c r="S533" s="49"/>
      <c r="T533" s="49"/>
      <c r="U533" s="49"/>
      <c r="V533" s="49"/>
      <c r="W533" s="49"/>
      <c r="X533" s="49"/>
      <c r="Y533" s="49"/>
      <c r="Z533" s="49"/>
      <c r="AA533" s="49"/>
      <c r="AB533" s="49"/>
      <c r="AC533" s="49"/>
      <c r="AD533" s="49"/>
      <c r="AE533" s="49"/>
      <c r="AF533" s="49"/>
      <c r="AG533" s="49"/>
      <c r="AH533" s="49"/>
      <c r="AI533" s="49"/>
      <c r="AJ533" s="49"/>
      <c r="AK533" s="49"/>
      <c r="AL533" s="49"/>
      <c r="AM533" s="49"/>
      <c r="AN533" s="49"/>
      <c r="AO533" s="49"/>
      <c r="AP533" s="49"/>
      <c r="AQ533" s="49"/>
      <c r="AR533" s="49"/>
      <c r="AS533" s="49"/>
      <c r="AT533" s="49"/>
      <c r="AU533" s="49"/>
      <c r="AV533" s="49"/>
      <c r="AW533" s="49"/>
      <c r="AX533" s="49"/>
      <c r="AY533" s="49"/>
      <c r="AZ533" s="49"/>
      <c r="BA533" s="49"/>
      <c r="BB533" s="49"/>
      <c r="BC533" s="49"/>
      <c r="BD533" s="49"/>
    </row>
    <row r="534" spans="1:56" s="50" customFormat="1" x14ac:dyDescent="0.25">
      <c r="A534" s="71"/>
      <c r="B534" s="71"/>
      <c r="C534" s="71"/>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49"/>
      <c r="AL534" s="49"/>
      <c r="AM534" s="49"/>
      <c r="AN534" s="49"/>
      <c r="AO534" s="49"/>
      <c r="AP534" s="49"/>
      <c r="AQ534" s="49"/>
      <c r="AR534" s="49"/>
      <c r="AS534" s="49"/>
      <c r="AT534" s="49"/>
      <c r="AU534" s="49"/>
      <c r="AV534" s="49"/>
      <c r="AW534" s="49"/>
      <c r="AX534" s="49"/>
      <c r="AY534" s="49"/>
      <c r="AZ534" s="49"/>
      <c r="BA534" s="49"/>
      <c r="BB534" s="49"/>
      <c r="BC534" s="49"/>
      <c r="BD534" s="49"/>
    </row>
    <row r="535" spans="1:56" s="50" customFormat="1" x14ac:dyDescent="0.25">
      <c r="A535" s="71"/>
      <c r="B535" s="71"/>
      <c r="C535" s="71"/>
      <c r="N535" s="49"/>
      <c r="O535" s="49"/>
      <c r="P535" s="49"/>
      <c r="Q535" s="49"/>
      <c r="R535" s="49"/>
      <c r="S535" s="49"/>
      <c r="T535" s="49"/>
      <c r="U535" s="49"/>
      <c r="V535" s="49"/>
      <c r="W535" s="49"/>
      <c r="X535" s="49"/>
      <c r="Y535" s="49"/>
      <c r="Z535" s="49"/>
      <c r="AA535" s="49"/>
      <c r="AB535" s="49"/>
      <c r="AC535" s="49"/>
      <c r="AD535" s="49"/>
      <c r="AE535" s="49"/>
      <c r="AF535" s="49"/>
      <c r="AG535" s="49"/>
      <c r="AH535" s="49"/>
      <c r="AI535" s="49"/>
      <c r="AJ535" s="49"/>
      <c r="AK535" s="49"/>
      <c r="AL535" s="49"/>
      <c r="AM535" s="49"/>
      <c r="AN535" s="49"/>
      <c r="AO535" s="49"/>
      <c r="AP535" s="49"/>
      <c r="AQ535" s="49"/>
      <c r="AR535" s="49"/>
      <c r="AS535" s="49"/>
      <c r="AT535" s="49"/>
      <c r="AU535" s="49"/>
      <c r="AV535" s="49"/>
      <c r="AW535" s="49"/>
      <c r="AX535" s="49"/>
      <c r="AY535" s="49"/>
      <c r="AZ535" s="49"/>
      <c r="BA535" s="49"/>
      <c r="BB535" s="49"/>
      <c r="BC535" s="49"/>
      <c r="BD535" s="49"/>
    </row>
    <row r="536" spans="1:56" s="50" customFormat="1" x14ac:dyDescent="0.25">
      <c r="A536" s="71"/>
      <c r="B536" s="71"/>
      <c r="C536" s="71"/>
      <c r="N536" s="49"/>
      <c r="O536" s="49"/>
      <c r="P536" s="49"/>
      <c r="Q536" s="49"/>
      <c r="R536" s="49"/>
      <c r="S536" s="49"/>
      <c r="T536" s="49"/>
      <c r="U536" s="49"/>
      <c r="V536" s="49"/>
      <c r="W536" s="49"/>
      <c r="X536" s="49"/>
      <c r="Y536" s="49"/>
      <c r="Z536" s="49"/>
      <c r="AA536" s="49"/>
      <c r="AB536" s="49"/>
      <c r="AC536" s="49"/>
      <c r="AD536" s="49"/>
      <c r="AE536" s="49"/>
      <c r="AF536" s="49"/>
      <c r="AG536" s="49"/>
      <c r="AH536" s="49"/>
      <c r="AI536" s="49"/>
      <c r="AJ536" s="49"/>
      <c r="AK536" s="49"/>
      <c r="AL536" s="49"/>
      <c r="AM536" s="49"/>
      <c r="AN536" s="49"/>
      <c r="AO536" s="49"/>
      <c r="AP536" s="49"/>
      <c r="AQ536" s="49"/>
      <c r="AR536" s="49"/>
      <c r="AS536" s="49"/>
      <c r="AT536" s="49"/>
      <c r="AU536" s="49"/>
      <c r="AV536" s="49"/>
      <c r="AW536" s="49"/>
      <c r="AX536" s="49"/>
      <c r="AY536" s="49"/>
      <c r="AZ536" s="49"/>
      <c r="BA536" s="49"/>
      <c r="BB536" s="49"/>
      <c r="BC536" s="49"/>
      <c r="BD536" s="49"/>
    </row>
    <row r="537" spans="1:56" s="50" customFormat="1" x14ac:dyDescent="0.25">
      <c r="A537" s="71"/>
      <c r="B537" s="71"/>
      <c r="C537" s="71"/>
      <c r="N537" s="49"/>
      <c r="O537" s="49"/>
      <c r="P537" s="49"/>
      <c r="Q537" s="49"/>
      <c r="R537" s="49"/>
      <c r="S537" s="49"/>
      <c r="T537" s="49"/>
      <c r="U537" s="49"/>
      <c r="V537" s="49"/>
      <c r="W537" s="49"/>
      <c r="X537" s="49"/>
      <c r="Y537" s="49"/>
      <c r="Z537" s="49"/>
      <c r="AA537" s="49"/>
      <c r="AB537" s="49"/>
      <c r="AC537" s="49"/>
      <c r="AD537" s="49"/>
      <c r="AE537" s="49"/>
      <c r="AF537" s="49"/>
      <c r="AG537" s="49"/>
      <c r="AH537" s="49"/>
      <c r="AI537" s="49"/>
      <c r="AJ537" s="49"/>
      <c r="AK537" s="49"/>
      <c r="AL537" s="49"/>
      <c r="AM537" s="49"/>
      <c r="AN537" s="49"/>
      <c r="AO537" s="49"/>
      <c r="AP537" s="49"/>
      <c r="AQ537" s="49"/>
      <c r="AR537" s="49"/>
      <c r="AS537" s="49"/>
      <c r="AT537" s="49"/>
      <c r="AU537" s="49"/>
      <c r="AV537" s="49"/>
      <c r="AW537" s="49"/>
      <c r="AX537" s="49"/>
      <c r="AY537" s="49"/>
      <c r="AZ537" s="49"/>
      <c r="BA537" s="49"/>
      <c r="BB537" s="49"/>
      <c r="BC537" s="49"/>
      <c r="BD537" s="49"/>
    </row>
    <row r="538" spans="1:56" s="50" customFormat="1" x14ac:dyDescent="0.25">
      <c r="A538" s="71"/>
      <c r="B538" s="71"/>
      <c r="C538" s="71"/>
      <c r="N538" s="49"/>
      <c r="O538" s="49"/>
      <c r="P538" s="49"/>
      <c r="Q538" s="49"/>
      <c r="R538" s="49"/>
      <c r="S538" s="49"/>
      <c r="T538" s="49"/>
      <c r="U538" s="49"/>
      <c r="V538" s="49"/>
      <c r="W538" s="49"/>
      <c r="X538" s="49"/>
      <c r="Y538" s="49"/>
      <c r="Z538" s="49"/>
      <c r="AA538" s="49"/>
      <c r="AB538" s="49"/>
      <c r="AC538" s="49"/>
      <c r="AD538" s="49"/>
      <c r="AE538" s="49"/>
      <c r="AF538" s="49"/>
      <c r="AG538" s="49"/>
      <c r="AH538" s="49"/>
      <c r="AI538" s="49"/>
      <c r="AJ538" s="49"/>
      <c r="AK538" s="49"/>
      <c r="AL538" s="49"/>
      <c r="AM538" s="49"/>
      <c r="AN538" s="49"/>
      <c r="AO538" s="49"/>
      <c r="AP538" s="49"/>
      <c r="AQ538" s="49"/>
      <c r="AR538" s="49"/>
      <c r="AS538" s="49"/>
      <c r="AT538" s="49"/>
      <c r="AU538" s="49"/>
      <c r="AV538" s="49"/>
      <c r="AW538" s="49"/>
      <c r="AX538" s="49"/>
      <c r="AY538" s="49"/>
      <c r="AZ538" s="49"/>
      <c r="BA538" s="49"/>
      <c r="BB538" s="49"/>
      <c r="BC538" s="49"/>
      <c r="BD538" s="49"/>
    </row>
    <row r="539" spans="1:56" s="50" customFormat="1" x14ac:dyDescent="0.25">
      <c r="A539" s="71"/>
      <c r="B539" s="71"/>
      <c r="C539" s="71"/>
      <c r="N539" s="49"/>
      <c r="O539" s="49"/>
      <c r="P539" s="49"/>
      <c r="Q539" s="49"/>
      <c r="R539" s="49"/>
      <c r="S539" s="49"/>
      <c r="T539" s="49"/>
      <c r="U539" s="49"/>
      <c r="V539" s="49"/>
      <c r="W539" s="49"/>
      <c r="X539" s="49"/>
      <c r="Y539" s="49"/>
      <c r="Z539" s="49"/>
      <c r="AA539" s="49"/>
      <c r="AB539" s="49"/>
      <c r="AC539" s="49"/>
      <c r="AD539" s="49"/>
      <c r="AE539" s="49"/>
      <c r="AF539" s="49"/>
      <c r="AG539" s="49"/>
      <c r="AH539" s="49"/>
      <c r="AI539" s="49"/>
      <c r="AJ539" s="49"/>
      <c r="AK539" s="49"/>
      <c r="AL539" s="49"/>
      <c r="AM539" s="49"/>
      <c r="AN539" s="49"/>
      <c r="AO539" s="49"/>
      <c r="AP539" s="49"/>
      <c r="AQ539" s="49"/>
      <c r="AR539" s="49"/>
      <c r="AS539" s="49"/>
      <c r="AT539" s="49"/>
      <c r="AU539" s="49"/>
      <c r="AV539" s="49"/>
      <c r="AW539" s="49"/>
      <c r="AX539" s="49"/>
      <c r="AY539" s="49"/>
      <c r="AZ539" s="49"/>
      <c r="BA539" s="49"/>
      <c r="BB539" s="49"/>
      <c r="BC539" s="49"/>
      <c r="BD539" s="49"/>
    </row>
    <row r="540" spans="1:56" s="50" customFormat="1" x14ac:dyDescent="0.25">
      <c r="A540" s="71"/>
      <c r="B540" s="71"/>
      <c r="C540" s="71"/>
      <c r="N540" s="49"/>
      <c r="O540" s="49"/>
      <c r="P540" s="49"/>
      <c r="Q540" s="49"/>
      <c r="R540" s="49"/>
      <c r="S540" s="49"/>
      <c r="T540" s="49"/>
      <c r="U540" s="49"/>
      <c r="V540" s="49"/>
      <c r="W540" s="49"/>
      <c r="X540" s="49"/>
      <c r="Y540" s="49"/>
      <c r="Z540" s="49"/>
      <c r="AA540" s="49"/>
      <c r="AB540" s="49"/>
      <c r="AC540" s="49"/>
      <c r="AD540" s="49"/>
      <c r="AE540" s="49"/>
      <c r="AF540" s="49"/>
      <c r="AG540" s="49"/>
      <c r="AH540" s="49"/>
      <c r="AI540" s="49"/>
      <c r="AJ540" s="49"/>
      <c r="AK540" s="49"/>
      <c r="AL540" s="49"/>
      <c r="AM540" s="49"/>
      <c r="AN540" s="49"/>
      <c r="AO540" s="49"/>
      <c r="AP540" s="49"/>
      <c r="AQ540" s="49"/>
      <c r="AR540" s="49"/>
      <c r="AS540" s="49"/>
      <c r="AT540" s="49"/>
      <c r="AU540" s="49"/>
      <c r="AV540" s="49"/>
      <c r="AW540" s="49"/>
      <c r="AX540" s="49"/>
      <c r="AY540" s="49"/>
      <c r="AZ540" s="49"/>
      <c r="BA540" s="49"/>
      <c r="BB540" s="49"/>
      <c r="BC540" s="49"/>
      <c r="BD540" s="49"/>
    </row>
    <row r="541" spans="1:56" s="50" customFormat="1" x14ac:dyDescent="0.25">
      <c r="A541" s="71"/>
      <c r="B541" s="71"/>
      <c r="C541" s="71"/>
      <c r="N541" s="49"/>
      <c r="O541" s="49"/>
      <c r="P541" s="49"/>
      <c r="Q541" s="49"/>
      <c r="R541" s="49"/>
      <c r="S541" s="49"/>
      <c r="T541" s="49"/>
      <c r="U541" s="49"/>
      <c r="V541" s="49"/>
      <c r="W541" s="49"/>
      <c r="X541" s="49"/>
      <c r="Y541" s="49"/>
      <c r="Z541" s="49"/>
      <c r="AA541" s="49"/>
      <c r="AB541" s="49"/>
      <c r="AC541" s="49"/>
      <c r="AD541" s="49"/>
      <c r="AE541" s="49"/>
      <c r="AF541" s="49"/>
      <c r="AG541" s="49"/>
      <c r="AH541" s="49"/>
      <c r="AI541" s="49"/>
      <c r="AJ541" s="49"/>
      <c r="AK541" s="49"/>
      <c r="AL541" s="49"/>
      <c r="AM541" s="49"/>
      <c r="AN541" s="49"/>
      <c r="AO541" s="49"/>
      <c r="AP541" s="49"/>
      <c r="AQ541" s="49"/>
      <c r="AR541" s="49"/>
      <c r="AS541" s="49"/>
      <c r="AT541" s="49"/>
      <c r="AU541" s="49"/>
      <c r="AV541" s="49"/>
      <c r="AW541" s="49"/>
      <c r="AX541" s="49"/>
      <c r="AY541" s="49"/>
      <c r="AZ541" s="49"/>
      <c r="BA541" s="49"/>
      <c r="BB541" s="49"/>
      <c r="BC541" s="49"/>
      <c r="BD541" s="49"/>
    </row>
    <row r="542" spans="1:56" s="50" customFormat="1" x14ac:dyDescent="0.25">
      <c r="A542" s="71"/>
      <c r="B542" s="71"/>
      <c r="C542" s="71"/>
      <c r="N542" s="49"/>
      <c r="O542" s="49"/>
      <c r="P542" s="49"/>
      <c r="Q542" s="49"/>
      <c r="R542" s="49"/>
      <c r="S542" s="49"/>
      <c r="T542" s="49"/>
      <c r="U542" s="49"/>
      <c r="V542" s="49"/>
      <c r="W542" s="49"/>
      <c r="X542" s="49"/>
      <c r="Y542" s="49"/>
      <c r="Z542" s="49"/>
      <c r="AA542" s="49"/>
      <c r="AB542" s="49"/>
      <c r="AC542" s="49"/>
      <c r="AD542" s="49"/>
      <c r="AE542" s="49"/>
      <c r="AF542" s="49"/>
      <c r="AG542" s="49"/>
      <c r="AH542" s="49"/>
      <c r="AI542" s="49"/>
      <c r="AJ542" s="49"/>
      <c r="AK542" s="49"/>
      <c r="AL542" s="49"/>
      <c r="AM542" s="49"/>
      <c r="AN542" s="49"/>
      <c r="AO542" s="49"/>
      <c r="AP542" s="49"/>
      <c r="AQ542" s="49"/>
      <c r="AR542" s="49"/>
      <c r="AS542" s="49"/>
      <c r="AT542" s="49"/>
      <c r="AU542" s="49"/>
      <c r="AV542" s="49"/>
      <c r="AW542" s="49"/>
      <c r="AX542" s="49"/>
      <c r="AY542" s="49"/>
      <c r="AZ542" s="49"/>
      <c r="BA542" s="49"/>
      <c r="BB542" s="49"/>
      <c r="BC542" s="49"/>
      <c r="BD542" s="49"/>
    </row>
    <row r="543" spans="1:56" s="50" customFormat="1" x14ac:dyDescent="0.25">
      <c r="A543" s="71"/>
      <c r="B543" s="71"/>
      <c r="C543" s="71"/>
      <c r="N543" s="49"/>
      <c r="O543" s="49"/>
      <c r="P543" s="49"/>
      <c r="Q543" s="49"/>
      <c r="R543" s="49"/>
      <c r="S543" s="49"/>
      <c r="T543" s="49"/>
      <c r="U543" s="49"/>
      <c r="V543" s="49"/>
      <c r="W543" s="49"/>
      <c r="X543" s="49"/>
      <c r="Y543" s="49"/>
      <c r="Z543" s="49"/>
      <c r="AA543" s="49"/>
      <c r="AB543" s="49"/>
      <c r="AC543" s="49"/>
      <c r="AD543" s="49"/>
      <c r="AE543" s="49"/>
      <c r="AF543" s="49"/>
      <c r="AG543" s="49"/>
      <c r="AH543" s="49"/>
      <c r="AI543" s="49"/>
      <c r="AJ543" s="49"/>
      <c r="AK543" s="49"/>
      <c r="AL543" s="49"/>
      <c r="AM543" s="49"/>
      <c r="AN543" s="49"/>
      <c r="AO543" s="49"/>
      <c r="AP543" s="49"/>
      <c r="AQ543" s="49"/>
      <c r="AR543" s="49"/>
      <c r="AS543" s="49"/>
      <c r="AT543" s="49"/>
      <c r="AU543" s="49"/>
      <c r="AV543" s="49"/>
      <c r="AW543" s="49"/>
      <c r="AX543" s="49"/>
      <c r="AY543" s="49"/>
      <c r="AZ543" s="49"/>
      <c r="BA543" s="49"/>
      <c r="BB543" s="49"/>
      <c r="BC543" s="49"/>
      <c r="BD543" s="49"/>
    </row>
    <row r="544" spans="1:56" s="50" customFormat="1" x14ac:dyDescent="0.25">
      <c r="A544" s="71"/>
      <c r="B544" s="71"/>
      <c r="C544" s="71"/>
      <c r="N544" s="49"/>
      <c r="O544" s="49"/>
      <c r="P544" s="49"/>
      <c r="Q544" s="49"/>
      <c r="R544" s="49"/>
      <c r="S544" s="49"/>
      <c r="T544" s="49"/>
      <c r="U544" s="49"/>
      <c r="V544" s="49"/>
      <c r="W544" s="49"/>
      <c r="X544" s="49"/>
      <c r="Y544" s="49"/>
      <c r="Z544" s="49"/>
      <c r="AA544" s="49"/>
      <c r="AB544" s="49"/>
      <c r="AC544" s="49"/>
      <c r="AD544" s="49"/>
      <c r="AE544" s="49"/>
      <c r="AF544" s="49"/>
      <c r="AG544" s="49"/>
      <c r="AH544" s="49"/>
      <c r="AI544" s="49"/>
      <c r="AJ544" s="49"/>
      <c r="AK544" s="49"/>
      <c r="AL544" s="49"/>
      <c r="AM544" s="49"/>
      <c r="AN544" s="49"/>
      <c r="AO544" s="49"/>
      <c r="AP544" s="49"/>
      <c r="AQ544" s="49"/>
      <c r="AR544" s="49"/>
      <c r="AS544" s="49"/>
      <c r="AT544" s="49"/>
      <c r="AU544" s="49"/>
      <c r="AV544" s="49"/>
      <c r="AW544" s="49"/>
      <c r="AX544" s="49"/>
      <c r="AY544" s="49"/>
      <c r="AZ544" s="49"/>
      <c r="BA544" s="49"/>
      <c r="BB544" s="49"/>
      <c r="BC544" s="49"/>
      <c r="BD544" s="49"/>
    </row>
    <row r="545" spans="1:56" s="50" customFormat="1" x14ac:dyDescent="0.25">
      <c r="A545" s="71"/>
      <c r="B545" s="71"/>
      <c r="C545" s="71"/>
      <c r="N545" s="49"/>
      <c r="O545" s="49"/>
      <c r="P545" s="49"/>
      <c r="Q545" s="49"/>
      <c r="R545" s="49"/>
      <c r="S545" s="49"/>
      <c r="T545" s="49"/>
      <c r="U545" s="49"/>
      <c r="V545" s="49"/>
      <c r="W545" s="49"/>
      <c r="X545" s="49"/>
      <c r="Y545" s="49"/>
      <c r="Z545" s="49"/>
      <c r="AA545" s="49"/>
      <c r="AB545" s="49"/>
      <c r="AC545" s="49"/>
      <c r="AD545" s="49"/>
      <c r="AE545" s="49"/>
      <c r="AF545" s="49"/>
      <c r="AG545" s="49"/>
      <c r="AH545" s="49"/>
      <c r="AI545" s="49"/>
      <c r="AJ545" s="49"/>
      <c r="AK545" s="49"/>
      <c r="AL545" s="49"/>
      <c r="AM545" s="49"/>
      <c r="AN545" s="49"/>
      <c r="AO545" s="49"/>
      <c r="AP545" s="49"/>
      <c r="AQ545" s="49"/>
      <c r="AR545" s="49"/>
      <c r="AS545" s="49"/>
      <c r="AT545" s="49"/>
      <c r="AU545" s="49"/>
      <c r="AV545" s="49"/>
      <c r="AW545" s="49"/>
      <c r="AX545" s="49"/>
      <c r="AY545" s="49"/>
      <c r="AZ545" s="49"/>
      <c r="BA545" s="49"/>
      <c r="BB545" s="49"/>
      <c r="BC545" s="49"/>
      <c r="BD545" s="49"/>
    </row>
    <row r="546" spans="1:56" s="50" customFormat="1" x14ac:dyDescent="0.25">
      <c r="A546" s="71"/>
      <c r="B546" s="71"/>
      <c r="C546" s="71"/>
      <c r="N546" s="49"/>
      <c r="O546" s="49"/>
      <c r="P546" s="49"/>
      <c r="Q546" s="49"/>
      <c r="R546" s="49"/>
      <c r="S546" s="49"/>
      <c r="T546" s="49"/>
      <c r="U546" s="49"/>
      <c r="V546" s="49"/>
      <c r="W546" s="49"/>
      <c r="X546" s="49"/>
      <c r="Y546" s="49"/>
      <c r="Z546" s="49"/>
      <c r="AA546" s="49"/>
      <c r="AB546" s="49"/>
      <c r="AC546" s="49"/>
      <c r="AD546" s="49"/>
      <c r="AE546" s="49"/>
      <c r="AF546" s="49"/>
      <c r="AG546" s="49"/>
      <c r="AH546" s="49"/>
      <c r="AI546" s="49"/>
      <c r="AJ546" s="49"/>
      <c r="AK546" s="49"/>
      <c r="AL546" s="49"/>
      <c r="AM546" s="49"/>
      <c r="AN546" s="49"/>
      <c r="AO546" s="49"/>
      <c r="AP546" s="49"/>
      <c r="AQ546" s="49"/>
      <c r="AR546" s="49"/>
      <c r="AS546" s="49"/>
      <c r="AT546" s="49"/>
      <c r="AU546" s="49"/>
      <c r="AV546" s="49"/>
      <c r="AW546" s="49"/>
      <c r="AX546" s="49"/>
      <c r="AY546" s="49"/>
      <c r="AZ546" s="49"/>
      <c r="BA546" s="49"/>
      <c r="BB546" s="49"/>
      <c r="BC546" s="49"/>
      <c r="BD546" s="49"/>
    </row>
    <row r="547" spans="1:56" s="50" customFormat="1" x14ac:dyDescent="0.25">
      <c r="A547" s="71"/>
      <c r="B547" s="71"/>
      <c r="C547" s="71"/>
      <c r="N547" s="49"/>
      <c r="O547" s="49"/>
      <c r="P547" s="49"/>
      <c r="Q547" s="49"/>
      <c r="R547" s="49"/>
      <c r="S547" s="49"/>
      <c r="T547" s="49"/>
      <c r="U547" s="49"/>
      <c r="V547" s="49"/>
      <c r="W547" s="49"/>
      <c r="X547" s="49"/>
      <c r="Y547" s="49"/>
      <c r="Z547" s="49"/>
      <c r="AA547" s="49"/>
      <c r="AB547" s="49"/>
      <c r="AC547" s="49"/>
      <c r="AD547" s="49"/>
      <c r="AE547" s="49"/>
      <c r="AF547" s="49"/>
      <c r="AG547" s="49"/>
      <c r="AH547" s="49"/>
      <c r="AI547" s="49"/>
      <c r="AJ547" s="49"/>
      <c r="AK547" s="49"/>
      <c r="AL547" s="49"/>
      <c r="AM547" s="49"/>
      <c r="AN547" s="49"/>
      <c r="AO547" s="49"/>
      <c r="AP547" s="49"/>
      <c r="AQ547" s="49"/>
      <c r="AR547" s="49"/>
      <c r="AS547" s="49"/>
      <c r="AT547" s="49"/>
      <c r="AU547" s="49"/>
      <c r="AV547" s="49"/>
      <c r="AW547" s="49"/>
      <c r="AX547" s="49"/>
      <c r="AY547" s="49"/>
      <c r="AZ547" s="49"/>
      <c r="BA547" s="49"/>
      <c r="BB547" s="49"/>
      <c r="BC547" s="49"/>
      <c r="BD547" s="49"/>
    </row>
    <row r="548" spans="1:56" s="50" customFormat="1" x14ac:dyDescent="0.25">
      <c r="A548" s="71"/>
      <c r="B548" s="71"/>
      <c r="C548" s="71"/>
      <c r="N548" s="49"/>
      <c r="O548" s="49"/>
      <c r="P548" s="49"/>
      <c r="Q548" s="49"/>
      <c r="R548" s="49"/>
      <c r="S548" s="49"/>
      <c r="T548" s="49"/>
      <c r="U548" s="49"/>
      <c r="V548" s="49"/>
      <c r="W548" s="49"/>
      <c r="X548" s="49"/>
      <c r="Y548" s="49"/>
      <c r="Z548" s="49"/>
      <c r="AA548" s="49"/>
      <c r="AB548" s="49"/>
      <c r="AC548" s="49"/>
      <c r="AD548" s="49"/>
      <c r="AE548" s="49"/>
      <c r="AF548" s="49"/>
      <c r="AG548" s="49"/>
      <c r="AH548" s="49"/>
      <c r="AI548" s="49"/>
      <c r="AJ548" s="49"/>
      <c r="AK548" s="49"/>
      <c r="AL548" s="49"/>
      <c r="AM548" s="49"/>
      <c r="AN548" s="49"/>
      <c r="AO548" s="49"/>
      <c r="AP548" s="49"/>
      <c r="AQ548" s="49"/>
      <c r="AR548" s="49"/>
      <c r="AS548" s="49"/>
      <c r="AT548" s="49"/>
      <c r="AU548" s="49"/>
      <c r="AV548" s="49"/>
      <c r="AW548" s="49"/>
      <c r="AX548" s="49"/>
      <c r="AY548" s="49"/>
      <c r="AZ548" s="49"/>
      <c r="BA548" s="49"/>
      <c r="BB548" s="49"/>
      <c r="BC548" s="49"/>
      <c r="BD548" s="49"/>
    </row>
    <row r="549" spans="1:56" s="50" customFormat="1" x14ac:dyDescent="0.25">
      <c r="A549" s="71"/>
      <c r="B549" s="71"/>
      <c r="C549" s="71"/>
      <c r="N549" s="49"/>
      <c r="O549" s="49"/>
      <c r="P549" s="49"/>
      <c r="Q549" s="49"/>
      <c r="R549" s="49"/>
      <c r="S549" s="49"/>
      <c r="T549" s="49"/>
      <c r="U549" s="49"/>
      <c r="V549" s="49"/>
      <c r="W549" s="49"/>
      <c r="X549" s="49"/>
      <c r="Y549" s="49"/>
      <c r="Z549" s="49"/>
      <c r="AA549" s="49"/>
      <c r="AB549" s="49"/>
      <c r="AC549" s="49"/>
      <c r="AD549" s="49"/>
      <c r="AE549" s="49"/>
      <c r="AF549" s="49"/>
      <c r="AG549" s="49"/>
      <c r="AH549" s="49"/>
      <c r="AI549" s="49"/>
      <c r="AJ549" s="49"/>
      <c r="AK549" s="49"/>
      <c r="AL549" s="49"/>
      <c r="AM549" s="49"/>
      <c r="AN549" s="49"/>
      <c r="AO549" s="49"/>
      <c r="AP549" s="49"/>
      <c r="AQ549" s="49"/>
      <c r="AR549" s="49"/>
      <c r="AS549" s="49"/>
      <c r="AT549" s="49"/>
      <c r="AU549" s="49"/>
      <c r="AV549" s="49"/>
      <c r="AW549" s="49"/>
      <c r="AX549" s="49"/>
      <c r="AY549" s="49"/>
      <c r="AZ549" s="49"/>
      <c r="BA549" s="49"/>
      <c r="BB549" s="49"/>
      <c r="BC549" s="49"/>
      <c r="BD549" s="49"/>
    </row>
    <row r="550" spans="1:56" s="50" customFormat="1" x14ac:dyDescent="0.25">
      <c r="A550" s="71"/>
      <c r="B550" s="71"/>
      <c r="C550" s="71"/>
      <c r="N550" s="49"/>
      <c r="O550" s="49"/>
      <c r="P550" s="49"/>
      <c r="Q550" s="49"/>
      <c r="R550" s="49"/>
      <c r="S550" s="49"/>
      <c r="T550" s="49"/>
      <c r="U550" s="49"/>
      <c r="V550" s="49"/>
      <c r="W550" s="49"/>
      <c r="X550" s="49"/>
      <c r="Y550" s="49"/>
      <c r="Z550" s="49"/>
      <c r="AA550" s="49"/>
      <c r="AB550" s="49"/>
      <c r="AC550" s="49"/>
      <c r="AD550" s="49"/>
      <c r="AE550" s="49"/>
      <c r="AF550" s="49"/>
      <c r="AG550" s="49"/>
      <c r="AH550" s="49"/>
      <c r="AI550" s="49"/>
      <c r="AJ550" s="49"/>
      <c r="AK550" s="49"/>
      <c r="AL550" s="49"/>
      <c r="AM550" s="49"/>
      <c r="AN550" s="49"/>
      <c r="AO550" s="49"/>
      <c r="AP550" s="49"/>
      <c r="AQ550" s="49"/>
      <c r="AR550" s="49"/>
      <c r="AS550" s="49"/>
      <c r="AT550" s="49"/>
      <c r="AU550" s="49"/>
      <c r="AV550" s="49"/>
      <c r="AW550" s="49"/>
      <c r="AX550" s="49"/>
      <c r="AY550" s="49"/>
      <c r="AZ550" s="49"/>
      <c r="BA550" s="49"/>
      <c r="BB550" s="49"/>
      <c r="BC550" s="49"/>
      <c r="BD550" s="49"/>
    </row>
    <row r="551" spans="1:56" s="50" customFormat="1" x14ac:dyDescent="0.25">
      <c r="A551" s="71"/>
      <c r="B551" s="71"/>
      <c r="C551" s="71"/>
      <c r="N551" s="49"/>
      <c r="O551" s="49"/>
      <c r="P551" s="49"/>
      <c r="Q551" s="49"/>
      <c r="R551" s="49"/>
      <c r="S551" s="49"/>
      <c r="T551" s="49"/>
      <c r="U551" s="49"/>
      <c r="V551" s="49"/>
      <c r="W551" s="49"/>
      <c r="X551" s="49"/>
      <c r="Y551" s="49"/>
      <c r="Z551" s="49"/>
      <c r="AA551" s="49"/>
      <c r="AB551" s="49"/>
      <c r="AC551" s="49"/>
      <c r="AD551" s="49"/>
      <c r="AE551" s="49"/>
      <c r="AF551" s="49"/>
      <c r="AG551" s="49"/>
      <c r="AH551" s="49"/>
      <c r="AI551" s="49"/>
      <c r="AJ551" s="49"/>
      <c r="AK551" s="49"/>
      <c r="AL551" s="49"/>
      <c r="AM551" s="49"/>
      <c r="AN551" s="49"/>
      <c r="AO551" s="49"/>
      <c r="AP551" s="49"/>
      <c r="AQ551" s="49"/>
      <c r="AR551" s="49"/>
      <c r="AS551" s="49"/>
      <c r="AT551" s="49"/>
      <c r="AU551" s="49"/>
      <c r="AV551" s="49"/>
      <c r="AW551" s="49"/>
      <c r="AX551" s="49"/>
      <c r="AY551" s="49"/>
      <c r="AZ551" s="49"/>
      <c r="BA551" s="49"/>
      <c r="BB551" s="49"/>
      <c r="BC551" s="49"/>
      <c r="BD551" s="49"/>
    </row>
    <row r="552" spans="1:56" s="50" customFormat="1" x14ac:dyDescent="0.25">
      <c r="A552" s="71"/>
      <c r="B552" s="71"/>
      <c r="C552" s="71"/>
      <c r="N552" s="49"/>
      <c r="O552" s="49"/>
      <c r="P552" s="49"/>
      <c r="Q552" s="49"/>
      <c r="R552" s="49"/>
      <c r="S552" s="49"/>
      <c r="T552" s="49"/>
      <c r="U552" s="49"/>
      <c r="V552" s="49"/>
      <c r="W552" s="49"/>
      <c r="X552" s="49"/>
      <c r="Y552" s="49"/>
      <c r="Z552" s="49"/>
      <c r="AA552" s="49"/>
      <c r="AB552" s="49"/>
      <c r="AC552" s="49"/>
      <c r="AD552" s="49"/>
      <c r="AE552" s="49"/>
      <c r="AF552" s="49"/>
      <c r="AG552" s="49"/>
      <c r="AH552" s="49"/>
      <c r="AI552" s="49"/>
      <c r="AJ552" s="49"/>
      <c r="AK552" s="49"/>
      <c r="AL552" s="49"/>
      <c r="AM552" s="49"/>
      <c r="AN552" s="49"/>
      <c r="AO552" s="49"/>
      <c r="AP552" s="49"/>
      <c r="AQ552" s="49"/>
      <c r="AR552" s="49"/>
      <c r="AS552" s="49"/>
      <c r="AT552" s="49"/>
      <c r="AU552" s="49"/>
      <c r="AV552" s="49"/>
      <c r="AW552" s="49"/>
      <c r="AX552" s="49"/>
      <c r="AY552" s="49"/>
      <c r="AZ552" s="49"/>
      <c r="BA552" s="49"/>
      <c r="BB552" s="49"/>
      <c r="BC552" s="49"/>
      <c r="BD552" s="49"/>
    </row>
    <row r="553" spans="1:56" s="50" customFormat="1" x14ac:dyDescent="0.25">
      <c r="A553" s="71"/>
      <c r="B553" s="71"/>
      <c r="C553" s="71"/>
      <c r="N553" s="49"/>
      <c r="O553" s="49"/>
      <c r="P553" s="49"/>
      <c r="Q553" s="49"/>
      <c r="R553" s="49"/>
      <c r="S553" s="49"/>
      <c r="T553" s="49"/>
      <c r="U553" s="49"/>
      <c r="V553" s="49"/>
      <c r="W553" s="49"/>
      <c r="X553" s="49"/>
      <c r="Y553" s="49"/>
      <c r="Z553" s="49"/>
      <c r="AA553" s="49"/>
      <c r="AB553" s="49"/>
      <c r="AC553" s="49"/>
      <c r="AD553" s="49"/>
      <c r="AE553" s="49"/>
      <c r="AF553" s="49"/>
      <c r="AG553" s="49"/>
      <c r="AH553" s="49"/>
      <c r="AI553" s="49"/>
      <c r="AJ553" s="49"/>
      <c r="AK553" s="49"/>
      <c r="AL553" s="49"/>
      <c r="AM553" s="49"/>
      <c r="AN553" s="49"/>
      <c r="AO553" s="49"/>
      <c r="AP553" s="49"/>
      <c r="AQ553" s="49"/>
      <c r="AR553" s="49"/>
      <c r="AS553" s="49"/>
      <c r="AT553" s="49"/>
      <c r="AU553" s="49"/>
      <c r="AV553" s="49"/>
      <c r="AW553" s="49"/>
      <c r="AX553" s="49"/>
      <c r="AY553" s="49"/>
      <c r="AZ553" s="49"/>
      <c r="BA553" s="49"/>
      <c r="BB553" s="49"/>
      <c r="BC553" s="49"/>
      <c r="BD553" s="49"/>
    </row>
    <row r="554" spans="1:56" s="50" customFormat="1" x14ac:dyDescent="0.25">
      <c r="A554" s="71"/>
      <c r="B554" s="71"/>
      <c r="C554" s="71"/>
      <c r="N554" s="49"/>
      <c r="O554" s="49"/>
      <c r="P554" s="49"/>
      <c r="Q554" s="49"/>
      <c r="R554" s="49"/>
      <c r="S554" s="49"/>
      <c r="T554" s="49"/>
      <c r="U554" s="49"/>
      <c r="V554" s="49"/>
      <c r="W554" s="49"/>
      <c r="X554" s="49"/>
      <c r="Y554" s="49"/>
      <c r="Z554" s="49"/>
      <c r="AA554" s="49"/>
      <c r="AB554" s="49"/>
      <c r="AC554" s="49"/>
      <c r="AD554" s="49"/>
      <c r="AE554" s="49"/>
      <c r="AF554" s="49"/>
      <c r="AG554" s="49"/>
      <c r="AH554" s="49"/>
      <c r="AI554" s="49"/>
      <c r="AJ554" s="49"/>
      <c r="AK554" s="49"/>
      <c r="AL554" s="49"/>
      <c r="AM554" s="49"/>
      <c r="AN554" s="49"/>
      <c r="AO554" s="49"/>
      <c r="AP554" s="49"/>
      <c r="AQ554" s="49"/>
      <c r="AR554" s="49"/>
      <c r="AS554" s="49"/>
      <c r="AT554" s="49"/>
      <c r="AU554" s="49"/>
      <c r="AV554" s="49"/>
      <c r="AW554" s="49"/>
      <c r="AX554" s="49"/>
      <c r="AY554" s="49"/>
      <c r="AZ554" s="49"/>
      <c r="BA554" s="49"/>
      <c r="BB554" s="49"/>
      <c r="BC554" s="49"/>
      <c r="BD554" s="49"/>
    </row>
    <row r="555" spans="1:56" s="50" customFormat="1" x14ac:dyDescent="0.25">
      <c r="A555" s="71"/>
      <c r="B555" s="71"/>
      <c r="C555" s="71"/>
      <c r="N555" s="49"/>
      <c r="O555" s="49"/>
      <c r="P555" s="49"/>
      <c r="Q555" s="49"/>
      <c r="R555" s="49"/>
      <c r="S555" s="49"/>
      <c r="T555" s="49"/>
      <c r="U555" s="49"/>
      <c r="V555" s="49"/>
      <c r="W555" s="49"/>
      <c r="X555" s="49"/>
      <c r="Y555" s="49"/>
      <c r="Z555" s="49"/>
      <c r="AA555" s="49"/>
      <c r="AB555" s="49"/>
      <c r="AC555" s="49"/>
      <c r="AD555" s="49"/>
      <c r="AE555" s="49"/>
      <c r="AF555" s="49"/>
      <c r="AG555" s="49"/>
      <c r="AH555" s="49"/>
      <c r="AI555" s="49"/>
      <c r="AJ555" s="49"/>
      <c r="AK555" s="49"/>
      <c r="AL555" s="49"/>
      <c r="AM555" s="49"/>
      <c r="AN555" s="49"/>
      <c r="AO555" s="49"/>
      <c r="AP555" s="49"/>
      <c r="AQ555" s="49"/>
      <c r="AR555" s="49"/>
      <c r="AS555" s="49"/>
      <c r="AT555" s="49"/>
      <c r="AU555" s="49"/>
      <c r="AV555" s="49"/>
      <c r="AW555" s="49"/>
      <c r="AX555" s="49"/>
      <c r="AY555" s="49"/>
      <c r="AZ555" s="49"/>
      <c r="BA555" s="49"/>
      <c r="BB555" s="49"/>
      <c r="BC555" s="49"/>
      <c r="BD555" s="49"/>
    </row>
    <row r="556" spans="1:56" s="50" customFormat="1" x14ac:dyDescent="0.25">
      <c r="A556" s="71"/>
      <c r="B556" s="71"/>
      <c r="C556" s="71"/>
      <c r="N556" s="49"/>
      <c r="O556" s="49"/>
      <c r="P556" s="49"/>
      <c r="Q556" s="49"/>
      <c r="R556" s="49"/>
      <c r="S556" s="49"/>
      <c r="T556" s="49"/>
      <c r="U556" s="49"/>
      <c r="V556" s="49"/>
      <c r="W556" s="49"/>
      <c r="X556" s="49"/>
      <c r="Y556" s="49"/>
      <c r="Z556" s="49"/>
      <c r="AA556" s="49"/>
      <c r="AB556" s="49"/>
      <c r="AC556" s="49"/>
      <c r="AD556" s="49"/>
      <c r="AE556" s="49"/>
      <c r="AF556" s="49"/>
      <c r="AG556" s="49"/>
      <c r="AH556" s="49"/>
      <c r="AI556" s="49"/>
      <c r="AJ556" s="49"/>
      <c r="AK556" s="49"/>
      <c r="AL556" s="49"/>
      <c r="AM556" s="49"/>
      <c r="AN556" s="49"/>
      <c r="AO556" s="49"/>
      <c r="AP556" s="49"/>
      <c r="AQ556" s="49"/>
      <c r="AR556" s="49"/>
      <c r="AS556" s="49"/>
      <c r="AT556" s="49"/>
      <c r="AU556" s="49"/>
      <c r="AV556" s="49"/>
      <c r="AW556" s="49"/>
      <c r="AX556" s="49"/>
      <c r="AY556" s="49"/>
      <c r="AZ556" s="49"/>
      <c r="BA556" s="49"/>
      <c r="BB556" s="49"/>
      <c r="BC556" s="49"/>
      <c r="BD556" s="49"/>
    </row>
    <row r="557" spans="1:56" s="50" customFormat="1" x14ac:dyDescent="0.25">
      <c r="A557" s="71"/>
      <c r="B557" s="71"/>
      <c r="C557" s="71"/>
      <c r="N557" s="49"/>
      <c r="O557" s="49"/>
      <c r="P557" s="49"/>
      <c r="Q557" s="49"/>
      <c r="R557" s="49"/>
      <c r="S557" s="49"/>
      <c r="T557" s="49"/>
      <c r="U557" s="49"/>
      <c r="V557" s="49"/>
      <c r="W557" s="49"/>
      <c r="X557" s="49"/>
      <c r="Y557" s="49"/>
      <c r="Z557" s="49"/>
      <c r="AA557" s="49"/>
      <c r="AB557" s="49"/>
      <c r="AC557" s="49"/>
      <c r="AD557" s="49"/>
      <c r="AE557" s="49"/>
      <c r="AF557" s="49"/>
      <c r="AG557" s="49"/>
      <c r="AH557" s="49"/>
      <c r="AI557" s="49"/>
      <c r="AJ557" s="49"/>
      <c r="AK557" s="49"/>
      <c r="AL557" s="49"/>
      <c r="AM557" s="49"/>
      <c r="AN557" s="49"/>
      <c r="AO557" s="49"/>
      <c r="AP557" s="49"/>
      <c r="AQ557" s="49"/>
      <c r="AR557" s="49"/>
      <c r="AS557" s="49"/>
      <c r="AT557" s="49"/>
      <c r="AU557" s="49"/>
      <c r="AV557" s="49"/>
      <c r="AW557" s="49"/>
      <c r="AX557" s="49"/>
      <c r="AY557" s="49"/>
      <c r="AZ557" s="49"/>
      <c r="BA557" s="49"/>
      <c r="BB557" s="49"/>
      <c r="BC557" s="49"/>
      <c r="BD557" s="49"/>
    </row>
    <row r="558" spans="1:56" s="50" customFormat="1" x14ac:dyDescent="0.25">
      <c r="A558" s="71"/>
      <c r="B558" s="71"/>
      <c r="C558" s="71"/>
      <c r="N558" s="49"/>
      <c r="O558" s="49"/>
      <c r="P558" s="49"/>
      <c r="Q558" s="49"/>
      <c r="R558" s="49"/>
      <c r="S558" s="49"/>
      <c r="T558" s="49"/>
      <c r="U558" s="49"/>
      <c r="V558" s="49"/>
      <c r="W558" s="49"/>
      <c r="X558" s="49"/>
      <c r="Y558" s="49"/>
      <c r="Z558" s="49"/>
      <c r="AA558" s="49"/>
      <c r="AB558" s="49"/>
      <c r="AC558" s="49"/>
      <c r="AD558" s="49"/>
      <c r="AE558" s="49"/>
      <c r="AF558" s="49"/>
      <c r="AG558" s="49"/>
      <c r="AH558" s="49"/>
      <c r="AI558" s="49"/>
      <c r="AJ558" s="49"/>
      <c r="AK558" s="49"/>
      <c r="AL558" s="49"/>
      <c r="AM558" s="49"/>
      <c r="AN558" s="49"/>
      <c r="AO558" s="49"/>
      <c r="AP558" s="49"/>
      <c r="AQ558" s="49"/>
      <c r="AR558" s="49"/>
      <c r="AS558" s="49"/>
      <c r="AT558" s="49"/>
      <c r="AU558" s="49"/>
      <c r="AV558" s="49"/>
      <c r="AW558" s="49"/>
      <c r="AX558" s="49"/>
      <c r="AY558" s="49"/>
      <c r="AZ558" s="49"/>
      <c r="BA558" s="49"/>
      <c r="BB558" s="49"/>
      <c r="BC558" s="49"/>
      <c r="BD558" s="49"/>
    </row>
    <row r="559" spans="1:56" s="50" customFormat="1" x14ac:dyDescent="0.25">
      <c r="A559" s="71"/>
      <c r="B559" s="71"/>
      <c r="C559" s="71"/>
      <c r="N559" s="49"/>
      <c r="O559" s="49"/>
      <c r="P559" s="49"/>
      <c r="Q559" s="49"/>
      <c r="R559" s="49"/>
      <c r="S559" s="49"/>
      <c r="T559" s="49"/>
      <c r="U559" s="49"/>
      <c r="V559" s="49"/>
      <c r="W559" s="49"/>
      <c r="X559" s="49"/>
      <c r="Y559" s="49"/>
      <c r="Z559" s="49"/>
      <c r="AA559" s="49"/>
      <c r="AB559" s="49"/>
      <c r="AC559" s="49"/>
      <c r="AD559" s="49"/>
      <c r="AE559" s="49"/>
      <c r="AF559" s="49"/>
      <c r="AG559" s="49"/>
      <c r="AH559" s="49"/>
      <c r="AI559" s="49"/>
      <c r="AJ559" s="49"/>
      <c r="AK559" s="49"/>
      <c r="AL559" s="49"/>
      <c r="AM559" s="49"/>
      <c r="AN559" s="49"/>
      <c r="AO559" s="49"/>
      <c r="AP559" s="49"/>
      <c r="AQ559" s="49"/>
      <c r="AR559" s="49"/>
      <c r="AS559" s="49"/>
      <c r="AT559" s="49"/>
      <c r="AU559" s="49"/>
      <c r="AV559" s="49"/>
      <c r="AW559" s="49"/>
      <c r="AX559" s="49"/>
      <c r="AY559" s="49"/>
      <c r="AZ559" s="49"/>
      <c r="BA559" s="49"/>
      <c r="BB559" s="49"/>
      <c r="BC559" s="49"/>
      <c r="BD559" s="49"/>
    </row>
    <row r="560" spans="1:56" s="50" customFormat="1" x14ac:dyDescent="0.25">
      <c r="A560" s="71"/>
      <c r="B560" s="71"/>
      <c r="C560" s="71"/>
      <c r="N560" s="49"/>
      <c r="O560" s="49"/>
      <c r="P560" s="49"/>
      <c r="Q560" s="49"/>
      <c r="R560" s="49"/>
      <c r="S560" s="49"/>
      <c r="T560" s="49"/>
      <c r="U560" s="49"/>
      <c r="V560" s="49"/>
      <c r="W560" s="49"/>
      <c r="X560" s="49"/>
      <c r="Y560" s="49"/>
      <c r="Z560" s="49"/>
      <c r="AA560" s="49"/>
      <c r="AB560" s="49"/>
      <c r="AC560" s="49"/>
      <c r="AD560" s="49"/>
      <c r="AE560" s="49"/>
      <c r="AF560" s="49"/>
      <c r="AG560" s="49"/>
      <c r="AH560" s="49"/>
      <c r="AI560" s="49"/>
      <c r="AJ560" s="49"/>
      <c r="AK560" s="49"/>
      <c r="AL560" s="49"/>
      <c r="AM560" s="49"/>
      <c r="AN560" s="49"/>
      <c r="AO560" s="49"/>
      <c r="AP560" s="49"/>
      <c r="AQ560" s="49"/>
      <c r="AR560" s="49"/>
      <c r="AS560" s="49"/>
      <c r="AT560" s="49"/>
      <c r="AU560" s="49"/>
      <c r="AV560" s="49"/>
      <c r="AW560" s="49"/>
      <c r="AX560" s="49"/>
      <c r="AY560" s="49"/>
      <c r="AZ560" s="49"/>
      <c r="BA560" s="49"/>
      <c r="BB560" s="49"/>
      <c r="BC560" s="49"/>
      <c r="BD560" s="49"/>
    </row>
    <row r="561" spans="1:56" s="50" customFormat="1" x14ac:dyDescent="0.25">
      <c r="A561" s="71"/>
      <c r="B561" s="71"/>
      <c r="C561" s="71"/>
      <c r="N561" s="49"/>
      <c r="O561" s="49"/>
      <c r="P561" s="49"/>
      <c r="Q561" s="49"/>
      <c r="R561" s="49"/>
      <c r="S561" s="49"/>
      <c r="T561" s="49"/>
      <c r="U561" s="49"/>
      <c r="V561" s="49"/>
      <c r="W561" s="49"/>
      <c r="X561" s="49"/>
      <c r="Y561" s="49"/>
      <c r="Z561" s="49"/>
      <c r="AA561" s="49"/>
      <c r="AB561" s="49"/>
      <c r="AC561" s="49"/>
      <c r="AD561" s="49"/>
      <c r="AE561" s="49"/>
      <c r="AF561" s="49"/>
      <c r="AG561" s="49"/>
      <c r="AH561" s="49"/>
      <c r="AI561" s="49"/>
      <c r="AJ561" s="49"/>
      <c r="AK561" s="49"/>
      <c r="AL561" s="49"/>
      <c r="AM561" s="49"/>
      <c r="AN561" s="49"/>
      <c r="AO561" s="49"/>
      <c r="AP561" s="49"/>
      <c r="AQ561" s="49"/>
      <c r="AR561" s="49"/>
      <c r="AS561" s="49"/>
      <c r="AT561" s="49"/>
      <c r="AU561" s="49"/>
      <c r="AV561" s="49"/>
      <c r="AW561" s="49"/>
      <c r="AX561" s="49"/>
      <c r="AY561" s="49"/>
      <c r="AZ561" s="49"/>
      <c r="BA561" s="49"/>
      <c r="BB561" s="49"/>
      <c r="BC561" s="49"/>
      <c r="BD561" s="49"/>
    </row>
    <row r="562" spans="1:56" s="50" customFormat="1" x14ac:dyDescent="0.25">
      <c r="A562" s="71"/>
      <c r="B562" s="71"/>
      <c r="C562" s="71"/>
      <c r="N562" s="49"/>
      <c r="O562" s="49"/>
      <c r="P562" s="49"/>
      <c r="Q562" s="49"/>
      <c r="R562" s="49"/>
      <c r="S562" s="49"/>
      <c r="T562" s="49"/>
      <c r="U562" s="49"/>
      <c r="V562" s="49"/>
      <c r="W562" s="49"/>
      <c r="X562" s="49"/>
      <c r="Y562" s="49"/>
      <c r="Z562" s="49"/>
      <c r="AA562" s="49"/>
      <c r="AB562" s="49"/>
      <c r="AC562" s="49"/>
      <c r="AD562" s="49"/>
      <c r="AE562" s="49"/>
      <c r="AF562" s="49"/>
      <c r="AG562" s="49"/>
      <c r="AH562" s="49"/>
      <c r="AI562" s="49"/>
      <c r="AJ562" s="49"/>
      <c r="AK562" s="49"/>
      <c r="AL562" s="49"/>
      <c r="AM562" s="49"/>
      <c r="AN562" s="49"/>
      <c r="AO562" s="49"/>
      <c r="AP562" s="49"/>
      <c r="AQ562" s="49"/>
      <c r="AR562" s="49"/>
      <c r="AS562" s="49"/>
      <c r="AT562" s="49"/>
      <c r="AU562" s="49"/>
      <c r="AV562" s="49"/>
      <c r="AW562" s="49"/>
      <c r="AX562" s="49"/>
      <c r="AY562" s="49"/>
      <c r="AZ562" s="49"/>
      <c r="BA562" s="49"/>
      <c r="BB562" s="49"/>
      <c r="BC562" s="49"/>
      <c r="BD562" s="49"/>
    </row>
    <row r="563" spans="1:56" s="50" customFormat="1" x14ac:dyDescent="0.25">
      <c r="A563" s="71"/>
      <c r="B563" s="71"/>
      <c r="C563" s="71"/>
      <c r="N563" s="49"/>
      <c r="O563" s="49"/>
      <c r="P563" s="49"/>
      <c r="Q563" s="49"/>
      <c r="R563" s="49"/>
      <c r="S563" s="49"/>
      <c r="T563" s="49"/>
      <c r="U563" s="49"/>
      <c r="V563" s="49"/>
      <c r="W563" s="49"/>
      <c r="X563" s="49"/>
      <c r="Y563" s="49"/>
      <c r="Z563" s="49"/>
      <c r="AA563" s="49"/>
      <c r="AB563" s="49"/>
      <c r="AC563" s="49"/>
      <c r="AD563" s="49"/>
      <c r="AE563" s="49"/>
      <c r="AF563" s="49"/>
      <c r="AG563" s="49"/>
      <c r="AH563" s="49"/>
      <c r="AI563" s="49"/>
      <c r="AJ563" s="49"/>
      <c r="AK563" s="49"/>
      <c r="AL563" s="49"/>
      <c r="AM563" s="49"/>
      <c r="AN563" s="49"/>
      <c r="AO563" s="49"/>
      <c r="AP563" s="49"/>
      <c r="AQ563" s="49"/>
      <c r="AR563" s="49"/>
      <c r="AS563" s="49"/>
      <c r="AT563" s="49"/>
      <c r="AU563" s="49"/>
      <c r="AV563" s="49"/>
      <c r="AW563" s="49"/>
      <c r="AX563" s="49"/>
      <c r="AY563" s="49"/>
      <c r="AZ563" s="49"/>
      <c r="BA563" s="49"/>
      <c r="BB563" s="49"/>
      <c r="BC563" s="49"/>
      <c r="BD563" s="49"/>
    </row>
    <row r="564" spans="1:56" s="50" customFormat="1" x14ac:dyDescent="0.25">
      <c r="A564" s="71"/>
      <c r="B564" s="71"/>
      <c r="C564" s="71"/>
      <c r="N564" s="49"/>
      <c r="O564" s="49"/>
      <c r="P564" s="49"/>
      <c r="Q564" s="49"/>
      <c r="R564" s="49"/>
      <c r="S564" s="49"/>
      <c r="T564" s="49"/>
      <c r="U564" s="49"/>
      <c r="V564" s="49"/>
      <c r="W564" s="49"/>
      <c r="X564" s="49"/>
      <c r="Y564" s="49"/>
      <c r="Z564" s="49"/>
      <c r="AA564" s="49"/>
      <c r="AB564" s="49"/>
      <c r="AC564" s="49"/>
      <c r="AD564" s="49"/>
      <c r="AE564" s="49"/>
      <c r="AF564" s="49"/>
      <c r="AG564" s="49"/>
      <c r="AH564" s="49"/>
      <c r="AI564" s="49"/>
      <c r="AJ564" s="49"/>
      <c r="AK564" s="49"/>
      <c r="AL564" s="49"/>
      <c r="AM564" s="49"/>
      <c r="AN564" s="49"/>
      <c r="AO564" s="49"/>
      <c r="AP564" s="49"/>
      <c r="AQ564" s="49"/>
      <c r="AR564" s="49"/>
      <c r="AS564" s="49"/>
      <c r="AT564" s="49"/>
      <c r="AU564" s="49"/>
      <c r="AV564" s="49"/>
      <c r="AW564" s="49"/>
      <c r="AX564" s="49"/>
      <c r="AY564" s="49"/>
      <c r="AZ564" s="49"/>
      <c r="BA564" s="49"/>
      <c r="BB564" s="49"/>
      <c r="BC564" s="49"/>
      <c r="BD564" s="49"/>
    </row>
    <row r="565" spans="1:56" s="50" customFormat="1" x14ac:dyDescent="0.25">
      <c r="A565" s="71"/>
      <c r="B565" s="71"/>
      <c r="C565" s="71"/>
      <c r="N565" s="49"/>
      <c r="O565" s="49"/>
      <c r="P565" s="49"/>
      <c r="Q565" s="49"/>
      <c r="R565" s="49"/>
      <c r="S565" s="49"/>
      <c r="T565" s="49"/>
      <c r="U565" s="49"/>
      <c r="V565" s="49"/>
      <c r="W565" s="49"/>
      <c r="X565" s="49"/>
      <c r="Y565" s="49"/>
      <c r="Z565" s="49"/>
      <c r="AA565" s="49"/>
      <c r="AB565" s="49"/>
      <c r="AC565" s="49"/>
      <c r="AD565" s="49"/>
      <c r="AE565" s="49"/>
      <c r="AF565" s="49"/>
      <c r="AG565" s="49"/>
      <c r="AH565" s="49"/>
      <c r="AI565" s="49"/>
      <c r="AJ565" s="49"/>
      <c r="AK565" s="49"/>
      <c r="AL565" s="49"/>
      <c r="AM565" s="49"/>
      <c r="AN565" s="49"/>
      <c r="AO565" s="49"/>
      <c r="AP565" s="49"/>
      <c r="AQ565" s="49"/>
      <c r="AR565" s="49"/>
      <c r="AS565" s="49"/>
      <c r="AT565" s="49"/>
      <c r="AU565" s="49"/>
      <c r="AV565" s="49"/>
      <c r="AW565" s="49"/>
      <c r="AX565" s="49"/>
      <c r="AY565" s="49"/>
      <c r="AZ565" s="49"/>
      <c r="BA565" s="49"/>
      <c r="BB565" s="49"/>
      <c r="BC565" s="49"/>
      <c r="BD565" s="49"/>
    </row>
    <row r="566" spans="1:56" s="50" customFormat="1" x14ac:dyDescent="0.25">
      <c r="A566" s="71"/>
      <c r="B566" s="71"/>
      <c r="C566" s="71"/>
      <c r="N566" s="49"/>
      <c r="O566" s="49"/>
      <c r="P566" s="49"/>
      <c r="Q566" s="49"/>
      <c r="R566" s="49"/>
      <c r="S566" s="49"/>
      <c r="T566" s="49"/>
      <c r="U566" s="49"/>
      <c r="V566" s="49"/>
      <c r="W566" s="49"/>
      <c r="X566" s="49"/>
      <c r="Y566" s="49"/>
      <c r="Z566" s="49"/>
      <c r="AA566" s="49"/>
      <c r="AB566" s="49"/>
      <c r="AC566" s="49"/>
      <c r="AD566" s="49"/>
      <c r="AE566" s="49"/>
      <c r="AF566" s="49"/>
      <c r="AG566" s="49"/>
      <c r="AH566" s="49"/>
      <c r="AI566" s="49"/>
      <c r="AJ566" s="49"/>
      <c r="AK566" s="49"/>
      <c r="AL566" s="49"/>
      <c r="AM566" s="49"/>
      <c r="AN566" s="49"/>
      <c r="AO566" s="49"/>
      <c r="AP566" s="49"/>
      <c r="AQ566" s="49"/>
      <c r="AR566" s="49"/>
      <c r="AS566" s="49"/>
      <c r="AT566" s="49"/>
      <c r="AU566" s="49"/>
      <c r="AV566" s="49"/>
      <c r="AW566" s="49"/>
      <c r="AX566" s="49"/>
      <c r="AY566" s="49"/>
      <c r="AZ566" s="49"/>
      <c r="BA566" s="49"/>
      <c r="BB566" s="49"/>
      <c r="BC566" s="49"/>
      <c r="BD566" s="49"/>
    </row>
    <row r="567" spans="1:56" s="50" customFormat="1" x14ac:dyDescent="0.25">
      <c r="A567" s="71"/>
      <c r="B567" s="71"/>
      <c r="C567" s="71"/>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49"/>
      <c r="AL567" s="49"/>
      <c r="AM567" s="49"/>
      <c r="AN567" s="49"/>
      <c r="AO567" s="49"/>
      <c r="AP567" s="49"/>
      <c r="AQ567" s="49"/>
      <c r="AR567" s="49"/>
      <c r="AS567" s="49"/>
      <c r="AT567" s="49"/>
      <c r="AU567" s="49"/>
      <c r="AV567" s="49"/>
      <c r="AW567" s="49"/>
      <c r="AX567" s="49"/>
      <c r="AY567" s="49"/>
      <c r="AZ567" s="49"/>
      <c r="BA567" s="49"/>
      <c r="BB567" s="49"/>
      <c r="BC567" s="49"/>
      <c r="BD567" s="49"/>
    </row>
    <row r="568" spans="1:56" s="50" customFormat="1" x14ac:dyDescent="0.25">
      <c r="A568" s="71"/>
      <c r="B568" s="71"/>
      <c r="C568" s="71"/>
      <c r="N568" s="49"/>
      <c r="O568" s="49"/>
      <c r="P568" s="49"/>
      <c r="Q568" s="49"/>
      <c r="R568" s="49"/>
      <c r="S568" s="49"/>
      <c r="T568" s="49"/>
      <c r="U568" s="49"/>
      <c r="V568" s="49"/>
      <c r="W568" s="49"/>
      <c r="X568" s="49"/>
      <c r="Y568" s="49"/>
      <c r="Z568" s="49"/>
      <c r="AA568" s="49"/>
      <c r="AB568" s="49"/>
      <c r="AC568" s="49"/>
      <c r="AD568" s="49"/>
      <c r="AE568" s="49"/>
      <c r="AF568" s="49"/>
      <c r="AG568" s="49"/>
      <c r="AH568" s="49"/>
      <c r="AI568" s="49"/>
      <c r="AJ568" s="49"/>
      <c r="AK568" s="49"/>
      <c r="AL568" s="49"/>
      <c r="AM568" s="49"/>
      <c r="AN568" s="49"/>
      <c r="AO568" s="49"/>
      <c r="AP568" s="49"/>
      <c r="AQ568" s="49"/>
      <c r="AR568" s="49"/>
      <c r="AS568" s="49"/>
      <c r="AT568" s="49"/>
      <c r="AU568" s="49"/>
      <c r="AV568" s="49"/>
      <c r="AW568" s="49"/>
      <c r="AX568" s="49"/>
      <c r="AY568" s="49"/>
      <c r="AZ568" s="49"/>
      <c r="BA568" s="49"/>
      <c r="BB568" s="49"/>
      <c r="BC568" s="49"/>
      <c r="BD568" s="49"/>
    </row>
    <row r="569" spans="1:56" s="50" customFormat="1" x14ac:dyDescent="0.25">
      <c r="A569" s="71"/>
      <c r="B569" s="71"/>
      <c r="C569" s="71"/>
      <c r="N569" s="49"/>
      <c r="O569" s="49"/>
      <c r="P569" s="49"/>
      <c r="Q569" s="49"/>
      <c r="R569" s="49"/>
      <c r="S569" s="49"/>
      <c r="T569" s="49"/>
      <c r="U569" s="49"/>
      <c r="V569" s="49"/>
      <c r="W569" s="49"/>
      <c r="X569" s="49"/>
      <c r="Y569" s="49"/>
      <c r="Z569" s="49"/>
      <c r="AA569" s="49"/>
      <c r="AB569" s="49"/>
      <c r="AC569" s="49"/>
      <c r="AD569" s="49"/>
      <c r="AE569" s="49"/>
      <c r="AF569" s="49"/>
      <c r="AG569" s="49"/>
      <c r="AH569" s="49"/>
      <c r="AI569" s="49"/>
      <c r="AJ569" s="49"/>
      <c r="AK569" s="49"/>
      <c r="AL569" s="49"/>
      <c r="AM569" s="49"/>
      <c r="AN569" s="49"/>
      <c r="AO569" s="49"/>
      <c r="AP569" s="49"/>
      <c r="AQ569" s="49"/>
      <c r="AR569" s="49"/>
      <c r="AS569" s="49"/>
      <c r="AT569" s="49"/>
      <c r="AU569" s="49"/>
      <c r="AV569" s="49"/>
      <c r="AW569" s="49"/>
      <c r="AX569" s="49"/>
      <c r="AY569" s="49"/>
      <c r="AZ569" s="49"/>
      <c r="BA569" s="49"/>
      <c r="BB569" s="49"/>
      <c r="BC569" s="49"/>
      <c r="BD569" s="49"/>
    </row>
    <row r="570" spans="1:56" s="50" customFormat="1" x14ac:dyDescent="0.25">
      <c r="A570" s="71"/>
      <c r="B570" s="71"/>
      <c r="C570" s="71"/>
      <c r="N570" s="49"/>
      <c r="O570" s="49"/>
      <c r="P570" s="49"/>
      <c r="Q570" s="49"/>
      <c r="R570" s="49"/>
      <c r="S570" s="49"/>
      <c r="T570" s="49"/>
      <c r="U570" s="49"/>
      <c r="V570" s="49"/>
      <c r="W570" s="49"/>
      <c r="X570" s="49"/>
      <c r="Y570" s="49"/>
      <c r="Z570" s="49"/>
      <c r="AA570" s="49"/>
      <c r="AB570" s="49"/>
      <c r="AC570" s="49"/>
      <c r="AD570" s="49"/>
      <c r="AE570" s="49"/>
      <c r="AF570" s="49"/>
      <c r="AG570" s="49"/>
      <c r="AH570" s="49"/>
      <c r="AI570" s="49"/>
      <c r="AJ570" s="49"/>
      <c r="AK570" s="49"/>
      <c r="AL570" s="49"/>
      <c r="AM570" s="49"/>
      <c r="AN570" s="49"/>
      <c r="AO570" s="49"/>
      <c r="AP570" s="49"/>
      <c r="AQ570" s="49"/>
      <c r="AR570" s="49"/>
      <c r="AS570" s="49"/>
      <c r="AT570" s="49"/>
      <c r="AU570" s="49"/>
      <c r="AV570" s="49"/>
      <c r="AW570" s="49"/>
      <c r="AX570" s="49"/>
      <c r="AY570" s="49"/>
      <c r="AZ570" s="49"/>
      <c r="BA570" s="49"/>
      <c r="BB570" s="49"/>
      <c r="BC570" s="49"/>
      <c r="BD570" s="49"/>
    </row>
    <row r="571" spans="1:56" s="50" customFormat="1" x14ac:dyDescent="0.25">
      <c r="A571" s="71"/>
      <c r="B571" s="71"/>
      <c r="C571" s="71"/>
      <c r="N571" s="49"/>
      <c r="O571" s="49"/>
      <c r="P571" s="49"/>
      <c r="Q571" s="49"/>
      <c r="R571" s="49"/>
      <c r="S571" s="49"/>
      <c r="T571" s="49"/>
      <c r="U571" s="49"/>
      <c r="V571" s="49"/>
      <c r="W571" s="49"/>
      <c r="X571" s="49"/>
      <c r="Y571" s="49"/>
      <c r="Z571" s="49"/>
      <c r="AA571" s="49"/>
      <c r="AB571" s="49"/>
      <c r="AC571" s="49"/>
      <c r="AD571" s="49"/>
      <c r="AE571" s="49"/>
      <c r="AF571" s="49"/>
      <c r="AG571" s="49"/>
      <c r="AH571" s="49"/>
      <c r="AI571" s="49"/>
      <c r="AJ571" s="49"/>
      <c r="AK571" s="49"/>
      <c r="AL571" s="49"/>
      <c r="AM571" s="49"/>
      <c r="AN571" s="49"/>
      <c r="AO571" s="49"/>
      <c r="AP571" s="49"/>
      <c r="AQ571" s="49"/>
      <c r="AR571" s="49"/>
      <c r="AS571" s="49"/>
      <c r="AT571" s="49"/>
      <c r="AU571" s="49"/>
      <c r="AV571" s="49"/>
      <c r="AW571" s="49"/>
      <c r="AX571" s="49"/>
      <c r="AY571" s="49"/>
      <c r="AZ571" s="49"/>
      <c r="BA571" s="49"/>
      <c r="BB571" s="49"/>
      <c r="BC571" s="49"/>
      <c r="BD571" s="49"/>
    </row>
    <row r="572" spans="1:56" s="50" customFormat="1" x14ac:dyDescent="0.25">
      <c r="A572" s="71"/>
      <c r="B572" s="71"/>
      <c r="C572" s="71"/>
      <c r="N572" s="49"/>
      <c r="O572" s="49"/>
      <c r="P572" s="49"/>
      <c r="Q572" s="49"/>
      <c r="R572" s="49"/>
      <c r="S572" s="49"/>
      <c r="T572" s="49"/>
      <c r="U572" s="49"/>
      <c r="V572" s="49"/>
      <c r="W572" s="49"/>
      <c r="X572" s="49"/>
      <c r="Y572" s="49"/>
      <c r="Z572" s="49"/>
      <c r="AA572" s="49"/>
      <c r="AB572" s="49"/>
      <c r="AC572" s="49"/>
      <c r="AD572" s="49"/>
      <c r="AE572" s="49"/>
      <c r="AF572" s="49"/>
      <c r="AG572" s="49"/>
      <c r="AH572" s="49"/>
      <c r="AI572" s="49"/>
      <c r="AJ572" s="49"/>
      <c r="AK572" s="49"/>
      <c r="AL572" s="49"/>
      <c r="AM572" s="49"/>
      <c r="AN572" s="49"/>
      <c r="AO572" s="49"/>
      <c r="AP572" s="49"/>
      <c r="AQ572" s="49"/>
      <c r="AR572" s="49"/>
      <c r="AS572" s="49"/>
      <c r="AT572" s="49"/>
      <c r="AU572" s="49"/>
      <c r="AV572" s="49"/>
      <c r="AW572" s="49"/>
      <c r="AX572" s="49"/>
      <c r="AY572" s="49"/>
      <c r="AZ572" s="49"/>
      <c r="BA572" s="49"/>
      <c r="BB572" s="49"/>
      <c r="BC572" s="49"/>
      <c r="BD572" s="49"/>
    </row>
    <row r="573" spans="1:56" s="50" customFormat="1" x14ac:dyDescent="0.25">
      <c r="A573" s="71"/>
      <c r="B573" s="71"/>
      <c r="C573" s="71"/>
      <c r="N573" s="49"/>
      <c r="O573" s="49"/>
      <c r="P573" s="49"/>
      <c r="Q573" s="49"/>
      <c r="R573" s="49"/>
      <c r="S573" s="49"/>
      <c r="T573" s="49"/>
      <c r="U573" s="49"/>
      <c r="V573" s="49"/>
      <c r="W573" s="49"/>
      <c r="X573" s="49"/>
      <c r="Y573" s="49"/>
      <c r="Z573" s="49"/>
      <c r="AA573" s="49"/>
      <c r="AB573" s="49"/>
      <c r="AC573" s="49"/>
      <c r="AD573" s="49"/>
      <c r="AE573" s="49"/>
      <c r="AF573" s="49"/>
      <c r="AG573" s="49"/>
      <c r="AH573" s="49"/>
      <c r="AI573" s="49"/>
      <c r="AJ573" s="49"/>
      <c r="AK573" s="49"/>
      <c r="AL573" s="49"/>
      <c r="AM573" s="49"/>
      <c r="AN573" s="49"/>
      <c r="AO573" s="49"/>
      <c r="AP573" s="49"/>
      <c r="AQ573" s="49"/>
      <c r="AR573" s="49"/>
      <c r="AS573" s="49"/>
      <c r="AT573" s="49"/>
      <c r="AU573" s="49"/>
      <c r="AV573" s="49"/>
      <c r="AW573" s="49"/>
      <c r="AX573" s="49"/>
      <c r="AY573" s="49"/>
      <c r="AZ573" s="49"/>
      <c r="BA573" s="49"/>
      <c r="BB573" s="49"/>
      <c r="BC573" s="49"/>
      <c r="BD573" s="49"/>
    </row>
    <row r="574" spans="1:56" s="50" customFormat="1" x14ac:dyDescent="0.25">
      <c r="A574" s="71"/>
      <c r="B574" s="71"/>
      <c r="C574" s="71"/>
      <c r="N574" s="49"/>
      <c r="O574" s="49"/>
      <c r="P574" s="49"/>
      <c r="Q574" s="49"/>
      <c r="R574" s="49"/>
      <c r="S574" s="49"/>
      <c r="T574" s="49"/>
      <c r="U574" s="49"/>
      <c r="V574" s="49"/>
      <c r="W574" s="49"/>
      <c r="X574" s="49"/>
      <c r="Y574" s="49"/>
      <c r="Z574" s="49"/>
      <c r="AA574" s="49"/>
      <c r="AB574" s="49"/>
      <c r="AC574" s="49"/>
      <c r="AD574" s="49"/>
      <c r="AE574" s="49"/>
      <c r="AF574" s="49"/>
      <c r="AG574" s="49"/>
      <c r="AH574" s="49"/>
      <c r="AI574" s="49"/>
      <c r="AJ574" s="49"/>
      <c r="AK574" s="49"/>
      <c r="AL574" s="49"/>
      <c r="AM574" s="49"/>
      <c r="AN574" s="49"/>
      <c r="AO574" s="49"/>
      <c r="AP574" s="49"/>
      <c r="AQ574" s="49"/>
      <c r="AR574" s="49"/>
      <c r="AS574" s="49"/>
      <c r="AT574" s="49"/>
      <c r="AU574" s="49"/>
      <c r="AV574" s="49"/>
      <c r="AW574" s="49"/>
      <c r="AX574" s="49"/>
      <c r="AY574" s="49"/>
      <c r="AZ574" s="49"/>
      <c r="BA574" s="49"/>
      <c r="BB574" s="49"/>
      <c r="BC574" s="49"/>
      <c r="BD574" s="49"/>
    </row>
    <row r="575" spans="1:56" s="50" customFormat="1" x14ac:dyDescent="0.25">
      <c r="A575" s="71"/>
      <c r="B575" s="71"/>
      <c r="C575" s="71"/>
      <c r="N575" s="49"/>
      <c r="O575" s="49"/>
      <c r="P575" s="49"/>
      <c r="Q575" s="49"/>
      <c r="R575" s="49"/>
      <c r="S575" s="49"/>
      <c r="T575" s="49"/>
      <c r="U575" s="49"/>
      <c r="V575" s="49"/>
      <c r="W575" s="49"/>
      <c r="X575" s="49"/>
      <c r="Y575" s="49"/>
      <c r="Z575" s="49"/>
      <c r="AA575" s="49"/>
      <c r="AB575" s="49"/>
      <c r="AC575" s="49"/>
      <c r="AD575" s="49"/>
      <c r="AE575" s="49"/>
      <c r="AF575" s="49"/>
      <c r="AG575" s="49"/>
      <c r="AH575" s="49"/>
      <c r="AI575" s="49"/>
      <c r="AJ575" s="49"/>
      <c r="AK575" s="49"/>
      <c r="AL575" s="49"/>
      <c r="AM575" s="49"/>
      <c r="AN575" s="49"/>
      <c r="AO575" s="49"/>
      <c r="AP575" s="49"/>
      <c r="AQ575" s="49"/>
      <c r="AR575" s="49"/>
      <c r="AS575" s="49"/>
      <c r="AT575" s="49"/>
      <c r="AU575" s="49"/>
      <c r="AV575" s="49"/>
      <c r="AW575" s="49"/>
      <c r="AX575" s="49"/>
      <c r="AY575" s="49"/>
      <c r="AZ575" s="49"/>
      <c r="BA575" s="49"/>
      <c r="BB575" s="49"/>
      <c r="BC575" s="49"/>
      <c r="BD575" s="49"/>
    </row>
    <row r="576" spans="1:56" s="50" customFormat="1" x14ac:dyDescent="0.25">
      <c r="A576" s="71"/>
      <c r="B576" s="71"/>
      <c r="C576" s="71"/>
      <c r="N576" s="49"/>
      <c r="O576" s="49"/>
      <c r="P576" s="49"/>
      <c r="Q576" s="49"/>
      <c r="R576" s="49"/>
      <c r="S576" s="49"/>
      <c r="T576" s="49"/>
      <c r="U576" s="49"/>
      <c r="V576" s="49"/>
      <c r="W576" s="49"/>
      <c r="X576" s="49"/>
      <c r="Y576" s="49"/>
      <c r="Z576" s="49"/>
      <c r="AA576" s="49"/>
      <c r="AB576" s="49"/>
      <c r="AC576" s="49"/>
      <c r="AD576" s="49"/>
      <c r="AE576" s="49"/>
      <c r="AF576" s="49"/>
      <c r="AG576" s="49"/>
      <c r="AH576" s="49"/>
      <c r="AI576" s="49"/>
      <c r="AJ576" s="49"/>
      <c r="AK576" s="49"/>
      <c r="AL576" s="49"/>
      <c r="AM576" s="49"/>
      <c r="AN576" s="49"/>
      <c r="AO576" s="49"/>
      <c r="AP576" s="49"/>
      <c r="AQ576" s="49"/>
      <c r="AR576" s="49"/>
      <c r="AS576" s="49"/>
      <c r="AT576" s="49"/>
      <c r="AU576" s="49"/>
      <c r="AV576" s="49"/>
      <c r="AW576" s="49"/>
      <c r="AX576" s="49"/>
      <c r="AY576" s="49"/>
      <c r="AZ576" s="49"/>
      <c r="BA576" s="49"/>
      <c r="BB576" s="49"/>
      <c r="BC576" s="49"/>
      <c r="BD576" s="49"/>
    </row>
    <row r="577" spans="1:56" s="50" customFormat="1" x14ac:dyDescent="0.25">
      <c r="A577" s="71"/>
      <c r="B577" s="71"/>
      <c r="C577" s="71"/>
      <c r="N577" s="49"/>
      <c r="O577" s="49"/>
      <c r="P577" s="49"/>
      <c r="Q577" s="49"/>
      <c r="R577" s="49"/>
      <c r="S577" s="49"/>
      <c r="T577" s="49"/>
      <c r="U577" s="49"/>
      <c r="V577" s="49"/>
      <c r="W577" s="49"/>
      <c r="X577" s="49"/>
      <c r="Y577" s="49"/>
      <c r="Z577" s="49"/>
      <c r="AA577" s="49"/>
      <c r="AB577" s="49"/>
      <c r="AC577" s="49"/>
      <c r="AD577" s="49"/>
      <c r="AE577" s="49"/>
      <c r="AF577" s="49"/>
      <c r="AG577" s="49"/>
      <c r="AH577" s="49"/>
      <c r="AI577" s="49"/>
      <c r="AJ577" s="49"/>
      <c r="AK577" s="49"/>
      <c r="AL577" s="49"/>
      <c r="AM577" s="49"/>
      <c r="AN577" s="49"/>
      <c r="AO577" s="49"/>
      <c r="AP577" s="49"/>
      <c r="AQ577" s="49"/>
      <c r="AR577" s="49"/>
      <c r="AS577" s="49"/>
      <c r="AT577" s="49"/>
      <c r="AU577" s="49"/>
      <c r="AV577" s="49"/>
      <c r="AW577" s="49"/>
      <c r="AX577" s="49"/>
      <c r="AY577" s="49"/>
      <c r="AZ577" s="49"/>
      <c r="BA577" s="49"/>
      <c r="BB577" s="49"/>
      <c r="BC577" s="49"/>
      <c r="BD577" s="49"/>
    </row>
    <row r="578" spans="1:56" s="50" customFormat="1" x14ac:dyDescent="0.25">
      <c r="A578" s="71"/>
      <c r="B578" s="71"/>
      <c r="C578" s="71"/>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49"/>
      <c r="BA578" s="49"/>
      <c r="BB578" s="49"/>
      <c r="BC578" s="49"/>
      <c r="BD578" s="49"/>
    </row>
    <row r="579" spans="1:56" s="50" customFormat="1" x14ac:dyDescent="0.25">
      <c r="A579" s="71"/>
      <c r="B579" s="71"/>
      <c r="C579" s="71"/>
      <c r="N579" s="49"/>
      <c r="O579" s="49"/>
      <c r="P579" s="49"/>
      <c r="Q579" s="49"/>
      <c r="R579" s="49"/>
      <c r="S579" s="49"/>
      <c r="T579" s="49"/>
      <c r="U579" s="49"/>
      <c r="V579" s="49"/>
      <c r="W579" s="49"/>
      <c r="X579" s="49"/>
      <c r="Y579" s="49"/>
      <c r="Z579" s="49"/>
      <c r="AA579" s="49"/>
      <c r="AB579" s="49"/>
      <c r="AC579" s="49"/>
      <c r="AD579" s="49"/>
      <c r="AE579" s="49"/>
      <c r="AF579" s="49"/>
      <c r="AG579" s="49"/>
      <c r="AH579" s="49"/>
      <c r="AI579" s="49"/>
      <c r="AJ579" s="49"/>
      <c r="AK579" s="49"/>
      <c r="AL579" s="49"/>
      <c r="AM579" s="49"/>
      <c r="AN579" s="49"/>
      <c r="AO579" s="49"/>
      <c r="AP579" s="49"/>
      <c r="AQ579" s="49"/>
      <c r="AR579" s="49"/>
      <c r="AS579" s="49"/>
      <c r="AT579" s="49"/>
      <c r="AU579" s="49"/>
      <c r="AV579" s="49"/>
      <c r="AW579" s="49"/>
      <c r="AX579" s="49"/>
      <c r="AY579" s="49"/>
      <c r="AZ579" s="49"/>
      <c r="BA579" s="49"/>
      <c r="BB579" s="49"/>
      <c r="BC579" s="49"/>
      <c r="BD579" s="49"/>
    </row>
    <row r="580" spans="1:56" s="50" customFormat="1" x14ac:dyDescent="0.25">
      <c r="A580" s="71"/>
      <c r="B580" s="71"/>
      <c r="C580" s="71"/>
      <c r="N580" s="49"/>
      <c r="O580" s="49"/>
      <c r="P580" s="49"/>
      <c r="Q580" s="49"/>
      <c r="R580" s="49"/>
      <c r="S580" s="49"/>
      <c r="T580" s="49"/>
      <c r="U580" s="49"/>
      <c r="V580" s="49"/>
      <c r="W580" s="49"/>
      <c r="X580" s="49"/>
      <c r="Y580" s="49"/>
      <c r="Z580" s="49"/>
      <c r="AA580" s="49"/>
      <c r="AB580" s="49"/>
      <c r="AC580" s="49"/>
      <c r="AD580" s="49"/>
      <c r="AE580" s="49"/>
      <c r="AF580" s="49"/>
      <c r="AG580" s="49"/>
      <c r="AH580" s="49"/>
      <c r="AI580" s="49"/>
      <c r="AJ580" s="49"/>
      <c r="AK580" s="49"/>
      <c r="AL580" s="49"/>
      <c r="AM580" s="49"/>
      <c r="AN580" s="49"/>
      <c r="AO580" s="49"/>
      <c r="AP580" s="49"/>
      <c r="AQ580" s="49"/>
      <c r="AR580" s="49"/>
      <c r="AS580" s="49"/>
      <c r="AT580" s="49"/>
      <c r="AU580" s="49"/>
      <c r="AV580" s="49"/>
      <c r="AW580" s="49"/>
      <c r="AX580" s="49"/>
      <c r="AY580" s="49"/>
      <c r="AZ580" s="49"/>
      <c r="BA580" s="49"/>
      <c r="BB580" s="49"/>
      <c r="BC580" s="49"/>
      <c r="BD580" s="49"/>
    </row>
    <row r="581" spans="1:56" s="50" customFormat="1" x14ac:dyDescent="0.25">
      <c r="A581" s="71"/>
      <c r="B581" s="71"/>
      <c r="C581" s="71"/>
      <c r="N581" s="49"/>
      <c r="O581" s="49"/>
      <c r="P581" s="49"/>
      <c r="Q581" s="49"/>
      <c r="R581" s="49"/>
      <c r="S581" s="49"/>
      <c r="T581" s="49"/>
      <c r="U581" s="49"/>
      <c r="V581" s="49"/>
      <c r="W581" s="49"/>
      <c r="X581" s="49"/>
      <c r="Y581" s="49"/>
      <c r="Z581" s="49"/>
      <c r="AA581" s="49"/>
      <c r="AB581" s="49"/>
      <c r="AC581" s="49"/>
      <c r="AD581" s="49"/>
      <c r="AE581" s="49"/>
      <c r="AF581" s="49"/>
      <c r="AG581" s="49"/>
      <c r="AH581" s="49"/>
      <c r="AI581" s="49"/>
      <c r="AJ581" s="49"/>
      <c r="AK581" s="49"/>
      <c r="AL581" s="49"/>
      <c r="AM581" s="49"/>
      <c r="AN581" s="49"/>
      <c r="AO581" s="49"/>
      <c r="AP581" s="49"/>
      <c r="AQ581" s="49"/>
      <c r="AR581" s="49"/>
      <c r="AS581" s="49"/>
      <c r="AT581" s="49"/>
      <c r="AU581" s="49"/>
      <c r="AV581" s="49"/>
      <c r="AW581" s="49"/>
      <c r="AX581" s="49"/>
      <c r="AY581" s="49"/>
      <c r="AZ581" s="49"/>
      <c r="BA581" s="49"/>
      <c r="BB581" s="49"/>
      <c r="BC581" s="49"/>
      <c r="BD581" s="49"/>
    </row>
    <row r="582" spans="1:56" s="50" customFormat="1" x14ac:dyDescent="0.25">
      <c r="A582" s="71"/>
      <c r="B582" s="71"/>
      <c r="C582" s="71"/>
      <c r="N582" s="49"/>
      <c r="O582" s="49"/>
      <c r="P582" s="49"/>
      <c r="Q582" s="49"/>
      <c r="R582" s="49"/>
      <c r="S582" s="49"/>
      <c r="T582" s="49"/>
      <c r="U582" s="49"/>
      <c r="V582" s="49"/>
      <c r="W582" s="49"/>
      <c r="X582" s="49"/>
      <c r="Y582" s="49"/>
      <c r="Z582" s="49"/>
      <c r="AA582" s="49"/>
      <c r="AB582" s="49"/>
      <c r="AC582" s="49"/>
      <c r="AD582" s="49"/>
      <c r="AE582" s="49"/>
      <c r="AF582" s="49"/>
      <c r="AG582" s="49"/>
      <c r="AH582" s="49"/>
      <c r="AI582" s="49"/>
      <c r="AJ582" s="49"/>
      <c r="AK582" s="49"/>
      <c r="AL582" s="49"/>
      <c r="AM582" s="49"/>
      <c r="AN582" s="49"/>
      <c r="AO582" s="49"/>
      <c r="AP582" s="49"/>
      <c r="AQ582" s="49"/>
      <c r="AR582" s="49"/>
      <c r="AS582" s="49"/>
      <c r="AT582" s="49"/>
      <c r="AU582" s="49"/>
      <c r="AV582" s="49"/>
      <c r="AW582" s="49"/>
      <c r="AX582" s="49"/>
      <c r="AY582" s="49"/>
      <c r="AZ582" s="49"/>
      <c r="BA582" s="49"/>
      <c r="BB582" s="49"/>
      <c r="BC582" s="49"/>
      <c r="BD582" s="49"/>
    </row>
    <row r="583" spans="1:56" s="50" customFormat="1" x14ac:dyDescent="0.25">
      <c r="A583" s="71"/>
      <c r="B583" s="71"/>
      <c r="C583" s="71"/>
      <c r="N583" s="49"/>
      <c r="O583" s="49"/>
      <c r="P583" s="49"/>
      <c r="Q583" s="49"/>
      <c r="R583" s="49"/>
      <c r="S583" s="49"/>
      <c r="T583" s="49"/>
      <c r="U583" s="49"/>
      <c r="V583" s="49"/>
      <c r="W583" s="49"/>
      <c r="X583" s="49"/>
      <c r="Y583" s="49"/>
      <c r="Z583" s="49"/>
      <c r="AA583" s="49"/>
      <c r="AB583" s="49"/>
      <c r="AC583" s="49"/>
      <c r="AD583" s="49"/>
      <c r="AE583" s="49"/>
      <c r="AF583" s="49"/>
      <c r="AG583" s="49"/>
      <c r="AH583" s="49"/>
      <c r="AI583" s="49"/>
      <c r="AJ583" s="49"/>
      <c r="AK583" s="49"/>
      <c r="AL583" s="49"/>
      <c r="AM583" s="49"/>
      <c r="AN583" s="49"/>
      <c r="AO583" s="49"/>
      <c r="AP583" s="49"/>
      <c r="AQ583" s="49"/>
      <c r="AR583" s="49"/>
      <c r="AS583" s="49"/>
      <c r="AT583" s="49"/>
      <c r="AU583" s="49"/>
      <c r="AV583" s="49"/>
      <c r="AW583" s="49"/>
      <c r="AX583" s="49"/>
      <c r="AY583" s="49"/>
      <c r="AZ583" s="49"/>
      <c r="BA583" s="49"/>
      <c r="BB583" s="49"/>
      <c r="BC583" s="49"/>
      <c r="BD583" s="49"/>
    </row>
    <row r="584" spans="1:56" s="50" customFormat="1" x14ac:dyDescent="0.25">
      <c r="A584" s="71"/>
      <c r="B584" s="71"/>
      <c r="C584" s="71"/>
      <c r="N584" s="49"/>
      <c r="O584" s="49"/>
      <c r="P584" s="49"/>
      <c r="Q584" s="49"/>
      <c r="R584" s="49"/>
      <c r="S584" s="49"/>
      <c r="T584" s="49"/>
      <c r="U584" s="49"/>
      <c r="V584" s="49"/>
      <c r="W584" s="49"/>
      <c r="X584" s="49"/>
      <c r="Y584" s="49"/>
      <c r="Z584" s="49"/>
      <c r="AA584" s="49"/>
      <c r="AB584" s="49"/>
      <c r="AC584" s="49"/>
      <c r="AD584" s="49"/>
      <c r="AE584" s="49"/>
      <c r="AF584" s="49"/>
      <c r="AG584" s="49"/>
      <c r="AH584" s="49"/>
      <c r="AI584" s="49"/>
      <c r="AJ584" s="49"/>
      <c r="AK584" s="49"/>
      <c r="AL584" s="49"/>
      <c r="AM584" s="49"/>
      <c r="AN584" s="49"/>
      <c r="AO584" s="49"/>
      <c r="AP584" s="49"/>
      <c r="AQ584" s="49"/>
      <c r="AR584" s="49"/>
      <c r="AS584" s="49"/>
      <c r="AT584" s="49"/>
      <c r="AU584" s="49"/>
      <c r="AV584" s="49"/>
      <c r="AW584" s="49"/>
      <c r="AX584" s="49"/>
      <c r="AY584" s="49"/>
      <c r="AZ584" s="49"/>
      <c r="BA584" s="49"/>
      <c r="BB584" s="49"/>
      <c r="BC584" s="49"/>
      <c r="BD584" s="49"/>
    </row>
    <row r="585" spans="1:56" s="50" customFormat="1" x14ac:dyDescent="0.25">
      <c r="A585" s="71"/>
      <c r="B585" s="71"/>
      <c r="C585" s="71"/>
      <c r="N585" s="49"/>
      <c r="O585" s="49"/>
      <c r="P585" s="49"/>
      <c r="Q585" s="49"/>
      <c r="R585" s="49"/>
      <c r="S585" s="49"/>
      <c r="T585" s="49"/>
      <c r="U585" s="49"/>
      <c r="V585" s="49"/>
      <c r="W585" s="49"/>
      <c r="X585" s="49"/>
      <c r="Y585" s="49"/>
      <c r="Z585" s="49"/>
      <c r="AA585" s="49"/>
      <c r="AB585" s="49"/>
      <c r="AC585" s="49"/>
      <c r="AD585" s="49"/>
      <c r="AE585" s="49"/>
      <c r="AF585" s="49"/>
      <c r="AG585" s="49"/>
      <c r="AH585" s="49"/>
      <c r="AI585" s="49"/>
      <c r="AJ585" s="49"/>
      <c r="AK585" s="49"/>
      <c r="AL585" s="49"/>
      <c r="AM585" s="49"/>
      <c r="AN585" s="49"/>
      <c r="AO585" s="49"/>
      <c r="AP585" s="49"/>
      <c r="AQ585" s="49"/>
      <c r="AR585" s="49"/>
      <c r="AS585" s="49"/>
      <c r="AT585" s="49"/>
      <c r="AU585" s="49"/>
      <c r="AV585" s="49"/>
      <c r="AW585" s="49"/>
      <c r="AX585" s="49"/>
      <c r="AY585" s="49"/>
      <c r="AZ585" s="49"/>
      <c r="BA585" s="49"/>
      <c r="BB585" s="49"/>
      <c r="BC585" s="49"/>
      <c r="BD585" s="49"/>
    </row>
    <row r="586" spans="1:56" s="50" customFormat="1" x14ac:dyDescent="0.25">
      <c r="A586" s="71"/>
      <c r="B586" s="71"/>
      <c r="C586" s="71"/>
      <c r="N586" s="49"/>
      <c r="O586" s="49"/>
      <c r="P586" s="49"/>
      <c r="Q586" s="49"/>
      <c r="R586" s="49"/>
      <c r="S586" s="49"/>
      <c r="T586" s="49"/>
      <c r="U586" s="49"/>
      <c r="V586" s="49"/>
      <c r="W586" s="49"/>
      <c r="X586" s="49"/>
      <c r="Y586" s="49"/>
      <c r="Z586" s="49"/>
      <c r="AA586" s="49"/>
      <c r="AB586" s="49"/>
      <c r="AC586" s="49"/>
      <c r="AD586" s="49"/>
      <c r="AE586" s="49"/>
      <c r="AF586" s="49"/>
      <c r="AG586" s="49"/>
      <c r="AH586" s="49"/>
      <c r="AI586" s="49"/>
      <c r="AJ586" s="49"/>
      <c r="AK586" s="49"/>
      <c r="AL586" s="49"/>
      <c r="AM586" s="49"/>
      <c r="AN586" s="49"/>
      <c r="AO586" s="49"/>
      <c r="AP586" s="49"/>
      <c r="AQ586" s="49"/>
      <c r="AR586" s="49"/>
      <c r="AS586" s="49"/>
      <c r="AT586" s="49"/>
      <c r="AU586" s="49"/>
      <c r="AV586" s="49"/>
      <c r="AW586" s="49"/>
      <c r="AX586" s="49"/>
      <c r="AY586" s="49"/>
      <c r="AZ586" s="49"/>
      <c r="BA586" s="49"/>
      <c r="BB586" s="49"/>
      <c r="BC586" s="49"/>
      <c r="BD586" s="49"/>
    </row>
    <row r="587" spans="1:56" s="50" customFormat="1" x14ac:dyDescent="0.25">
      <c r="A587" s="71"/>
      <c r="B587" s="71"/>
      <c r="C587" s="71"/>
      <c r="N587" s="49"/>
      <c r="O587" s="49"/>
      <c r="P587" s="49"/>
      <c r="Q587" s="49"/>
      <c r="R587" s="49"/>
      <c r="S587" s="49"/>
      <c r="T587" s="49"/>
      <c r="U587" s="49"/>
      <c r="V587" s="49"/>
      <c r="W587" s="49"/>
      <c r="X587" s="49"/>
      <c r="Y587" s="49"/>
      <c r="Z587" s="49"/>
      <c r="AA587" s="49"/>
      <c r="AB587" s="49"/>
      <c r="AC587" s="49"/>
      <c r="AD587" s="49"/>
      <c r="AE587" s="49"/>
      <c r="AF587" s="49"/>
      <c r="AG587" s="49"/>
      <c r="AH587" s="49"/>
      <c r="AI587" s="49"/>
      <c r="AJ587" s="49"/>
      <c r="AK587" s="49"/>
      <c r="AL587" s="49"/>
      <c r="AM587" s="49"/>
      <c r="AN587" s="49"/>
      <c r="AO587" s="49"/>
      <c r="AP587" s="49"/>
      <c r="AQ587" s="49"/>
      <c r="AR587" s="49"/>
      <c r="AS587" s="49"/>
      <c r="AT587" s="49"/>
      <c r="AU587" s="49"/>
      <c r="AV587" s="49"/>
      <c r="AW587" s="49"/>
      <c r="AX587" s="49"/>
      <c r="AY587" s="49"/>
      <c r="AZ587" s="49"/>
      <c r="BA587" s="49"/>
      <c r="BB587" s="49"/>
      <c r="BC587" s="49"/>
      <c r="BD587" s="49"/>
    </row>
    <row r="588" spans="1:56" s="50" customFormat="1" x14ac:dyDescent="0.25">
      <c r="A588" s="71"/>
      <c r="B588" s="71"/>
      <c r="C588" s="71"/>
      <c r="N588" s="49"/>
      <c r="O588" s="49"/>
      <c r="P588" s="49"/>
      <c r="Q588" s="49"/>
      <c r="R588" s="49"/>
      <c r="S588" s="49"/>
      <c r="T588" s="49"/>
      <c r="U588" s="49"/>
      <c r="V588" s="49"/>
      <c r="W588" s="49"/>
      <c r="X588" s="49"/>
      <c r="Y588" s="49"/>
      <c r="Z588" s="49"/>
      <c r="AA588" s="49"/>
      <c r="AB588" s="49"/>
      <c r="AC588" s="49"/>
      <c r="AD588" s="49"/>
      <c r="AE588" s="49"/>
      <c r="AF588" s="49"/>
      <c r="AG588" s="49"/>
      <c r="AH588" s="49"/>
      <c r="AI588" s="49"/>
      <c r="AJ588" s="49"/>
      <c r="AK588" s="49"/>
      <c r="AL588" s="49"/>
      <c r="AM588" s="49"/>
      <c r="AN588" s="49"/>
      <c r="AO588" s="49"/>
      <c r="AP588" s="49"/>
      <c r="AQ588" s="49"/>
      <c r="AR588" s="49"/>
      <c r="AS588" s="49"/>
      <c r="AT588" s="49"/>
      <c r="AU588" s="49"/>
      <c r="AV588" s="49"/>
      <c r="AW588" s="49"/>
      <c r="AX588" s="49"/>
      <c r="AY588" s="49"/>
      <c r="AZ588" s="49"/>
      <c r="BA588" s="49"/>
      <c r="BB588" s="49"/>
      <c r="BC588" s="49"/>
      <c r="BD588" s="49"/>
    </row>
    <row r="589" spans="1:56" s="50" customFormat="1" x14ac:dyDescent="0.25">
      <c r="A589" s="71"/>
      <c r="B589" s="71"/>
      <c r="C589" s="71"/>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49"/>
      <c r="AL589" s="49"/>
      <c r="AM589" s="49"/>
      <c r="AN589" s="49"/>
      <c r="AO589" s="49"/>
      <c r="AP589" s="49"/>
      <c r="AQ589" s="49"/>
      <c r="AR589" s="49"/>
      <c r="AS589" s="49"/>
      <c r="AT589" s="49"/>
      <c r="AU589" s="49"/>
      <c r="AV589" s="49"/>
      <c r="AW589" s="49"/>
      <c r="AX589" s="49"/>
      <c r="AY589" s="49"/>
      <c r="AZ589" s="49"/>
      <c r="BA589" s="49"/>
      <c r="BB589" s="49"/>
      <c r="BC589" s="49"/>
      <c r="BD589" s="49"/>
    </row>
    <row r="590" spans="1:56" s="50" customFormat="1" x14ac:dyDescent="0.25">
      <c r="A590" s="71"/>
      <c r="B590" s="71"/>
      <c r="C590" s="71"/>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49"/>
      <c r="BA590" s="49"/>
      <c r="BB590" s="49"/>
      <c r="BC590" s="49"/>
      <c r="BD590" s="49"/>
    </row>
    <row r="591" spans="1:56" s="50" customFormat="1" x14ac:dyDescent="0.25">
      <c r="A591" s="71"/>
      <c r="B591" s="71"/>
      <c r="C591" s="71"/>
      <c r="N591" s="49"/>
      <c r="O591" s="49"/>
      <c r="P591" s="49"/>
      <c r="Q591" s="49"/>
      <c r="R591" s="49"/>
      <c r="S591" s="49"/>
      <c r="T591" s="49"/>
      <c r="U591" s="49"/>
      <c r="V591" s="49"/>
      <c r="W591" s="49"/>
      <c r="X591" s="49"/>
      <c r="Y591" s="49"/>
      <c r="Z591" s="49"/>
      <c r="AA591" s="49"/>
      <c r="AB591" s="49"/>
      <c r="AC591" s="49"/>
      <c r="AD591" s="49"/>
      <c r="AE591" s="49"/>
      <c r="AF591" s="49"/>
      <c r="AG591" s="49"/>
      <c r="AH591" s="49"/>
      <c r="AI591" s="49"/>
      <c r="AJ591" s="49"/>
      <c r="AK591" s="49"/>
      <c r="AL591" s="49"/>
      <c r="AM591" s="49"/>
      <c r="AN591" s="49"/>
      <c r="AO591" s="49"/>
      <c r="AP591" s="49"/>
      <c r="AQ591" s="49"/>
      <c r="AR591" s="49"/>
      <c r="AS591" s="49"/>
      <c r="AT591" s="49"/>
      <c r="AU591" s="49"/>
      <c r="AV591" s="49"/>
      <c r="AW591" s="49"/>
      <c r="AX591" s="49"/>
      <c r="AY591" s="49"/>
      <c r="AZ591" s="49"/>
      <c r="BA591" s="49"/>
      <c r="BB591" s="49"/>
      <c r="BC591" s="49"/>
      <c r="BD591" s="49"/>
    </row>
    <row r="592" spans="1:56" s="50" customFormat="1" x14ac:dyDescent="0.25">
      <c r="A592" s="71"/>
      <c r="B592" s="71"/>
      <c r="C592" s="71"/>
      <c r="N592" s="49"/>
      <c r="O592" s="49"/>
      <c r="P592" s="49"/>
      <c r="Q592" s="49"/>
      <c r="R592" s="49"/>
      <c r="S592" s="49"/>
      <c r="T592" s="49"/>
      <c r="U592" s="49"/>
      <c r="V592" s="49"/>
      <c r="W592" s="49"/>
      <c r="X592" s="49"/>
      <c r="Y592" s="49"/>
      <c r="Z592" s="49"/>
      <c r="AA592" s="49"/>
      <c r="AB592" s="49"/>
      <c r="AC592" s="49"/>
      <c r="AD592" s="49"/>
      <c r="AE592" s="49"/>
      <c r="AF592" s="49"/>
      <c r="AG592" s="49"/>
      <c r="AH592" s="49"/>
      <c r="AI592" s="49"/>
      <c r="AJ592" s="49"/>
      <c r="AK592" s="49"/>
      <c r="AL592" s="49"/>
      <c r="AM592" s="49"/>
      <c r="AN592" s="49"/>
      <c r="AO592" s="49"/>
      <c r="AP592" s="49"/>
      <c r="AQ592" s="49"/>
      <c r="AR592" s="49"/>
      <c r="AS592" s="49"/>
      <c r="AT592" s="49"/>
      <c r="AU592" s="49"/>
      <c r="AV592" s="49"/>
      <c r="AW592" s="49"/>
      <c r="AX592" s="49"/>
      <c r="AY592" s="49"/>
      <c r="AZ592" s="49"/>
      <c r="BA592" s="49"/>
      <c r="BB592" s="49"/>
      <c r="BC592" s="49"/>
      <c r="BD592" s="49"/>
    </row>
    <row r="593" spans="1:56" s="50" customFormat="1" x14ac:dyDescent="0.25">
      <c r="A593" s="71"/>
      <c r="B593" s="71"/>
      <c r="C593" s="71"/>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49"/>
      <c r="AL593" s="49"/>
      <c r="AM593" s="49"/>
      <c r="AN593" s="49"/>
      <c r="AO593" s="49"/>
      <c r="AP593" s="49"/>
      <c r="AQ593" s="49"/>
      <c r="AR593" s="49"/>
      <c r="AS593" s="49"/>
      <c r="AT593" s="49"/>
      <c r="AU593" s="49"/>
      <c r="AV593" s="49"/>
      <c r="AW593" s="49"/>
      <c r="AX593" s="49"/>
      <c r="AY593" s="49"/>
      <c r="AZ593" s="49"/>
      <c r="BA593" s="49"/>
      <c r="BB593" s="49"/>
      <c r="BC593" s="49"/>
      <c r="BD593" s="49"/>
    </row>
    <row r="594" spans="1:56" s="50" customFormat="1" x14ac:dyDescent="0.25">
      <c r="A594" s="71"/>
      <c r="B594" s="71"/>
      <c r="C594" s="71"/>
      <c r="N594" s="49"/>
      <c r="O594" s="49"/>
      <c r="P594" s="49"/>
      <c r="Q594" s="49"/>
      <c r="R594" s="49"/>
      <c r="S594" s="49"/>
      <c r="T594" s="49"/>
      <c r="U594" s="49"/>
      <c r="V594" s="49"/>
      <c r="W594" s="49"/>
      <c r="X594" s="49"/>
      <c r="Y594" s="49"/>
      <c r="Z594" s="49"/>
      <c r="AA594" s="49"/>
      <c r="AB594" s="49"/>
      <c r="AC594" s="49"/>
      <c r="AD594" s="49"/>
      <c r="AE594" s="49"/>
      <c r="AF594" s="49"/>
      <c r="AG594" s="49"/>
      <c r="AH594" s="49"/>
      <c r="AI594" s="49"/>
      <c r="AJ594" s="49"/>
      <c r="AK594" s="49"/>
      <c r="AL594" s="49"/>
      <c r="AM594" s="49"/>
      <c r="AN594" s="49"/>
      <c r="AO594" s="49"/>
      <c r="AP594" s="49"/>
      <c r="AQ594" s="49"/>
      <c r="AR594" s="49"/>
      <c r="AS594" s="49"/>
      <c r="AT594" s="49"/>
      <c r="AU594" s="49"/>
      <c r="AV594" s="49"/>
      <c r="AW594" s="49"/>
      <c r="AX594" s="49"/>
      <c r="AY594" s="49"/>
      <c r="AZ594" s="49"/>
      <c r="BA594" s="49"/>
      <c r="BB594" s="49"/>
      <c r="BC594" s="49"/>
      <c r="BD594" s="49"/>
    </row>
    <row r="595" spans="1:56" s="50" customFormat="1" x14ac:dyDescent="0.25">
      <c r="A595" s="71"/>
      <c r="B595" s="71"/>
      <c r="C595" s="71"/>
      <c r="N595" s="49"/>
      <c r="O595" s="49"/>
      <c r="P595" s="49"/>
      <c r="Q595" s="49"/>
      <c r="R595" s="49"/>
      <c r="S595" s="49"/>
      <c r="T595" s="49"/>
      <c r="U595" s="49"/>
      <c r="V595" s="49"/>
      <c r="W595" s="49"/>
      <c r="X595" s="49"/>
      <c r="Y595" s="49"/>
      <c r="Z595" s="49"/>
      <c r="AA595" s="49"/>
      <c r="AB595" s="49"/>
      <c r="AC595" s="49"/>
      <c r="AD595" s="49"/>
      <c r="AE595" s="49"/>
      <c r="AF595" s="49"/>
      <c r="AG595" s="49"/>
      <c r="AH595" s="49"/>
      <c r="AI595" s="49"/>
      <c r="AJ595" s="49"/>
      <c r="AK595" s="49"/>
      <c r="AL595" s="49"/>
      <c r="AM595" s="49"/>
      <c r="AN595" s="49"/>
      <c r="AO595" s="49"/>
      <c r="AP595" s="49"/>
      <c r="AQ595" s="49"/>
      <c r="AR595" s="49"/>
      <c r="AS595" s="49"/>
      <c r="AT595" s="49"/>
      <c r="AU595" s="49"/>
      <c r="AV595" s="49"/>
      <c r="AW595" s="49"/>
      <c r="AX595" s="49"/>
      <c r="AY595" s="49"/>
      <c r="AZ595" s="49"/>
      <c r="BA595" s="49"/>
      <c r="BB595" s="49"/>
      <c r="BC595" s="49"/>
      <c r="BD595" s="49"/>
    </row>
    <row r="596" spans="1:56" s="50" customFormat="1" x14ac:dyDescent="0.25">
      <c r="A596" s="71"/>
      <c r="B596" s="71"/>
      <c r="C596" s="71"/>
      <c r="N596" s="49"/>
      <c r="O596" s="49"/>
      <c r="P596" s="49"/>
      <c r="Q596" s="49"/>
      <c r="R596" s="49"/>
      <c r="S596" s="49"/>
      <c r="T596" s="49"/>
      <c r="U596" s="49"/>
      <c r="V596" s="49"/>
      <c r="W596" s="49"/>
      <c r="X596" s="49"/>
      <c r="Y596" s="49"/>
      <c r="Z596" s="49"/>
      <c r="AA596" s="49"/>
      <c r="AB596" s="49"/>
      <c r="AC596" s="49"/>
      <c r="AD596" s="49"/>
      <c r="AE596" s="49"/>
      <c r="AF596" s="49"/>
      <c r="AG596" s="49"/>
      <c r="AH596" s="49"/>
      <c r="AI596" s="49"/>
      <c r="AJ596" s="49"/>
      <c r="AK596" s="49"/>
      <c r="AL596" s="49"/>
      <c r="AM596" s="49"/>
      <c r="AN596" s="49"/>
      <c r="AO596" s="49"/>
      <c r="AP596" s="49"/>
      <c r="AQ596" s="49"/>
      <c r="AR596" s="49"/>
      <c r="AS596" s="49"/>
      <c r="AT596" s="49"/>
      <c r="AU596" s="49"/>
      <c r="AV596" s="49"/>
      <c r="AW596" s="49"/>
      <c r="AX596" s="49"/>
      <c r="AY596" s="49"/>
      <c r="AZ596" s="49"/>
      <c r="BA596" s="49"/>
      <c r="BB596" s="49"/>
      <c r="BC596" s="49"/>
      <c r="BD596" s="49"/>
    </row>
    <row r="597" spans="1:56" s="50" customFormat="1" x14ac:dyDescent="0.25">
      <c r="A597" s="71"/>
      <c r="B597" s="71"/>
      <c r="C597" s="71"/>
      <c r="N597" s="49"/>
      <c r="O597" s="49"/>
      <c r="P597" s="49"/>
      <c r="Q597" s="49"/>
      <c r="R597" s="49"/>
      <c r="S597" s="49"/>
      <c r="T597" s="49"/>
      <c r="U597" s="49"/>
      <c r="V597" s="49"/>
      <c r="W597" s="49"/>
      <c r="X597" s="49"/>
      <c r="Y597" s="49"/>
      <c r="Z597" s="49"/>
      <c r="AA597" s="49"/>
      <c r="AB597" s="49"/>
      <c r="AC597" s="49"/>
      <c r="AD597" s="49"/>
      <c r="AE597" s="49"/>
      <c r="AF597" s="49"/>
      <c r="AG597" s="49"/>
      <c r="AH597" s="49"/>
      <c r="AI597" s="49"/>
      <c r="AJ597" s="49"/>
      <c r="AK597" s="49"/>
      <c r="AL597" s="49"/>
      <c r="AM597" s="49"/>
      <c r="AN597" s="49"/>
      <c r="AO597" s="49"/>
      <c r="AP597" s="49"/>
      <c r="AQ597" s="49"/>
      <c r="AR597" s="49"/>
      <c r="AS597" s="49"/>
      <c r="AT597" s="49"/>
      <c r="AU597" s="49"/>
      <c r="AV597" s="49"/>
      <c r="AW597" s="49"/>
      <c r="AX597" s="49"/>
      <c r="AY597" s="49"/>
      <c r="AZ597" s="49"/>
      <c r="BA597" s="49"/>
      <c r="BB597" s="49"/>
      <c r="BC597" s="49"/>
      <c r="BD597" s="49"/>
    </row>
    <row r="598" spans="1:56" s="50" customFormat="1" x14ac:dyDescent="0.25">
      <c r="A598" s="71"/>
      <c r="B598" s="71"/>
      <c r="C598" s="71"/>
      <c r="N598" s="49"/>
      <c r="O598" s="49"/>
      <c r="P598" s="49"/>
      <c r="Q598" s="49"/>
      <c r="R598" s="49"/>
      <c r="S598" s="49"/>
      <c r="T598" s="49"/>
      <c r="U598" s="49"/>
      <c r="V598" s="49"/>
      <c r="W598" s="49"/>
      <c r="X598" s="49"/>
      <c r="Y598" s="49"/>
      <c r="Z598" s="49"/>
      <c r="AA598" s="49"/>
      <c r="AB598" s="49"/>
      <c r="AC598" s="49"/>
      <c r="AD598" s="49"/>
      <c r="AE598" s="49"/>
      <c r="AF598" s="49"/>
      <c r="AG598" s="49"/>
      <c r="AH598" s="49"/>
      <c r="AI598" s="49"/>
      <c r="AJ598" s="49"/>
      <c r="AK598" s="49"/>
      <c r="AL598" s="49"/>
      <c r="AM598" s="49"/>
      <c r="AN598" s="49"/>
      <c r="AO598" s="49"/>
      <c r="AP598" s="49"/>
      <c r="AQ598" s="49"/>
      <c r="AR598" s="49"/>
      <c r="AS598" s="49"/>
      <c r="AT598" s="49"/>
      <c r="AU598" s="49"/>
      <c r="AV598" s="49"/>
      <c r="AW598" s="49"/>
      <c r="AX598" s="49"/>
      <c r="AY598" s="49"/>
      <c r="AZ598" s="49"/>
      <c r="BA598" s="49"/>
      <c r="BB598" s="49"/>
      <c r="BC598" s="49"/>
      <c r="BD598" s="49"/>
    </row>
    <row r="599" spans="1:56" s="50" customFormat="1" x14ac:dyDescent="0.25">
      <c r="A599" s="71"/>
      <c r="B599" s="71"/>
      <c r="C599" s="71"/>
      <c r="N599" s="49"/>
      <c r="O599" s="49"/>
      <c r="P599" s="49"/>
      <c r="Q599" s="49"/>
      <c r="R599" s="49"/>
      <c r="S599" s="49"/>
      <c r="T599" s="49"/>
      <c r="U599" s="49"/>
      <c r="V599" s="49"/>
      <c r="W599" s="49"/>
      <c r="X599" s="49"/>
      <c r="Y599" s="49"/>
      <c r="Z599" s="49"/>
      <c r="AA599" s="49"/>
      <c r="AB599" s="49"/>
      <c r="AC599" s="49"/>
      <c r="AD599" s="49"/>
      <c r="AE599" s="49"/>
      <c r="AF599" s="49"/>
      <c r="AG599" s="49"/>
      <c r="AH599" s="49"/>
      <c r="AI599" s="49"/>
      <c r="AJ599" s="49"/>
      <c r="AK599" s="49"/>
      <c r="AL599" s="49"/>
      <c r="AM599" s="49"/>
      <c r="AN599" s="49"/>
      <c r="AO599" s="49"/>
      <c r="AP599" s="49"/>
      <c r="AQ599" s="49"/>
      <c r="AR599" s="49"/>
      <c r="AS599" s="49"/>
      <c r="AT599" s="49"/>
      <c r="AU599" s="49"/>
      <c r="AV599" s="49"/>
      <c r="AW599" s="49"/>
      <c r="AX599" s="49"/>
      <c r="AY599" s="49"/>
      <c r="AZ599" s="49"/>
      <c r="BA599" s="49"/>
      <c r="BB599" s="49"/>
      <c r="BC599" s="49"/>
      <c r="BD599" s="49"/>
    </row>
    <row r="600" spans="1:56" s="50" customFormat="1" x14ac:dyDescent="0.25">
      <c r="A600" s="71"/>
      <c r="B600" s="71"/>
      <c r="C600" s="71"/>
      <c r="N600" s="49"/>
      <c r="O600" s="49"/>
      <c r="P600" s="49"/>
      <c r="Q600" s="49"/>
      <c r="R600" s="49"/>
      <c r="S600" s="49"/>
      <c r="T600" s="49"/>
      <c r="U600" s="49"/>
      <c r="V600" s="49"/>
      <c r="W600" s="49"/>
      <c r="X600" s="49"/>
      <c r="Y600" s="49"/>
      <c r="Z600" s="49"/>
      <c r="AA600" s="49"/>
      <c r="AB600" s="49"/>
      <c r="AC600" s="49"/>
      <c r="AD600" s="49"/>
      <c r="AE600" s="49"/>
      <c r="AF600" s="49"/>
      <c r="AG600" s="49"/>
      <c r="AH600" s="49"/>
      <c r="AI600" s="49"/>
      <c r="AJ600" s="49"/>
      <c r="AK600" s="49"/>
      <c r="AL600" s="49"/>
      <c r="AM600" s="49"/>
      <c r="AN600" s="49"/>
      <c r="AO600" s="49"/>
      <c r="AP600" s="49"/>
      <c r="AQ600" s="49"/>
      <c r="AR600" s="49"/>
      <c r="AS600" s="49"/>
      <c r="AT600" s="49"/>
      <c r="AU600" s="49"/>
      <c r="AV600" s="49"/>
      <c r="AW600" s="49"/>
      <c r="AX600" s="49"/>
      <c r="AY600" s="49"/>
      <c r="AZ600" s="49"/>
      <c r="BA600" s="49"/>
      <c r="BB600" s="49"/>
      <c r="BC600" s="49"/>
      <c r="BD600" s="49"/>
    </row>
    <row r="601" spans="1:56" s="50" customFormat="1" x14ac:dyDescent="0.25">
      <c r="A601" s="71"/>
      <c r="B601" s="71"/>
      <c r="C601" s="71"/>
      <c r="N601" s="49"/>
      <c r="O601" s="49"/>
      <c r="P601" s="49"/>
      <c r="Q601" s="49"/>
      <c r="R601" s="49"/>
      <c r="S601" s="49"/>
      <c r="T601" s="49"/>
      <c r="U601" s="49"/>
      <c r="V601" s="49"/>
      <c r="W601" s="49"/>
      <c r="X601" s="49"/>
      <c r="Y601" s="49"/>
      <c r="Z601" s="49"/>
      <c r="AA601" s="49"/>
      <c r="AB601" s="49"/>
      <c r="AC601" s="49"/>
      <c r="AD601" s="49"/>
      <c r="AE601" s="49"/>
      <c r="AF601" s="49"/>
      <c r="AG601" s="49"/>
      <c r="AH601" s="49"/>
      <c r="AI601" s="49"/>
      <c r="AJ601" s="49"/>
      <c r="AK601" s="49"/>
      <c r="AL601" s="49"/>
      <c r="AM601" s="49"/>
      <c r="AN601" s="49"/>
      <c r="AO601" s="49"/>
      <c r="AP601" s="49"/>
      <c r="AQ601" s="49"/>
      <c r="AR601" s="49"/>
      <c r="AS601" s="49"/>
      <c r="AT601" s="49"/>
      <c r="AU601" s="49"/>
      <c r="AV601" s="49"/>
      <c r="AW601" s="49"/>
      <c r="AX601" s="49"/>
      <c r="AY601" s="49"/>
      <c r="AZ601" s="49"/>
      <c r="BA601" s="49"/>
      <c r="BB601" s="49"/>
      <c r="BC601" s="49"/>
      <c r="BD601" s="49"/>
    </row>
    <row r="602" spans="1:56" s="50" customFormat="1" x14ac:dyDescent="0.25">
      <c r="A602" s="71"/>
      <c r="B602" s="71"/>
      <c r="C602" s="71"/>
      <c r="N602" s="49"/>
      <c r="O602" s="49"/>
      <c r="P602" s="49"/>
      <c r="Q602" s="49"/>
      <c r="R602" s="49"/>
      <c r="S602" s="49"/>
      <c r="T602" s="49"/>
      <c r="U602" s="49"/>
      <c r="V602" s="49"/>
      <c r="W602" s="49"/>
      <c r="X602" s="49"/>
      <c r="Y602" s="49"/>
      <c r="Z602" s="49"/>
      <c r="AA602" s="49"/>
      <c r="AB602" s="49"/>
      <c r="AC602" s="49"/>
      <c r="AD602" s="49"/>
      <c r="AE602" s="49"/>
      <c r="AF602" s="49"/>
      <c r="AG602" s="49"/>
      <c r="AH602" s="49"/>
      <c r="AI602" s="49"/>
      <c r="AJ602" s="49"/>
      <c r="AK602" s="49"/>
      <c r="AL602" s="49"/>
      <c r="AM602" s="49"/>
      <c r="AN602" s="49"/>
      <c r="AO602" s="49"/>
      <c r="AP602" s="49"/>
      <c r="AQ602" s="49"/>
      <c r="AR602" s="49"/>
      <c r="AS602" s="49"/>
      <c r="AT602" s="49"/>
      <c r="AU602" s="49"/>
      <c r="AV602" s="49"/>
      <c r="AW602" s="49"/>
      <c r="AX602" s="49"/>
      <c r="AY602" s="49"/>
      <c r="AZ602" s="49"/>
      <c r="BA602" s="49"/>
      <c r="BB602" s="49"/>
      <c r="BC602" s="49"/>
      <c r="BD602" s="49"/>
    </row>
    <row r="603" spans="1:56" s="50" customFormat="1" x14ac:dyDescent="0.25">
      <c r="A603" s="71"/>
      <c r="B603" s="71"/>
      <c r="C603" s="71"/>
      <c r="N603" s="49"/>
      <c r="O603" s="49"/>
      <c r="P603" s="49"/>
      <c r="Q603" s="49"/>
      <c r="R603" s="49"/>
      <c r="S603" s="49"/>
      <c r="T603" s="49"/>
      <c r="U603" s="49"/>
      <c r="V603" s="49"/>
      <c r="W603" s="49"/>
      <c r="X603" s="49"/>
      <c r="Y603" s="49"/>
      <c r="Z603" s="49"/>
      <c r="AA603" s="49"/>
      <c r="AB603" s="49"/>
      <c r="AC603" s="49"/>
      <c r="AD603" s="49"/>
      <c r="AE603" s="49"/>
      <c r="AF603" s="49"/>
      <c r="AG603" s="49"/>
      <c r="AH603" s="49"/>
      <c r="AI603" s="49"/>
      <c r="AJ603" s="49"/>
      <c r="AK603" s="49"/>
      <c r="AL603" s="49"/>
      <c r="AM603" s="49"/>
      <c r="AN603" s="49"/>
      <c r="AO603" s="49"/>
      <c r="AP603" s="49"/>
      <c r="AQ603" s="49"/>
      <c r="AR603" s="49"/>
      <c r="AS603" s="49"/>
      <c r="AT603" s="49"/>
      <c r="AU603" s="49"/>
      <c r="AV603" s="49"/>
      <c r="AW603" s="49"/>
      <c r="AX603" s="49"/>
      <c r="AY603" s="49"/>
      <c r="AZ603" s="49"/>
      <c r="BA603" s="49"/>
      <c r="BB603" s="49"/>
      <c r="BC603" s="49"/>
      <c r="BD603" s="49"/>
    </row>
    <row r="604" spans="1:56" s="50" customFormat="1" x14ac:dyDescent="0.25">
      <c r="A604" s="71"/>
      <c r="B604" s="71"/>
      <c r="C604" s="71"/>
      <c r="N604" s="49"/>
      <c r="O604" s="49"/>
      <c r="P604" s="49"/>
      <c r="Q604" s="49"/>
      <c r="R604" s="49"/>
      <c r="S604" s="49"/>
      <c r="T604" s="49"/>
      <c r="U604" s="49"/>
      <c r="V604" s="49"/>
      <c r="W604" s="49"/>
      <c r="X604" s="49"/>
      <c r="Y604" s="49"/>
      <c r="Z604" s="49"/>
      <c r="AA604" s="49"/>
      <c r="AB604" s="49"/>
      <c r="AC604" s="49"/>
      <c r="AD604" s="49"/>
      <c r="AE604" s="49"/>
      <c r="AF604" s="49"/>
      <c r="AG604" s="49"/>
      <c r="AH604" s="49"/>
      <c r="AI604" s="49"/>
      <c r="AJ604" s="49"/>
      <c r="AK604" s="49"/>
      <c r="AL604" s="49"/>
      <c r="AM604" s="49"/>
      <c r="AN604" s="49"/>
      <c r="AO604" s="49"/>
      <c r="AP604" s="49"/>
      <c r="AQ604" s="49"/>
      <c r="AR604" s="49"/>
      <c r="AS604" s="49"/>
      <c r="AT604" s="49"/>
      <c r="AU604" s="49"/>
      <c r="AV604" s="49"/>
      <c r="AW604" s="49"/>
      <c r="AX604" s="49"/>
      <c r="AY604" s="49"/>
      <c r="AZ604" s="49"/>
      <c r="BA604" s="49"/>
      <c r="BB604" s="49"/>
      <c r="BC604" s="49"/>
      <c r="BD604" s="49"/>
    </row>
    <row r="605" spans="1:56" s="50" customFormat="1" x14ac:dyDescent="0.25">
      <c r="A605" s="71"/>
      <c r="B605" s="71"/>
      <c r="C605" s="71"/>
      <c r="N605" s="49"/>
      <c r="O605" s="49"/>
      <c r="P605" s="49"/>
      <c r="Q605" s="49"/>
      <c r="R605" s="49"/>
      <c r="S605" s="49"/>
      <c r="T605" s="49"/>
      <c r="U605" s="49"/>
      <c r="V605" s="49"/>
      <c r="W605" s="49"/>
      <c r="X605" s="49"/>
      <c r="Y605" s="49"/>
      <c r="Z605" s="49"/>
      <c r="AA605" s="49"/>
      <c r="AB605" s="49"/>
      <c r="AC605" s="49"/>
      <c r="AD605" s="49"/>
      <c r="AE605" s="49"/>
      <c r="AF605" s="49"/>
      <c r="AG605" s="49"/>
      <c r="AH605" s="49"/>
      <c r="AI605" s="49"/>
      <c r="AJ605" s="49"/>
      <c r="AK605" s="49"/>
      <c r="AL605" s="49"/>
      <c r="AM605" s="49"/>
      <c r="AN605" s="49"/>
      <c r="AO605" s="49"/>
      <c r="AP605" s="49"/>
      <c r="AQ605" s="49"/>
      <c r="AR605" s="49"/>
      <c r="AS605" s="49"/>
      <c r="AT605" s="49"/>
      <c r="AU605" s="49"/>
      <c r="AV605" s="49"/>
      <c r="AW605" s="49"/>
      <c r="AX605" s="49"/>
      <c r="AY605" s="49"/>
      <c r="AZ605" s="49"/>
      <c r="BA605" s="49"/>
      <c r="BB605" s="49"/>
      <c r="BC605" s="49"/>
      <c r="BD605" s="49"/>
    </row>
    <row r="606" spans="1:56" s="50" customFormat="1" x14ac:dyDescent="0.25">
      <c r="A606" s="71"/>
      <c r="B606" s="71"/>
      <c r="C606" s="71"/>
      <c r="N606" s="49"/>
      <c r="O606" s="49"/>
      <c r="P606" s="49"/>
      <c r="Q606" s="49"/>
      <c r="R606" s="49"/>
      <c r="S606" s="49"/>
      <c r="T606" s="49"/>
      <c r="U606" s="49"/>
      <c r="V606" s="49"/>
      <c r="W606" s="49"/>
      <c r="X606" s="49"/>
      <c r="Y606" s="49"/>
      <c r="Z606" s="49"/>
      <c r="AA606" s="49"/>
      <c r="AB606" s="49"/>
      <c r="AC606" s="49"/>
      <c r="AD606" s="49"/>
      <c r="AE606" s="49"/>
      <c r="AF606" s="49"/>
      <c r="AG606" s="49"/>
      <c r="AH606" s="49"/>
      <c r="AI606" s="49"/>
      <c r="AJ606" s="49"/>
      <c r="AK606" s="49"/>
      <c r="AL606" s="49"/>
      <c r="AM606" s="49"/>
      <c r="AN606" s="49"/>
      <c r="AO606" s="49"/>
      <c r="AP606" s="49"/>
      <c r="AQ606" s="49"/>
      <c r="AR606" s="49"/>
      <c r="AS606" s="49"/>
      <c r="AT606" s="49"/>
      <c r="AU606" s="49"/>
      <c r="AV606" s="49"/>
      <c r="AW606" s="49"/>
      <c r="AX606" s="49"/>
      <c r="AY606" s="49"/>
      <c r="AZ606" s="49"/>
      <c r="BA606" s="49"/>
      <c r="BB606" s="49"/>
      <c r="BC606" s="49"/>
      <c r="BD606" s="49"/>
    </row>
    <row r="607" spans="1:56" s="50" customFormat="1" x14ac:dyDescent="0.25">
      <c r="A607" s="71"/>
      <c r="B607" s="71"/>
      <c r="C607" s="71"/>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9"/>
      <c r="AO607" s="49"/>
      <c r="AP607" s="49"/>
      <c r="AQ607" s="49"/>
      <c r="AR607" s="49"/>
      <c r="AS607" s="49"/>
      <c r="AT607" s="49"/>
      <c r="AU607" s="49"/>
      <c r="AV607" s="49"/>
      <c r="AW607" s="49"/>
      <c r="AX607" s="49"/>
      <c r="AY607" s="49"/>
      <c r="AZ607" s="49"/>
      <c r="BA607" s="49"/>
      <c r="BB607" s="49"/>
      <c r="BC607" s="49"/>
      <c r="BD607" s="49"/>
    </row>
    <row r="608" spans="1:56" s="50" customFormat="1" x14ac:dyDescent="0.25">
      <c r="A608" s="71"/>
      <c r="B608" s="71"/>
      <c r="C608" s="71"/>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49"/>
      <c r="AL608" s="49"/>
      <c r="AM608" s="49"/>
      <c r="AN608" s="49"/>
      <c r="AO608" s="49"/>
      <c r="AP608" s="49"/>
      <c r="AQ608" s="49"/>
      <c r="AR608" s="49"/>
      <c r="AS608" s="49"/>
      <c r="AT608" s="49"/>
      <c r="AU608" s="49"/>
      <c r="AV608" s="49"/>
      <c r="AW608" s="49"/>
      <c r="AX608" s="49"/>
      <c r="AY608" s="49"/>
      <c r="AZ608" s="49"/>
      <c r="BA608" s="49"/>
      <c r="BB608" s="49"/>
      <c r="BC608" s="49"/>
      <c r="BD608" s="49"/>
    </row>
    <row r="609" spans="1:56" s="50" customFormat="1" x14ac:dyDescent="0.25">
      <c r="A609" s="71"/>
      <c r="B609" s="71"/>
      <c r="C609" s="71"/>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49"/>
      <c r="AL609" s="49"/>
      <c r="AM609" s="49"/>
      <c r="AN609" s="49"/>
      <c r="AO609" s="49"/>
      <c r="AP609" s="49"/>
      <c r="AQ609" s="49"/>
      <c r="AR609" s="49"/>
      <c r="AS609" s="49"/>
      <c r="AT609" s="49"/>
      <c r="AU609" s="49"/>
      <c r="AV609" s="49"/>
      <c r="AW609" s="49"/>
      <c r="AX609" s="49"/>
      <c r="AY609" s="49"/>
      <c r="AZ609" s="49"/>
      <c r="BA609" s="49"/>
      <c r="BB609" s="49"/>
      <c r="BC609" s="49"/>
      <c r="BD609" s="49"/>
    </row>
    <row r="610" spans="1:56" s="50" customFormat="1" x14ac:dyDescent="0.25">
      <c r="A610" s="71"/>
      <c r="B610" s="71"/>
      <c r="C610" s="71"/>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49"/>
      <c r="AL610" s="49"/>
      <c r="AM610" s="49"/>
      <c r="AN610" s="49"/>
      <c r="AO610" s="49"/>
      <c r="AP610" s="49"/>
      <c r="AQ610" s="49"/>
      <c r="AR610" s="49"/>
      <c r="AS610" s="49"/>
      <c r="AT610" s="49"/>
      <c r="AU610" s="49"/>
      <c r="AV610" s="49"/>
      <c r="AW610" s="49"/>
      <c r="AX610" s="49"/>
      <c r="AY610" s="49"/>
      <c r="AZ610" s="49"/>
      <c r="BA610" s="49"/>
      <c r="BB610" s="49"/>
      <c r="BC610" s="49"/>
      <c r="BD610" s="49"/>
    </row>
    <row r="611" spans="1:56" s="50" customFormat="1" x14ac:dyDescent="0.25">
      <c r="A611" s="71"/>
      <c r="B611" s="71"/>
      <c r="C611" s="71"/>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49"/>
      <c r="AL611" s="49"/>
      <c r="AM611" s="49"/>
      <c r="AN611" s="49"/>
      <c r="AO611" s="49"/>
      <c r="AP611" s="49"/>
      <c r="AQ611" s="49"/>
      <c r="AR611" s="49"/>
      <c r="AS611" s="49"/>
      <c r="AT611" s="49"/>
      <c r="AU611" s="49"/>
      <c r="AV611" s="49"/>
      <c r="AW611" s="49"/>
      <c r="AX611" s="49"/>
      <c r="AY611" s="49"/>
      <c r="AZ611" s="49"/>
      <c r="BA611" s="49"/>
      <c r="BB611" s="49"/>
      <c r="BC611" s="49"/>
      <c r="BD611" s="49"/>
    </row>
    <row r="612" spans="1:56" s="50" customFormat="1" x14ac:dyDescent="0.25">
      <c r="A612" s="71"/>
      <c r="B612" s="71"/>
      <c r="C612" s="71"/>
      <c r="N612" s="49"/>
      <c r="O612" s="49"/>
      <c r="P612" s="49"/>
      <c r="Q612" s="49"/>
      <c r="R612" s="49"/>
      <c r="S612" s="49"/>
      <c r="T612" s="49"/>
      <c r="U612" s="49"/>
      <c r="V612" s="49"/>
      <c r="W612" s="49"/>
      <c r="X612" s="49"/>
      <c r="Y612" s="49"/>
      <c r="Z612" s="49"/>
      <c r="AA612" s="49"/>
      <c r="AB612" s="49"/>
      <c r="AC612" s="49"/>
      <c r="AD612" s="49"/>
      <c r="AE612" s="49"/>
      <c r="AF612" s="49"/>
      <c r="AG612" s="49"/>
      <c r="AH612" s="49"/>
      <c r="AI612" s="49"/>
      <c r="AJ612" s="49"/>
      <c r="AK612" s="49"/>
      <c r="AL612" s="49"/>
      <c r="AM612" s="49"/>
      <c r="AN612" s="49"/>
      <c r="AO612" s="49"/>
      <c r="AP612" s="49"/>
      <c r="AQ612" s="49"/>
      <c r="AR612" s="49"/>
      <c r="AS612" s="49"/>
      <c r="AT612" s="49"/>
      <c r="AU612" s="49"/>
      <c r="AV612" s="49"/>
      <c r="AW612" s="49"/>
      <c r="AX612" s="49"/>
      <c r="AY612" s="49"/>
      <c r="AZ612" s="49"/>
      <c r="BA612" s="49"/>
      <c r="BB612" s="49"/>
      <c r="BC612" s="49"/>
      <c r="BD612" s="49"/>
    </row>
    <row r="613" spans="1:56" s="50" customFormat="1" x14ac:dyDescent="0.25">
      <c r="A613" s="71"/>
      <c r="B613" s="71"/>
      <c r="C613" s="71"/>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c r="AQ613" s="49"/>
      <c r="AR613" s="49"/>
      <c r="AS613" s="49"/>
      <c r="AT613" s="49"/>
      <c r="AU613" s="49"/>
      <c r="AV613" s="49"/>
      <c r="AW613" s="49"/>
      <c r="AX613" s="49"/>
      <c r="AY613" s="49"/>
      <c r="AZ613" s="49"/>
      <c r="BA613" s="49"/>
      <c r="BB613" s="49"/>
      <c r="BC613" s="49"/>
      <c r="BD613" s="49"/>
    </row>
    <row r="614" spans="1:56" s="50" customFormat="1" x14ac:dyDescent="0.25">
      <c r="A614" s="71"/>
      <c r="B614" s="71"/>
      <c r="C614" s="71"/>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c r="AQ614" s="49"/>
      <c r="AR614" s="49"/>
      <c r="AS614" s="49"/>
      <c r="AT614" s="49"/>
      <c r="AU614" s="49"/>
      <c r="AV614" s="49"/>
      <c r="AW614" s="49"/>
      <c r="AX614" s="49"/>
      <c r="AY614" s="49"/>
      <c r="AZ614" s="49"/>
      <c r="BA614" s="49"/>
      <c r="BB614" s="49"/>
      <c r="BC614" s="49"/>
      <c r="BD614" s="49"/>
    </row>
    <row r="615" spans="1:56" s="50" customFormat="1" x14ac:dyDescent="0.25">
      <c r="A615" s="71"/>
      <c r="B615" s="71"/>
      <c r="C615" s="71"/>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49"/>
      <c r="BA615" s="49"/>
      <c r="BB615" s="49"/>
      <c r="BC615" s="49"/>
      <c r="BD615" s="49"/>
    </row>
    <row r="616" spans="1:56" s="50" customFormat="1" x14ac:dyDescent="0.25">
      <c r="A616" s="71"/>
      <c r="B616" s="71"/>
      <c r="C616" s="71"/>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49"/>
      <c r="BA616" s="49"/>
      <c r="BB616" s="49"/>
      <c r="BC616" s="49"/>
      <c r="BD616" s="49"/>
    </row>
    <row r="617" spans="1:56" s="50" customFormat="1" x14ac:dyDescent="0.25">
      <c r="A617" s="71"/>
      <c r="B617" s="71"/>
      <c r="C617" s="71"/>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c r="AQ617" s="49"/>
      <c r="AR617" s="49"/>
      <c r="AS617" s="49"/>
      <c r="AT617" s="49"/>
      <c r="AU617" s="49"/>
      <c r="AV617" s="49"/>
      <c r="AW617" s="49"/>
      <c r="AX617" s="49"/>
      <c r="AY617" s="49"/>
      <c r="AZ617" s="49"/>
      <c r="BA617" s="49"/>
      <c r="BB617" s="49"/>
      <c r="BC617" s="49"/>
      <c r="BD617" s="49"/>
    </row>
    <row r="618" spans="1:56" s="50" customFormat="1" x14ac:dyDescent="0.25">
      <c r="A618" s="71"/>
      <c r="B618" s="71"/>
      <c r="C618" s="71"/>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49"/>
      <c r="AL618" s="49"/>
      <c r="AM618" s="49"/>
      <c r="AN618" s="49"/>
      <c r="AO618" s="49"/>
      <c r="AP618" s="49"/>
      <c r="AQ618" s="49"/>
      <c r="AR618" s="49"/>
      <c r="AS618" s="49"/>
      <c r="AT618" s="49"/>
      <c r="AU618" s="49"/>
      <c r="AV618" s="49"/>
      <c r="AW618" s="49"/>
      <c r="AX618" s="49"/>
      <c r="AY618" s="49"/>
      <c r="AZ618" s="49"/>
      <c r="BA618" s="49"/>
      <c r="BB618" s="49"/>
      <c r="BC618" s="49"/>
      <c r="BD618" s="49"/>
    </row>
    <row r="619" spans="1:56" s="50" customFormat="1" x14ac:dyDescent="0.25">
      <c r="A619" s="71"/>
      <c r="B619" s="71"/>
      <c r="C619" s="71"/>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49"/>
      <c r="AL619" s="49"/>
      <c r="AM619" s="49"/>
      <c r="AN619" s="49"/>
      <c r="AO619" s="49"/>
      <c r="AP619" s="49"/>
      <c r="AQ619" s="49"/>
      <c r="AR619" s="49"/>
      <c r="AS619" s="49"/>
      <c r="AT619" s="49"/>
      <c r="AU619" s="49"/>
      <c r="AV619" s="49"/>
      <c r="AW619" s="49"/>
      <c r="AX619" s="49"/>
      <c r="AY619" s="49"/>
      <c r="AZ619" s="49"/>
      <c r="BA619" s="49"/>
      <c r="BB619" s="49"/>
      <c r="BC619" s="49"/>
      <c r="BD619" s="49"/>
    </row>
    <row r="620" spans="1:56" s="50" customFormat="1" x14ac:dyDescent="0.25">
      <c r="A620" s="71"/>
      <c r="B620" s="71"/>
      <c r="C620" s="71"/>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c r="AQ620" s="49"/>
      <c r="AR620" s="49"/>
      <c r="AS620" s="49"/>
      <c r="AT620" s="49"/>
      <c r="AU620" s="49"/>
      <c r="AV620" s="49"/>
      <c r="AW620" s="49"/>
      <c r="AX620" s="49"/>
      <c r="AY620" s="49"/>
      <c r="AZ620" s="49"/>
      <c r="BA620" s="49"/>
      <c r="BB620" s="49"/>
      <c r="BC620" s="49"/>
      <c r="BD620" s="49"/>
    </row>
    <row r="621" spans="1:56" s="50" customFormat="1" x14ac:dyDescent="0.25">
      <c r="A621" s="71"/>
      <c r="B621" s="71"/>
      <c r="C621" s="71"/>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c r="AQ621" s="49"/>
      <c r="AR621" s="49"/>
      <c r="AS621" s="49"/>
      <c r="AT621" s="49"/>
      <c r="AU621" s="49"/>
      <c r="AV621" s="49"/>
      <c r="AW621" s="49"/>
      <c r="AX621" s="49"/>
      <c r="AY621" s="49"/>
      <c r="AZ621" s="49"/>
      <c r="BA621" s="49"/>
      <c r="BB621" s="49"/>
      <c r="BC621" s="49"/>
      <c r="BD621" s="49"/>
    </row>
    <row r="622" spans="1:56" s="50" customFormat="1" x14ac:dyDescent="0.25">
      <c r="A622" s="71"/>
      <c r="B622" s="71"/>
      <c r="C622" s="71"/>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49"/>
      <c r="BA622" s="49"/>
      <c r="BB622" s="49"/>
      <c r="BC622" s="49"/>
      <c r="BD622" s="49"/>
    </row>
    <row r="623" spans="1:56" s="50" customFormat="1" x14ac:dyDescent="0.25">
      <c r="A623" s="71"/>
      <c r="B623" s="71"/>
      <c r="C623" s="71"/>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49"/>
      <c r="BA623" s="49"/>
      <c r="BB623" s="49"/>
      <c r="BC623" s="49"/>
      <c r="BD623" s="49"/>
    </row>
    <row r="624" spans="1:56" s="50" customFormat="1" x14ac:dyDescent="0.25">
      <c r="A624" s="71"/>
      <c r="B624" s="71"/>
      <c r="C624" s="71"/>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49"/>
      <c r="BA624" s="49"/>
      <c r="BB624" s="49"/>
      <c r="BC624" s="49"/>
      <c r="BD624" s="49"/>
    </row>
    <row r="625" spans="1:56" s="50" customFormat="1" x14ac:dyDescent="0.25">
      <c r="A625" s="71"/>
      <c r="B625" s="71"/>
      <c r="C625" s="71"/>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c r="AQ625" s="49"/>
      <c r="AR625" s="49"/>
      <c r="AS625" s="49"/>
      <c r="AT625" s="49"/>
      <c r="AU625" s="49"/>
      <c r="AV625" s="49"/>
      <c r="AW625" s="49"/>
      <c r="AX625" s="49"/>
      <c r="AY625" s="49"/>
      <c r="AZ625" s="49"/>
      <c r="BA625" s="49"/>
      <c r="BB625" s="49"/>
      <c r="BC625" s="49"/>
      <c r="BD625" s="49"/>
    </row>
    <row r="626" spans="1:56" s="50" customFormat="1" x14ac:dyDescent="0.25">
      <c r="A626" s="71"/>
      <c r="B626" s="71"/>
      <c r="C626" s="71"/>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c r="AQ626" s="49"/>
      <c r="AR626" s="49"/>
      <c r="AS626" s="49"/>
      <c r="AT626" s="49"/>
      <c r="AU626" s="49"/>
      <c r="AV626" s="49"/>
      <c r="AW626" s="49"/>
      <c r="AX626" s="49"/>
      <c r="AY626" s="49"/>
      <c r="AZ626" s="49"/>
      <c r="BA626" s="49"/>
      <c r="BB626" s="49"/>
      <c r="BC626" s="49"/>
      <c r="BD626" s="49"/>
    </row>
    <row r="627" spans="1:56" s="50" customFormat="1" x14ac:dyDescent="0.25">
      <c r="A627" s="71"/>
      <c r="B627" s="71"/>
      <c r="C627" s="71"/>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49"/>
      <c r="BA627" s="49"/>
      <c r="BB627" s="49"/>
      <c r="BC627" s="49"/>
      <c r="BD627" s="49"/>
    </row>
    <row r="628" spans="1:56" s="50" customFormat="1" x14ac:dyDescent="0.25">
      <c r="A628" s="71"/>
      <c r="B628" s="71"/>
      <c r="C628" s="71"/>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c r="AQ628" s="49"/>
      <c r="AR628" s="49"/>
      <c r="AS628" s="49"/>
      <c r="AT628" s="49"/>
      <c r="AU628" s="49"/>
      <c r="AV628" s="49"/>
      <c r="AW628" s="49"/>
      <c r="AX628" s="49"/>
      <c r="AY628" s="49"/>
      <c r="AZ628" s="49"/>
      <c r="BA628" s="49"/>
      <c r="BB628" s="49"/>
      <c r="BC628" s="49"/>
      <c r="BD628" s="49"/>
    </row>
    <row r="629" spans="1:56" s="50" customFormat="1" x14ac:dyDescent="0.25">
      <c r="A629" s="71"/>
      <c r="B629" s="71"/>
      <c r="C629" s="71"/>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c r="AQ629" s="49"/>
      <c r="AR629" s="49"/>
      <c r="AS629" s="49"/>
      <c r="AT629" s="49"/>
      <c r="AU629" s="49"/>
      <c r="AV629" s="49"/>
      <c r="AW629" s="49"/>
      <c r="AX629" s="49"/>
      <c r="AY629" s="49"/>
      <c r="AZ629" s="49"/>
      <c r="BA629" s="49"/>
      <c r="BB629" s="49"/>
      <c r="BC629" s="49"/>
      <c r="BD629" s="49"/>
    </row>
    <row r="630" spans="1:56" s="50" customFormat="1" x14ac:dyDescent="0.25">
      <c r="A630" s="71"/>
      <c r="B630" s="71"/>
      <c r="C630" s="71"/>
      <c r="N630" s="49"/>
      <c r="O630" s="49"/>
      <c r="P630" s="49"/>
      <c r="Q630" s="49"/>
      <c r="R630" s="49"/>
      <c r="S630" s="49"/>
      <c r="T630" s="49"/>
      <c r="U630" s="49"/>
      <c r="V630" s="49"/>
      <c r="W630" s="49"/>
      <c r="X630" s="49"/>
      <c r="Y630" s="49"/>
      <c r="Z630" s="49"/>
      <c r="AA630" s="49"/>
      <c r="AB630" s="49"/>
      <c r="AC630" s="49"/>
      <c r="AD630" s="49"/>
      <c r="AE630" s="49"/>
      <c r="AF630" s="49"/>
      <c r="AG630" s="49"/>
      <c r="AH630" s="49"/>
      <c r="AI630" s="49"/>
      <c r="AJ630" s="49"/>
      <c r="AK630" s="49"/>
      <c r="AL630" s="49"/>
      <c r="AM630" s="49"/>
      <c r="AN630" s="49"/>
      <c r="AO630" s="49"/>
      <c r="AP630" s="49"/>
      <c r="AQ630" s="49"/>
      <c r="AR630" s="49"/>
      <c r="AS630" s="49"/>
      <c r="AT630" s="49"/>
      <c r="AU630" s="49"/>
      <c r="AV630" s="49"/>
      <c r="AW630" s="49"/>
      <c r="AX630" s="49"/>
      <c r="AY630" s="49"/>
      <c r="AZ630" s="49"/>
      <c r="BA630" s="49"/>
      <c r="BB630" s="49"/>
      <c r="BC630" s="49"/>
      <c r="BD630" s="49"/>
    </row>
    <row r="631" spans="1:56" s="50" customFormat="1" x14ac:dyDescent="0.25">
      <c r="A631" s="71"/>
      <c r="B631" s="71"/>
      <c r="C631" s="71"/>
      <c r="N631" s="49"/>
      <c r="O631" s="49"/>
      <c r="P631" s="49"/>
      <c r="Q631" s="49"/>
      <c r="R631" s="49"/>
      <c r="S631" s="49"/>
      <c r="T631" s="49"/>
      <c r="U631" s="49"/>
      <c r="V631" s="49"/>
      <c r="W631" s="49"/>
      <c r="X631" s="49"/>
      <c r="Y631" s="49"/>
      <c r="Z631" s="49"/>
      <c r="AA631" s="49"/>
      <c r="AB631" s="49"/>
      <c r="AC631" s="49"/>
      <c r="AD631" s="49"/>
      <c r="AE631" s="49"/>
      <c r="AF631" s="49"/>
      <c r="AG631" s="49"/>
      <c r="AH631" s="49"/>
      <c r="AI631" s="49"/>
      <c r="AJ631" s="49"/>
      <c r="AK631" s="49"/>
      <c r="AL631" s="49"/>
      <c r="AM631" s="49"/>
      <c r="AN631" s="49"/>
      <c r="AO631" s="49"/>
      <c r="AP631" s="49"/>
      <c r="AQ631" s="49"/>
      <c r="AR631" s="49"/>
      <c r="AS631" s="49"/>
      <c r="AT631" s="49"/>
      <c r="AU631" s="49"/>
      <c r="AV631" s="49"/>
      <c r="AW631" s="49"/>
      <c r="AX631" s="49"/>
      <c r="AY631" s="49"/>
      <c r="AZ631" s="49"/>
      <c r="BA631" s="49"/>
      <c r="BB631" s="49"/>
      <c r="BC631" s="49"/>
      <c r="BD631" s="49"/>
    </row>
    <row r="632" spans="1:56" s="50" customFormat="1" x14ac:dyDescent="0.25">
      <c r="A632" s="71"/>
      <c r="B632" s="71"/>
      <c r="C632" s="71"/>
      <c r="N632" s="49"/>
      <c r="O632" s="49"/>
      <c r="P632" s="49"/>
      <c r="Q632" s="49"/>
      <c r="R632" s="49"/>
      <c r="S632" s="49"/>
      <c r="T632" s="49"/>
      <c r="U632" s="49"/>
      <c r="V632" s="49"/>
      <c r="W632" s="49"/>
      <c r="X632" s="49"/>
      <c r="Y632" s="49"/>
      <c r="Z632" s="49"/>
      <c r="AA632" s="49"/>
      <c r="AB632" s="49"/>
      <c r="AC632" s="49"/>
      <c r="AD632" s="49"/>
      <c r="AE632" s="49"/>
      <c r="AF632" s="49"/>
      <c r="AG632" s="49"/>
      <c r="AH632" s="49"/>
      <c r="AI632" s="49"/>
      <c r="AJ632" s="49"/>
      <c r="AK632" s="49"/>
      <c r="AL632" s="49"/>
      <c r="AM632" s="49"/>
      <c r="AN632" s="49"/>
      <c r="AO632" s="49"/>
      <c r="AP632" s="49"/>
      <c r="AQ632" s="49"/>
      <c r="AR632" s="49"/>
      <c r="AS632" s="49"/>
      <c r="AT632" s="49"/>
      <c r="AU632" s="49"/>
      <c r="AV632" s="49"/>
      <c r="AW632" s="49"/>
      <c r="AX632" s="49"/>
      <c r="AY632" s="49"/>
      <c r="AZ632" s="49"/>
      <c r="BA632" s="49"/>
      <c r="BB632" s="49"/>
      <c r="BC632" s="49"/>
      <c r="BD632" s="49"/>
    </row>
    <row r="633" spans="1:56" s="50" customFormat="1" x14ac:dyDescent="0.25">
      <c r="A633" s="71"/>
      <c r="B633" s="71"/>
      <c r="C633" s="71"/>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c r="AQ633" s="49"/>
      <c r="AR633" s="49"/>
      <c r="AS633" s="49"/>
      <c r="AT633" s="49"/>
      <c r="AU633" s="49"/>
      <c r="AV633" s="49"/>
      <c r="AW633" s="49"/>
      <c r="AX633" s="49"/>
      <c r="AY633" s="49"/>
      <c r="AZ633" s="49"/>
      <c r="BA633" s="49"/>
      <c r="BB633" s="49"/>
      <c r="BC633" s="49"/>
      <c r="BD633" s="49"/>
    </row>
    <row r="634" spans="1:56" s="50" customFormat="1" x14ac:dyDescent="0.25">
      <c r="A634" s="71"/>
      <c r="B634" s="71"/>
      <c r="C634" s="71"/>
      <c r="N634" s="49"/>
      <c r="O634" s="49"/>
      <c r="P634" s="49"/>
      <c r="Q634" s="49"/>
      <c r="R634" s="49"/>
      <c r="S634" s="49"/>
      <c r="T634" s="49"/>
      <c r="U634" s="49"/>
      <c r="V634" s="49"/>
      <c r="W634" s="49"/>
      <c r="X634" s="49"/>
      <c r="Y634" s="49"/>
      <c r="Z634" s="49"/>
      <c r="AA634" s="49"/>
      <c r="AB634" s="49"/>
      <c r="AC634" s="49"/>
      <c r="AD634" s="49"/>
      <c r="AE634" s="49"/>
      <c r="AF634" s="49"/>
      <c r="AG634" s="49"/>
      <c r="AH634" s="49"/>
      <c r="AI634" s="49"/>
      <c r="AJ634" s="49"/>
      <c r="AK634" s="49"/>
      <c r="AL634" s="49"/>
      <c r="AM634" s="49"/>
      <c r="AN634" s="49"/>
      <c r="AO634" s="49"/>
      <c r="AP634" s="49"/>
      <c r="AQ634" s="49"/>
      <c r="AR634" s="49"/>
      <c r="AS634" s="49"/>
      <c r="AT634" s="49"/>
      <c r="AU634" s="49"/>
      <c r="AV634" s="49"/>
      <c r="AW634" s="49"/>
      <c r="AX634" s="49"/>
      <c r="AY634" s="49"/>
      <c r="AZ634" s="49"/>
      <c r="BA634" s="49"/>
      <c r="BB634" s="49"/>
      <c r="BC634" s="49"/>
      <c r="BD634" s="49"/>
    </row>
    <row r="635" spans="1:56" s="50" customFormat="1" x14ac:dyDescent="0.25">
      <c r="A635" s="71"/>
      <c r="B635" s="71"/>
      <c r="C635" s="71"/>
      <c r="N635" s="49"/>
      <c r="O635" s="49"/>
      <c r="P635" s="49"/>
      <c r="Q635" s="49"/>
      <c r="R635" s="49"/>
      <c r="S635" s="49"/>
      <c r="T635" s="49"/>
      <c r="U635" s="49"/>
      <c r="V635" s="49"/>
      <c r="W635" s="49"/>
      <c r="X635" s="49"/>
      <c r="Y635" s="49"/>
      <c r="Z635" s="49"/>
      <c r="AA635" s="49"/>
      <c r="AB635" s="49"/>
      <c r="AC635" s="49"/>
      <c r="AD635" s="49"/>
      <c r="AE635" s="49"/>
      <c r="AF635" s="49"/>
      <c r="AG635" s="49"/>
      <c r="AH635" s="49"/>
      <c r="AI635" s="49"/>
      <c r="AJ635" s="49"/>
      <c r="AK635" s="49"/>
      <c r="AL635" s="49"/>
      <c r="AM635" s="49"/>
      <c r="AN635" s="49"/>
      <c r="AO635" s="49"/>
      <c r="AP635" s="49"/>
      <c r="AQ635" s="49"/>
      <c r="AR635" s="49"/>
      <c r="AS635" s="49"/>
      <c r="AT635" s="49"/>
      <c r="AU635" s="49"/>
      <c r="AV635" s="49"/>
      <c r="AW635" s="49"/>
      <c r="AX635" s="49"/>
      <c r="AY635" s="49"/>
      <c r="AZ635" s="49"/>
      <c r="BA635" s="49"/>
      <c r="BB635" s="49"/>
      <c r="BC635" s="49"/>
      <c r="BD635" s="49"/>
    </row>
    <row r="636" spans="1:56" s="50" customFormat="1" x14ac:dyDescent="0.25">
      <c r="A636" s="71"/>
      <c r="B636" s="71"/>
      <c r="C636" s="71"/>
      <c r="N636" s="49"/>
      <c r="O636" s="49"/>
      <c r="P636" s="49"/>
      <c r="Q636" s="49"/>
      <c r="R636" s="49"/>
      <c r="S636" s="49"/>
      <c r="T636" s="49"/>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c r="AQ636" s="49"/>
      <c r="AR636" s="49"/>
      <c r="AS636" s="49"/>
      <c r="AT636" s="49"/>
      <c r="AU636" s="49"/>
      <c r="AV636" s="49"/>
      <c r="AW636" s="49"/>
      <c r="AX636" s="49"/>
      <c r="AY636" s="49"/>
      <c r="AZ636" s="49"/>
      <c r="BA636" s="49"/>
      <c r="BB636" s="49"/>
      <c r="BC636" s="49"/>
      <c r="BD636" s="49"/>
    </row>
    <row r="637" spans="1:56" s="50" customFormat="1" x14ac:dyDescent="0.25">
      <c r="A637" s="71"/>
      <c r="B637" s="71"/>
      <c r="C637" s="71"/>
      <c r="N637" s="49"/>
      <c r="O637" s="49"/>
      <c r="P637" s="49"/>
      <c r="Q637" s="49"/>
      <c r="R637" s="49"/>
      <c r="S637" s="49"/>
      <c r="T637" s="49"/>
      <c r="U637" s="49"/>
      <c r="V637" s="49"/>
      <c r="W637" s="49"/>
      <c r="X637" s="49"/>
      <c r="Y637" s="49"/>
      <c r="Z637" s="49"/>
      <c r="AA637" s="49"/>
      <c r="AB637" s="49"/>
      <c r="AC637" s="49"/>
      <c r="AD637" s="49"/>
      <c r="AE637" s="49"/>
      <c r="AF637" s="49"/>
      <c r="AG637" s="49"/>
      <c r="AH637" s="49"/>
      <c r="AI637" s="49"/>
      <c r="AJ637" s="49"/>
      <c r="AK637" s="49"/>
      <c r="AL637" s="49"/>
      <c r="AM637" s="49"/>
      <c r="AN637" s="49"/>
      <c r="AO637" s="49"/>
      <c r="AP637" s="49"/>
      <c r="AQ637" s="49"/>
      <c r="AR637" s="49"/>
      <c r="AS637" s="49"/>
      <c r="AT637" s="49"/>
      <c r="AU637" s="49"/>
      <c r="AV637" s="49"/>
      <c r="AW637" s="49"/>
      <c r="AX637" s="49"/>
      <c r="AY637" s="49"/>
      <c r="AZ637" s="49"/>
      <c r="BA637" s="49"/>
      <c r="BB637" s="49"/>
      <c r="BC637" s="49"/>
      <c r="BD637" s="49"/>
    </row>
    <row r="638" spans="1:56" s="50" customFormat="1" x14ac:dyDescent="0.25">
      <c r="A638" s="71"/>
      <c r="B638" s="71"/>
      <c r="C638" s="71"/>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49"/>
      <c r="AM638" s="49"/>
      <c r="AN638" s="49"/>
      <c r="AO638" s="49"/>
      <c r="AP638" s="49"/>
      <c r="AQ638" s="49"/>
      <c r="AR638" s="49"/>
      <c r="AS638" s="49"/>
      <c r="AT638" s="49"/>
      <c r="AU638" s="49"/>
      <c r="AV638" s="49"/>
      <c r="AW638" s="49"/>
      <c r="AX638" s="49"/>
      <c r="AY638" s="49"/>
      <c r="AZ638" s="49"/>
      <c r="BA638" s="49"/>
      <c r="BB638" s="49"/>
      <c r="BC638" s="49"/>
      <c r="BD638" s="49"/>
    </row>
    <row r="639" spans="1:56" s="50" customFormat="1" x14ac:dyDescent="0.25">
      <c r="A639" s="71"/>
      <c r="B639" s="71"/>
      <c r="C639" s="71"/>
      <c r="N639" s="49"/>
      <c r="O639" s="49"/>
      <c r="P639" s="49"/>
      <c r="Q639" s="49"/>
      <c r="R639" s="49"/>
      <c r="S639" s="49"/>
      <c r="T639" s="49"/>
      <c r="U639" s="49"/>
      <c r="V639" s="49"/>
      <c r="W639" s="49"/>
      <c r="X639" s="49"/>
      <c r="Y639" s="49"/>
      <c r="Z639" s="49"/>
      <c r="AA639" s="49"/>
      <c r="AB639" s="49"/>
      <c r="AC639" s="49"/>
      <c r="AD639" s="49"/>
      <c r="AE639" s="49"/>
      <c r="AF639" s="49"/>
      <c r="AG639" s="49"/>
      <c r="AH639" s="49"/>
      <c r="AI639" s="49"/>
      <c r="AJ639" s="49"/>
      <c r="AK639" s="49"/>
      <c r="AL639" s="49"/>
      <c r="AM639" s="49"/>
      <c r="AN639" s="49"/>
      <c r="AO639" s="49"/>
      <c r="AP639" s="49"/>
      <c r="AQ639" s="49"/>
      <c r="AR639" s="49"/>
      <c r="AS639" s="49"/>
      <c r="AT639" s="49"/>
      <c r="AU639" s="49"/>
      <c r="AV639" s="49"/>
      <c r="AW639" s="49"/>
      <c r="AX639" s="49"/>
      <c r="AY639" s="49"/>
      <c r="AZ639" s="49"/>
      <c r="BA639" s="49"/>
      <c r="BB639" s="49"/>
      <c r="BC639" s="49"/>
      <c r="BD639" s="49"/>
    </row>
    <row r="640" spans="1:56" s="50" customFormat="1" x14ac:dyDescent="0.25">
      <c r="A640" s="71"/>
      <c r="B640" s="71"/>
      <c r="C640" s="71"/>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c r="AO640" s="49"/>
      <c r="AP640" s="49"/>
      <c r="AQ640" s="49"/>
      <c r="AR640" s="49"/>
      <c r="AS640" s="49"/>
      <c r="AT640" s="49"/>
      <c r="AU640" s="49"/>
      <c r="AV640" s="49"/>
      <c r="AW640" s="49"/>
      <c r="AX640" s="49"/>
      <c r="AY640" s="49"/>
      <c r="AZ640" s="49"/>
      <c r="BA640" s="49"/>
      <c r="BB640" s="49"/>
      <c r="BC640" s="49"/>
      <c r="BD640" s="49"/>
    </row>
    <row r="641" spans="1:56" s="50" customFormat="1" x14ac:dyDescent="0.25">
      <c r="A641" s="71"/>
      <c r="B641" s="71"/>
      <c r="C641" s="71"/>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49"/>
      <c r="AL641" s="49"/>
      <c r="AM641" s="49"/>
      <c r="AN641" s="49"/>
      <c r="AO641" s="49"/>
      <c r="AP641" s="49"/>
      <c r="AQ641" s="49"/>
      <c r="AR641" s="49"/>
      <c r="AS641" s="49"/>
      <c r="AT641" s="49"/>
      <c r="AU641" s="49"/>
      <c r="AV641" s="49"/>
      <c r="AW641" s="49"/>
      <c r="AX641" s="49"/>
      <c r="AY641" s="49"/>
      <c r="AZ641" s="49"/>
      <c r="BA641" s="49"/>
      <c r="BB641" s="49"/>
      <c r="BC641" s="49"/>
      <c r="BD641" s="49"/>
    </row>
    <row r="642" spans="1:56" s="50" customFormat="1" x14ac:dyDescent="0.25">
      <c r="A642" s="71"/>
      <c r="B642" s="71"/>
      <c r="C642" s="71"/>
      <c r="N642" s="49"/>
      <c r="O642" s="49"/>
      <c r="P642" s="49"/>
      <c r="Q642" s="49"/>
      <c r="R642" s="49"/>
      <c r="S642" s="49"/>
      <c r="T642" s="49"/>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c r="AQ642" s="49"/>
      <c r="AR642" s="49"/>
      <c r="AS642" s="49"/>
      <c r="AT642" s="49"/>
      <c r="AU642" s="49"/>
      <c r="AV642" s="49"/>
      <c r="AW642" s="49"/>
      <c r="AX642" s="49"/>
      <c r="AY642" s="49"/>
      <c r="AZ642" s="49"/>
      <c r="BA642" s="49"/>
      <c r="BB642" s="49"/>
      <c r="BC642" s="49"/>
      <c r="BD642" s="49"/>
    </row>
    <row r="643" spans="1:56" s="50" customFormat="1" x14ac:dyDescent="0.25">
      <c r="A643" s="71"/>
      <c r="B643" s="71"/>
      <c r="C643" s="71"/>
      <c r="N643" s="49"/>
      <c r="O643" s="49"/>
      <c r="P643" s="49"/>
      <c r="Q643" s="49"/>
      <c r="R643" s="49"/>
      <c r="S643" s="49"/>
      <c r="T643" s="49"/>
      <c r="U643" s="49"/>
      <c r="V643" s="49"/>
      <c r="W643" s="49"/>
      <c r="X643" s="49"/>
      <c r="Y643" s="49"/>
      <c r="Z643" s="49"/>
      <c r="AA643" s="49"/>
      <c r="AB643" s="49"/>
      <c r="AC643" s="49"/>
      <c r="AD643" s="49"/>
      <c r="AE643" s="49"/>
      <c r="AF643" s="49"/>
      <c r="AG643" s="49"/>
      <c r="AH643" s="49"/>
      <c r="AI643" s="49"/>
      <c r="AJ643" s="49"/>
      <c r="AK643" s="49"/>
      <c r="AL643" s="49"/>
      <c r="AM643" s="49"/>
      <c r="AN643" s="49"/>
      <c r="AO643" s="49"/>
      <c r="AP643" s="49"/>
      <c r="AQ643" s="49"/>
      <c r="AR643" s="49"/>
      <c r="AS643" s="49"/>
      <c r="AT643" s="49"/>
      <c r="AU643" s="49"/>
      <c r="AV643" s="49"/>
      <c r="AW643" s="49"/>
      <c r="AX643" s="49"/>
      <c r="AY643" s="49"/>
      <c r="AZ643" s="49"/>
      <c r="BA643" s="49"/>
      <c r="BB643" s="49"/>
      <c r="BC643" s="49"/>
      <c r="BD643" s="49"/>
    </row>
    <row r="644" spans="1:56" s="50" customFormat="1" x14ac:dyDescent="0.25">
      <c r="A644" s="71"/>
      <c r="B644" s="71"/>
      <c r="C644" s="71"/>
      <c r="N644" s="49"/>
      <c r="O644" s="49"/>
      <c r="P644" s="49"/>
      <c r="Q644" s="49"/>
      <c r="R644" s="49"/>
      <c r="S644" s="49"/>
      <c r="T644" s="49"/>
      <c r="U644" s="49"/>
      <c r="V644" s="49"/>
      <c r="W644" s="49"/>
      <c r="X644" s="49"/>
      <c r="Y644" s="49"/>
      <c r="Z644" s="49"/>
      <c r="AA644" s="49"/>
      <c r="AB644" s="49"/>
      <c r="AC644" s="49"/>
      <c r="AD644" s="49"/>
      <c r="AE644" s="49"/>
      <c r="AF644" s="49"/>
      <c r="AG644" s="49"/>
      <c r="AH644" s="49"/>
      <c r="AI644" s="49"/>
      <c r="AJ644" s="49"/>
      <c r="AK644" s="49"/>
      <c r="AL644" s="49"/>
      <c r="AM644" s="49"/>
      <c r="AN644" s="49"/>
      <c r="AO644" s="49"/>
      <c r="AP644" s="49"/>
      <c r="AQ644" s="49"/>
      <c r="AR644" s="49"/>
      <c r="AS644" s="49"/>
      <c r="AT644" s="49"/>
      <c r="AU644" s="49"/>
      <c r="AV644" s="49"/>
      <c r="AW644" s="49"/>
      <c r="AX644" s="49"/>
      <c r="AY644" s="49"/>
      <c r="AZ644" s="49"/>
      <c r="BA644" s="49"/>
      <c r="BB644" s="49"/>
      <c r="BC644" s="49"/>
      <c r="BD644" s="49"/>
    </row>
    <row r="645" spans="1:56" s="50" customFormat="1" x14ac:dyDescent="0.25">
      <c r="A645" s="71"/>
      <c r="B645" s="71"/>
      <c r="C645" s="71"/>
      <c r="N645" s="49"/>
      <c r="O645" s="49"/>
      <c r="P645" s="49"/>
      <c r="Q645" s="49"/>
      <c r="R645" s="49"/>
      <c r="S645" s="49"/>
      <c r="T645" s="49"/>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c r="AQ645" s="49"/>
      <c r="AR645" s="49"/>
      <c r="AS645" s="49"/>
      <c r="AT645" s="49"/>
      <c r="AU645" s="49"/>
      <c r="AV645" s="49"/>
      <c r="AW645" s="49"/>
      <c r="AX645" s="49"/>
      <c r="AY645" s="49"/>
      <c r="AZ645" s="49"/>
      <c r="BA645" s="49"/>
      <c r="BB645" s="49"/>
      <c r="BC645" s="49"/>
      <c r="BD645" s="49"/>
    </row>
    <row r="646" spans="1:56" s="50" customFormat="1" x14ac:dyDescent="0.25">
      <c r="A646" s="71"/>
      <c r="B646" s="71"/>
      <c r="C646" s="71"/>
      <c r="N646" s="49"/>
      <c r="O646" s="49"/>
      <c r="P646" s="49"/>
      <c r="Q646" s="49"/>
      <c r="R646" s="49"/>
      <c r="S646" s="49"/>
      <c r="T646" s="49"/>
      <c r="U646" s="49"/>
      <c r="V646" s="49"/>
      <c r="W646" s="49"/>
      <c r="X646" s="49"/>
      <c r="Y646" s="49"/>
      <c r="Z646" s="49"/>
      <c r="AA646" s="49"/>
      <c r="AB646" s="49"/>
      <c r="AC646" s="49"/>
      <c r="AD646" s="49"/>
      <c r="AE646" s="49"/>
      <c r="AF646" s="49"/>
      <c r="AG646" s="49"/>
      <c r="AH646" s="49"/>
      <c r="AI646" s="49"/>
      <c r="AJ646" s="49"/>
      <c r="AK646" s="49"/>
      <c r="AL646" s="49"/>
      <c r="AM646" s="49"/>
      <c r="AN646" s="49"/>
      <c r="AO646" s="49"/>
      <c r="AP646" s="49"/>
      <c r="AQ646" s="49"/>
      <c r="AR646" s="49"/>
      <c r="AS646" s="49"/>
      <c r="AT646" s="49"/>
      <c r="AU646" s="49"/>
      <c r="AV646" s="49"/>
      <c r="AW646" s="49"/>
      <c r="AX646" s="49"/>
      <c r="AY646" s="49"/>
      <c r="AZ646" s="49"/>
      <c r="BA646" s="49"/>
      <c r="BB646" s="49"/>
      <c r="BC646" s="49"/>
      <c r="BD646" s="49"/>
    </row>
    <row r="647" spans="1:56" s="50" customFormat="1" x14ac:dyDescent="0.25">
      <c r="A647" s="71"/>
      <c r="B647" s="71"/>
      <c r="C647" s="71"/>
      <c r="N647" s="49"/>
      <c r="O647" s="49"/>
      <c r="P647" s="49"/>
      <c r="Q647" s="49"/>
      <c r="R647" s="49"/>
      <c r="S647" s="49"/>
      <c r="T647" s="49"/>
      <c r="U647" s="49"/>
      <c r="V647" s="49"/>
      <c r="W647" s="49"/>
      <c r="X647" s="49"/>
      <c r="Y647" s="49"/>
      <c r="Z647" s="49"/>
      <c r="AA647" s="49"/>
      <c r="AB647" s="49"/>
      <c r="AC647" s="49"/>
      <c r="AD647" s="49"/>
      <c r="AE647" s="49"/>
      <c r="AF647" s="49"/>
      <c r="AG647" s="49"/>
      <c r="AH647" s="49"/>
      <c r="AI647" s="49"/>
      <c r="AJ647" s="49"/>
      <c r="AK647" s="49"/>
      <c r="AL647" s="49"/>
      <c r="AM647" s="49"/>
      <c r="AN647" s="49"/>
      <c r="AO647" s="49"/>
      <c r="AP647" s="49"/>
      <c r="AQ647" s="49"/>
      <c r="AR647" s="49"/>
      <c r="AS647" s="49"/>
      <c r="AT647" s="49"/>
      <c r="AU647" s="49"/>
      <c r="AV647" s="49"/>
      <c r="AW647" s="49"/>
      <c r="AX647" s="49"/>
      <c r="AY647" s="49"/>
      <c r="AZ647" s="49"/>
      <c r="BA647" s="49"/>
      <c r="BB647" s="49"/>
      <c r="BC647" s="49"/>
      <c r="BD647" s="49"/>
    </row>
    <row r="648" spans="1:56" s="50" customFormat="1" x14ac:dyDescent="0.25">
      <c r="A648" s="71"/>
      <c r="B648" s="71"/>
      <c r="C648" s="71"/>
      <c r="N648" s="49"/>
      <c r="O648" s="49"/>
      <c r="P648" s="49"/>
      <c r="Q648" s="49"/>
      <c r="R648" s="49"/>
      <c r="S648" s="49"/>
      <c r="T648" s="49"/>
      <c r="U648" s="49"/>
      <c r="V648" s="49"/>
      <c r="W648" s="49"/>
      <c r="X648" s="49"/>
      <c r="Y648" s="49"/>
      <c r="Z648" s="49"/>
      <c r="AA648" s="49"/>
      <c r="AB648" s="49"/>
      <c r="AC648" s="49"/>
      <c r="AD648" s="49"/>
      <c r="AE648" s="49"/>
      <c r="AF648" s="49"/>
      <c r="AG648" s="49"/>
      <c r="AH648" s="49"/>
      <c r="AI648" s="49"/>
      <c r="AJ648" s="49"/>
      <c r="AK648" s="49"/>
      <c r="AL648" s="49"/>
      <c r="AM648" s="49"/>
      <c r="AN648" s="49"/>
      <c r="AO648" s="49"/>
      <c r="AP648" s="49"/>
      <c r="AQ648" s="49"/>
      <c r="AR648" s="49"/>
      <c r="AS648" s="49"/>
      <c r="AT648" s="49"/>
      <c r="AU648" s="49"/>
      <c r="AV648" s="49"/>
      <c r="AW648" s="49"/>
      <c r="AX648" s="49"/>
      <c r="AY648" s="49"/>
      <c r="AZ648" s="49"/>
      <c r="BA648" s="49"/>
      <c r="BB648" s="49"/>
      <c r="BC648" s="49"/>
      <c r="BD648" s="49"/>
    </row>
    <row r="649" spans="1:56" s="50" customFormat="1" x14ac:dyDescent="0.25">
      <c r="A649" s="71"/>
      <c r="B649" s="71"/>
      <c r="C649" s="71"/>
      <c r="N649" s="49"/>
      <c r="O649" s="49"/>
      <c r="P649" s="49"/>
      <c r="Q649" s="49"/>
      <c r="R649" s="49"/>
      <c r="S649" s="49"/>
      <c r="T649" s="49"/>
      <c r="U649" s="49"/>
      <c r="V649" s="49"/>
      <c r="W649" s="49"/>
      <c r="X649" s="49"/>
      <c r="Y649" s="49"/>
      <c r="Z649" s="49"/>
      <c r="AA649" s="49"/>
      <c r="AB649" s="49"/>
      <c r="AC649" s="49"/>
      <c r="AD649" s="49"/>
      <c r="AE649" s="49"/>
      <c r="AF649" s="49"/>
      <c r="AG649" s="49"/>
      <c r="AH649" s="49"/>
      <c r="AI649" s="49"/>
      <c r="AJ649" s="49"/>
      <c r="AK649" s="49"/>
      <c r="AL649" s="49"/>
      <c r="AM649" s="49"/>
      <c r="AN649" s="49"/>
      <c r="AO649" s="49"/>
      <c r="AP649" s="49"/>
      <c r="AQ649" s="49"/>
      <c r="AR649" s="49"/>
      <c r="AS649" s="49"/>
      <c r="AT649" s="49"/>
      <c r="AU649" s="49"/>
      <c r="AV649" s="49"/>
      <c r="AW649" s="49"/>
      <c r="AX649" s="49"/>
      <c r="AY649" s="49"/>
      <c r="AZ649" s="49"/>
      <c r="BA649" s="49"/>
      <c r="BB649" s="49"/>
      <c r="BC649" s="49"/>
      <c r="BD649" s="49"/>
    </row>
    <row r="650" spans="1:56" s="50" customFormat="1" x14ac:dyDescent="0.25">
      <c r="A650" s="71"/>
      <c r="B650" s="71"/>
      <c r="C650" s="71"/>
      <c r="N650" s="49"/>
      <c r="O650" s="49"/>
      <c r="P650" s="49"/>
      <c r="Q650" s="49"/>
      <c r="R650" s="49"/>
      <c r="S650" s="49"/>
      <c r="T650" s="49"/>
      <c r="U650" s="49"/>
      <c r="V650" s="49"/>
      <c r="W650" s="49"/>
      <c r="X650" s="49"/>
      <c r="Y650" s="49"/>
      <c r="Z650" s="49"/>
      <c r="AA650" s="49"/>
      <c r="AB650" s="49"/>
      <c r="AC650" s="49"/>
      <c r="AD650" s="49"/>
      <c r="AE650" s="49"/>
      <c r="AF650" s="49"/>
      <c r="AG650" s="49"/>
      <c r="AH650" s="49"/>
      <c r="AI650" s="49"/>
      <c r="AJ650" s="49"/>
      <c r="AK650" s="49"/>
      <c r="AL650" s="49"/>
      <c r="AM650" s="49"/>
      <c r="AN650" s="49"/>
      <c r="AO650" s="49"/>
      <c r="AP650" s="49"/>
      <c r="AQ650" s="49"/>
      <c r="AR650" s="49"/>
      <c r="AS650" s="49"/>
      <c r="AT650" s="49"/>
      <c r="AU650" s="49"/>
      <c r="AV650" s="49"/>
      <c r="AW650" s="49"/>
      <c r="AX650" s="49"/>
      <c r="AY650" s="49"/>
      <c r="AZ650" s="49"/>
      <c r="BA650" s="49"/>
      <c r="BB650" s="49"/>
      <c r="BC650" s="49"/>
      <c r="BD650" s="49"/>
    </row>
    <row r="651" spans="1:56" s="50" customFormat="1" x14ac:dyDescent="0.25">
      <c r="A651" s="71"/>
      <c r="B651" s="71"/>
      <c r="C651" s="71"/>
      <c r="N651" s="49"/>
      <c r="O651" s="49"/>
      <c r="P651" s="49"/>
      <c r="Q651" s="49"/>
      <c r="R651" s="49"/>
      <c r="S651" s="49"/>
      <c r="T651" s="49"/>
      <c r="U651" s="49"/>
      <c r="V651" s="49"/>
      <c r="W651" s="49"/>
      <c r="X651" s="49"/>
      <c r="Y651" s="49"/>
      <c r="Z651" s="49"/>
      <c r="AA651" s="49"/>
      <c r="AB651" s="49"/>
      <c r="AC651" s="49"/>
      <c r="AD651" s="49"/>
      <c r="AE651" s="49"/>
      <c r="AF651" s="49"/>
      <c r="AG651" s="49"/>
      <c r="AH651" s="49"/>
      <c r="AI651" s="49"/>
      <c r="AJ651" s="49"/>
      <c r="AK651" s="49"/>
      <c r="AL651" s="49"/>
      <c r="AM651" s="49"/>
      <c r="AN651" s="49"/>
      <c r="AO651" s="49"/>
      <c r="AP651" s="49"/>
      <c r="AQ651" s="49"/>
      <c r="AR651" s="49"/>
      <c r="AS651" s="49"/>
      <c r="AT651" s="49"/>
      <c r="AU651" s="49"/>
      <c r="AV651" s="49"/>
      <c r="AW651" s="49"/>
      <c r="AX651" s="49"/>
      <c r="AY651" s="49"/>
      <c r="AZ651" s="49"/>
      <c r="BA651" s="49"/>
      <c r="BB651" s="49"/>
      <c r="BC651" s="49"/>
      <c r="BD651" s="49"/>
    </row>
    <row r="652" spans="1:56" s="50" customFormat="1" x14ac:dyDescent="0.25">
      <c r="A652" s="71"/>
      <c r="B652" s="71"/>
      <c r="C652" s="71"/>
      <c r="N652" s="49"/>
      <c r="O652" s="49"/>
      <c r="P652" s="49"/>
      <c r="Q652" s="49"/>
      <c r="R652" s="49"/>
      <c r="S652" s="49"/>
      <c r="T652" s="49"/>
      <c r="U652" s="49"/>
      <c r="V652" s="49"/>
      <c r="W652" s="49"/>
      <c r="X652" s="49"/>
      <c r="Y652" s="49"/>
      <c r="Z652" s="49"/>
      <c r="AA652" s="49"/>
      <c r="AB652" s="49"/>
      <c r="AC652" s="49"/>
      <c r="AD652" s="49"/>
      <c r="AE652" s="49"/>
      <c r="AF652" s="49"/>
      <c r="AG652" s="49"/>
      <c r="AH652" s="49"/>
      <c r="AI652" s="49"/>
      <c r="AJ652" s="49"/>
      <c r="AK652" s="49"/>
      <c r="AL652" s="49"/>
      <c r="AM652" s="49"/>
      <c r="AN652" s="49"/>
      <c r="AO652" s="49"/>
      <c r="AP652" s="49"/>
      <c r="AQ652" s="49"/>
      <c r="AR652" s="49"/>
      <c r="AS652" s="49"/>
      <c r="AT652" s="49"/>
      <c r="AU652" s="49"/>
      <c r="AV652" s="49"/>
      <c r="AW652" s="49"/>
      <c r="AX652" s="49"/>
      <c r="AY652" s="49"/>
      <c r="AZ652" s="49"/>
      <c r="BA652" s="49"/>
      <c r="BB652" s="49"/>
      <c r="BC652" s="49"/>
      <c r="BD652" s="49"/>
    </row>
    <row r="653" spans="1:56" s="50" customFormat="1" x14ac:dyDescent="0.25">
      <c r="A653" s="71"/>
      <c r="B653" s="71"/>
      <c r="C653" s="71"/>
      <c r="N653" s="49"/>
      <c r="O653" s="49"/>
      <c r="P653" s="49"/>
      <c r="Q653" s="49"/>
      <c r="R653" s="49"/>
      <c r="S653" s="49"/>
      <c r="T653" s="49"/>
      <c r="U653" s="49"/>
      <c r="V653" s="49"/>
      <c r="W653" s="49"/>
      <c r="X653" s="49"/>
      <c r="Y653" s="49"/>
      <c r="Z653" s="49"/>
      <c r="AA653" s="49"/>
      <c r="AB653" s="49"/>
      <c r="AC653" s="49"/>
      <c r="AD653" s="49"/>
      <c r="AE653" s="49"/>
      <c r="AF653" s="49"/>
      <c r="AG653" s="49"/>
      <c r="AH653" s="49"/>
      <c r="AI653" s="49"/>
      <c r="AJ653" s="49"/>
      <c r="AK653" s="49"/>
      <c r="AL653" s="49"/>
      <c r="AM653" s="49"/>
      <c r="AN653" s="49"/>
      <c r="AO653" s="49"/>
      <c r="AP653" s="49"/>
      <c r="AQ653" s="49"/>
      <c r="AR653" s="49"/>
      <c r="AS653" s="49"/>
      <c r="AT653" s="49"/>
      <c r="AU653" s="49"/>
      <c r="AV653" s="49"/>
      <c r="AW653" s="49"/>
      <c r="AX653" s="49"/>
      <c r="AY653" s="49"/>
      <c r="AZ653" s="49"/>
      <c r="BA653" s="49"/>
      <c r="BB653" s="49"/>
      <c r="BC653" s="49"/>
      <c r="BD653" s="49"/>
    </row>
    <row r="654" spans="1:56" s="50" customFormat="1" x14ac:dyDescent="0.25">
      <c r="A654" s="71"/>
      <c r="B654" s="71"/>
      <c r="C654" s="71"/>
      <c r="N654" s="49"/>
      <c r="O654" s="49"/>
      <c r="P654" s="49"/>
      <c r="Q654" s="49"/>
      <c r="R654" s="49"/>
      <c r="S654" s="49"/>
      <c r="T654" s="49"/>
      <c r="U654" s="49"/>
      <c r="V654" s="49"/>
      <c r="W654" s="49"/>
      <c r="X654" s="49"/>
      <c r="Y654" s="49"/>
      <c r="Z654" s="49"/>
      <c r="AA654" s="49"/>
      <c r="AB654" s="49"/>
      <c r="AC654" s="49"/>
      <c r="AD654" s="49"/>
      <c r="AE654" s="49"/>
      <c r="AF654" s="49"/>
      <c r="AG654" s="49"/>
      <c r="AH654" s="49"/>
      <c r="AI654" s="49"/>
      <c r="AJ654" s="49"/>
      <c r="AK654" s="49"/>
      <c r="AL654" s="49"/>
      <c r="AM654" s="49"/>
      <c r="AN654" s="49"/>
      <c r="AO654" s="49"/>
      <c r="AP654" s="49"/>
      <c r="AQ654" s="49"/>
      <c r="AR654" s="49"/>
      <c r="AS654" s="49"/>
      <c r="AT654" s="49"/>
      <c r="AU654" s="49"/>
      <c r="AV654" s="49"/>
      <c r="AW654" s="49"/>
      <c r="AX654" s="49"/>
      <c r="AY654" s="49"/>
      <c r="AZ654" s="49"/>
      <c r="BA654" s="49"/>
      <c r="BB654" s="49"/>
      <c r="BC654" s="49"/>
      <c r="BD654" s="49"/>
    </row>
    <row r="655" spans="1:56" s="50" customFormat="1" x14ac:dyDescent="0.25">
      <c r="A655" s="71"/>
      <c r="B655" s="71"/>
      <c r="C655" s="71"/>
      <c r="N655" s="49"/>
      <c r="O655" s="49"/>
      <c r="P655" s="49"/>
      <c r="Q655" s="49"/>
      <c r="R655" s="49"/>
      <c r="S655" s="49"/>
      <c r="T655" s="49"/>
      <c r="U655" s="49"/>
      <c r="V655" s="49"/>
      <c r="W655" s="49"/>
      <c r="X655" s="49"/>
      <c r="Y655" s="49"/>
      <c r="Z655" s="49"/>
      <c r="AA655" s="49"/>
      <c r="AB655" s="49"/>
      <c r="AC655" s="49"/>
      <c r="AD655" s="49"/>
      <c r="AE655" s="49"/>
      <c r="AF655" s="49"/>
      <c r="AG655" s="49"/>
      <c r="AH655" s="49"/>
      <c r="AI655" s="49"/>
      <c r="AJ655" s="49"/>
      <c r="AK655" s="49"/>
      <c r="AL655" s="49"/>
      <c r="AM655" s="49"/>
      <c r="AN655" s="49"/>
      <c r="AO655" s="49"/>
      <c r="AP655" s="49"/>
      <c r="AQ655" s="49"/>
      <c r="AR655" s="49"/>
      <c r="AS655" s="49"/>
      <c r="AT655" s="49"/>
      <c r="AU655" s="49"/>
      <c r="AV655" s="49"/>
      <c r="AW655" s="49"/>
      <c r="AX655" s="49"/>
      <c r="AY655" s="49"/>
      <c r="AZ655" s="49"/>
      <c r="BA655" s="49"/>
      <c r="BB655" s="49"/>
      <c r="BC655" s="49"/>
      <c r="BD655" s="49"/>
    </row>
    <row r="656" spans="1:56" s="50" customFormat="1" x14ac:dyDescent="0.25">
      <c r="A656" s="71"/>
      <c r="B656" s="71"/>
      <c r="C656" s="71"/>
      <c r="N656" s="49"/>
      <c r="O656" s="49"/>
      <c r="P656" s="49"/>
      <c r="Q656" s="49"/>
      <c r="R656" s="49"/>
      <c r="S656" s="49"/>
      <c r="T656" s="49"/>
      <c r="U656" s="49"/>
      <c r="V656" s="49"/>
      <c r="W656" s="49"/>
      <c r="X656" s="49"/>
      <c r="Y656" s="49"/>
      <c r="Z656" s="49"/>
      <c r="AA656" s="49"/>
      <c r="AB656" s="49"/>
      <c r="AC656" s="49"/>
      <c r="AD656" s="49"/>
      <c r="AE656" s="49"/>
      <c r="AF656" s="49"/>
      <c r="AG656" s="49"/>
      <c r="AH656" s="49"/>
      <c r="AI656" s="49"/>
      <c r="AJ656" s="49"/>
      <c r="AK656" s="49"/>
      <c r="AL656" s="49"/>
      <c r="AM656" s="49"/>
      <c r="AN656" s="49"/>
      <c r="AO656" s="49"/>
      <c r="AP656" s="49"/>
      <c r="AQ656" s="49"/>
      <c r="AR656" s="49"/>
      <c r="AS656" s="49"/>
      <c r="AT656" s="49"/>
      <c r="AU656" s="49"/>
      <c r="AV656" s="49"/>
      <c r="AW656" s="49"/>
      <c r="AX656" s="49"/>
      <c r="AY656" s="49"/>
      <c r="AZ656" s="49"/>
      <c r="BA656" s="49"/>
      <c r="BB656" s="49"/>
      <c r="BC656" s="49"/>
      <c r="BD656" s="49"/>
    </row>
    <row r="657" spans="1:56" s="50" customFormat="1" x14ac:dyDescent="0.25">
      <c r="A657" s="71"/>
      <c r="B657" s="71"/>
      <c r="C657" s="71"/>
      <c r="N657" s="49"/>
      <c r="O657" s="49"/>
      <c r="P657" s="49"/>
      <c r="Q657" s="49"/>
      <c r="R657" s="49"/>
      <c r="S657" s="49"/>
      <c r="T657" s="49"/>
      <c r="U657" s="49"/>
      <c r="V657" s="49"/>
      <c r="W657" s="49"/>
      <c r="X657" s="49"/>
      <c r="Y657" s="49"/>
      <c r="Z657" s="49"/>
      <c r="AA657" s="49"/>
      <c r="AB657" s="49"/>
      <c r="AC657" s="49"/>
      <c r="AD657" s="49"/>
      <c r="AE657" s="49"/>
      <c r="AF657" s="49"/>
      <c r="AG657" s="49"/>
      <c r="AH657" s="49"/>
      <c r="AI657" s="49"/>
      <c r="AJ657" s="49"/>
      <c r="AK657" s="49"/>
      <c r="AL657" s="49"/>
      <c r="AM657" s="49"/>
      <c r="AN657" s="49"/>
      <c r="AO657" s="49"/>
      <c r="AP657" s="49"/>
      <c r="AQ657" s="49"/>
      <c r="AR657" s="49"/>
      <c r="AS657" s="49"/>
      <c r="AT657" s="49"/>
      <c r="AU657" s="49"/>
      <c r="AV657" s="49"/>
      <c r="AW657" s="49"/>
      <c r="AX657" s="49"/>
      <c r="AY657" s="49"/>
      <c r="AZ657" s="49"/>
      <c r="BA657" s="49"/>
      <c r="BB657" s="49"/>
      <c r="BC657" s="49"/>
      <c r="BD657" s="49"/>
    </row>
    <row r="658" spans="1:56" s="50" customFormat="1" x14ac:dyDescent="0.25">
      <c r="A658" s="71"/>
      <c r="B658" s="71"/>
      <c r="C658" s="71"/>
      <c r="N658" s="49"/>
      <c r="O658" s="49"/>
      <c r="P658" s="49"/>
      <c r="Q658" s="49"/>
      <c r="R658" s="49"/>
      <c r="S658" s="49"/>
      <c r="T658" s="49"/>
      <c r="U658" s="49"/>
      <c r="V658" s="49"/>
      <c r="W658" s="49"/>
      <c r="X658" s="49"/>
      <c r="Y658" s="49"/>
      <c r="Z658" s="49"/>
      <c r="AA658" s="49"/>
      <c r="AB658" s="49"/>
      <c r="AC658" s="49"/>
      <c r="AD658" s="49"/>
      <c r="AE658" s="49"/>
      <c r="AF658" s="49"/>
      <c r="AG658" s="49"/>
      <c r="AH658" s="49"/>
      <c r="AI658" s="49"/>
      <c r="AJ658" s="49"/>
      <c r="AK658" s="49"/>
      <c r="AL658" s="49"/>
      <c r="AM658" s="49"/>
      <c r="AN658" s="49"/>
      <c r="AO658" s="49"/>
      <c r="AP658" s="49"/>
      <c r="AQ658" s="49"/>
      <c r="AR658" s="49"/>
      <c r="AS658" s="49"/>
      <c r="AT658" s="49"/>
      <c r="AU658" s="49"/>
      <c r="AV658" s="49"/>
      <c r="AW658" s="49"/>
      <c r="AX658" s="49"/>
      <c r="AY658" s="49"/>
      <c r="AZ658" s="49"/>
      <c r="BA658" s="49"/>
      <c r="BB658" s="49"/>
      <c r="BC658" s="49"/>
      <c r="BD658" s="49"/>
    </row>
    <row r="659" spans="1:56" s="50" customFormat="1" x14ac:dyDescent="0.25">
      <c r="A659" s="71"/>
      <c r="B659" s="71"/>
      <c r="C659" s="71"/>
      <c r="N659" s="49"/>
      <c r="O659" s="49"/>
      <c r="P659" s="49"/>
      <c r="Q659" s="49"/>
      <c r="R659" s="49"/>
      <c r="S659" s="49"/>
      <c r="T659" s="49"/>
      <c r="U659" s="49"/>
      <c r="V659" s="49"/>
      <c r="W659" s="49"/>
      <c r="X659" s="49"/>
      <c r="Y659" s="49"/>
      <c r="Z659" s="49"/>
      <c r="AA659" s="49"/>
      <c r="AB659" s="49"/>
      <c r="AC659" s="49"/>
      <c r="AD659" s="49"/>
      <c r="AE659" s="49"/>
      <c r="AF659" s="49"/>
      <c r="AG659" s="49"/>
      <c r="AH659" s="49"/>
      <c r="AI659" s="49"/>
      <c r="AJ659" s="49"/>
      <c r="AK659" s="49"/>
      <c r="AL659" s="49"/>
      <c r="AM659" s="49"/>
      <c r="AN659" s="49"/>
      <c r="AO659" s="49"/>
      <c r="AP659" s="49"/>
      <c r="AQ659" s="49"/>
      <c r="AR659" s="49"/>
      <c r="AS659" s="49"/>
      <c r="AT659" s="49"/>
      <c r="AU659" s="49"/>
      <c r="AV659" s="49"/>
      <c r="AW659" s="49"/>
      <c r="AX659" s="49"/>
      <c r="AY659" s="49"/>
      <c r="AZ659" s="49"/>
      <c r="BA659" s="49"/>
      <c r="BB659" s="49"/>
      <c r="BC659" s="49"/>
      <c r="BD659" s="49"/>
    </row>
    <row r="660" spans="1:56" s="50" customFormat="1" x14ac:dyDescent="0.25">
      <c r="A660" s="71"/>
      <c r="B660" s="71"/>
      <c r="C660" s="71"/>
      <c r="N660" s="49"/>
      <c r="O660" s="49"/>
      <c r="P660" s="49"/>
      <c r="Q660" s="49"/>
      <c r="R660" s="49"/>
      <c r="S660" s="49"/>
      <c r="T660" s="49"/>
      <c r="U660" s="49"/>
      <c r="V660" s="49"/>
      <c r="W660" s="49"/>
      <c r="X660" s="49"/>
      <c r="Y660" s="49"/>
      <c r="Z660" s="49"/>
      <c r="AA660" s="49"/>
      <c r="AB660" s="49"/>
      <c r="AC660" s="49"/>
      <c r="AD660" s="49"/>
      <c r="AE660" s="49"/>
      <c r="AF660" s="49"/>
      <c r="AG660" s="49"/>
      <c r="AH660" s="49"/>
      <c r="AI660" s="49"/>
      <c r="AJ660" s="49"/>
      <c r="AK660" s="49"/>
      <c r="AL660" s="49"/>
      <c r="AM660" s="49"/>
      <c r="AN660" s="49"/>
      <c r="AO660" s="49"/>
      <c r="AP660" s="49"/>
      <c r="AQ660" s="49"/>
      <c r="AR660" s="49"/>
      <c r="AS660" s="49"/>
      <c r="AT660" s="49"/>
      <c r="AU660" s="49"/>
      <c r="AV660" s="49"/>
      <c r="AW660" s="49"/>
      <c r="AX660" s="49"/>
      <c r="AY660" s="49"/>
      <c r="AZ660" s="49"/>
      <c r="BA660" s="49"/>
      <c r="BB660" s="49"/>
      <c r="BC660" s="49"/>
      <c r="BD660" s="49"/>
    </row>
    <row r="661" spans="1:56" s="50" customFormat="1" x14ac:dyDescent="0.25">
      <c r="A661" s="71"/>
      <c r="B661" s="71"/>
      <c r="C661" s="71"/>
      <c r="N661" s="49"/>
      <c r="O661" s="49"/>
      <c r="P661" s="49"/>
      <c r="Q661" s="49"/>
      <c r="R661" s="49"/>
      <c r="S661" s="49"/>
      <c r="T661" s="49"/>
      <c r="U661" s="49"/>
      <c r="V661" s="49"/>
      <c r="W661" s="49"/>
      <c r="X661" s="49"/>
      <c r="Y661" s="49"/>
      <c r="Z661" s="49"/>
      <c r="AA661" s="49"/>
      <c r="AB661" s="49"/>
      <c r="AC661" s="49"/>
      <c r="AD661" s="49"/>
      <c r="AE661" s="49"/>
      <c r="AF661" s="49"/>
      <c r="AG661" s="49"/>
      <c r="AH661" s="49"/>
      <c r="AI661" s="49"/>
      <c r="AJ661" s="49"/>
      <c r="AK661" s="49"/>
      <c r="AL661" s="49"/>
      <c r="AM661" s="49"/>
      <c r="AN661" s="49"/>
      <c r="AO661" s="49"/>
      <c r="AP661" s="49"/>
      <c r="AQ661" s="49"/>
      <c r="AR661" s="49"/>
      <c r="AS661" s="49"/>
      <c r="AT661" s="49"/>
      <c r="AU661" s="49"/>
      <c r="AV661" s="49"/>
      <c r="AW661" s="49"/>
      <c r="AX661" s="49"/>
      <c r="AY661" s="49"/>
      <c r="AZ661" s="49"/>
      <c r="BA661" s="49"/>
      <c r="BB661" s="49"/>
      <c r="BC661" s="49"/>
      <c r="BD661" s="49"/>
    </row>
    <row r="662" spans="1:56" s="50" customFormat="1" x14ac:dyDescent="0.25">
      <c r="A662" s="71"/>
      <c r="B662" s="71"/>
      <c r="C662" s="71"/>
      <c r="N662" s="49"/>
      <c r="O662" s="49"/>
      <c r="P662" s="49"/>
      <c r="Q662" s="49"/>
      <c r="R662" s="49"/>
      <c r="S662" s="49"/>
      <c r="T662" s="49"/>
      <c r="U662" s="49"/>
      <c r="V662" s="49"/>
      <c r="W662" s="49"/>
      <c r="X662" s="49"/>
      <c r="Y662" s="49"/>
      <c r="Z662" s="49"/>
      <c r="AA662" s="49"/>
      <c r="AB662" s="49"/>
      <c r="AC662" s="49"/>
      <c r="AD662" s="49"/>
      <c r="AE662" s="49"/>
      <c r="AF662" s="49"/>
      <c r="AG662" s="49"/>
      <c r="AH662" s="49"/>
      <c r="AI662" s="49"/>
      <c r="AJ662" s="49"/>
      <c r="AK662" s="49"/>
      <c r="AL662" s="49"/>
      <c r="AM662" s="49"/>
      <c r="AN662" s="49"/>
      <c r="AO662" s="49"/>
      <c r="AP662" s="49"/>
      <c r="AQ662" s="49"/>
      <c r="AR662" s="49"/>
      <c r="AS662" s="49"/>
      <c r="AT662" s="49"/>
      <c r="AU662" s="49"/>
      <c r="AV662" s="49"/>
      <c r="AW662" s="49"/>
      <c r="AX662" s="49"/>
      <c r="AY662" s="49"/>
      <c r="AZ662" s="49"/>
      <c r="BA662" s="49"/>
      <c r="BB662" s="49"/>
      <c r="BC662" s="49"/>
      <c r="BD662" s="49"/>
    </row>
    <row r="663" spans="1:56" s="50" customFormat="1" x14ac:dyDescent="0.25">
      <c r="A663" s="71"/>
      <c r="B663" s="71"/>
      <c r="C663" s="71"/>
      <c r="N663" s="49"/>
      <c r="O663" s="49"/>
      <c r="P663" s="49"/>
      <c r="Q663" s="49"/>
      <c r="R663" s="49"/>
      <c r="S663" s="49"/>
      <c r="T663" s="49"/>
      <c r="U663" s="49"/>
      <c r="V663" s="49"/>
      <c r="W663" s="49"/>
      <c r="X663" s="49"/>
      <c r="Y663" s="49"/>
      <c r="Z663" s="49"/>
      <c r="AA663" s="49"/>
      <c r="AB663" s="49"/>
      <c r="AC663" s="49"/>
      <c r="AD663" s="49"/>
      <c r="AE663" s="49"/>
      <c r="AF663" s="49"/>
      <c r="AG663" s="49"/>
      <c r="AH663" s="49"/>
      <c r="AI663" s="49"/>
      <c r="AJ663" s="49"/>
      <c r="AK663" s="49"/>
      <c r="AL663" s="49"/>
      <c r="AM663" s="49"/>
      <c r="AN663" s="49"/>
      <c r="AO663" s="49"/>
      <c r="AP663" s="49"/>
      <c r="AQ663" s="49"/>
      <c r="AR663" s="49"/>
      <c r="AS663" s="49"/>
      <c r="AT663" s="49"/>
      <c r="AU663" s="49"/>
      <c r="AV663" s="49"/>
      <c r="AW663" s="49"/>
      <c r="AX663" s="49"/>
      <c r="AY663" s="49"/>
      <c r="AZ663" s="49"/>
      <c r="BA663" s="49"/>
      <c r="BB663" s="49"/>
      <c r="BC663" s="49"/>
      <c r="BD663" s="49"/>
    </row>
    <row r="664" spans="1:56" s="50" customFormat="1" x14ac:dyDescent="0.25">
      <c r="A664" s="71"/>
      <c r="B664" s="71"/>
      <c r="C664" s="71"/>
      <c r="N664" s="49"/>
      <c r="O664" s="49"/>
      <c r="P664" s="49"/>
      <c r="Q664" s="49"/>
      <c r="R664" s="49"/>
      <c r="S664" s="49"/>
      <c r="T664" s="49"/>
      <c r="U664" s="49"/>
      <c r="V664" s="49"/>
      <c r="W664" s="49"/>
      <c r="X664" s="49"/>
      <c r="Y664" s="49"/>
      <c r="Z664" s="49"/>
      <c r="AA664" s="49"/>
      <c r="AB664" s="49"/>
      <c r="AC664" s="49"/>
      <c r="AD664" s="49"/>
      <c r="AE664" s="49"/>
      <c r="AF664" s="49"/>
      <c r="AG664" s="49"/>
      <c r="AH664" s="49"/>
      <c r="AI664" s="49"/>
      <c r="AJ664" s="49"/>
      <c r="AK664" s="49"/>
      <c r="AL664" s="49"/>
      <c r="AM664" s="49"/>
      <c r="AN664" s="49"/>
      <c r="AO664" s="49"/>
      <c r="AP664" s="49"/>
      <c r="AQ664" s="49"/>
      <c r="AR664" s="49"/>
      <c r="AS664" s="49"/>
      <c r="AT664" s="49"/>
      <c r="AU664" s="49"/>
      <c r="AV664" s="49"/>
      <c r="AW664" s="49"/>
      <c r="AX664" s="49"/>
      <c r="AY664" s="49"/>
      <c r="AZ664" s="49"/>
      <c r="BA664" s="49"/>
      <c r="BB664" s="49"/>
      <c r="BC664" s="49"/>
      <c r="BD664" s="49"/>
    </row>
    <row r="665" spans="1:56" s="50" customFormat="1" x14ac:dyDescent="0.25">
      <c r="A665" s="71"/>
      <c r="B665" s="71"/>
      <c r="C665" s="71"/>
      <c r="N665" s="49"/>
      <c r="O665" s="49"/>
      <c r="P665" s="49"/>
      <c r="Q665" s="49"/>
      <c r="R665" s="49"/>
      <c r="S665" s="49"/>
      <c r="T665" s="49"/>
      <c r="U665" s="49"/>
      <c r="V665" s="49"/>
      <c r="W665" s="49"/>
      <c r="X665" s="49"/>
      <c r="Y665" s="49"/>
      <c r="Z665" s="49"/>
      <c r="AA665" s="49"/>
      <c r="AB665" s="49"/>
      <c r="AC665" s="49"/>
      <c r="AD665" s="49"/>
      <c r="AE665" s="49"/>
      <c r="AF665" s="49"/>
      <c r="AG665" s="49"/>
      <c r="AH665" s="49"/>
      <c r="AI665" s="49"/>
      <c r="AJ665" s="49"/>
      <c r="AK665" s="49"/>
      <c r="AL665" s="49"/>
      <c r="AM665" s="49"/>
      <c r="AN665" s="49"/>
      <c r="AO665" s="49"/>
      <c r="AP665" s="49"/>
      <c r="AQ665" s="49"/>
      <c r="AR665" s="49"/>
      <c r="AS665" s="49"/>
      <c r="AT665" s="49"/>
      <c r="AU665" s="49"/>
      <c r="AV665" s="49"/>
      <c r="AW665" s="49"/>
      <c r="AX665" s="49"/>
      <c r="AY665" s="49"/>
      <c r="AZ665" s="49"/>
      <c r="BA665" s="49"/>
      <c r="BB665" s="49"/>
      <c r="BC665" s="49"/>
      <c r="BD665" s="49"/>
    </row>
    <row r="666" spans="1:56" s="50" customFormat="1" x14ac:dyDescent="0.25">
      <c r="A666" s="71"/>
      <c r="B666" s="71"/>
      <c r="C666" s="71"/>
      <c r="N666" s="49"/>
      <c r="O666" s="49"/>
      <c r="P666" s="49"/>
      <c r="Q666" s="49"/>
      <c r="R666" s="49"/>
      <c r="S666" s="49"/>
      <c r="T666" s="49"/>
      <c r="U666" s="49"/>
      <c r="V666" s="49"/>
      <c r="W666" s="49"/>
      <c r="X666" s="49"/>
      <c r="Y666" s="49"/>
      <c r="Z666" s="49"/>
      <c r="AA666" s="49"/>
      <c r="AB666" s="49"/>
      <c r="AC666" s="49"/>
      <c r="AD666" s="49"/>
      <c r="AE666" s="49"/>
      <c r="AF666" s="49"/>
      <c r="AG666" s="49"/>
      <c r="AH666" s="49"/>
      <c r="AI666" s="49"/>
      <c r="AJ666" s="49"/>
      <c r="AK666" s="49"/>
      <c r="AL666" s="49"/>
      <c r="AM666" s="49"/>
      <c r="AN666" s="49"/>
      <c r="AO666" s="49"/>
      <c r="AP666" s="49"/>
      <c r="AQ666" s="49"/>
      <c r="AR666" s="49"/>
      <c r="AS666" s="49"/>
      <c r="AT666" s="49"/>
      <c r="AU666" s="49"/>
      <c r="AV666" s="49"/>
      <c r="AW666" s="49"/>
      <c r="AX666" s="49"/>
      <c r="AY666" s="49"/>
      <c r="AZ666" s="49"/>
      <c r="BA666" s="49"/>
      <c r="BB666" s="49"/>
      <c r="BC666" s="49"/>
      <c r="BD666" s="49"/>
    </row>
    <row r="667" spans="1:56" s="50" customFormat="1" x14ac:dyDescent="0.25">
      <c r="A667" s="71"/>
      <c r="B667" s="71"/>
      <c r="C667" s="71"/>
      <c r="N667" s="49"/>
      <c r="O667" s="49"/>
      <c r="P667" s="49"/>
      <c r="Q667" s="49"/>
      <c r="R667" s="49"/>
      <c r="S667" s="49"/>
      <c r="T667" s="49"/>
      <c r="U667" s="49"/>
      <c r="V667" s="49"/>
      <c r="W667" s="49"/>
      <c r="X667" s="49"/>
      <c r="Y667" s="49"/>
      <c r="Z667" s="49"/>
      <c r="AA667" s="49"/>
      <c r="AB667" s="49"/>
      <c r="AC667" s="49"/>
      <c r="AD667" s="49"/>
      <c r="AE667" s="49"/>
      <c r="AF667" s="49"/>
      <c r="AG667" s="49"/>
      <c r="AH667" s="49"/>
      <c r="AI667" s="49"/>
      <c r="AJ667" s="49"/>
      <c r="AK667" s="49"/>
      <c r="AL667" s="49"/>
      <c r="AM667" s="49"/>
      <c r="AN667" s="49"/>
      <c r="AO667" s="49"/>
      <c r="AP667" s="49"/>
      <c r="AQ667" s="49"/>
      <c r="AR667" s="49"/>
      <c r="AS667" s="49"/>
      <c r="AT667" s="49"/>
      <c r="AU667" s="49"/>
      <c r="AV667" s="49"/>
      <c r="AW667" s="49"/>
      <c r="AX667" s="49"/>
      <c r="AY667" s="49"/>
      <c r="AZ667" s="49"/>
      <c r="BA667" s="49"/>
      <c r="BB667" s="49"/>
      <c r="BC667" s="49"/>
      <c r="BD667" s="49"/>
    </row>
    <row r="668" spans="1:56" s="50" customFormat="1" x14ac:dyDescent="0.25">
      <c r="A668" s="71"/>
      <c r="B668" s="71"/>
      <c r="C668" s="71"/>
      <c r="N668" s="49"/>
      <c r="O668" s="49"/>
      <c r="P668" s="49"/>
      <c r="Q668" s="49"/>
      <c r="R668" s="49"/>
      <c r="S668" s="49"/>
      <c r="T668" s="49"/>
      <c r="U668" s="49"/>
      <c r="V668" s="49"/>
      <c r="W668" s="49"/>
      <c r="X668" s="49"/>
      <c r="Y668" s="49"/>
      <c r="Z668" s="49"/>
      <c r="AA668" s="49"/>
      <c r="AB668" s="49"/>
      <c r="AC668" s="49"/>
      <c r="AD668" s="49"/>
      <c r="AE668" s="49"/>
      <c r="AF668" s="49"/>
      <c r="AG668" s="49"/>
      <c r="AH668" s="49"/>
      <c r="AI668" s="49"/>
      <c r="AJ668" s="49"/>
      <c r="AK668" s="49"/>
      <c r="AL668" s="49"/>
      <c r="AM668" s="49"/>
      <c r="AN668" s="49"/>
      <c r="AO668" s="49"/>
      <c r="AP668" s="49"/>
      <c r="AQ668" s="49"/>
      <c r="AR668" s="49"/>
      <c r="AS668" s="49"/>
      <c r="AT668" s="49"/>
      <c r="AU668" s="49"/>
      <c r="AV668" s="49"/>
      <c r="AW668" s="49"/>
      <c r="AX668" s="49"/>
      <c r="AY668" s="49"/>
      <c r="AZ668" s="49"/>
      <c r="BA668" s="49"/>
      <c r="BB668" s="49"/>
      <c r="BC668" s="49"/>
      <c r="BD668" s="49"/>
    </row>
    <row r="669" spans="1:56" s="50" customFormat="1" x14ac:dyDescent="0.25">
      <c r="A669" s="71"/>
      <c r="B669" s="71"/>
      <c r="C669" s="71"/>
      <c r="N669" s="49"/>
      <c r="O669" s="49"/>
      <c r="P669" s="49"/>
      <c r="Q669" s="49"/>
      <c r="R669" s="49"/>
      <c r="S669" s="49"/>
      <c r="T669" s="49"/>
      <c r="U669" s="49"/>
      <c r="V669" s="49"/>
      <c r="W669" s="49"/>
      <c r="X669" s="49"/>
      <c r="Y669" s="49"/>
      <c r="Z669" s="49"/>
      <c r="AA669" s="49"/>
      <c r="AB669" s="49"/>
      <c r="AC669" s="49"/>
      <c r="AD669" s="49"/>
      <c r="AE669" s="49"/>
      <c r="AF669" s="49"/>
      <c r="AG669" s="49"/>
      <c r="AH669" s="49"/>
      <c r="AI669" s="49"/>
      <c r="AJ669" s="49"/>
      <c r="AK669" s="49"/>
      <c r="AL669" s="49"/>
      <c r="AM669" s="49"/>
      <c r="AN669" s="49"/>
      <c r="AO669" s="49"/>
      <c r="AP669" s="49"/>
      <c r="AQ669" s="49"/>
      <c r="AR669" s="49"/>
      <c r="AS669" s="49"/>
      <c r="AT669" s="49"/>
      <c r="AU669" s="49"/>
      <c r="AV669" s="49"/>
      <c r="AW669" s="49"/>
      <c r="AX669" s="49"/>
      <c r="AY669" s="49"/>
      <c r="AZ669" s="49"/>
      <c r="BA669" s="49"/>
      <c r="BB669" s="49"/>
      <c r="BC669" s="49"/>
      <c r="BD669" s="49"/>
    </row>
    <row r="670" spans="1:56" s="50" customFormat="1" x14ac:dyDescent="0.25">
      <c r="A670" s="71"/>
      <c r="B670" s="71"/>
      <c r="C670" s="71"/>
      <c r="N670" s="49"/>
      <c r="O670" s="49"/>
      <c r="P670" s="49"/>
      <c r="Q670" s="49"/>
      <c r="R670" s="49"/>
      <c r="S670" s="49"/>
      <c r="T670" s="49"/>
      <c r="U670" s="49"/>
      <c r="V670" s="49"/>
      <c r="W670" s="49"/>
      <c r="X670" s="49"/>
      <c r="Y670" s="49"/>
      <c r="Z670" s="49"/>
      <c r="AA670" s="49"/>
      <c r="AB670" s="49"/>
      <c r="AC670" s="49"/>
      <c r="AD670" s="49"/>
      <c r="AE670" s="49"/>
      <c r="AF670" s="49"/>
      <c r="AG670" s="49"/>
      <c r="AH670" s="49"/>
      <c r="AI670" s="49"/>
      <c r="AJ670" s="49"/>
      <c r="AK670" s="49"/>
      <c r="AL670" s="49"/>
      <c r="AM670" s="49"/>
      <c r="AN670" s="49"/>
      <c r="AO670" s="49"/>
      <c r="AP670" s="49"/>
      <c r="AQ670" s="49"/>
      <c r="AR670" s="49"/>
      <c r="AS670" s="49"/>
      <c r="AT670" s="49"/>
      <c r="AU670" s="49"/>
      <c r="AV670" s="49"/>
      <c r="AW670" s="49"/>
      <c r="AX670" s="49"/>
      <c r="AY670" s="49"/>
      <c r="AZ670" s="49"/>
      <c r="BA670" s="49"/>
      <c r="BB670" s="49"/>
      <c r="BC670" s="49"/>
      <c r="BD670" s="49"/>
    </row>
    <row r="671" spans="1:56" s="50" customFormat="1" x14ac:dyDescent="0.25">
      <c r="A671" s="71"/>
      <c r="B671" s="71"/>
      <c r="C671" s="71"/>
      <c r="N671" s="49"/>
      <c r="O671" s="49"/>
      <c r="P671" s="49"/>
      <c r="Q671" s="49"/>
      <c r="R671" s="49"/>
      <c r="S671" s="49"/>
      <c r="T671" s="49"/>
      <c r="U671" s="49"/>
      <c r="V671" s="49"/>
      <c r="W671" s="49"/>
      <c r="X671" s="49"/>
      <c r="Y671" s="49"/>
      <c r="Z671" s="49"/>
      <c r="AA671" s="49"/>
      <c r="AB671" s="49"/>
      <c r="AC671" s="49"/>
      <c r="AD671" s="49"/>
      <c r="AE671" s="49"/>
      <c r="AF671" s="49"/>
      <c r="AG671" s="49"/>
      <c r="AH671" s="49"/>
      <c r="AI671" s="49"/>
      <c r="AJ671" s="49"/>
      <c r="AK671" s="49"/>
      <c r="AL671" s="49"/>
      <c r="AM671" s="49"/>
      <c r="AN671" s="49"/>
      <c r="AO671" s="49"/>
      <c r="AP671" s="49"/>
      <c r="AQ671" s="49"/>
      <c r="AR671" s="49"/>
      <c r="AS671" s="49"/>
      <c r="AT671" s="49"/>
      <c r="AU671" s="49"/>
      <c r="AV671" s="49"/>
      <c r="AW671" s="49"/>
      <c r="AX671" s="49"/>
      <c r="AY671" s="49"/>
      <c r="AZ671" s="49"/>
      <c r="BA671" s="49"/>
      <c r="BB671" s="49"/>
      <c r="BC671" s="49"/>
      <c r="BD671" s="49"/>
    </row>
    <row r="672" spans="1:56" s="50" customFormat="1" x14ac:dyDescent="0.25">
      <c r="A672" s="71"/>
      <c r="B672" s="71"/>
      <c r="C672" s="71"/>
      <c r="N672" s="49"/>
      <c r="O672" s="49"/>
      <c r="P672" s="49"/>
      <c r="Q672" s="49"/>
      <c r="R672" s="49"/>
      <c r="S672" s="49"/>
      <c r="T672" s="49"/>
      <c r="U672" s="49"/>
      <c r="V672" s="49"/>
      <c r="W672" s="49"/>
      <c r="X672" s="49"/>
      <c r="Y672" s="49"/>
      <c r="Z672" s="49"/>
      <c r="AA672" s="49"/>
      <c r="AB672" s="49"/>
      <c r="AC672" s="49"/>
      <c r="AD672" s="49"/>
      <c r="AE672" s="49"/>
      <c r="AF672" s="49"/>
      <c r="AG672" s="49"/>
      <c r="AH672" s="49"/>
      <c r="AI672" s="49"/>
      <c r="AJ672" s="49"/>
      <c r="AK672" s="49"/>
      <c r="AL672" s="49"/>
      <c r="AM672" s="49"/>
      <c r="AN672" s="49"/>
      <c r="AO672" s="49"/>
      <c r="AP672" s="49"/>
      <c r="AQ672" s="49"/>
      <c r="AR672" s="49"/>
      <c r="AS672" s="49"/>
      <c r="AT672" s="49"/>
      <c r="AU672" s="49"/>
      <c r="AV672" s="49"/>
      <c r="AW672" s="49"/>
      <c r="AX672" s="49"/>
      <c r="AY672" s="49"/>
      <c r="AZ672" s="49"/>
      <c r="BA672" s="49"/>
      <c r="BB672" s="49"/>
      <c r="BC672" s="49"/>
      <c r="BD672" s="49"/>
    </row>
    <row r="673" spans="1:56" s="50" customFormat="1" x14ac:dyDescent="0.25">
      <c r="A673" s="71"/>
      <c r="B673" s="71"/>
      <c r="C673" s="71"/>
      <c r="N673" s="49"/>
      <c r="O673" s="49"/>
      <c r="P673" s="49"/>
      <c r="Q673" s="49"/>
      <c r="R673" s="49"/>
      <c r="S673" s="49"/>
      <c r="T673" s="49"/>
      <c r="U673" s="49"/>
      <c r="V673" s="49"/>
      <c r="W673" s="49"/>
      <c r="X673" s="49"/>
      <c r="Y673" s="49"/>
      <c r="Z673" s="49"/>
      <c r="AA673" s="49"/>
      <c r="AB673" s="49"/>
      <c r="AC673" s="49"/>
      <c r="AD673" s="49"/>
      <c r="AE673" s="49"/>
      <c r="AF673" s="49"/>
      <c r="AG673" s="49"/>
      <c r="AH673" s="49"/>
      <c r="AI673" s="49"/>
      <c r="AJ673" s="49"/>
      <c r="AK673" s="49"/>
      <c r="AL673" s="49"/>
      <c r="AM673" s="49"/>
      <c r="AN673" s="49"/>
      <c r="AO673" s="49"/>
      <c r="AP673" s="49"/>
      <c r="AQ673" s="49"/>
      <c r="AR673" s="49"/>
      <c r="AS673" s="49"/>
      <c r="AT673" s="49"/>
      <c r="AU673" s="49"/>
      <c r="AV673" s="49"/>
      <c r="AW673" s="49"/>
      <c r="AX673" s="49"/>
      <c r="AY673" s="49"/>
      <c r="AZ673" s="49"/>
      <c r="BA673" s="49"/>
      <c r="BB673" s="49"/>
      <c r="BC673" s="49"/>
      <c r="BD673" s="49"/>
    </row>
    <row r="674" spans="1:56" s="50" customFormat="1" x14ac:dyDescent="0.25">
      <c r="A674" s="71"/>
      <c r="B674" s="71"/>
      <c r="C674" s="71"/>
      <c r="N674" s="49"/>
      <c r="O674" s="49"/>
      <c r="P674" s="49"/>
      <c r="Q674" s="49"/>
      <c r="R674" s="49"/>
      <c r="S674" s="49"/>
      <c r="T674" s="49"/>
      <c r="U674" s="49"/>
      <c r="V674" s="49"/>
      <c r="W674" s="49"/>
      <c r="X674" s="49"/>
      <c r="Y674" s="49"/>
      <c r="Z674" s="49"/>
      <c r="AA674" s="49"/>
      <c r="AB674" s="49"/>
      <c r="AC674" s="49"/>
      <c r="AD674" s="49"/>
      <c r="AE674" s="49"/>
      <c r="AF674" s="49"/>
      <c r="AG674" s="49"/>
      <c r="AH674" s="49"/>
      <c r="AI674" s="49"/>
      <c r="AJ674" s="49"/>
      <c r="AK674" s="49"/>
      <c r="AL674" s="49"/>
      <c r="AM674" s="49"/>
      <c r="AN674" s="49"/>
      <c r="AO674" s="49"/>
      <c r="AP674" s="49"/>
      <c r="AQ674" s="49"/>
      <c r="AR674" s="49"/>
      <c r="AS674" s="49"/>
      <c r="AT674" s="49"/>
      <c r="AU674" s="49"/>
      <c r="AV674" s="49"/>
      <c r="AW674" s="49"/>
      <c r="AX674" s="49"/>
      <c r="AY674" s="49"/>
      <c r="AZ674" s="49"/>
      <c r="BA674" s="49"/>
      <c r="BB674" s="49"/>
      <c r="BC674" s="49"/>
      <c r="BD674" s="49"/>
    </row>
    <row r="675" spans="1:56" s="50" customFormat="1" x14ac:dyDescent="0.25">
      <c r="A675" s="71"/>
      <c r="B675" s="71"/>
      <c r="C675" s="71"/>
      <c r="N675" s="49"/>
      <c r="O675" s="49"/>
      <c r="P675" s="49"/>
      <c r="Q675" s="49"/>
      <c r="R675" s="49"/>
      <c r="S675" s="49"/>
      <c r="T675" s="49"/>
      <c r="U675" s="49"/>
      <c r="V675" s="49"/>
      <c r="W675" s="49"/>
      <c r="X675" s="49"/>
      <c r="Y675" s="49"/>
      <c r="Z675" s="49"/>
      <c r="AA675" s="49"/>
      <c r="AB675" s="49"/>
      <c r="AC675" s="49"/>
      <c r="AD675" s="49"/>
      <c r="AE675" s="49"/>
      <c r="AF675" s="49"/>
      <c r="AG675" s="49"/>
      <c r="AH675" s="49"/>
      <c r="AI675" s="49"/>
      <c r="AJ675" s="49"/>
      <c r="AK675" s="49"/>
      <c r="AL675" s="49"/>
      <c r="AM675" s="49"/>
      <c r="AN675" s="49"/>
      <c r="AO675" s="49"/>
      <c r="AP675" s="49"/>
      <c r="AQ675" s="49"/>
      <c r="AR675" s="49"/>
      <c r="AS675" s="49"/>
      <c r="AT675" s="49"/>
      <c r="AU675" s="49"/>
      <c r="AV675" s="49"/>
      <c r="AW675" s="49"/>
      <c r="AX675" s="49"/>
      <c r="AY675" s="49"/>
      <c r="AZ675" s="49"/>
      <c r="BA675" s="49"/>
      <c r="BB675" s="49"/>
      <c r="BC675" s="49"/>
      <c r="BD675" s="49"/>
    </row>
    <row r="676" spans="1:56" s="50" customFormat="1" x14ac:dyDescent="0.25">
      <c r="A676" s="71"/>
      <c r="B676" s="71"/>
      <c r="C676" s="71"/>
      <c r="N676" s="49"/>
      <c r="O676" s="49"/>
      <c r="P676" s="49"/>
      <c r="Q676" s="49"/>
      <c r="R676" s="49"/>
      <c r="S676" s="49"/>
      <c r="T676" s="49"/>
      <c r="U676" s="49"/>
      <c r="V676" s="49"/>
      <c r="W676" s="49"/>
      <c r="X676" s="49"/>
      <c r="Y676" s="49"/>
      <c r="Z676" s="49"/>
      <c r="AA676" s="49"/>
      <c r="AB676" s="49"/>
      <c r="AC676" s="49"/>
      <c r="AD676" s="49"/>
      <c r="AE676" s="49"/>
      <c r="AF676" s="49"/>
      <c r="AG676" s="49"/>
      <c r="AH676" s="49"/>
      <c r="AI676" s="49"/>
      <c r="AJ676" s="49"/>
      <c r="AK676" s="49"/>
      <c r="AL676" s="49"/>
      <c r="AM676" s="49"/>
      <c r="AN676" s="49"/>
      <c r="AO676" s="49"/>
      <c r="AP676" s="49"/>
      <c r="AQ676" s="49"/>
      <c r="AR676" s="49"/>
      <c r="AS676" s="49"/>
      <c r="AT676" s="49"/>
      <c r="AU676" s="49"/>
      <c r="AV676" s="49"/>
      <c r="AW676" s="49"/>
      <c r="AX676" s="49"/>
      <c r="AY676" s="49"/>
      <c r="AZ676" s="49"/>
      <c r="BA676" s="49"/>
      <c r="BB676" s="49"/>
      <c r="BC676" s="49"/>
      <c r="BD676" s="49"/>
    </row>
    <row r="677" spans="1:56" s="50" customFormat="1" x14ac:dyDescent="0.25">
      <c r="A677" s="71"/>
      <c r="B677" s="71"/>
      <c r="C677" s="71"/>
      <c r="N677" s="49"/>
      <c r="O677" s="49"/>
      <c r="P677" s="49"/>
      <c r="Q677" s="49"/>
      <c r="R677" s="49"/>
      <c r="S677" s="49"/>
      <c r="T677" s="49"/>
      <c r="U677" s="49"/>
      <c r="V677" s="49"/>
      <c r="W677" s="49"/>
      <c r="X677" s="49"/>
      <c r="Y677" s="49"/>
      <c r="Z677" s="49"/>
      <c r="AA677" s="49"/>
      <c r="AB677" s="49"/>
      <c r="AC677" s="49"/>
      <c r="AD677" s="49"/>
      <c r="AE677" s="49"/>
      <c r="AF677" s="49"/>
      <c r="AG677" s="49"/>
      <c r="AH677" s="49"/>
      <c r="AI677" s="49"/>
      <c r="AJ677" s="49"/>
      <c r="AK677" s="49"/>
      <c r="AL677" s="49"/>
      <c r="AM677" s="49"/>
      <c r="AN677" s="49"/>
      <c r="AO677" s="49"/>
      <c r="AP677" s="49"/>
      <c r="AQ677" s="49"/>
      <c r="AR677" s="49"/>
      <c r="AS677" s="49"/>
      <c r="AT677" s="49"/>
      <c r="AU677" s="49"/>
      <c r="AV677" s="49"/>
      <c r="AW677" s="49"/>
      <c r="AX677" s="49"/>
      <c r="AY677" s="49"/>
      <c r="AZ677" s="49"/>
      <c r="BA677" s="49"/>
      <c r="BB677" s="49"/>
      <c r="BC677" s="49"/>
      <c r="BD677" s="49"/>
    </row>
    <row r="678" spans="1:56" s="50" customFormat="1" x14ac:dyDescent="0.25">
      <c r="A678" s="71"/>
      <c r="B678" s="71"/>
      <c r="C678" s="71"/>
      <c r="N678" s="49"/>
      <c r="O678" s="49"/>
      <c r="P678" s="49"/>
      <c r="Q678" s="49"/>
      <c r="R678" s="49"/>
      <c r="S678" s="49"/>
      <c r="T678" s="49"/>
      <c r="U678" s="49"/>
      <c r="V678" s="49"/>
      <c r="W678" s="49"/>
      <c r="X678" s="49"/>
      <c r="Y678" s="49"/>
      <c r="Z678" s="49"/>
      <c r="AA678" s="49"/>
      <c r="AB678" s="49"/>
      <c r="AC678" s="49"/>
      <c r="AD678" s="49"/>
      <c r="AE678" s="49"/>
      <c r="AF678" s="49"/>
      <c r="AG678" s="49"/>
      <c r="AH678" s="49"/>
      <c r="AI678" s="49"/>
      <c r="AJ678" s="49"/>
      <c r="AK678" s="49"/>
      <c r="AL678" s="49"/>
      <c r="AM678" s="49"/>
      <c r="AN678" s="49"/>
      <c r="AO678" s="49"/>
      <c r="AP678" s="49"/>
      <c r="AQ678" s="49"/>
      <c r="AR678" s="49"/>
      <c r="AS678" s="49"/>
      <c r="AT678" s="49"/>
      <c r="AU678" s="49"/>
      <c r="AV678" s="49"/>
      <c r="AW678" s="49"/>
      <c r="AX678" s="49"/>
      <c r="AY678" s="49"/>
      <c r="AZ678" s="49"/>
      <c r="BA678" s="49"/>
      <c r="BB678" s="49"/>
      <c r="BC678" s="49"/>
      <c r="BD678" s="49"/>
    </row>
    <row r="679" spans="1:56" s="50" customFormat="1" x14ac:dyDescent="0.25">
      <c r="A679" s="71"/>
      <c r="B679" s="71"/>
      <c r="C679" s="71"/>
      <c r="N679" s="49"/>
      <c r="O679" s="49"/>
      <c r="P679" s="49"/>
      <c r="Q679" s="49"/>
      <c r="R679" s="49"/>
      <c r="S679" s="49"/>
      <c r="T679" s="49"/>
      <c r="U679" s="49"/>
      <c r="V679" s="49"/>
      <c r="W679" s="49"/>
      <c r="X679" s="49"/>
      <c r="Y679" s="49"/>
      <c r="Z679" s="49"/>
      <c r="AA679" s="49"/>
      <c r="AB679" s="49"/>
      <c r="AC679" s="49"/>
      <c r="AD679" s="49"/>
      <c r="AE679" s="49"/>
      <c r="AF679" s="49"/>
      <c r="AG679" s="49"/>
      <c r="AH679" s="49"/>
      <c r="AI679" s="49"/>
      <c r="AJ679" s="49"/>
      <c r="AK679" s="49"/>
      <c r="AL679" s="49"/>
      <c r="AM679" s="49"/>
      <c r="AN679" s="49"/>
      <c r="AO679" s="49"/>
      <c r="AP679" s="49"/>
      <c r="AQ679" s="49"/>
      <c r="AR679" s="49"/>
      <c r="AS679" s="49"/>
      <c r="AT679" s="49"/>
      <c r="AU679" s="49"/>
      <c r="AV679" s="49"/>
      <c r="AW679" s="49"/>
      <c r="AX679" s="49"/>
      <c r="AY679" s="49"/>
      <c r="AZ679" s="49"/>
      <c r="BA679" s="49"/>
      <c r="BB679" s="49"/>
      <c r="BC679" s="49"/>
      <c r="BD679" s="49"/>
    </row>
    <row r="680" spans="1:56" s="50" customFormat="1" x14ac:dyDescent="0.25">
      <c r="A680" s="71"/>
      <c r="B680" s="71"/>
      <c r="C680" s="71"/>
      <c r="N680" s="49"/>
      <c r="O680" s="49"/>
      <c r="P680" s="49"/>
      <c r="Q680" s="49"/>
      <c r="R680" s="49"/>
      <c r="S680" s="49"/>
      <c r="T680" s="49"/>
      <c r="U680" s="49"/>
      <c r="V680" s="49"/>
      <c r="W680" s="49"/>
      <c r="X680" s="49"/>
      <c r="Y680" s="49"/>
      <c r="Z680" s="49"/>
      <c r="AA680" s="49"/>
      <c r="AB680" s="49"/>
      <c r="AC680" s="49"/>
      <c r="AD680" s="49"/>
      <c r="AE680" s="49"/>
      <c r="AF680" s="49"/>
      <c r="AG680" s="49"/>
      <c r="AH680" s="49"/>
      <c r="AI680" s="49"/>
      <c r="AJ680" s="49"/>
      <c r="AK680" s="49"/>
      <c r="AL680" s="49"/>
      <c r="AM680" s="49"/>
      <c r="AN680" s="49"/>
      <c r="AO680" s="49"/>
      <c r="AP680" s="49"/>
      <c r="AQ680" s="49"/>
      <c r="AR680" s="49"/>
      <c r="AS680" s="49"/>
      <c r="AT680" s="49"/>
      <c r="AU680" s="49"/>
      <c r="AV680" s="49"/>
      <c r="AW680" s="49"/>
      <c r="AX680" s="49"/>
      <c r="AY680" s="49"/>
      <c r="AZ680" s="49"/>
      <c r="BA680" s="49"/>
      <c r="BB680" s="49"/>
      <c r="BC680" s="49"/>
      <c r="BD680" s="49"/>
    </row>
    <row r="681" spans="1:56" s="50" customFormat="1" x14ac:dyDescent="0.25">
      <c r="A681" s="71"/>
      <c r="B681" s="71"/>
      <c r="C681" s="71"/>
      <c r="G681" s="49"/>
      <c r="H681" s="49"/>
      <c r="I681" s="49"/>
      <c r="J681" s="49"/>
      <c r="K681" s="49"/>
      <c r="L681" s="49"/>
      <c r="M681" s="49"/>
      <c r="N681" s="49"/>
      <c r="O681" s="49"/>
      <c r="P681" s="49"/>
      <c r="Q681" s="49"/>
      <c r="R681" s="49"/>
      <c r="S681" s="49"/>
      <c r="T681" s="49"/>
      <c r="U681" s="49"/>
      <c r="V681" s="49"/>
      <c r="W681" s="49"/>
      <c r="X681" s="49"/>
      <c r="Y681" s="49"/>
      <c r="Z681" s="49"/>
      <c r="AA681" s="49"/>
      <c r="AB681" s="49"/>
      <c r="AC681" s="49"/>
      <c r="AD681" s="49"/>
      <c r="AE681" s="49"/>
      <c r="AF681" s="49"/>
      <c r="AG681" s="49"/>
    </row>
    <row r="682" spans="1:56" s="50" customFormat="1" x14ac:dyDescent="0.25">
      <c r="A682" s="71"/>
      <c r="B682" s="71"/>
      <c r="C682" s="71"/>
      <c r="G682" s="49"/>
      <c r="H682" s="49"/>
      <c r="I682" s="49"/>
      <c r="J682" s="49"/>
      <c r="K682" s="49"/>
      <c r="L682" s="49"/>
      <c r="M682" s="49"/>
      <c r="N682" s="49"/>
      <c r="O682" s="49"/>
      <c r="P682" s="49"/>
      <c r="Q682" s="49"/>
      <c r="R682" s="49"/>
      <c r="S682" s="49"/>
      <c r="T682" s="49"/>
      <c r="U682" s="49"/>
      <c r="V682" s="49"/>
      <c r="W682" s="49"/>
      <c r="X682" s="49"/>
      <c r="Y682" s="49"/>
      <c r="Z682" s="49"/>
      <c r="AA682" s="49"/>
      <c r="AB682" s="49"/>
      <c r="AC682" s="49"/>
      <c r="AD682" s="49"/>
      <c r="AE682" s="49"/>
      <c r="AF682" s="49"/>
      <c r="AG682" s="49"/>
    </row>
  </sheetData>
  <sheetProtection algorithmName="SHA-512" hashValue="6wGQ5c6OqGC0hbniQyJ16/w5+OpF7A9C7/OA26EQMy5f1aUp4pb7QhKCfQxNAY8ZbUp/2mHu32kVv4C8ruf2AA==" saltValue="8LnGgO+3J+h9x9p1g6QKSw==" spinCount="100000" sheet="1" formatCells="0" formatRows="0" selectLockedCells="1"/>
  <mergeCells count="215">
    <mergeCell ref="D72:E72"/>
    <mergeCell ref="AF26:AH26"/>
    <mergeCell ref="AF27:AH27"/>
    <mergeCell ref="AI45:AL45"/>
    <mergeCell ref="X42:AH42"/>
    <mergeCell ref="AI54:AL54"/>
    <mergeCell ref="AI55:AL55"/>
    <mergeCell ref="F54:AH54"/>
    <mergeCell ref="F55:AH55"/>
    <mergeCell ref="D42:D43"/>
    <mergeCell ref="AI42:AL43"/>
    <mergeCell ref="AA43:AH43"/>
    <mergeCell ref="E28:L28"/>
    <mergeCell ref="M28:W28"/>
    <mergeCell ref="X26:AE26"/>
    <mergeCell ref="AI26:AL27"/>
    <mergeCell ref="AI28:AL28"/>
    <mergeCell ref="AI29:AL29"/>
    <mergeCell ref="AI30:AL30"/>
    <mergeCell ref="X29:AH29"/>
    <mergeCell ref="AI35:AL35"/>
    <mergeCell ref="AI36:AL36"/>
    <mergeCell ref="E33:L33"/>
    <mergeCell ref="M33:W33"/>
    <mergeCell ref="E8:AJ8"/>
    <mergeCell ref="D9:K9"/>
    <mergeCell ref="L9:S9"/>
    <mergeCell ref="D10:K10"/>
    <mergeCell ref="L10:S10"/>
    <mergeCell ref="E24:AJ24"/>
    <mergeCell ref="M25:W25"/>
    <mergeCell ref="X25:AH25"/>
    <mergeCell ref="E19:AJ19"/>
    <mergeCell ref="D14:N14"/>
    <mergeCell ref="D17:N17"/>
    <mergeCell ref="O17:P17"/>
    <mergeCell ref="D18:N18"/>
    <mergeCell ref="O18:P18"/>
    <mergeCell ref="Q22:R22"/>
    <mergeCell ref="AI25:AL25"/>
    <mergeCell ref="O16:P16"/>
    <mergeCell ref="E25:L25"/>
    <mergeCell ref="AI10:AJ10"/>
    <mergeCell ref="M31:W31"/>
    <mergeCell ref="E32:L32"/>
    <mergeCell ref="M32:W32"/>
    <mergeCell ref="AI31:AL31"/>
    <mergeCell ref="AI32:AL32"/>
    <mergeCell ref="AI33:AL33"/>
    <mergeCell ref="AI34:AL34"/>
    <mergeCell ref="A2:C2"/>
    <mergeCell ref="D2:H5"/>
    <mergeCell ref="A3:C3"/>
    <mergeCell ref="AG3:AL4"/>
    <mergeCell ref="AG5:AL5"/>
    <mergeCell ref="I2:AF5"/>
    <mergeCell ref="D11:K11"/>
    <mergeCell ref="L11:S11"/>
    <mergeCell ref="D15:N15"/>
    <mergeCell ref="O15:P15"/>
    <mergeCell ref="D12:S13"/>
    <mergeCell ref="V9:AC9"/>
    <mergeCell ref="V10:AH12"/>
    <mergeCell ref="AI11:AJ11"/>
    <mergeCell ref="V14:AH14"/>
    <mergeCell ref="V15:AL17"/>
    <mergeCell ref="E6:AJ7"/>
    <mergeCell ref="E45:L45"/>
    <mergeCell ref="B30:B31"/>
    <mergeCell ref="D26:D27"/>
    <mergeCell ref="E26:L27"/>
    <mergeCell ref="M26:W27"/>
    <mergeCell ref="X28:AH28"/>
    <mergeCell ref="B42:B43"/>
    <mergeCell ref="E29:L29"/>
    <mergeCell ref="M29:W29"/>
    <mergeCell ref="E30:L30"/>
    <mergeCell ref="M30:W30"/>
    <mergeCell ref="E44:L44"/>
    <mergeCell ref="M44:W44"/>
    <mergeCell ref="E41:L41"/>
    <mergeCell ref="M41:W41"/>
    <mergeCell ref="X41:AH41"/>
    <mergeCell ref="E39:L39"/>
    <mergeCell ref="M39:W39"/>
    <mergeCell ref="E40:L40"/>
    <mergeCell ref="M40:W40"/>
    <mergeCell ref="X27:AE27"/>
    <mergeCell ref="E34:L34"/>
    <mergeCell ref="M34:W34"/>
    <mergeCell ref="E31:L31"/>
    <mergeCell ref="X30:AH30"/>
    <mergeCell ref="X31:AH31"/>
    <mergeCell ref="X32:AH32"/>
    <mergeCell ref="X33:AH33"/>
    <mergeCell ref="E37:L37"/>
    <mergeCell ref="M37:W37"/>
    <mergeCell ref="E38:L38"/>
    <mergeCell ref="M38:W38"/>
    <mergeCell ref="D62:AL62"/>
    <mergeCell ref="AI61:AL61"/>
    <mergeCell ref="X34:AH34"/>
    <mergeCell ref="D58:E58"/>
    <mergeCell ref="D59:E59"/>
    <mergeCell ref="X39:AH39"/>
    <mergeCell ref="X40:AH40"/>
    <mergeCell ref="E35:L35"/>
    <mergeCell ref="M35:W35"/>
    <mergeCell ref="E36:L36"/>
    <mergeCell ref="M36:W36"/>
    <mergeCell ref="X35:AH35"/>
    <mergeCell ref="X36:AH36"/>
    <mergeCell ref="F51:AH51"/>
    <mergeCell ref="F52:AH52"/>
    <mergeCell ref="F53:AH53"/>
    <mergeCell ref="I79:S79"/>
    <mergeCell ref="T79:Y79"/>
    <mergeCell ref="I80:S80"/>
    <mergeCell ref="AI69:AL69"/>
    <mergeCell ref="AI70:AL70"/>
    <mergeCell ref="F69:AH69"/>
    <mergeCell ref="AA79:AK80"/>
    <mergeCell ref="T80:Z80"/>
    <mergeCell ref="D64:E64"/>
    <mergeCell ref="D65:E65"/>
    <mergeCell ref="D67:E67"/>
    <mergeCell ref="D68:E68"/>
    <mergeCell ref="AI65:AL65"/>
    <mergeCell ref="F68:AH68"/>
    <mergeCell ref="E78:AJ78"/>
    <mergeCell ref="D77:E77"/>
    <mergeCell ref="D75:AL75"/>
    <mergeCell ref="D73:E73"/>
    <mergeCell ref="D74:E74"/>
    <mergeCell ref="D76:E76"/>
    <mergeCell ref="F73:AH73"/>
    <mergeCell ref="D71:AL71"/>
    <mergeCell ref="D70:E70"/>
    <mergeCell ref="D69:E69"/>
    <mergeCell ref="M42:W42"/>
    <mergeCell ref="M43:W43"/>
    <mergeCell ref="F76:AH76"/>
    <mergeCell ref="F77:AH77"/>
    <mergeCell ref="F70:AH70"/>
    <mergeCell ref="F74:AH74"/>
    <mergeCell ref="F57:AH57"/>
    <mergeCell ref="D50:E50"/>
    <mergeCell ref="D48:AH48"/>
    <mergeCell ref="X44:AH44"/>
    <mergeCell ref="D66:AL66"/>
    <mergeCell ref="D56:AL56"/>
    <mergeCell ref="D52:E52"/>
    <mergeCell ref="D53:E53"/>
    <mergeCell ref="D51:E51"/>
    <mergeCell ref="D54:E54"/>
    <mergeCell ref="D55:E55"/>
    <mergeCell ref="D57:E57"/>
    <mergeCell ref="AI57:AL57"/>
    <mergeCell ref="AI52:AL52"/>
    <mergeCell ref="AI77:AL77"/>
    <mergeCell ref="D63:E63"/>
    <mergeCell ref="F63:AH63"/>
    <mergeCell ref="F67:AH67"/>
    <mergeCell ref="F72:AH72"/>
    <mergeCell ref="F58:AH58"/>
    <mergeCell ref="F59:AH59"/>
    <mergeCell ref="F60:AH60"/>
    <mergeCell ref="F64:AH64"/>
    <mergeCell ref="AI76:AL76"/>
    <mergeCell ref="F61:AH61"/>
    <mergeCell ref="F65:AH65"/>
    <mergeCell ref="AI72:AL72"/>
    <mergeCell ref="AI73:AL73"/>
    <mergeCell ref="AI74:AL74"/>
    <mergeCell ref="AI67:AL67"/>
    <mergeCell ref="AI68:AL68"/>
    <mergeCell ref="AI38:AL38"/>
    <mergeCell ref="AI63:AL63"/>
    <mergeCell ref="AI64:AL64"/>
    <mergeCell ref="AI58:AL58"/>
    <mergeCell ref="AI59:AL59"/>
    <mergeCell ref="AI60:AL60"/>
    <mergeCell ref="AI37:AL37"/>
    <mergeCell ref="X37:AH37"/>
    <mergeCell ref="X38:AH38"/>
    <mergeCell ref="D49:AH49"/>
    <mergeCell ref="F50:AH50"/>
    <mergeCell ref="AI44:AL44"/>
    <mergeCell ref="M45:AH45"/>
    <mergeCell ref="D60:E60"/>
    <mergeCell ref="D61:E61"/>
    <mergeCell ref="E42:L43"/>
    <mergeCell ref="AI48:AL49"/>
    <mergeCell ref="AI53:AL53"/>
    <mergeCell ref="AI50:AL50"/>
    <mergeCell ref="AI51:AL51"/>
    <mergeCell ref="X43:Z43"/>
    <mergeCell ref="AI39:AL39"/>
    <mergeCell ref="AI40:AL40"/>
    <mergeCell ref="AI41:AL41"/>
    <mergeCell ref="E315:F315"/>
    <mergeCell ref="K315:AC315"/>
    <mergeCell ref="E316:F316"/>
    <mergeCell ref="L316:S316"/>
    <mergeCell ref="E317:F317"/>
    <mergeCell ref="L317:S317"/>
    <mergeCell ref="E318:F318"/>
    <mergeCell ref="E319:F319"/>
    <mergeCell ref="AA81:AK82"/>
    <mergeCell ref="T82:Z82"/>
    <mergeCell ref="T83:Z83"/>
    <mergeCell ref="AA83:AK83"/>
    <mergeCell ref="I81:S81"/>
    <mergeCell ref="I83:S83"/>
    <mergeCell ref="I82:S82"/>
  </mergeCells>
  <phoneticPr fontId="3" type="noConversion"/>
  <conditionalFormatting sqref="F76:AL77">
    <cfRule type="expression" dxfId="77" priority="94">
      <formula>$D76="Y"</formula>
    </cfRule>
  </conditionalFormatting>
  <conditionalFormatting sqref="M26:W27">
    <cfRule type="expression" dxfId="76" priority="119">
      <formula>$D$26="Y"</formula>
    </cfRule>
    <cfRule type="expression" dxfId="75" priority="3">
      <formula>$D$26="-"</formula>
    </cfRule>
  </conditionalFormatting>
  <conditionalFormatting sqref="M42:W42">
    <cfRule type="expression" dxfId="74" priority="64">
      <formula>OR(E317=TRUE,E318=TRUE,E319=FALSE)</formula>
    </cfRule>
  </conditionalFormatting>
  <conditionalFormatting sqref="M43:W43">
    <cfRule type="expression" dxfId="73" priority="63">
      <formula>OR(E317=TRUE,E318=TRUE,E319=FALSE)</formula>
    </cfRule>
  </conditionalFormatting>
  <conditionalFormatting sqref="M28:AL28">
    <cfRule type="expression" dxfId="72" priority="108">
      <formula>$D$28="Y"</formula>
    </cfRule>
  </conditionalFormatting>
  <conditionalFormatting sqref="M29:AL29">
    <cfRule type="expression" dxfId="71" priority="107">
      <formula>$D$29="Y"</formula>
    </cfRule>
  </conditionalFormatting>
  <conditionalFormatting sqref="M30:AL30">
    <cfRule type="expression" dxfId="70" priority="106">
      <formula>$D$30="Y"</formula>
    </cfRule>
  </conditionalFormatting>
  <conditionalFormatting sqref="M31:AL31">
    <cfRule type="expression" dxfId="69" priority="105">
      <formula>$D$31="Y"</formula>
    </cfRule>
  </conditionalFormatting>
  <conditionalFormatting sqref="M32:AL32">
    <cfRule type="expression" dxfId="68" priority="104">
      <formula>$D$32="Y"</formula>
    </cfRule>
  </conditionalFormatting>
  <conditionalFormatting sqref="M33:AL33">
    <cfRule type="expression" dxfId="67" priority="103">
      <formula>$D$33="Y"</formula>
    </cfRule>
  </conditionalFormatting>
  <conditionalFormatting sqref="M34:AL34">
    <cfRule type="expression" dxfId="66" priority="102">
      <formula>$D$34="Y"</formula>
    </cfRule>
  </conditionalFormatting>
  <conditionalFormatting sqref="M35:AL35">
    <cfRule type="expression" dxfId="65" priority="101">
      <formula>$D$35="Y"</formula>
    </cfRule>
  </conditionalFormatting>
  <conditionalFormatting sqref="M36:AL36">
    <cfRule type="expression" dxfId="64" priority="100">
      <formula>$D$36="Y"</formula>
    </cfRule>
  </conditionalFormatting>
  <conditionalFormatting sqref="M37:AL37">
    <cfRule type="expression" dxfId="63" priority="99">
      <formula>$D$37="Y"</formula>
    </cfRule>
  </conditionalFormatting>
  <conditionalFormatting sqref="M38:AL38">
    <cfRule type="expression" dxfId="62" priority="98">
      <formula>$D$38="Y"</formula>
    </cfRule>
  </conditionalFormatting>
  <conditionalFormatting sqref="M39:AL39">
    <cfRule type="expression" dxfId="61" priority="97">
      <formula>$D$39="Y"</formula>
    </cfRule>
  </conditionalFormatting>
  <conditionalFormatting sqref="X43:Z43">
    <cfRule type="expression" dxfId="60" priority="59">
      <formula>E315=FALSE</formula>
    </cfRule>
    <cfRule type="expression" dxfId="59" priority="60">
      <formula>AND(OR(E317=TRUE,E318=TRUE,E319=FALSE),E315=TRUE)</formula>
    </cfRule>
  </conditionalFormatting>
  <conditionalFormatting sqref="X26:AE26 X27">
    <cfRule type="expression" dxfId="58" priority="121">
      <formula>$D$26="-"</formula>
    </cfRule>
  </conditionalFormatting>
  <conditionalFormatting sqref="X26:AE26">
    <cfRule type="expression" dxfId="57" priority="92">
      <formula>$D$26="-"</formula>
    </cfRule>
  </conditionalFormatting>
  <conditionalFormatting sqref="X26:AE27">
    <cfRule type="expression" dxfId="56" priority="90">
      <formula>$D$26="Y"</formula>
    </cfRule>
  </conditionalFormatting>
  <conditionalFormatting sqref="X42:AH42">
    <cfRule type="expression" dxfId="55" priority="62">
      <formula>OR(E317=TRUE,E318=TRUE,E319=FALSE)</formula>
    </cfRule>
  </conditionalFormatting>
  <conditionalFormatting sqref="AA43:AH43">
    <cfRule type="expression" dxfId="54" priority="57">
      <formula>E315=FALSE</formula>
    </cfRule>
    <cfRule type="expression" dxfId="53" priority="58">
      <formula>AND(OR(E317=TRUE,E318=TRUE,E319=FALSE),E315=TRUE)</formula>
    </cfRule>
  </conditionalFormatting>
  <conditionalFormatting sqref="AF26:AL27">
    <cfRule type="expression" dxfId="52" priority="109">
      <formula>$D$26="-"</formula>
    </cfRule>
  </conditionalFormatting>
  <conditionalFormatting sqref="AI26">
    <cfRule type="expression" dxfId="51" priority="122">
      <formula>$D$26="Y"</formula>
    </cfRule>
  </conditionalFormatting>
  <conditionalFormatting sqref="AI42:AL43">
    <cfRule type="expression" dxfId="50" priority="123">
      <formula>AND(E319=TRUE,OR(E318=TRUE,E317=TRUE))</formula>
    </cfRule>
    <cfRule type="expression" dxfId="49" priority="124">
      <formula>D42="-"</formula>
    </cfRule>
    <cfRule type="expression" dxfId="48" priority="125">
      <formula>OR(E317=TRUE,E318=TRUE,E319=FALSE)</formula>
    </cfRule>
  </conditionalFormatting>
  <conditionalFormatting sqref="AI50:AL55 AI57:AL61 AI63:AL65 AI67:AL70 AI72:AL74">
    <cfRule type="expression" dxfId="47" priority="95">
      <formula>$D50="Y"</formula>
    </cfRule>
  </conditionalFormatting>
  <conditionalFormatting sqref="M28:W28">
    <cfRule type="expression" dxfId="46" priority="49">
      <formula>$D$28="-"</formula>
    </cfRule>
  </conditionalFormatting>
  <conditionalFormatting sqref="M29:W29">
    <cfRule type="expression" dxfId="45" priority="48">
      <formula>$D$29="-"</formula>
    </cfRule>
  </conditionalFormatting>
  <conditionalFormatting sqref="M30:W30">
    <cfRule type="expression" dxfId="44" priority="47">
      <formula>$D$30="-"</formula>
    </cfRule>
  </conditionalFormatting>
  <conditionalFormatting sqref="M31:W31">
    <cfRule type="expression" dxfId="43" priority="46">
      <formula>$D$31="-"</formula>
    </cfRule>
  </conditionalFormatting>
  <conditionalFormatting sqref="M32:W32">
    <cfRule type="expression" dxfId="42" priority="45">
      <formula>$D$32="-"</formula>
    </cfRule>
  </conditionalFormatting>
  <conditionalFormatting sqref="M33:W33">
    <cfRule type="expression" dxfId="41" priority="44">
      <formula>$D$33="-"</formula>
    </cfRule>
  </conditionalFormatting>
  <conditionalFormatting sqref="M34:W34">
    <cfRule type="expression" dxfId="40" priority="43">
      <formula>$D$34="-"</formula>
    </cfRule>
  </conditionalFormatting>
  <conditionalFormatting sqref="M35:W35">
    <cfRule type="expression" dxfId="39" priority="42">
      <formula>$D$35="-"</formula>
    </cfRule>
  </conditionalFormatting>
  <conditionalFormatting sqref="M36:W36">
    <cfRule type="expression" dxfId="38" priority="41">
      <formula>$D$36="-"</formula>
    </cfRule>
  </conditionalFormatting>
  <conditionalFormatting sqref="M37:W37">
    <cfRule type="expression" dxfId="37" priority="40">
      <formula>$D$37="-"</formula>
    </cfRule>
  </conditionalFormatting>
  <conditionalFormatting sqref="M38:W38">
    <cfRule type="expression" dxfId="36" priority="39">
      <formula>$D$38="-"</formula>
    </cfRule>
  </conditionalFormatting>
  <conditionalFormatting sqref="M39:W39">
    <cfRule type="expression" dxfId="35" priority="38">
      <formula>$D$39="-"</formula>
    </cfRule>
  </conditionalFormatting>
  <conditionalFormatting sqref="M40:W40">
    <cfRule type="expression" dxfId="34" priority="37">
      <formula>$D$40="Y"</formula>
    </cfRule>
    <cfRule type="expression" dxfId="33" priority="36">
      <formula>$D$40="-"</formula>
    </cfRule>
  </conditionalFormatting>
  <conditionalFormatting sqref="M41:W41">
    <cfRule type="expression" dxfId="32" priority="35">
      <formula>$D$41="Y"</formula>
    </cfRule>
    <cfRule type="expression" dxfId="31" priority="34">
      <formula>$D$41="-"</formula>
    </cfRule>
  </conditionalFormatting>
  <conditionalFormatting sqref="M44:W44">
    <cfRule type="expression" dxfId="30" priority="33">
      <formula>$D$44="Y"</formula>
    </cfRule>
    <cfRule type="expression" dxfId="29" priority="32">
      <formula>$D$44="-"</formula>
    </cfRule>
  </conditionalFormatting>
  <conditionalFormatting sqref="X40:AH40">
    <cfRule type="expression" dxfId="28" priority="30">
      <formula>$D$40="Y"</formula>
    </cfRule>
  </conditionalFormatting>
  <conditionalFormatting sqref="AI40:AL40">
    <cfRule type="expression" dxfId="27" priority="29">
      <formula>$D$40="Y"</formula>
    </cfRule>
    <cfRule type="expression" dxfId="26" priority="24">
      <formula>$D$40="-"</formula>
    </cfRule>
  </conditionalFormatting>
  <conditionalFormatting sqref="X41:AH41">
    <cfRule type="expression" dxfId="25" priority="28">
      <formula>$D$41="Y"</formula>
    </cfRule>
    <cfRule type="expression" dxfId="24" priority="27">
      <formula>$D$41="-"</formula>
    </cfRule>
  </conditionalFormatting>
  <conditionalFormatting sqref="AI41:AL41">
    <cfRule type="expression" dxfId="23" priority="26">
      <formula>$D$41="Y"</formula>
    </cfRule>
    <cfRule type="expression" dxfId="22" priority="25">
      <formula>$D$41="-"</formula>
    </cfRule>
  </conditionalFormatting>
  <conditionalFormatting sqref="M45:AH45">
    <cfRule type="expression" dxfId="21" priority="23">
      <formula>$D$45="-"</formula>
    </cfRule>
    <cfRule type="expression" dxfId="20" priority="22">
      <formula>$D$45="Y"</formula>
    </cfRule>
  </conditionalFormatting>
  <conditionalFormatting sqref="AI45:AL45">
    <cfRule type="expression" dxfId="19" priority="21">
      <formula>$D$45="Y"</formula>
    </cfRule>
    <cfRule type="expression" dxfId="18" priority="20">
      <formula>$D$45="-"</formula>
    </cfRule>
  </conditionalFormatting>
  <conditionalFormatting sqref="X44:AH44">
    <cfRule type="expression" dxfId="17" priority="19">
      <formula>$D$44="Y"</formula>
    </cfRule>
    <cfRule type="expression" dxfId="16" priority="18">
      <formula>$D$44="-"</formula>
    </cfRule>
  </conditionalFormatting>
  <conditionalFormatting sqref="AI44:AL44">
    <cfRule type="expression" dxfId="15" priority="17">
      <formula>$D$44="Y"</formula>
    </cfRule>
    <cfRule type="expression" dxfId="14" priority="16">
      <formula>$D$44="-"</formula>
    </cfRule>
  </conditionalFormatting>
  <conditionalFormatting sqref="AI39:AL39">
    <cfRule type="expression" dxfId="13" priority="15">
      <formula>$D$39="-"</formula>
    </cfRule>
  </conditionalFormatting>
  <conditionalFormatting sqref="AI38:AL38">
    <cfRule type="expression" dxfId="12" priority="14">
      <formula>$D$38="-"</formula>
    </cfRule>
  </conditionalFormatting>
  <conditionalFormatting sqref="AI37:AL37">
    <cfRule type="expression" dxfId="11" priority="13">
      <formula>$D$37="-"</formula>
    </cfRule>
  </conditionalFormatting>
  <conditionalFormatting sqref="AI36:AL36">
    <cfRule type="expression" dxfId="10" priority="12">
      <formula>$D$36="-"</formula>
    </cfRule>
  </conditionalFormatting>
  <conditionalFormatting sqref="AI35:AL35">
    <cfRule type="expression" dxfId="9" priority="11">
      <formula>$D$35="-"</formula>
    </cfRule>
  </conditionalFormatting>
  <conditionalFormatting sqref="AI34:AL34">
    <cfRule type="expression" dxfId="8" priority="10">
      <formula>$D$34="-"</formula>
    </cfRule>
  </conditionalFormatting>
  <conditionalFormatting sqref="AI33:AL33">
    <cfRule type="expression" dxfId="7" priority="9">
      <formula>$D$33="-"</formula>
    </cfRule>
  </conditionalFormatting>
  <conditionalFormatting sqref="AI32:AL32">
    <cfRule type="expression" dxfId="6" priority="8">
      <formula>$D$32="-"</formula>
    </cfRule>
  </conditionalFormatting>
  <conditionalFormatting sqref="AI31:AL31">
    <cfRule type="expression" dxfId="5" priority="7">
      <formula>$D$31="-"</formula>
    </cfRule>
  </conditionalFormatting>
  <conditionalFormatting sqref="AI30:AL30">
    <cfRule type="expression" dxfId="4" priority="6">
      <formula>$D$30="-"</formula>
    </cfRule>
  </conditionalFormatting>
  <conditionalFormatting sqref="AI29:AL29">
    <cfRule type="expression" dxfId="3" priority="5">
      <formula>$D$29="-"</formula>
    </cfRule>
  </conditionalFormatting>
  <conditionalFormatting sqref="AI28:AL28">
    <cfRule type="expression" dxfId="2" priority="4">
      <formula>$D$28="-"</formula>
    </cfRule>
  </conditionalFormatting>
  <conditionalFormatting sqref="AF26:AH26">
    <cfRule type="expression" dxfId="1" priority="2">
      <formula>$D$26="Y"</formula>
    </cfRule>
  </conditionalFormatting>
  <conditionalFormatting sqref="AF27:AH27">
    <cfRule type="expression" dxfId="0" priority="1">
      <formula>$D$26="Y"</formula>
    </cfRule>
  </conditionalFormatting>
  <dataValidations count="26">
    <dataValidation type="list" allowBlank="1" showInputMessage="1" showErrorMessage="1" sqref="L10:S10" xr:uid="{00000000-0002-0000-0400-000000000000}">
      <formula1>$D$249:$D$252</formula1>
    </dataValidation>
    <dataValidation type="list" allowBlank="1" showInputMessage="1" showErrorMessage="1" sqref="M28:W29" xr:uid="{00000000-0002-0000-0400-000001000000}">
      <formula1>$D$158:$D$161</formula1>
    </dataValidation>
    <dataValidation type="list" allowBlank="1" showInputMessage="1" showErrorMessage="1" sqref="M30:W30" xr:uid="{00000000-0002-0000-0400-000002000000}">
      <formula1>$D$164:$D$167</formula1>
    </dataValidation>
    <dataValidation type="list" allowBlank="1" showInputMessage="1" showErrorMessage="1" sqref="M32:W32" xr:uid="{00000000-0002-0000-0400-000003000000}">
      <formula1>$D$176:$D$179</formula1>
    </dataValidation>
    <dataValidation type="list" allowBlank="1" showInputMessage="1" showErrorMessage="1" sqref="M33:W33" xr:uid="{00000000-0002-0000-0400-000004000000}">
      <formula1>$D$182:$D$184</formula1>
    </dataValidation>
    <dataValidation type="list" allowBlank="1" showInputMessage="1" showErrorMessage="1" sqref="M34:W34" xr:uid="{00000000-0002-0000-0400-000005000000}">
      <formula1>$D$187:$D$189</formula1>
    </dataValidation>
    <dataValidation type="list" allowBlank="1" showInputMessage="1" showErrorMessage="1" sqref="M37:W37" xr:uid="{00000000-0002-0000-0400-000006000000}">
      <formula1>$D$206:$D$207</formula1>
    </dataValidation>
    <dataValidation type="list" allowBlank="1" showInputMessage="1" showErrorMessage="1" sqref="M39:W39" xr:uid="{00000000-0002-0000-0400-000007000000}">
      <formula1>$D$218:$D$221</formula1>
    </dataValidation>
    <dataValidation type="list" allowBlank="1" showInputMessage="1" showErrorMessage="1" sqref="M40:W40" xr:uid="{00000000-0002-0000-0400-000008000000}">
      <formula1>$D$224:$D$226</formula1>
    </dataValidation>
    <dataValidation type="list" allowBlank="1" showInputMessage="1" showErrorMessage="1" sqref="M41:W41" xr:uid="{00000000-0002-0000-0400-000009000000}">
      <formula1>$D$229:$D$232</formula1>
    </dataValidation>
    <dataValidation type="list" allowBlank="1" showInputMessage="1" showErrorMessage="1" sqref="M44:W44" xr:uid="{00000000-0002-0000-0400-00000A000000}">
      <formula1>$D$244:$D$245</formula1>
    </dataValidation>
    <dataValidation type="list" allowBlank="1" showInputMessage="1" showErrorMessage="1" sqref="M36:W36" xr:uid="{00000000-0002-0000-0400-00000B000000}">
      <formula1>$D$198:$D$203</formula1>
    </dataValidation>
    <dataValidation type="list" allowBlank="1" showInputMessage="1" showErrorMessage="1" sqref="M35:W35" xr:uid="{00000000-0002-0000-0400-00000C000000}">
      <formula1>$D$192:$D$195</formula1>
    </dataValidation>
    <dataValidation type="list" allowBlank="1" showInputMessage="1" showErrorMessage="1" sqref="M26:W27" xr:uid="{00000000-0002-0000-0400-00000D000000}">
      <formula1>$D$152:$D$155</formula1>
    </dataValidation>
    <dataValidation type="list" allowBlank="1" showInputMessage="1" showErrorMessage="1" sqref="M31:W31" xr:uid="{00000000-0002-0000-0400-00000E000000}">
      <formula1>$D$170:$D$173</formula1>
    </dataValidation>
    <dataValidation type="list" allowBlank="1" showInputMessage="1" showErrorMessage="1" sqref="D26 D44:D45 D28:D42 D63:D65 D67:D70 D57:D61 D72:D74 D50:D55 D76:D77" xr:uid="{00000000-0002-0000-0400-00000F000000}">
      <formula1>$E$277:$E$278</formula1>
    </dataValidation>
    <dataValidation type="list" allowBlank="1" showInputMessage="1" showErrorMessage="1" sqref="L37" xr:uid="{00000000-0002-0000-0400-000010000000}">
      <formula1>$J$262:$J$267</formula1>
    </dataValidation>
    <dataValidation type="list" allowBlank="1" showInputMessage="1" showErrorMessage="1" sqref="L33:L36 L44:L45 L38:L41 L30" xr:uid="{00000000-0002-0000-0400-000011000000}">
      <formula1>$E$433:$E$438</formula1>
    </dataValidation>
    <dataValidation type="list" allowBlank="1" showInputMessage="1" showErrorMessage="1" sqref="AJ26:AL41 AI44:AL45 AI26:AI42" xr:uid="{00000000-0002-0000-0400-000012000000}">
      <formula1>$E$284:$E$287</formula1>
    </dataValidation>
    <dataValidation type="list" allowBlank="1" showInputMessage="1" showErrorMessage="1" sqref="AI50:AL55 AI57:AL61 AI63:AL65 AI67:AL70 AI72:AL74 AI76:AL77" xr:uid="{00000000-0002-0000-0400-000013000000}">
      <formula1>$I$284:$I$287</formula1>
    </dataValidation>
    <dataValidation type="list" showInputMessage="1" showErrorMessage="1" sqref="Q22:R22 O15:P18" xr:uid="{00000000-0002-0000-0400-000014000000}">
      <formula1>$F$277:$F$279</formula1>
    </dataValidation>
    <dataValidation type="list" allowBlank="1" showInputMessage="1" showErrorMessage="1" sqref="M43:W43" xr:uid="{00000000-0002-0000-0400-000015000000}">
      <formula1>$D$235:$D$241</formula1>
    </dataValidation>
    <dataValidation type="list" allowBlank="1" showInputMessage="1" showErrorMessage="1" sqref="M38:W38" xr:uid="{00000000-0002-0000-0400-000016000000}">
      <formula1>$D$210:$D$215</formula1>
    </dataValidation>
    <dataValidation type="list" allowBlank="1" showInputMessage="1" showErrorMessage="1" sqref="L11:S11" xr:uid="{00000000-0002-0000-0400-000017000000}">
      <formula1>$D$254:$D$258</formula1>
    </dataValidation>
    <dataValidation type="list" allowBlank="1" showInputMessage="1" showErrorMessage="1" sqref="AA43:AH43" xr:uid="{D14C5E3B-EA52-43C8-BEE6-8A23AD148EAF}">
      <formula1>$V$264:$V$269</formula1>
    </dataValidation>
    <dataValidation type="list" allowBlank="1" showInputMessage="1" showErrorMessage="1" sqref="AI11:AJ11" xr:uid="{90C684A8-3D04-4857-89A2-13AA1976FB98}">
      <formula1>"Yes,No"</formula1>
    </dataValidation>
  </dataValidations>
  <hyperlinks>
    <hyperlink ref="D84" r:id="rId1" xr:uid="{675499CC-2936-4FBA-B59C-F3644E223970}"/>
  </hyperlinks>
  <printOptions horizontalCentered="1" verticalCentered="1"/>
  <pageMargins left="0.5" right="0.5" top="0.4" bottom="0.35" header="0" footer="0"/>
  <pageSetup scale="86" fitToHeight="0" orientation="portrait" r:id="rId2"/>
  <headerFooter alignWithMargins="0"/>
  <rowBreaks count="1" manualBreakCount="1">
    <brk id="46" max="16383"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38463F93FE694991F629BA44C3C43C" ma:contentTypeVersion="16" ma:contentTypeDescription="Create a new document." ma:contentTypeScope="" ma:versionID="8200fd2940d2c51958149c1f6929e091">
  <xsd:schema xmlns:xsd="http://www.w3.org/2001/XMLSchema" xmlns:xs="http://www.w3.org/2001/XMLSchema" xmlns:p="http://schemas.microsoft.com/office/2006/metadata/properties" xmlns:ns2="455a72f0-7ef7-4877-ab93-2da343ac2c46" xmlns:ns3="638b5a91-92ea-4128-aad7-52ad772927c1" targetNamespace="http://schemas.microsoft.com/office/2006/metadata/properties" ma:root="true" ma:fieldsID="9eca3f4d4bce2f37069163d8719ff048" ns2:_="" ns3:_="">
    <xsd:import namespace="455a72f0-7ef7-4877-ab93-2da343ac2c46"/>
    <xsd:import namespace="638b5a91-92ea-4128-aad7-52ad772927c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Note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a72f0-7ef7-4877-ab93-2da343ac2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5ea3bb0-829f-4086-a285-fcc3a08720b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Notes" ma:index="21" nillable="true" ma:displayName="Notes" ma:format="Dropdown" ma:internalName="Notes">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8b5a91-92ea-4128-aad7-52ad772927c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86ddff3-4fea-411f-ba14-418255f8e649}" ma:internalName="TaxCatchAll" ma:showField="CatchAllData" ma:web="638b5a91-92ea-4128-aad7-52ad77292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5a72f0-7ef7-4877-ab93-2da343ac2c46">
      <Terms xmlns="http://schemas.microsoft.com/office/infopath/2007/PartnerControls"/>
    </lcf76f155ced4ddcb4097134ff3c332f>
    <Notes xmlns="455a72f0-7ef7-4877-ab93-2da343ac2c46" xsi:nil="true"/>
    <TaxCatchAll xmlns="638b5a91-92ea-4128-aad7-52ad772927c1" xsi:nil="true"/>
  </documentManagement>
</p:properties>
</file>

<file path=customXml/itemProps1.xml><?xml version="1.0" encoding="utf-8"?>
<ds:datastoreItem xmlns:ds="http://schemas.openxmlformats.org/officeDocument/2006/customXml" ds:itemID="{BEE11545-C936-46D5-893E-C1ACA0D77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a72f0-7ef7-4877-ab93-2da343ac2c46"/>
    <ds:schemaRef ds:uri="638b5a91-92ea-4128-aad7-52ad77292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1F249F-B12C-41FA-9CC9-AF66C80E9EC1}">
  <ds:schemaRefs>
    <ds:schemaRef ds:uri="http://schemas.microsoft.com/sharepoint/v3/contenttype/forms"/>
  </ds:schemaRefs>
</ds:datastoreItem>
</file>

<file path=customXml/itemProps3.xml><?xml version="1.0" encoding="utf-8"?>
<ds:datastoreItem xmlns:ds="http://schemas.openxmlformats.org/officeDocument/2006/customXml" ds:itemID="{B1C50D44-92D6-408F-B486-92DD1C6C7E7D}">
  <ds:schemaRefs>
    <ds:schemaRef ds:uri="http://purl.org/dc/terms/"/>
    <ds:schemaRef ds:uri="455a72f0-7ef7-4877-ab93-2da343ac2c46"/>
    <ds:schemaRef ds:uri="http://schemas.microsoft.com/office/2006/documentManagement/types"/>
    <ds:schemaRef ds:uri="638b5a91-92ea-4128-aad7-52ad772927c1"/>
    <ds:schemaRef ds:uri="http://purl.org/dc/dcmitype/"/>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Version log</vt:lpstr>
      <vt:lpstr>VBBL Energy Req's</vt:lpstr>
      <vt:lpstr>Instructions</vt:lpstr>
      <vt:lpstr>REUP (Initial)</vt:lpstr>
      <vt:lpstr>REUP (Final)</vt:lpstr>
      <vt:lpstr>DHW_List_Actual</vt:lpstr>
      <vt:lpstr>DHW_List_Empty</vt:lpstr>
      <vt:lpstr>Instructions!Print_Area</vt:lpstr>
      <vt:lpstr>'REUP (Final)'!Print_Area</vt:lpstr>
      <vt:lpstr>'REUP (Initial)'!Print_Area</vt:lpstr>
    </vt:vector>
  </TitlesOfParts>
  <Manager/>
  <Company>City of Vancouver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Renovation Energy Upgrade Proposal (REUP)</dc:title>
  <dc:subject/>
  <dc:creator>Gregory McCall;Brady.Faught@vancouver.ca;City of Vancouver</dc:creator>
  <cp:keywords>Energy, City of Vancouver, Home Renovation</cp:keywords>
  <dc:description/>
  <cp:lastModifiedBy>Pishro, Ali</cp:lastModifiedBy>
  <cp:revision/>
  <dcterms:created xsi:type="dcterms:W3CDTF">2011-04-13T16:11:02Z</dcterms:created>
  <dcterms:modified xsi:type="dcterms:W3CDTF">2025-09-29T23:11:31Z</dcterms:modified>
  <cp:category>Energy compliance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0x0101004238463F93FE694991F629BA44C3C43C</vt:lpwstr>
  </property>
  <property fmtid="{D5CDD505-2E9C-101B-9397-08002B2CF9AE}" pid="3" name="MediaServiceImageTags">
    <vt:lpwstr/>
  </property>
</Properties>
</file>